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A1" lockStructure="1"/>
  <bookViews>
    <workbookView xWindow="0" yWindow="960" windowWidth="15300" windowHeight="4695" tabRatio="920"/>
  </bookViews>
  <sheets>
    <sheet name="Cover" sheetId="9" r:id="rId1"/>
    <sheet name="Income" sheetId="2" r:id="rId2"/>
    <sheet name="Expenditure" sheetId="1" r:id="rId3"/>
    <sheet name="NEA Performance (Annual) " sheetId="5" r:id="rId4"/>
    <sheet name="Population All (2014)" sheetId="6" state="hidden" r:id="rId5"/>
    <sheet name="NEA Performance (Quarterly)" sheetId="14" r:id="rId6"/>
    <sheet name="DTOC Performance (Annual)" sheetId="4" r:id="rId7"/>
    <sheet name="DTOC Performance (Quarterly)" sheetId="13" r:id="rId8"/>
    <sheet name="DTOC Backsheet" sheetId="3" state="hidden" r:id="rId9"/>
    <sheet name="Population 18+ (2014)" sheetId="12" state="hidden" r:id="rId10"/>
    <sheet name="Reablement Performance" sheetId="15" r:id="rId11"/>
    <sheet name="Residential Admissions" sheetId="17" r:id="rId12"/>
    <sheet name="National Conditions" sheetId="10" r:id="rId13"/>
    <sheet name="National Conditions (Regional)" sheetId="11" r:id="rId14"/>
    <sheet name="Reablement backsheet" sheetId="16" state="hidden" r:id="rId15"/>
    <sheet name="Res Admissions backsheet" sheetId="18" state="hidden" r:id="rId16"/>
  </sheets>
  <externalReferences>
    <externalReference r:id="rId17"/>
    <externalReference r:id="rId18"/>
    <externalReference r:id="rId19"/>
    <externalReference r:id="rId20"/>
    <externalReference r:id="rId21"/>
  </externalReferences>
  <definedNames>
    <definedName name="_xlnm._FilterDatabase" localSheetId="6" hidden="1">'DTOC Performance (Annual)'!$B$13:$S$13</definedName>
    <definedName name="_xlnm._FilterDatabase" localSheetId="2" hidden="1">Expenditure!$A$11:$Q$11</definedName>
    <definedName name="_xlnm._FilterDatabase" localSheetId="1" hidden="1">Income!$A$11:$Q$11</definedName>
    <definedName name="_xlnm._FilterDatabase" localSheetId="12" hidden="1">'National Conditions'!$A$22:$X$172</definedName>
    <definedName name="_xlnm._FilterDatabase" localSheetId="3" hidden="1">'NEA Performance (Annual) '!$A$13:$U$190</definedName>
    <definedName name="f">#REF!</definedName>
    <definedName name="MiddlebookData">'[1]NEL &amp; P4P Backsheet'!$D$11:$AT$160</definedName>
    <definedName name="Periods">[2]Index!$G$2:$H$5</definedName>
    <definedName name="_xlnm.Print_Area" localSheetId="6">'DTOC Performance (Annual)'!$A$1:$S$197</definedName>
    <definedName name="_xlnm.Print_Area" localSheetId="2">Expenditure!$A$1:$P$194</definedName>
    <definedName name="_xlnm.Print_Area" localSheetId="1">Income!$A$1:$Q$194</definedName>
    <definedName name="_xlnm.Print_Area" localSheetId="12">'National Conditions'!$A$1:$X$180</definedName>
    <definedName name="_xlnm.Print_Area" localSheetId="13">'National Conditions (Regional)'!$A$1:$X$131</definedName>
    <definedName name="_xlnm.Print_Area" localSheetId="3">'NEA Performance (Annual) '!$A$1:$T$197</definedName>
    <definedName name="_xlnm.Print_Titles" localSheetId="6">'DTOC Performance (Annual)'!$1:$13</definedName>
    <definedName name="_xlnm.Print_Titles" localSheetId="2">Expenditure!$1:$11</definedName>
    <definedName name="_xlnm.Print_Titles" localSheetId="1">Income!$1:$11</definedName>
    <definedName name="_xlnm.Print_Titles" localSheetId="12">'National Conditions'!$E:$F,'National Conditions'!$1:$6</definedName>
    <definedName name="_xlnm.Print_Titles" localSheetId="13">'National Conditions (Regional)'!$A:$F,'National Conditions (Regional)'!$1:$6</definedName>
    <definedName name="_xlnm.Print_Titles" localSheetId="3">'NEA Performance (Annual) '!$1:$13</definedName>
    <definedName name="Recover">[3]Macro1!$A$315</definedName>
    <definedName name="Summary___National_Conditions">[4]Contents!#REF!</definedName>
    <definedName name="Tab5_V2">#REF!</definedName>
    <definedName name="TableName">"Dummy"</definedName>
    <definedName name="Tbl">#REF!</definedName>
    <definedName name="Tbl_BCF_HWB_1_Funding">#REF!</definedName>
    <definedName name="Tbl_BCF_HWB_2_Scheme_Ben">#REF!</definedName>
    <definedName name="Tbl_BCF_HWB_2_Scheme_Exp">#REF!</definedName>
    <definedName name="Tbl_BCF_HWB_2_Scheme_Min">#REF!</definedName>
    <definedName name="Tbl_BCF_HWB_3_Exp_Plan">#REF!</definedName>
    <definedName name="Tbl_BCF_HWB_4_Benefits_1415">#REF!</definedName>
    <definedName name="Tbl_BCF_HWB_4_Benefits_1516">#REF!</definedName>
    <definedName name="Tbl_BCF_HWB_Auth_CCG">[5]Information!#REF!</definedName>
    <definedName name="Tbl_BCF_HWB_Auth_Council">[5]Information!#REF!</definedName>
    <definedName name="Tbl_BCF_HWB_Auth_HWB">[5]Information!#REF!</definedName>
    <definedName name="Tbl_BCF_HWB_PfP_Change">#REF!</definedName>
    <definedName name="Tbl_BCF_HWB_PfP_QBreakdown">#REF!</definedName>
    <definedName name="version">"V2"</definedName>
  </definedNames>
  <calcPr calcId="145621"/>
</workbook>
</file>

<file path=xl/calcChain.xml><?xml version="1.0" encoding="utf-8"?>
<calcChain xmlns="http://schemas.openxmlformats.org/spreadsheetml/2006/main">
  <c r="BF15" i="13" l="1"/>
  <c r="BF16" i="13"/>
  <c r="BF17" i="13"/>
  <c r="BF18" i="13"/>
  <c r="BF19" i="13"/>
  <c r="BF20" i="13"/>
  <c r="BF21" i="13"/>
  <c r="BF22" i="13"/>
  <c r="BF23" i="13"/>
  <c r="BF24" i="13"/>
  <c r="BF25" i="13"/>
  <c r="BF26" i="13"/>
  <c r="BF27" i="13"/>
  <c r="BF28" i="13"/>
  <c r="BF29" i="13"/>
  <c r="BF30" i="13"/>
  <c r="BF31" i="13"/>
  <c r="BF32" i="13"/>
  <c r="BF33" i="13"/>
  <c r="BF34" i="13"/>
  <c r="BF35" i="13"/>
  <c r="BF36" i="13"/>
  <c r="BF37" i="13"/>
  <c r="BF38" i="13"/>
  <c r="BF39" i="13"/>
  <c r="BF40" i="13"/>
  <c r="BF41" i="13"/>
  <c r="BF42" i="13"/>
  <c r="BF43" i="13"/>
  <c r="BF44" i="13"/>
  <c r="BF45" i="13"/>
  <c r="BF46" i="13"/>
  <c r="BF47" i="13"/>
  <c r="BF48" i="13"/>
  <c r="BF49" i="13"/>
  <c r="BF50" i="13"/>
  <c r="BF51" i="13"/>
  <c r="BF52" i="13"/>
  <c r="BF53" i="13"/>
  <c r="BF54" i="13"/>
  <c r="BF55" i="13"/>
  <c r="BF56" i="13"/>
  <c r="BF57" i="13"/>
  <c r="BF58" i="13"/>
  <c r="BF59" i="13"/>
  <c r="BF60" i="13"/>
  <c r="BF61" i="13"/>
  <c r="BF62" i="13"/>
  <c r="BF63" i="13"/>
  <c r="BF64" i="13"/>
  <c r="BF65" i="13"/>
  <c r="BF66" i="13"/>
  <c r="BF67" i="13"/>
  <c r="BF68" i="13"/>
  <c r="BF69" i="13"/>
  <c r="BF70" i="13"/>
  <c r="BF71" i="13"/>
  <c r="BF72" i="13"/>
  <c r="BF73" i="13"/>
  <c r="BF74" i="13"/>
  <c r="BF75" i="13"/>
  <c r="BF76" i="13"/>
  <c r="BF77" i="13"/>
  <c r="BF78" i="13"/>
  <c r="BF79" i="13"/>
  <c r="BF80" i="13"/>
  <c r="BF81" i="13"/>
  <c r="BF82" i="13"/>
  <c r="BF83" i="13"/>
  <c r="BF84" i="13"/>
  <c r="BF85" i="13"/>
  <c r="BF86" i="13"/>
  <c r="BF87" i="13"/>
  <c r="BF88" i="13"/>
  <c r="BF89" i="13"/>
  <c r="BF90" i="13"/>
  <c r="BF91" i="13"/>
  <c r="BF92" i="13"/>
  <c r="BF93" i="13"/>
  <c r="BF94" i="13"/>
  <c r="BF95" i="13"/>
  <c r="BF96" i="13"/>
  <c r="BF97" i="13"/>
  <c r="BF98" i="13"/>
  <c r="BF99" i="13"/>
  <c r="BF100" i="13"/>
  <c r="BF101" i="13"/>
  <c r="BF102" i="13"/>
  <c r="BF103" i="13"/>
  <c r="BF104" i="13"/>
  <c r="BF105" i="13"/>
  <c r="BF106" i="13"/>
  <c r="BF107" i="13"/>
  <c r="BF108" i="13"/>
  <c r="BF109" i="13"/>
  <c r="BF110" i="13"/>
  <c r="BF111" i="13"/>
  <c r="BF112" i="13"/>
  <c r="BF113" i="13"/>
  <c r="BF114" i="13"/>
  <c r="BF115" i="13"/>
  <c r="BF116" i="13"/>
  <c r="BF117" i="13"/>
  <c r="BF118" i="13"/>
  <c r="BF119" i="13"/>
  <c r="BF120" i="13"/>
  <c r="BF121" i="13"/>
  <c r="BF122" i="13"/>
  <c r="BF123" i="13"/>
  <c r="BF124" i="13"/>
  <c r="BF125" i="13"/>
  <c r="BF126" i="13"/>
  <c r="BF127" i="13"/>
  <c r="BF128" i="13"/>
  <c r="BF129" i="13"/>
  <c r="BF130" i="13"/>
  <c r="BF131" i="13"/>
  <c r="BF132" i="13"/>
  <c r="BF133" i="13"/>
  <c r="BF134" i="13"/>
  <c r="BF135" i="13"/>
  <c r="BF136" i="13"/>
  <c r="BF137" i="13"/>
  <c r="BF138" i="13"/>
  <c r="BF139" i="13"/>
  <c r="BF140" i="13"/>
  <c r="BF141" i="13"/>
  <c r="BF142" i="13"/>
  <c r="BF143" i="13"/>
  <c r="BF144" i="13"/>
  <c r="BF145" i="13"/>
  <c r="BF146" i="13"/>
  <c r="BF147" i="13"/>
  <c r="BF148" i="13"/>
  <c r="BF149" i="13"/>
  <c r="BF150" i="13"/>
  <c r="BF151" i="13"/>
  <c r="BF152" i="13"/>
  <c r="BF153" i="13"/>
  <c r="BF154" i="13"/>
  <c r="BF155" i="13"/>
  <c r="BF156" i="13"/>
  <c r="BF157" i="13"/>
  <c r="BF158" i="13"/>
  <c r="BF159" i="13"/>
  <c r="BF160" i="13"/>
  <c r="BF161" i="13"/>
  <c r="BF162" i="13"/>
  <c r="BF163" i="13"/>
  <c r="BF164" i="13"/>
  <c r="BF165" i="13"/>
  <c r="BF166" i="13"/>
  <c r="BF167" i="13"/>
  <c r="BF168" i="13"/>
  <c r="BF169" i="13"/>
  <c r="BF170" i="13"/>
  <c r="BF171" i="13"/>
  <c r="BF172" i="13"/>
  <c r="BF173" i="13"/>
  <c r="BF174" i="13"/>
  <c r="BF175" i="13"/>
  <c r="BF176" i="13"/>
  <c r="BF177" i="13"/>
  <c r="BF178" i="13"/>
  <c r="BF179" i="13"/>
  <c r="BF180" i="13"/>
  <c r="BF181" i="13"/>
  <c r="BF182" i="13"/>
  <c r="BF183" i="13"/>
  <c r="BF184" i="13"/>
  <c r="BF185" i="13"/>
  <c r="BF186" i="13"/>
  <c r="BF187" i="13"/>
  <c r="BF188" i="13"/>
  <c r="BF189" i="13"/>
  <c r="BF190" i="13"/>
  <c r="BF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D38" i="13"/>
  <c r="BD39" i="13"/>
  <c r="BD40" i="13"/>
  <c r="BD41" i="13"/>
  <c r="BD42" i="13"/>
  <c r="BD43" i="13"/>
  <c r="BD44" i="13"/>
  <c r="BD45" i="13"/>
  <c r="BD46" i="13"/>
  <c r="BD47" i="13"/>
  <c r="BD48" i="13"/>
  <c r="BD49" i="13"/>
  <c r="BD50" i="13"/>
  <c r="BD51" i="13"/>
  <c r="BD52" i="13"/>
  <c r="BD53" i="13"/>
  <c r="BD54" i="13"/>
  <c r="BD55" i="13"/>
  <c r="BD56" i="13"/>
  <c r="BD57" i="13"/>
  <c r="BD58" i="13"/>
  <c r="BD59" i="13"/>
  <c r="BD60" i="13"/>
  <c r="BD61" i="13"/>
  <c r="BD62" i="13"/>
  <c r="BD63" i="13"/>
  <c r="BD64" i="13"/>
  <c r="BD65" i="13"/>
  <c r="BD66" i="13"/>
  <c r="BD67" i="13"/>
  <c r="BD68" i="13"/>
  <c r="BD69" i="13"/>
  <c r="BD70" i="13"/>
  <c r="BD71" i="13"/>
  <c r="BD72" i="13"/>
  <c r="BD73" i="13"/>
  <c r="BD74" i="13"/>
  <c r="BD75" i="13"/>
  <c r="BD76" i="13"/>
  <c r="BD77" i="13"/>
  <c r="BD78" i="13"/>
  <c r="BD79" i="13"/>
  <c r="BD80" i="13"/>
  <c r="BD81" i="13"/>
  <c r="BD82" i="13"/>
  <c r="BD83" i="13"/>
  <c r="BD84" i="13"/>
  <c r="BD85" i="13"/>
  <c r="BD86" i="13"/>
  <c r="BD87" i="13"/>
  <c r="BD88" i="13"/>
  <c r="BD89" i="13"/>
  <c r="BD90" i="13"/>
  <c r="BD91" i="13"/>
  <c r="BD92" i="13"/>
  <c r="BD93" i="13"/>
  <c r="BD94" i="13"/>
  <c r="BD95" i="13"/>
  <c r="BD96" i="13"/>
  <c r="BD97" i="13"/>
  <c r="BD98" i="13"/>
  <c r="BD99" i="13"/>
  <c r="BD100" i="13"/>
  <c r="BD101" i="13"/>
  <c r="BD102" i="13"/>
  <c r="BD103" i="13"/>
  <c r="BD104" i="13"/>
  <c r="BD105" i="13"/>
  <c r="BD106" i="13"/>
  <c r="BD107" i="13"/>
  <c r="BD108" i="13"/>
  <c r="BD109" i="13"/>
  <c r="BD110" i="13"/>
  <c r="BD111" i="13"/>
  <c r="BD112" i="13"/>
  <c r="BD113" i="13"/>
  <c r="BD114" i="13"/>
  <c r="BD115" i="13"/>
  <c r="BD116" i="13"/>
  <c r="BD117" i="13"/>
  <c r="BD118" i="13"/>
  <c r="BD119" i="13"/>
  <c r="BD120" i="13"/>
  <c r="BD121" i="13"/>
  <c r="BD122" i="13"/>
  <c r="BD123" i="13"/>
  <c r="BD124" i="13"/>
  <c r="BD125" i="13"/>
  <c r="BD126" i="13"/>
  <c r="BD127" i="13"/>
  <c r="BD128" i="13"/>
  <c r="BD129" i="13"/>
  <c r="BD130" i="13"/>
  <c r="BD131" i="13"/>
  <c r="BD132" i="13"/>
  <c r="BD133" i="13"/>
  <c r="BD134" i="13"/>
  <c r="BD135" i="13"/>
  <c r="BD136" i="13"/>
  <c r="BD137" i="13"/>
  <c r="BD138" i="13"/>
  <c r="BD139" i="13"/>
  <c r="BD140" i="13"/>
  <c r="BD141" i="13"/>
  <c r="BD142" i="13"/>
  <c r="BD143" i="13"/>
  <c r="BD144" i="13"/>
  <c r="BD145" i="13"/>
  <c r="BD146" i="13"/>
  <c r="BD147" i="13"/>
  <c r="BD148" i="13"/>
  <c r="BD149" i="13"/>
  <c r="BD150" i="13"/>
  <c r="BD151" i="13"/>
  <c r="BD152" i="13"/>
  <c r="BD153" i="13"/>
  <c r="BD154" i="13"/>
  <c r="BD155" i="13"/>
  <c r="BD156" i="13"/>
  <c r="BD157" i="13"/>
  <c r="BD158" i="13"/>
  <c r="BD159" i="13"/>
  <c r="BD160" i="13"/>
  <c r="BD161" i="13"/>
  <c r="BD162" i="13"/>
  <c r="BD163" i="13"/>
  <c r="BD164" i="13"/>
  <c r="BD165" i="13"/>
  <c r="BD166" i="13"/>
  <c r="BD167" i="13"/>
  <c r="BD168" i="13"/>
  <c r="BD169" i="13"/>
  <c r="BD170" i="13"/>
  <c r="BD171" i="13"/>
  <c r="BD172" i="13"/>
  <c r="BD173" i="13"/>
  <c r="BD174" i="13"/>
  <c r="BD175" i="13"/>
  <c r="BD176" i="13"/>
  <c r="BD177" i="13"/>
  <c r="BD178" i="13"/>
  <c r="BD179" i="13"/>
  <c r="BD180" i="13"/>
  <c r="BD181" i="13"/>
  <c r="BD182" i="13"/>
  <c r="BD183" i="13"/>
  <c r="BD184" i="13"/>
  <c r="BD185" i="13"/>
  <c r="BD186" i="13"/>
  <c r="BD187" i="13"/>
  <c r="BD188" i="13"/>
  <c r="BD189" i="13"/>
  <c r="BD190" i="13"/>
  <c r="BD14" i="13"/>
  <c r="BB15" i="13"/>
  <c r="BB16" i="13"/>
  <c r="BB17" i="13"/>
  <c r="BB18" i="13"/>
  <c r="BB19" i="13"/>
  <c r="BB20" i="13"/>
  <c r="BB21" i="13"/>
  <c r="BB22" i="13"/>
  <c r="BB23" i="13"/>
  <c r="BB24" i="13"/>
  <c r="BB25" i="13"/>
  <c r="BB26" i="13"/>
  <c r="BB27" i="13"/>
  <c r="BB28" i="13"/>
  <c r="BB29" i="13"/>
  <c r="BB30" i="13"/>
  <c r="BB31" i="13"/>
  <c r="BB32" i="13"/>
  <c r="BB33" i="13"/>
  <c r="BB34" i="13"/>
  <c r="BB35" i="13"/>
  <c r="BB36" i="13"/>
  <c r="BB37" i="13"/>
  <c r="BB38" i="13"/>
  <c r="BB39" i="13"/>
  <c r="BB40" i="13"/>
  <c r="BB41" i="13"/>
  <c r="BB42" i="13"/>
  <c r="BB43" i="13"/>
  <c r="BB44" i="13"/>
  <c r="BB45" i="13"/>
  <c r="BB46" i="13"/>
  <c r="BB47" i="13"/>
  <c r="BB48" i="13"/>
  <c r="BB49" i="13"/>
  <c r="BB50" i="13"/>
  <c r="BB51" i="13"/>
  <c r="BB52" i="13"/>
  <c r="BB53" i="13"/>
  <c r="BB54" i="13"/>
  <c r="BB55" i="13"/>
  <c r="BB56" i="13"/>
  <c r="BB57" i="13"/>
  <c r="BB58" i="13"/>
  <c r="BB59" i="13"/>
  <c r="BB60" i="13"/>
  <c r="BB61" i="13"/>
  <c r="BB62" i="13"/>
  <c r="BB63" i="13"/>
  <c r="BB64" i="13"/>
  <c r="BB65" i="13"/>
  <c r="BB66" i="13"/>
  <c r="BB67" i="13"/>
  <c r="BB68" i="13"/>
  <c r="BB69" i="13"/>
  <c r="BB70" i="13"/>
  <c r="BB71" i="13"/>
  <c r="BB72" i="13"/>
  <c r="BB73" i="13"/>
  <c r="BB74" i="13"/>
  <c r="BB75" i="13"/>
  <c r="BB76" i="13"/>
  <c r="BB77" i="13"/>
  <c r="BB78" i="13"/>
  <c r="BB79" i="13"/>
  <c r="BB80" i="13"/>
  <c r="BB81" i="13"/>
  <c r="BB82" i="13"/>
  <c r="BB83" i="13"/>
  <c r="BB84" i="13"/>
  <c r="BB85" i="13"/>
  <c r="BB86" i="13"/>
  <c r="BB87" i="13"/>
  <c r="BB88" i="13"/>
  <c r="BB89" i="13"/>
  <c r="BB90" i="13"/>
  <c r="BB91" i="13"/>
  <c r="BB92" i="13"/>
  <c r="BB93" i="13"/>
  <c r="BB94" i="13"/>
  <c r="BB95" i="13"/>
  <c r="BB96" i="13"/>
  <c r="BB97" i="13"/>
  <c r="BB98" i="13"/>
  <c r="BB99" i="13"/>
  <c r="BB100" i="13"/>
  <c r="BB101" i="13"/>
  <c r="BB102" i="13"/>
  <c r="BB103" i="13"/>
  <c r="BB104" i="13"/>
  <c r="BB105" i="13"/>
  <c r="BB106" i="13"/>
  <c r="BB107" i="13"/>
  <c r="BB108" i="13"/>
  <c r="BB109" i="13"/>
  <c r="BB110" i="13"/>
  <c r="BB111" i="13"/>
  <c r="BB112" i="13"/>
  <c r="BB113" i="13"/>
  <c r="BB114" i="13"/>
  <c r="BB115" i="13"/>
  <c r="BB116" i="13"/>
  <c r="BB117" i="13"/>
  <c r="BB118" i="13"/>
  <c r="BB119" i="13"/>
  <c r="BB120" i="13"/>
  <c r="BB121" i="13"/>
  <c r="BB122" i="13"/>
  <c r="BB123" i="13"/>
  <c r="BB124" i="13"/>
  <c r="BB125" i="13"/>
  <c r="BB126" i="13"/>
  <c r="BB127" i="13"/>
  <c r="BB128" i="13"/>
  <c r="BB129" i="13"/>
  <c r="BB130" i="13"/>
  <c r="BB131" i="13"/>
  <c r="BB132" i="13"/>
  <c r="BB133" i="13"/>
  <c r="BB134" i="13"/>
  <c r="BB135" i="13"/>
  <c r="BB136" i="13"/>
  <c r="BB137" i="13"/>
  <c r="BB138" i="13"/>
  <c r="BB139" i="13"/>
  <c r="BB140" i="13"/>
  <c r="BB141" i="13"/>
  <c r="BB142" i="13"/>
  <c r="BB143" i="13"/>
  <c r="BB144" i="13"/>
  <c r="BB145" i="13"/>
  <c r="BB146" i="13"/>
  <c r="BB147" i="13"/>
  <c r="BB148" i="13"/>
  <c r="BB149" i="13"/>
  <c r="BB150" i="13"/>
  <c r="BB151" i="13"/>
  <c r="BB152" i="13"/>
  <c r="BB153" i="13"/>
  <c r="BB154" i="13"/>
  <c r="BB155" i="13"/>
  <c r="BB156" i="13"/>
  <c r="BB157" i="13"/>
  <c r="BB158" i="13"/>
  <c r="BB159" i="13"/>
  <c r="BB160" i="13"/>
  <c r="BB161" i="13"/>
  <c r="BB162" i="13"/>
  <c r="BB163" i="13"/>
  <c r="BB164" i="13"/>
  <c r="BB165" i="13"/>
  <c r="BB166" i="13"/>
  <c r="BB167" i="13"/>
  <c r="BB168" i="13"/>
  <c r="BB169" i="13"/>
  <c r="BB170" i="13"/>
  <c r="BB171" i="13"/>
  <c r="BB172" i="13"/>
  <c r="BB173" i="13"/>
  <c r="BB174" i="13"/>
  <c r="BB175" i="13"/>
  <c r="BB176" i="13"/>
  <c r="BB177" i="13"/>
  <c r="BB178" i="13"/>
  <c r="BB179" i="13"/>
  <c r="BB180" i="13"/>
  <c r="BB181" i="13"/>
  <c r="BB182" i="13"/>
  <c r="BB183" i="13"/>
  <c r="BB184" i="13"/>
  <c r="BB185" i="13"/>
  <c r="BB186" i="13"/>
  <c r="BB187" i="13"/>
  <c r="BB188" i="13"/>
  <c r="BB189" i="13"/>
  <c r="BB190" i="13"/>
  <c r="BB14" i="13"/>
  <c r="AZ15" i="13"/>
  <c r="AZ16" i="13"/>
  <c r="AZ17" i="13"/>
  <c r="AZ18" i="13"/>
  <c r="AZ19" i="13"/>
  <c r="AZ20" i="13"/>
  <c r="AZ21" i="13"/>
  <c r="AZ22" i="13"/>
  <c r="AZ23" i="13"/>
  <c r="AZ24" i="13"/>
  <c r="AZ25" i="13"/>
  <c r="AZ26" i="13"/>
  <c r="AZ27" i="13"/>
  <c r="AZ28" i="13"/>
  <c r="AZ29" i="13"/>
  <c r="AZ30" i="13"/>
  <c r="AZ31" i="13"/>
  <c r="AZ32" i="13"/>
  <c r="AZ33" i="13"/>
  <c r="AZ34" i="13"/>
  <c r="AZ35" i="13"/>
  <c r="AZ36" i="13"/>
  <c r="AZ37" i="13"/>
  <c r="AZ38" i="13"/>
  <c r="AZ39" i="13"/>
  <c r="AZ40" i="13"/>
  <c r="AZ41" i="13"/>
  <c r="AZ42" i="13"/>
  <c r="AZ43" i="13"/>
  <c r="AZ44" i="13"/>
  <c r="AZ45" i="13"/>
  <c r="AZ46" i="13"/>
  <c r="AZ47" i="13"/>
  <c r="AZ48" i="13"/>
  <c r="AZ49" i="13"/>
  <c r="AZ50" i="13"/>
  <c r="AZ51" i="13"/>
  <c r="AZ52" i="13"/>
  <c r="AZ53" i="13"/>
  <c r="AZ54" i="13"/>
  <c r="AZ55" i="13"/>
  <c r="AZ56" i="13"/>
  <c r="AZ57" i="13"/>
  <c r="AZ58" i="13"/>
  <c r="AZ59" i="13"/>
  <c r="AZ60" i="13"/>
  <c r="AZ61" i="13"/>
  <c r="AZ62" i="13"/>
  <c r="AZ63" i="13"/>
  <c r="AZ64" i="13"/>
  <c r="AZ65" i="13"/>
  <c r="AZ66" i="13"/>
  <c r="AZ67" i="13"/>
  <c r="AZ68" i="13"/>
  <c r="AZ69" i="13"/>
  <c r="AZ70" i="13"/>
  <c r="AZ71" i="13"/>
  <c r="AZ72" i="13"/>
  <c r="AZ73" i="13"/>
  <c r="AZ74" i="13"/>
  <c r="AZ75" i="13"/>
  <c r="AZ76" i="13"/>
  <c r="AZ77" i="13"/>
  <c r="AZ78" i="13"/>
  <c r="AZ79" i="13"/>
  <c r="AZ80" i="13"/>
  <c r="AZ81" i="13"/>
  <c r="AZ82" i="13"/>
  <c r="AZ83" i="13"/>
  <c r="AZ84" i="13"/>
  <c r="AZ85" i="13"/>
  <c r="AZ86" i="13"/>
  <c r="AZ87" i="13"/>
  <c r="AZ88" i="13"/>
  <c r="AZ89" i="13"/>
  <c r="AZ90" i="13"/>
  <c r="AZ91" i="13"/>
  <c r="AZ92" i="13"/>
  <c r="AZ93" i="13"/>
  <c r="AZ94" i="13"/>
  <c r="AZ95" i="13"/>
  <c r="AZ96" i="13"/>
  <c r="AZ97" i="13"/>
  <c r="AZ98" i="13"/>
  <c r="AZ99" i="13"/>
  <c r="AZ100" i="13"/>
  <c r="AZ101" i="13"/>
  <c r="AZ102" i="13"/>
  <c r="AZ103" i="13"/>
  <c r="AZ104" i="13"/>
  <c r="AZ105" i="13"/>
  <c r="AZ106" i="13"/>
  <c r="AZ107" i="13"/>
  <c r="AZ108" i="13"/>
  <c r="AZ109" i="13"/>
  <c r="AZ110" i="13"/>
  <c r="AZ111" i="13"/>
  <c r="AZ112" i="13"/>
  <c r="AZ113" i="13"/>
  <c r="AZ114" i="13"/>
  <c r="AZ115" i="13"/>
  <c r="AZ116" i="13"/>
  <c r="AZ117" i="13"/>
  <c r="AZ118" i="13"/>
  <c r="AZ119" i="13"/>
  <c r="AZ120" i="13"/>
  <c r="AZ121" i="13"/>
  <c r="AZ122" i="13"/>
  <c r="AZ123" i="13"/>
  <c r="AZ124" i="13"/>
  <c r="AZ125" i="13"/>
  <c r="AZ126" i="13"/>
  <c r="AZ127" i="13"/>
  <c r="AZ128" i="13"/>
  <c r="AZ129" i="13"/>
  <c r="AZ130" i="13"/>
  <c r="AZ131" i="13"/>
  <c r="AZ132" i="13"/>
  <c r="AZ133" i="13"/>
  <c r="AZ134" i="13"/>
  <c r="AZ135" i="13"/>
  <c r="AZ136" i="13"/>
  <c r="AZ137" i="13"/>
  <c r="AZ138" i="13"/>
  <c r="AZ139" i="13"/>
  <c r="AZ140" i="13"/>
  <c r="AZ141" i="13"/>
  <c r="AZ142" i="13"/>
  <c r="AZ143" i="13"/>
  <c r="AZ144" i="13"/>
  <c r="AZ145" i="13"/>
  <c r="AZ146" i="13"/>
  <c r="AZ147" i="13"/>
  <c r="AZ148" i="13"/>
  <c r="AZ149" i="13"/>
  <c r="AZ150" i="13"/>
  <c r="AZ151" i="13"/>
  <c r="AZ152" i="13"/>
  <c r="AZ153" i="13"/>
  <c r="AZ154" i="13"/>
  <c r="AZ155" i="13"/>
  <c r="AZ156" i="13"/>
  <c r="AZ157" i="13"/>
  <c r="AZ158" i="13"/>
  <c r="AZ159" i="13"/>
  <c r="AZ160" i="13"/>
  <c r="AZ161" i="13"/>
  <c r="AZ162" i="13"/>
  <c r="AZ163" i="13"/>
  <c r="AZ164" i="13"/>
  <c r="AZ165" i="13"/>
  <c r="AZ166" i="13"/>
  <c r="AZ167" i="13"/>
  <c r="AZ168" i="13"/>
  <c r="AZ169" i="13"/>
  <c r="AZ170" i="13"/>
  <c r="AZ171" i="13"/>
  <c r="AZ172" i="13"/>
  <c r="AZ173" i="13"/>
  <c r="AZ174" i="13"/>
  <c r="AZ175" i="13"/>
  <c r="AZ176" i="13"/>
  <c r="AZ177" i="13"/>
  <c r="AZ178" i="13"/>
  <c r="AZ179" i="13"/>
  <c r="AZ180" i="13"/>
  <c r="AZ181" i="13"/>
  <c r="AZ182" i="13"/>
  <c r="AZ183" i="13"/>
  <c r="AZ184" i="13"/>
  <c r="AZ185" i="13"/>
  <c r="AZ186" i="13"/>
  <c r="AZ187" i="13"/>
  <c r="AZ188" i="13"/>
  <c r="AZ189" i="13"/>
  <c r="AZ190" i="13"/>
  <c r="AZ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AX44" i="13"/>
  <c r="AX45" i="13"/>
  <c r="AX46" i="13"/>
  <c r="AX47" i="13"/>
  <c r="AX48" i="13"/>
  <c r="AX49" i="13"/>
  <c r="AX50" i="13"/>
  <c r="AX51" i="13"/>
  <c r="AX52" i="13"/>
  <c r="AX53" i="13"/>
  <c r="AX54" i="13"/>
  <c r="AX55" i="13"/>
  <c r="AX56" i="13"/>
  <c r="AX57" i="13"/>
  <c r="AX58" i="13"/>
  <c r="AX59" i="13"/>
  <c r="AX60" i="13"/>
  <c r="AX61" i="13"/>
  <c r="AX62" i="13"/>
  <c r="AX63" i="13"/>
  <c r="AX64" i="13"/>
  <c r="AX65" i="13"/>
  <c r="AX66" i="13"/>
  <c r="AX67" i="13"/>
  <c r="AX68" i="13"/>
  <c r="AX69" i="13"/>
  <c r="AX70" i="13"/>
  <c r="AX71" i="13"/>
  <c r="AX72" i="13"/>
  <c r="AX73" i="13"/>
  <c r="AX74" i="13"/>
  <c r="AX75" i="13"/>
  <c r="AX76" i="13"/>
  <c r="AX77" i="13"/>
  <c r="AX78" i="13"/>
  <c r="AX79" i="13"/>
  <c r="AX80" i="13"/>
  <c r="AX81" i="13"/>
  <c r="AX82" i="13"/>
  <c r="AX83" i="13"/>
  <c r="AX84" i="13"/>
  <c r="AX85" i="13"/>
  <c r="AX86" i="13"/>
  <c r="AX87" i="13"/>
  <c r="AX88" i="13"/>
  <c r="AX89" i="13"/>
  <c r="AX90" i="13"/>
  <c r="AX91" i="13"/>
  <c r="AX92" i="13"/>
  <c r="AX93" i="13"/>
  <c r="AX94" i="13"/>
  <c r="AX95" i="13"/>
  <c r="AX96" i="13"/>
  <c r="AX97" i="13"/>
  <c r="AX98" i="13"/>
  <c r="AX99" i="13"/>
  <c r="AX100" i="13"/>
  <c r="AX101" i="13"/>
  <c r="AX102" i="13"/>
  <c r="AX103" i="13"/>
  <c r="AX104" i="13"/>
  <c r="AX105" i="13"/>
  <c r="AX106" i="13"/>
  <c r="AX107" i="13"/>
  <c r="AX108" i="13"/>
  <c r="AX109" i="13"/>
  <c r="AX110" i="13"/>
  <c r="AX111" i="13"/>
  <c r="AX112" i="13"/>
  <c r="AX113" i="13"/>
  <c r="AX114" i="13"/>
  <c r="AX115" i="13"/>
  <c r="AX116" i="13"/>
  <c r="AX117" i="13"/>
  <c r="AX118" i="13"/>
  <c r="AX119" i="13"/>
  <c r="AX120" i="13"/>
  <c r="AX121" i="13"/>
  <c r="AX122" i="13"/>
  <c r="AX123" i="13"/>
  <c r="AX124" i="13"/>
  <c r="AX125" i="13"/>
  <c r="AX126" i="13"/>
  <c r="AX127" i="13"/>
  <c r="AX128" i="13"/>
  <c r="AX129" i="13"/>
  <c r="AX130" i="13"/>
  <c r="AX131" i="13"/>
  <c r="AX132" i="13"/>
  <c r="AX133" i="13"/>
  <c r="AX134" i="13"/>
  <c r="AX135" i="13"/>
  <c r="AX136" i="13"/>
  <c r="AX137" i="13"/>
  <c r="AX138" i="13"/>
  <c r="AX139" i="13"/>
  <c r="AX140" i="13"/>
  <c r="AX141" i="13"/>
  <c r="AX142" i="13"/>
  <c r="AX143" i="13"/>
  <c r="AX144" i="13"/>
  <c r="AX145" i="13"/>
  <c r="AX146" i="13"/>
  <c r="AX147" i="13"/>
  <c r="AX148" i="13"/>
  <c r="AX149" i="13"/>
  <c r="AX150" i="13"/>
  <c r="AX151" i="13"/>
  <c r="AX152" i="13"/>
  <c r="AX153" i="13"/>
  <c r="AX154" i="13"/>
  <c r="AX155" i="13"/>
  <c r="AX156" i="13"/>
  <c r="AX157" i="13"/>
  <c r="AX158" i="13"/>
  <c r="AX159" i="13"/>
  <c r="AX160" i="13"/>
  <c r="AX161" i="13"/>
  <c r="AX162" i="13"/>
  <c r="AX163" i="13"/>
  <c r="AX164" i="13"/>
  <c r="AX165" i="13"/>
  <c r="AX166" i="13"/>
  <c r="AX167" i="13"/>
  <c r="AX168" i="13"/>
  <c r="AX169" i="13"/>
  <c r="AX170" i="13"/>
  <c r="AX171" i="13"/>
  <c r="AX172" i="13"/>
  <c r="AX173" i="13"/>
  <c r="AX174" i="13"/>
  <c r="AX175" i="13"/>
  <c r="AX176" i="13"/>
  <c r="AX177" i="13"/>
  <c r="AX178" i="13"/>
  <c r="AX179" i="13"/>
  <c r="AX180" i="13"/>
  <c r="AX181" i="13"/>
  <c r="AX182" i="13"/>
  <c r="AX183" i="13"/>
  <c r="AX184" i="13"/>
  <c r="AX185" i="13"/>
  <c r="AX186" i="13"/>
  <c r="AX187" i="13"/>
  <c r="AX188" i="13"/>
  <c r="AX189" i="13"/>
  <c r="AX190" i="13"/>
  <c r="AX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V189" i="13"/>
  <c r="AV190" i="13"/>
  <c r="AV14" i="13"/>
  <c r="AT15" i="13"/>
  <c r="AT16" i="13"/>
  <c r="AT17" i="13"/>
  <c r="AT18" i="13"/>
  <c r="AT19" i="13"/>
  <c r="AT20" i="13"/>
  <c r="AT21" i="13"/>
  <c r="AT22" i="13"/>
  <c r="AT23" i="13"/>
  <c r="AT24" i="13"/>
  <c r="AT25" i="13"/>
  <c r="AT26" i="13"/>
  <c r="AT27" i="13"/>
  <c r="AT28" i="13"/>
  <c r="AT29" i="13"/>
  <c r="AT30" i="13"/>
  <c r="AT31" i="13"/>
  <c r="AT32" i="13"/>
  <c r="AT33" i="13"/>
  <c r="AT34" i="13"/>
  <c r="AT35" i="13"/>
  <c r="AT36" i="13"/>
  <c r="AT37" i="13"/>
  <c r="AT38" i="13"/>
  <c r="AT39" i="13"/>
  <c r="AT40" i="13"/>
  <c r="AT41" i="13"/>
  <c r="AT42" i="13"/>
  <c r="AT43" i="13"/>
  <c r="AT44" i="13"/>
  <c r="AT45" i="13"/>
  <c r="AT46" i="13"/>
  <c r="AT47" i="13"/>
  <c r="AT48" i="13"/>
  <c r="AT49" i="13"/>
  <c r="AT50" i="13"/>
  <c r="AT51" i="13"/>
  <c r="AT52" i="13"/>
  <c r="AT53" i="13"/>
  <c r="AT54" i="13"/>
  <c r="AT55" i="13"/>
  <c r="AT56" i="13"/>
  <c r="AT57" i="13"/>
  <c r="AT58" i="13"/>
  <c r="AT59" i="13"/>
  <c r="AT60" i="13"/>
  <c r="AT61" i="13"/>
  <c r="AT62" i="13"/>
  <c r="AT63" i="13"/>
  <c r="AT64" i="13"/>
  <c r="AT65" i="13"/>
  <c r="AT66" i="13"/>
  <c r="AT67" i="13"/>
  <c r="AT68" i="13"/>
  <c r="AT69" i="13"/>
  <c r="AT70" i="13"/>
  <c r="AT71" i="13"/>
  <c r="AT72" i="13"/>
  <c r="AT73" i="13"/>
  <c r="AT74" i="13"/>
  <c r="AT75" i="13"/>
  <c r="AT76" i="13"/>
  <c r="AT77" i="13"/>
  <c r="AT78" i="13"/>
  <c r="AT79" i="13"/>
  <c r="AT80" i="13"/>
  <c r="AT81" i="13"/>
  <c r="AT82" i="13"/>
  <c r="AT83" i="13"/>
  <c r="AT84" i="13"/>
  <c r="AT85" i="13"/>
  <c r="AT86" i="13"/>
  <c r="AT87" i="13"/>
  <c r="AT88" i="13"/>
  <c r="AT89" i="13"/>
  <c r="AT90" i="13"/>
  <c r="AT91" i="13"/>
  <c r="AT92" i="13"/>
  <c r="AT93" i="13"/>
  <c r="AT94" i="13"/>
  <c r="AT95" i="13"/>
  <c r="AT96" i="13"/>
  <c r="AT97" i="13"/>
  <c r="AT98" i="13"/>
  <c r="AT99" i="13"/>
  <c r="AT100" i="13"/>
  <c r="AT101" i="13"/>
  <c r="AT102" i="13"/>
  <c r="AT103" i="13"/>
  <c r="AT104" i="13"/>
  <c r="AT105" i="13"/>
  <c r="AT106" i="13"/>
  <c r="AT107" i="13"/>
  <c r="AT108" i="13"/>
  <c r="AT109" i="13"/>
  <c r="AT110" i="13"/>
  <c r="AT111" i="13"/>
  <c r="AT112" i="13"/>
  <c r="AT113" i="13"/>
  <c r="AT114" i="13"/>
  <c r="AT115" i="13"/>
  <c r="AT116" i="13"/>
  <c r="AT117" i="13"/>
  <c r="AT118" i="13"/>
  <c r="AT119" i="13"/>
  <c r="AT120" i="13"/>
  <c r="AT121" i="13"/>
  <c r="AT122" i="13"/>
  <c r="AT123" i="13"/>
  <c r="AT124" i="13"/>
  <c r="AT125" i="13"/>
  <c r="AT126" i="13"/>
  <c r="AT127" i="13"/>
  <c r="AT128" i="13"/>
  <c r="AT129" i="13"/>
  <c r="AT130" i="13"/>
  <c r="AT131" i="13"/>
  <c r="AT132" i="13"/>
  <c r="AT133" i="13"/>
  <c r="AT134" i="13"/>
  <c r="AT135" i="13"/>
  <c r="AT136" i="13"/>
  <c r="AT137" i="13"/>
  <c r="AT138" i="13"/>
  <c r="AT139" i="13"/>
  <c r="AT140" i="13"/>
  <c r="AT141" i="13"/>
  <c r="AT142" i="13"/>
  <c r="AT143" i="13"/>
  <c r="AT144" i="13"/>
  <c r="AT145" i="13"/>
  <c r="AT146" i="13"/>
  <c r="AT147" i="13"/>
  <c r="AT148" i="13"/>
  <c r="AT149" i="13"/>
  <c r="AT150" i="13"/>
  <c r="AT151" i="13"/>
  <c r="AT152" i="13"/>
  <c r="AT153" i="13"/>
  <c r="AT154" i="13"/>
  <c r="AT155" i="13"/>
  <c r="AT156" i="13"/>
  <c r="AT157" i="13"/>
  <c r="AT158" i="13"/>
  <c r="AT159" i="13"/>
  <c r="AT160" i="13"/>
  <c r="AT161" i="13"/>
  <c r="AT162" i="13"/>
  <c r="AT163" i="13"/>
  <c r="AT164" i="13"/>
  <c r="AT165" i="13"/>
  <c r="AT166" i="13"/>
  <c r="AT167" i="13"/>
  <c r="AT168" i="13"/>
  <c r="AT169" i="13"/>
  <c r="AT170" i="13"/>
  <c r="AT171" i="13"/>
  <c r="AT172" i="13"/>
  <c r="AT173" i="13"/>
  <c r="AT174" i="13"/>
  <c r="AT175" i="13"/>
  <c r="AT176" i="13"/>
  <c r="AT177" i="13"/>
  <c r="AT178" i="13"/>
  <c r="AT179" i="13"/>
  <c r="AT180" i="13"/>
  <c r="AT181" i="13"/>
  <c r="AT182" i="13"/>
  <c r="AT183" i="13"/>
  <c r="AT184" i="13"/>
  <c r="AT185" i="13"/>
  <c r="AT186" i="13"/>
  <c r="AT187" i="13"/>
  <c r="AT188" i="13"/>
  <c r="AT189" i="13"/>
  <c r="AT190" i="13"/>
  <c r="AT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R38" i="13"/>
  <c r="AR39" i="13"/>
  <c r="AR40" i="13"/>
  <c r="AR41" i="13"/>
  <c r="AR42" i="13"/>
  <c r="AR43" i="13"/>
  <c r="AR44" i="13"/>
  <c r="AR45" i="13"/>
  <c r="AR46" i="13"/>
  <c r="AR47" i="13"/>
  <c r="AR48" i="13"/>
  <c r="AR49" i="13"/>
  <c r="AR50" i="13"/>
  <c r="AR51" i="13"/>
  <c r="AR52" i="13"/>
  <c r="AR53" i="13"/>
  <c r="AR54" i="13"/>
  <c r="AR55" i="13"/>
  <c r="AR56" i="13"/>
  <c r="AR57" i="13"/>
  <c r="AR58" i="13"/>
  <c r="AR59" i="13"/>
  <c r="AR60" i="13"/>
  <c r="AR61" i="13"/>
  <c r="AR62" i="13"/>
  <c r="AR63" i="13"/>
  <c r="AR64" i="13"/>
  <c r="AR65" i="13"/>
  <c r="AR66" i="13"/>
  <c r="AR67" i="13"/>
  <c r="AR68" i="13"/>
  <c r="AR69" i="13"/>
  <c r="AR70" i="13"/>
  <c r="AR71" i="13"/>
  <c r="AR72" i="13"/>
  <c r="AR73" i="13"/>
  <c r="AR74" i="13"/>
  <c r="AR75" i="13"/>
  <c r="AR76" i="13"/>
  <c r="AR77" i="13"/>
  <c r="AR78" i="13"/>
  <c r="AR79" i="13"/>
  <c r="AR80" i="13"/>
  <c r="AR81" i="13"/>
  <c r="AR82" i="13"/>
  <c r="AR83" i="13"/>
  <c r="AR84" i="13"/>
  <c r="AR85" i="13"/>
  <c r="AR86" i="13"/>
  <c r="AR87" i="13"/>
  <c r="AR88" i="13"/>
  <c r="AR89" i="13"/>
  <c r="AR90" i="13"/>
  <c r="AR91" i="13"/>
  <c r="AR92" i="13"/>
  <c r="AR93" i="13"/>
  <c r="AR94" i="13"/>
  <c r="AR95" i="13"/>
  <c r="AR96" i="13"/>
  <c r="AR97" i="13"/>
  <c r="AR98" i="13"/>
  <c r="AR99" i="13"/>
  <c r="AR100" i="13"/>
  <c r="AR101" i="13"/>
  <c r="AR102" i="13"/>
  <c r="AR103" i="13"/>
  <c r="AR104" i="13"/>
  <c r="AR105" i="13"/>
  <c r="AR106" i="13"/>
  <c r="AR107" i="13"/>
  <c r="AR108" i="13"/>
  <c r="AR109" i="13"/>
  <c r="AR110" i="13"/>
  <c r="AR111" i="13"/>
  <c r="AR112" i="13"/>
  <c r="AR113" i="13"/>
  <c r="AR114" i="13"/>
  <c r="AR115" i="13"/>
  <c r="AR116" i="13"/>
  <c r="AR117" i="13"/>
  <c r="AR118" i="13"/>
  <c r="AR119" i="13"/>
  <c r="AR120" i="13"/>
  <c r="AR121" i="13"/>
  <c r="AR122" i="13"/>
  <c r="AR123" i="13"/>
  <c r="AR124" i="13"/>
  <c r="AR125" i="13"/>
  <c r="AR126" i="13"/>
  <c r="AR127" i="13"/>
  <c r="AR128" i="13"/>
  <c r="AR129" i="13"/>
  <c r="AR130" i="13"/>
  <c r="AR131" i="13"/>
  <c r="AR132" i="13"/>
  <c r="AR133" i="13"/>
  <c r="AR134" i="13"/>
  <c r="AR135" i="13"/>
  <c r="AR136" i="13"/>
  <c r="AR137" i="13"/>
  <c r="AR138" i="13"/>
  <c r="AR139" i="13"/>
  <c r="AR140" i="13"/>
  <c r="AR141" i="13"/>
  <c r="AR142" i="13"/>
  <c r="AR143" i="13"/>
  <c r="AR144" i="13"/>
  <c r="AR145" i="13"/>
  <c r="AR146" i="13"/>
  <c r="AR147" i="13"/>
  <c r="AR148" i="13"/>
  <c r="AR149" i="13"/>
  <c r="AR150" i="13"/>
  <c r="AR151" i="13"/>
  <c r="AR152" i="13"/>
  <c r="AR153" i="13"/>
  <c r="AR154" i="13"/>
  <c r="AR155" i="13"/>
  <c r="AR156" i="13"/>
  <c r="AR157" i="13"/>
  <c r="AR158" i="13"/>
  <c r="AR159" i="13"/>
  <c r="AR160" i="13"/>
  <c r="AR161" i="13"/>
  <c r="AR162" i="13"/>
  <c r="AR163" i="13"/>
  <c r="AR164" i="13"/>
  <c r="AR165" i="13"/>
  <c r="AR166" i="13"/>
  <c r="AR167" i="13"/>
  <c r="AR168" i="13"/>
  <c r="AR169" i="13"/>
  <c r="AR170" i="13"/>
  <c r="AR171" i="13"/>
  <c r="AR172" i="13"/>
  <c r="AR173" i="13"/>
  <c r="AR174" i="13"/>
  <c r="AR175" i="13"/>
  <c r="AR176" i="13"/>
  <c r="AR177" i="13"/>
  <c r="AR178" i="13"/>
  <c r="AR179" i="13"/>
  <c r="AR180" i="13"/>
  <c r="AR181" i="13"/>
  <c r="AR182" i="13"/>
  <c r="AR183" i="13"/>
  <c r="AR184" i="13"/>
  <c r="AR185" i="13"/>
  <c r="AR186" i="13"/>
  <c r="AR187" i="13"/>
  <c r="AR188" i="13"/>
  <c r="AR189" i="13"/>
  <c r="AR190" i="13"/>
  <c r="AR14" i="13"/>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4" i="4"/>
  <c r="BF15" i="14"/>
  <c r="BF16" i="14"/>
  <c r="BF17" i="14"/>
  <c r="BF18" i="14"/>
  <c r="BF19" i="14"/>
  <c r="BF20" i="14"/>
  <c r="BF21" i="14"/>
  <c r="BF22" i="14"/>
  <c r="BF23" i="14"/>
  <c r="BF24" i="14"/>
  <c r="BF25" i="14"/>
  <c r="BF26" i="14"/>
  <c r="BF27" i="14"/>
  <c r="BF28" i="14"/>
  <c r="BF29" i="14"/>
  <c r="BF30" i="14"/>
  <c r="BF31" i="14"/>
  <c r="BF32" i="14"/>
  <c r="BF33" i="14"/>
  <c r="BF34" i="14"/>
  <c r="BF35" i="14"/>
  <c r="BF36" i="14"/>
  <c r="BF37" i="14"/>
  <c r="BF38" i="14"/>
  <c r="BF39" i="14"/>
  <c r="BF40" i="14"/>
  <c r="BF41" i="14"/>
  <c r="BF42" i="14"/>
  <c r="BF43" i="14"/>
  <c r="BF44" i="14"/>
  <c r="BF45" i="14"/>
  <c r="BF46" i="14"/>
  <c r="BF47" i="14"/>
  <c r="BF48" i="14"/>
  <c r="BF49" i="14"/>
  <c r="BF50" i="14"/>
  <c r="BF51" i="14"/>
  <c r="BF52" i="14"/>
  <c r="BF53" i="14"/>
  <c r="BF54" i="14"/>
  <c r="BF55" i="14"/>
  <c r="BF56" i="14"/>
  <c r="BF57" i="14"/>
  <c r="BF58" i="14"/>
  <c r="BF59" i="14"/>
  <c r="BF60" i="14"/>
  <c r="BF61" i="14"/>
  <c r="BF62" i="14"/>
  <c r="BF63" i="14"/>
  <c r="BF64" i="14"/>
  <c r="BF65" i="14"/>
  <c r="BF66" i="14"/>
  <c r="BF67" i="14"/>
  <c r="BF68" i="14"/>
  <c r="BF69" i="14"/>
  <c r="BF70" i="14"/>
  <c r="BF71" i="14"/>
  <c r="BF72" i="14"/>
  <c r="BF73" i="14"/>
  <c r="BF74" i="14"/>
  <c r="BF75" i="14"/>
  <c r="BF76" i="14"/>
  <c r="BF77" i="14"/>
  <c r="BF78" i="14"/>
  <c r="BF79" i="14"/>
  <c r="BF80" i="14"/>
  <c r="BF81" i="14"/>
  <c r="BF82" i="14"/>
  <c r="BF83" i="14"/>
  <c r="BF84" i="14"/>
  <c r="BF85" i="14"/>
  <c r="BF86" i="14"/>
  <c r="BF87" i="14"/>
  <c r="BF88" i="14"/>
  <c r="BF89" i="14"/>
  <c r="BF90" i="14"/>
  <c r="BF91" i="14"/>
  <c r="BF92" i="14"/>
  <c r="BF93" i="14"/>
  <c r="BF94" i="14"/>
  <c r="BF95" i="14"/>
  <c r="BF96" i="14"/>
  <c r="BF97" i="14"/>
  <c r="BF98" i="14"/>
  <c r="BF99" i="14"/>
  <c r="BF100" i="14"/>
  <c r="BF101" i="14"/>
  <c r="BF102" i="14"/>
  <c r="BF103" i="14"/>
  <c r="BF104" i="14"/>
  <c r="BF105" i="14"/>
  <c r="BF106" i="14"/>
  <c r="BF107" i="14"/>
  <c r="BF108" i="14"/>
  <c r="BF109" i="14"/>
  <c r="BF110" i="14"/>
  <c r="BF111" i="14"/>
  <c r="BF112" i="14"/>
  <c r="BF113" i="14"/>
  <c r="BF114" i="14"/>
  <c r="BF115" i="14"/>
  <c r="BF116" i="14"/>
  <c r="BF117" i="14"/>
  <c r="BF118" i="14"/>
  <c r="BF119" i="14"/>
  <c r="BF120" i="14"/>
  <c r="BF121" i="14"/>
  <c r="BF122" i="14"/>
  <c r="BF123" i="14"/>
  <c r="BF124" i="14"/>
  <c r="BF125" i="14"/>
  <c r="BF126" i="14"/>
  <c r="BF127" i="14"/>
  <c r="BF128" i="14"/>
  <c r="BF129" i="14"/>
  <c r="BF130" i="14"/>
  <c r="BF131" i="14"/>
  <c r="BF132" i="14"/>
  <c r="BF133" i="14"/>
  <c r="BF134" i="14"/>
  <c r="BF135" i="14"/>
  <c r="BF136" i="14"/>
  <c r="BF137" i="14"/>
  <c r="BF138" i="14"/>
  <c r="BF139" i="14"/>
  <c r="BF140" i="14"/>
  <c r="BF141" i="14"/>
  <c r="BF142" i="14"/>
  <c r="BF143" i="14"/>
  <c r="BF144" i="14"/>
  <c r="BF145" i="14"/>
  <c r="BF146" i="14"/>
  <c r="BF147" i="14"/>
  <c r="BF148" i="14"/>
  <c r="BF149" i="14"/>
  <c r="BF150" i="14"/>
  <c r="BF151" i="14"/>
  <c r="BF152" i="14"/>
  <c r="BF153" i="14"/>
  <c r="BF154" i="14"/>
  <c r="BF155" i="14"/>
  <c r="BF156" i="14"/>
  <c r="BF157" i="14"/>
  <c r="BF158" i="14"/>
  <c r="BF159" i="14"/>
  <c r="BF160" i="14"/>
  <c r="BF161" i="14"/>
  <c r="BF162" i="14"/>
  <c r="BF163" i="14"/>
  <c r="BF164" i="14"/>
  <c r="BF165" i="14"/>
  <c r="BF166" i="14"/>
  <c r="BF167" i="14"/>
  <c r="BF168" i="14"/>
  <c r="BF169" i="14"/>
  <c r="BF170" i="14"/>
  <c r="BF171" i="14"/>
  <c r="BF172" i="14"/>
  <c r="BF173" i="14"/>
  <c r="BF174" i="14"/>
  <c r="BF175" i="14"/>
  <c r="BF176" i="14"/>
  <c r="BF177" i="14"/>
  <c r="BF178" i="14"/>
  <c r="BF179" i="14"/>
  <c r="BF180" i="14"/>
  <c r="BF181" i="14"/>
  <c r="BF182" i="14"/>
  <c r="BF183" i="14"/>
  <c r="BF184" i="14"/>
  <c r="BF185" i="14"/>
  <c r="BF186" i="14"/>
  <c r="BF187" i="14"/>
  <c r="BF188" i="14"/>
  <c r="BF189" i="14"/>
  <c r="BF190" i="14"/>
  <c r="BF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4" i="14"/>
  <c r="BB15" i="14"/>
  <c r="BB16" i="14"/>
  <c r="BB17" i="14"/>
  <c r="BB18" i="14"/>
  <c r="BB19"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89" i="14"/>
  <c r="BB190" i="14"/>
  <c r="BB14" i="14"/>
  <c r="AZ15" i="14"/>
  <c r="AZ16" i="14"/>
  <c r="AZ17" i="14"/>
  <c r="AZ18" i="14"/>
  <c r="AZ19" i="14"/>
  <c r="AZ20" i="14"/>
  <c r="AZ21" i="14"/>
  <c r="AZ22" i="14"/>
  <c r="AZ23" i="14"/>
  <c r="AZ24" i="14"/>
  <c r="AZ25" i="14"/>
  <c r="AZ26" i="14"/>
  <c r="AZ27" i="14"/>
  <c r="AZ28" i="14"/>
  <c r="AZ29" i="14"/>
  <c r="AZ30" i="14"/>
  <c r="AZ31" i="14"/>
  <c r="AZ32" i="14"/>
  <c r="AZ33" i="14"/>
  <c r="AZ34" i="14"/>
  <c r="AZ35" i="14"/>
  <c r="AZ36" i="14"/>
  <c r="AZ37" i="14"/>
  <c r="AZ38" i="14"/>
  <c r="AZ39" i="14"/>
  <c r="AZ40" i="14"/>
  <c r="AZ41" i="14"/>
  <c r="AZ42" i="14"/>
  <c r="AZ43" i="14"/>
  <c r="AZ44" i="14"/>
  <c r="AZ45" i="14"/>
  <c r="AZ46" i="14"/>
  <c r="AZ47" i="14"/>
  <c r="AZ48" i="14"/>
  <c r="AZ49" i="14"/>
  <c r="AZ50" i="14"/>
  <c r="AZ51" i="14"/>
  <c r="AZ52" i="14"/>
  <c r="AZ53" i="14"/>
  <c r="AZ54" i="14"/>
  <c r="AZ55" i="14"/>
  <c r="AZ56" i="14"/>
  <c r="AZ57" i="14"/>
  <c r="AZ58" i="14"/>
  <c r="AZ59" i="14"/>
  <c r="AZ60" i="14"/>
  <c r="AZ61" i="14"/>
  <c r="AZ62" i="14"/>
  <c r="AZ63" i="14"/>
  <c r="AZ64" i="14"/>
  <c r="AZ65" i="14"/>
  <c r="AZ66" i="14"/>
  <c r="AZ67" i="14"/>
  <c r="AZ68" i="14"/>
  <c r="AZ69" i="14"/>
  <c r="AZ70" i="14"/>
  <c r="AZ71" i="14"/>
  <c r="AZ72" i="14"/>
  <c r="AZ73" i="14"/>
  <c r="AZ74" i="14"/>
  <c r="AZ75" i="14"/>
  <c r="AZ76" i="14"/>
  <c r="AZ77" i="14"/>
  <c r="AZ78" i="14"/>
  <c r="AZ79" i="14"/>
  <c r="AZ80" i="14"/>
  <c r="AZ81" i="14"/>
  <c r="AZ82" i="14"/>
  <c r="AZ83" i="14"/>
  <c r="AZ84" i="14"/>
  <c r="AZ85" i="14"/>
  <c r="AZ86" i="14"/>
  <c r="AZ87" i="14"/>
  <c r="AZ88" i="14"/>
  <c r="AZ89" i="14"/>
  <c r="AZ90" i="14"/>
  <c r="AZ91" i="14"/>
  <c r="AZ92" i="14"/>
  <c r="AZ93" i="14"/>
  <c r="AZ94" i="14"/>
  <c r="AZ95" i="14"/>
  <c r="AZ96" i="14"/>
  <c r="AZ97" i="14"/>
  <c r="AZ98" i="14"/>
  <c r="AZ99" i="14"/>
  <c r="AZ100" i="14"/>
  <c r="AZ101" i="14"/>
  <c r="AZ102" i="14"/>
  <c r="AZ103" i="14"/>
  <c r="AZ104" i="14"/>
  <c r="AZ105" i="14"/>
  <c r="AZ106" i="14"/>
  <c r="AZ107" i="14"/>
  <c r="AZ108" i="14"/>
  <c r="AZ109" i="14"/>
  <c r="AZ110" i="14"/>
  <c r="AZ111" i="14"/>
  <c r="AZ112" i="14"/>
  <c r="AZ113" i="14"/>
  <c r="AZ114" i="14"/>
  <c r="AZ115" i="14"/>
  <c r="AZ116" i="14"/>
  <c r="AZ117" i="14"/>
  <c r="AZ118" i="14"/>
  <c r="AZ119" i="14"/>
  <c r="AZ120" i="14"/>
  <c r="AZ121" i="14"/>
  <c r="AZ122" i="14"/>
  <c r="AZ123" i="14"/>
  <c r="AZ124" i="14"/>
  <c r="AZ125" i="14"/>
  <c r="AZ126" i="14"/>
  <c r="AZ127" i="14"/>
  <c r="AZ128" i="14"/>
  <c r="AZ129" i="14"/>
  <c r="AZ130" i="14"/>
  <c r="AZ131" i="14"/>
  <c r="AZ132" i="14"/>
  <c r="AZ133" i="14"/>
  <c r="AZ134" i="14"/>
  <c r="AZ135" i="14"/>
  <c r="AZ136" i="14"/>
  <c r="AZ137" i="14"/>
  <c r="AZ138" i="14"/>
  <c r="AZ139" i="14"/>
  <c r="AZ140" i="14"/>
  <c r="AZ141" i="14"/>
  <c r="AZ142" i="14"/>
  <c r="AZ143" i="14"/>
  <c r="AZ144" i="14"/>
  <c r="AZ145" i="14"/>
  <c r="AZ146" i="14"/>
  <c r="AZ147" i="14"/>
  <c r="AZ148" i="14"/>
  <c r="AZ149" i="14"/>
  <c r="AZ150" i="14"/>
  <c r="AZ151" i="14"/>
  <c r="AZ152" i="14"/>
  <c r="AZ153" i="14"/>
  <c r="AZ154" i="14"/>
  <c r="AZ155" i="14"/>
  <c r="AZ156" i="14"/>
  <c r="AZ157" i="14"/>
  <c r="AZ158" i="14"/>
  <c r="AZ159" i="14"/>
  <c r="AZ160" i="14"/>
  <c r="AZ161" i="14"/>
  <c r="AZ162" i="14"/>
  <c r="AZ163" i="14"/>
  <c r="AZ164" i="14"/>
  <c r="AZ165" i="14"/>
  <c r="AZ166" i="14"/>
  <c r="AZ167" i="14"/>
  <c r="AZ168" i="14"/>
  <c r="AZ169" i="14"/>
  <c r="AZ170" i="14"/>
  <c r="AZ171" i="14"/>
  <c r="AZ172" i="14"/>
  <c r="AZ173" i="14"/>
  <c r="AZ174" i="14"/>
  <c r="AZ175" i="14"/>
  <c r="AZ176" i="14"/>
  <c r="AZ177" i="14"/>
  <c r="AZ178" i="14"/>
  <c r="AZ179" i="14"/>
  <c r="AZ180" i="14"/>
  <c r="AZ181" i="14"/>
  <c r="AZ182" i="14"/>
  <c r="AZ183" i="14"/>
  <c r="AZ184" i="14"/>
  <c r="AZ185" i="14"/>
  <c r="AZ186" i="14"/>
  <c r="AZ187" i="14"/>
  <c r="AZ188" i="14"/>
  <c r="AZ189" i="14"/>
  <c r="AZ190" i="14"/>
  <c r="AZ14" i="14"/>
  <c r="AX15" i="14"/>
  <c r="AX16" i="14"/>
  <c r="AX17" i="14"/>
  <c r="AX18" i="14"/>
  <c r="AX19" i="14"/>
  <c r="AX20" i="14"/>
  <c r="AX21" i="14"/>
  <c r="AX22" i="14"/>
  <c r="AX23" i="14"/>
  <c r="AX24" i="14"/>
  <c r="AX25" i="14"/>
  <c r="AX26" i="14"/>
  <c r="AX27" i="14"/>
  <c r="AX28" i="14"/>
  <c r="AX29" i="14"/>
  <c r="AX30" i="14"/>
  <c r="AX31" i="14"/>
  <c r="AX32" i="14"/>
  <c r="AX33" i="14"/>
  <c r="AX34" i="14"/>
  <c r="AX35" i="14"/>
  <c r="AX36" i="14"/>
  <c r="AX37" i="14"/>
  <c r="AX38" i="14"/>
  <c r="AX39" i="14"/>
  <c r="AX40" i="14"/>
  <c r="AX41" i="14"/>
  <c r="AX42" i="14"/>
  <c r="AX43" i="14"/>
  <c r="AX44" i="14"/>
  <c r="AX45" i="14"/>
  <c r="AX46" i="14"/>
  <c r="AX47" i="14"/>
  <c r="AX48" i="14"/>
  <c r="AX49" i="14"/>
  <c r="AX50" i="14"/>
  <c r="AX51" i="14"/>
  <c r="AX52" i="14"/>
  <c r="AX53" i="14"/>
  <c r="AX54" i="14"/>
  <c r="AX55" i="14"/>
  <c r="AX56" i="14"/>
  <c r="AX57" i="14"/>
  <c r="AX58" i="14"/>
  <c r="AX59" i="14"/>
  <c r="AX60" i="14"/>
  <c r="AX61" i="14"/>
  <c r="AX62" i="14"/>
  <c r="AX63" i="14"/>
  <c r="AX64" i="14"/>
  <c r="AX65" i="14"/>
  <c r="AX66" i="14"/>
  <c r="AX67" i="14"/>
  <c r="AX68" i="14"/>
  <c r="AX69" i="14"/>
  <c r="AX70" i="14"/>
  <c r="AX71" i="14"/>
  <c r="AX72" i="14"/>
  <c r="AX73" i="14"/>
  <c r="AX74" i="14"/>
  <c r="AX75" i="14"/>
  <c r="AX76" i="14"/>
  <c r="AX77" i="14"/>
  <c r="AX78" i="14"/>
  <c r="AX79" i="14"/>
  <c r="AX80" i="14"/>
  <c r="AX81" i="14"/>
  <c r="AX82" i="14"/>
  <c r="AX83" i="14"/>
  <c r="AX84" i="14"/>
  <c r="AX85" i="14"/>
  <c r="AX86" i="14"/>
  <c r="AX87" i="14"/>
  <c r="AX88" i="14"/>
  <c r="AX89" i="14"/>
  <c r="AX90" i="14"/>
  <c r="AX91" i="14"/>
  <c r="AX92" i="14"/>
  <c r="AX93" i="14"/>
  <c r="AX94" i="14"/>
  <c r="AX95" i="14"/>
  <c r="AX96" i="14"/>
  <c r="AX97" i="14"/>
  <c r="AX98" i="14"/>
  <c r="AX99" i="14"/>
  <c r="AX100" i="14"/>
  <c r="AX101" i="14"/>
  <c r="AX102" i="14"/>
  <c r="AX103" i="14"/>
  <c r="AX104" i="14"/>
  <c r="AX105" i="14"/>
  <c r="AX106" i="14"/>
  <c r="AX107" i="14"/>
  <c r="AX108" i="14"/>
  <c r="AX109" i="14"/>
  <c r="AX110" i="14"/>
  <c r="AX111" i="14"/>
  <c r="AX112" i="14"/>
  <c r="AX113" i="14"/>
  <c r="AX114" i="14"/>
  <c r="AX115" i="14"/>
  <c r="AX116" i="14"/>
  <c r="AX117" i="14"/>
  <c r="AX118" i="14"/>
  <c r="AX119" i="14"/>
  <c r="AX120" i="14"/>
  <c r="AX121" i="14"/>
  <c r="AX122" i="14"/>
  <c r="AX123" i="14"/>
  <c r="AX124" i="14"/>
  <c r="AX125" i="14"/>
  <c r="AX126" i="14"/>
  <c r="AX127" i="14"/>
  <c r="AX128" i="14"/>
  <c r="AX129" i="14"/>
  <c r="AX130" i="14"/>
  <c r="AX131" i="14"/>
  <c r="AX132" i="14"/>
  <c r="AX133" i="14"/>
  <c r="AX134" i="14"/>
  <c r="AX135" i="14"/>
  <c r="AX136" i="14"/>
  <c r="AX137" i="14"/>
  <c r="AX138" i="14"/>
  <c r="AX139" i="14"/>
  <c r="AX140" i="14"/>
  <c r="AX141" i="14"/>
  <c r="AX142" i="14"/>
  <c r="AX143" i="14"/>
  <c r="AX144" i="14"/>
  <c r="AX145" i="14"/>
  <c r="AX146" i="14"/>
  <c r="AX147" i="14"/>
  <c r="AX148" i="14"/>
  <c r="AX149" i="14"/>
  <c r="AX150" i="14"/>
  <c r="AX151" i="14"/>
  <c r="AX152" i="14"/>
  <c r="AX153" i="14"/>
  <c r="AX154" i="14"/>
  <c r="AX155" i="14"/>
  <c r="AX156" i="14"/>
  <c r="AX157" i="14"/>
  <c r="AX158" i="14"/>
  <c r="AX159" i="14"/>
  <c r="AX160" i="14"/>
  <c r="AX161" i="14"/>
  <c r="AX162" i="14"/>
  <c r="AX163" i="14"/>
  <c r="AX164" i="14"/>
  <c r="AX165" i="14"/>
  <c r="AX166" i="14"/>
  <c r="AX167" i="14"/>
  <c r="AX168" i="14"/>
  <c r="AX169" i="14"/>
  <c r="AX170" i="14"/>
  <c r="AX171" i="14"/>
  <c r="AX172" i="14"/>
  <c r="AX173" i="14"/>
  <c r="AX174" i="14"/>
  <c r="AX175" i="14"/>
  <c r="AX176" i="14"/>
  <c r="AX177" i="14"/>
  <c r="AX178" i="14"/>
  <c r="AX179" i="14"/>
  <c r="AX180" i="14"/>
  <c r="AX181" i="14"/>
  <c r="AX182" i="14"/>
  <c r="AX183" i="14"/>
  <c r="AX184" i="14"/>
  <c r="AX185" i="14"/>
  <c r="AX186" i="14"/>
  <c r="AX187" i="14"/>
  <c r="AX188" i="14"/>
  <c r="AX189" i="14"/>
  <c r="AX190" i="14"/>
  <c r="AX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4"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4" i="14"/>
  <c r="AR15" i="14"/>
  <c r="AR16" i="14"/>
  <c r="AR17" i="14"/>
  <c r="AR18" i="14"/>
  <c r="AR19" i="14"/>
  <c r="AR20" i="14"/>
  <c r="AR21" i="14"/>
  <c r="AR22" i="14"/>
  <c r="AR23" i="14"/>
  <c r="AR24" i="14"/>
  <c r="AR25" i="14"/>
  <c r="AR26" i="14"/>
  <c r="AR27" i="14"/>
  <c r="AR28" i="14"/>
  <c r="AR29" i="14"/>
  <c r="AR30" i="14"/>
  <c r="AR31" i="14"/>
  <c r="AR32" i="14"/>
  <c r="AR33" i="14"/>
  <c r="AR34" i="14"/>
  <c r="AR35" i="14"/>
  <c r="AR36" i="14"/>
  <c r="AR37" i="14"/>
  <c r="AR38" i="14"/>
  <c r="AR39" i="14"/>
  <c r="AR40" i="14"/>
  <c r="AR41" i="14"/>
  <c r="AR42" i="14"/>
  <c r="AR43" i="14"/>
  <c r="AR44" i="14"/>
  <c r="AR45" i="14"/>
  <c r="AR46" i="14"/>
  <c r="AR47" i="14"/>
  <c r="AR48" i="14"/>
  <c r="AR49" i="14"/>
  <c r="AR50" i="14"/>
  <c r="AR51" i="14"/>
  <c r="AR52" i="14"/>
  <c r="AR53" i="14"/>
  <c r="AR54" i="14"/>
  <c r="AR55" i="14"/>
  <c r="AR56" i="14"/>
  <c r="AR57" i="14"/>
  <c r="AR58" i="14"/>
  <c r="AR59" i="14"/>
  <c r="AR60" i="14"/>
  <c r="AR61" i="14"/>
  <c r="AR62" i="14"/>
  <c r="AR63" i="14"/>
  <c r="AR64" i="14"/>
  <c r="AR65" i="14"/>
  <c r="AR66" i="14"/>
  <c r="AR67" i="14"/>
  <c r="AR68" i="14"/>
  <c r="AR69" i="14"/>
  <c r="AR70" i="14"/>
  <c r="AR71" i="14"/>
  <c r="AR72" i="14"/>
  <c r="AR73" i="14"/>
  <c r="AR74" i="14"/>
  <c r="AR75" i="14"/>
  <c r="AR76" i="14"/>
  <c r="AR77" i="14"/>
  <c r="AR78" i="14"/>
  <c r="AR79" i="14"/>
  <c r="AR80" i="14"/>
  <c r="AR81" i="14"/>
  <c r="AR82" i="14"/>
  <c r="AR83" i="14"/>
  <c r="AR84" i="14"/>
  <c r="AR85" i="14"/>
  <c r="AR86" i="14"/>
  <c r="AR87" i="14"/>
  <c r="AR88" i="14"/>
  <c r="AR89" i="14"/>
  <c r="AR90" i="14"/>
  <c r="AR91" i="14"/>
  <c r="AR92" i="14"/>
  <c r="AR93" i="14"/>
  <c r="AR94" i="14"/>
  <c r="AR95" i="14"/>
  <c r="AR96" i="14"/>
  <c r="AR97" i="14"/>
  <c r="AR98" i="14"/>
  <c r="AR99" i="14"/>
  <c r="AR100" i="14"/>
  <c r="AR101" i="14"/>
  <c r="AR102" i="14"/>
  <c r="AR103" i="14"/>
  <c r="AR104" i="14"/>
  <c r="AR105" i="14"/>
  <c r="AR106" i="14"/>
  <c r="AR107" i="14"/>
  <c r="AR108" i="14"/>
  <c r="AR109" i="14"/>
  <c r="AR110" i="14"/>
  <c r="AR111" i="14"/>
  <c r="AR112" i="14"/>
  <c r="AR113" i="14"/>
  <c r="AR114" i="14"/>
  <c r="AR115" i="14"/>
  <c r="AR116" i="14"/>
  <c r="AR117" i="14"/>
  <c r="AR118" i="14"/>
  <c r="AR119" i="14"/>
  <c r="AR120" i="14"/>
  <c r="AR121" i="14"/>
  <c r="AR122" i="14"/>
  <c r="AR123" i="14"/>
  <c r="AR124" i="14"/>
  <c r="AR125" i="14"/>
  <c r="AR126" i="14"/>
  <c r="AR127" i="14"/>
  <c r="AR128" i="14"/>
  <c r="AR129" i="14"/>
  <c r="AR130" i="14"/>
  <c r="AR131" i="14"/>
  <c r="AR132" i="14"/>
  <c r="AR133" i="14"/>
  <c r="AR134" i="14"/>
  <c r="AR135" i="14"/>
  <c r="AR136" i="14"/>
  <c r="AR137" i="14"/>
  <c r="AR138" i="14"/>
  <c r="AR139" i="14"/>
  <c r="AR140" i="14"/>
  <c r="AR141" i="14"/>
  <c r="AR142" i="14"/>
  <c r="AR143" i="14"/>
  <c r="AR144" i="14"/>
  <c r="AR145" i="14"/>
  <c r="AR146" i="14"/>
  <c r="AR147" i="14"/>
  <c r="AR148" i="14"/>
  <c r="AR149" i="14"/>
  <c r="AR150" i="14"/>
  <c r="AR151" i="14"/>
  <c r="AR152" i="14"/>
  <c r="AR153" i="14"/>
  <c r="AR154" i="14"/>
  <c r="AR155" i="14"/>
  <c r="AR156" i="14"/>
  <c r="AR157" i="14"/>
  <c r="AR158" i="14"/>
  <c r="AR159" i="14"/>
  <c r="AR160" i="14"/>
  <c r="AR161" i="14"/>
  <c r="AR162" i="14"/>
  <c r="AR163" i="14"/>
  <c r="AR164" i="14"/>
  <c r="AR165" i="14"/>
  <c r="AR166" i="14"/>
  <c r="AR167" i="14"/>
  <c r="AR168" i="14"/>
  <c r="AR169" i="14"/>
  <c r="AR170" i="14"/>
  <c r="AR171" i="14"/>
  <c r="AR172" i="14"/>
  <c r="AR173" i="14"/>
  <c r="AR174" i="14"/>
  <c r="AR175" i="14"/>
  <c r="AR176" i="14"/>
  <c r="AR177" i="14"/>
  <c r="AR178" i="14"/>
  <c r="AR179" i="14"/>
  <c r="AR180" i="14"/>
  <c r="AR181" i="14"/>
  <c r="AR182" i="14"/>
  <c r="AR183" i="14"/>
  <c r="AR184" i="14"/>
  <c r="AR185" i="14"/>
  <c r="AR186" i="14"/>
  <c r="AR187" i="14"/>
  <c r="AR188" i="14"/>
  <c r="AR189" i="14"/>
  <c r="AR190" i="14"/>
  <c r="AR14" i="14"/>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4" i="5"/>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2" i="1"/>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2" i="2"/>
  <c r="AQ14" i="14" l="1"/>
  <c r="H13" i="17" l="1"/>
  <c r="H14" i="17"/>
  <c r="H17" i="17"/>
  <c r="H18" i="17"/>
  <c r="H21" i="17"/>
  <c r="H22" i="17"/>
  <c r="H25" i="17"/>
  <c r="H26" i="17"/>
  <c r="H29" i="17"/>
  <c r="H30" i="17"/>
  <c r="H33" i="17"/>
  <c r="H34" i="17"/>
  <c r="H37" i="17"/>
  <c r="H38" i="17"/>
  <c r="H41" i="17"/>
  <c r="H42" i="17"/>
  <c r="H45" i="17"/>
  <c r="H46" i="17"/>
  <c r="H49" i="17"/>
  <c r="H50" i="17"/>
  <c r="H53" i="17"/>
  <c r="H54" i="17"/>
  <c r="H57" i="17"/>
  <c r="H58" i="17"/>
  <c r="H61" i="17"/>
  <c r="H62" i="17"/>
  <c r="H65" i="17"/>
  <c r="H66" i="17"/>
  <c r="H69" i="17"/>
  <c r="H70" i="17"/>
  <c r="H73" i="17"/>
  <c r="H74" i="17"/>
  <c r="H77" i="17"/>
  <c r="H78" i="17"/>
  <c r="H81" i="17"/>
  <c r="H82" i="17"/>
  <c r="H85" i="17"/>
  <c r="H86" i="17"/>
  <c r="H89" i="17"/>
  <c r="H90" i="17"/>
  <c r="H93" i="17"/>
  <c r="H94" i="17"/>
  <c r="H97" i="17"/>
  <c r="H98" i="17"/>
  <c r="H101" i="17"/>
  <c r="H102" i="17"/>
  <c r="H105" i="17"/>
  <c r="H106" i="17"/>
  <c r="H109" i="17"/>
  <c r="H110" i="17"/>
  <c r="H113" i="17"/>
  <c r="H114" i="17"/>
  <c r="H117" i="17"/>
  <c r="H118" i="17"/>
  <c r="H121" i="17"/>
  <c r="H122" i="17"/>
  <c r="H125" i="17"/>
  <c r="H126" i="17"/>
  <c r="H129" i="17"/>
  <c r="H130" i="17"/>
  <c r="H133" i="17"/>
  <c r="H134" i="17"/>
  <c r="H137" i="17"/>
  <c r="H138" i="17"/>
  <c r="H141" i="17"/>
  <c r="H142" i="17"/>
  <c r="H145" i="17"/>
  <c r="H146" i="17"/>
  <c r="H149" i="17"/>
  <c r="H150" i="17"/>
  <c r="H153" i="17"/>
  <c r="H154" i="17"/>
  <c r="H157" i="17"/>
  <c r="H158" i="17"/>
  <c r="H161" i="17"/>
  <c r="H162" i="17"/>
  <c r="H165" i="17"/>
  <c r="H166" i="17"/>
  <c r="H169" i="17"/>
  <c r="H170" i="17"/>
  <c r="H173" i="17"/>
  <c r="H174" i="17"/>
  <c r="H177" i="17"/>
  <c r="H178" i="17"/>
  <c r="H181" i="17"/>
  <c r="H182" i="17"/>
  <c r="H185" i="17"/>
  <c r="H186" i="17"/>
  <c r="H11" i="17"/>
  <c r="H12" i="17"/>
  <c r="H15" i="17"/>
  <c r="H16" i="17"/>
  <c r="H19" i="17"/>
  <c r="H20" i="17"/>
  <c r="H23" i="17"/>
  <c r="H24" i="17"/>
  <c r="H27" i="17"/>
  <c r="H28" i="17"/>
  <c r="H31" i="17"/>
  <c r="H32" i="17"/>
  <c r="H35" i="17"/>
  <c r="H36" i="17"/>
  <c r="H39" i="17"/>
  <c r="H40" i="17"/>
  <c r="H43" i="17"/>
  <c r="H44" i="17"/>
  <c r="H47" i="17"/>
  <c r="H48" i="17"/>
  <c r="H51" i="17"/>
  <c r="H52" i="17"/>
  <c r="H55" i="17"/>
  <c r="H56" i="17"/>
  <c r="H59" i="17"/>
  <c r="H60" i="17"/>
  <c r="H63" i="17"/>
  <c r="H64" i="17"/>
  <c r="H67" i="17"/>
  <c r="H68" i="17"/>
  <c r="H71" i="17"/>
  <c r="H72" i="17"/>
  <c r="H75" i="17"/>
  <c r="H76" i="17"/>
  <c r="H79" i="17"/>
  <c r="H80" i="17"/>
  <c r="H83" i="17"/>
  <c r="H84" i="17"/>
  <c r="H87" i="17"/>
  <c r="H88" i="17"/>
  <c r="H91" i="17"/>
  <c r="H92" i="17"/>
  <c r="H95" i="17"/>
  <c r="H96" i="17"/>
  <c r="H99" i="17"/>
  <c r="H100" i="17"/>
  <c r="H103" i="17"/>
  <c r="H104" i="17"/>
  <c r="H107" i="17"/>
  <c r="H108" i="17"/>
  <c r="H111" i="17"/>
  <c r="H112" i="17"/>
  <c r="H115" i="17"/>
  <c r="H116" i="17"/>
  <c r="H119" i="17"/>
  <c r="H120" i="17"/>
  <c r="H123" i="17"/>
  <c r="H124" i="17"/>
  <c r="H127" i="17"/>
  <c r="H128" i="17"/>
  <c r="H131" i="17"/>
  <c r="H132" i="17"/>
  <c r="H135" i="17"/>
  <c r="H136" i="17"/>
  <c r="H139" i="17"/>
  <c r="H140" i="17"/>
  <c r="H143" i="17"/>
  <c r="H144" i="17"/>
  <c r="H147" i="17"/>
  <c r="H148" i="17"/>
  <c r="H151" i="17"/>
  <c r="H152" i="17"/>
  <c r="H155" i="17"/>
  <c r="H156" i="17"/>
  <c r="H159" i="17"/>
  <c r="H160" i="17"/>
  <c r="H163" i="17"/>
  <c r="H164" i="17"/>
  <c r="H167" i="17"/>
  <c r="H168" i="17"/>
  <c r="H171" i="17"/>
  <c r="H172" i="17"/>
  <c r="H175" i="17"/>
  <c r="H176" i="17"/>
  <c r="H179" i="17"/>
  <c r="H180" i="17"/>
  <c r="H183" i="17"/>
  <c r="H184" i="17"/>
  <c r="H187" i="17"/>
  <c r="H187" i="15" l="1"/>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AO190" i="14" l="1"/>
  <c r="AL190" i="14"/>
  <c r="AI190" i="14"/>
  <c r="AF190" i="14"/>
  <c r="AC190" i="14"/>
  <c r="Z190" i="14"/>
  <c r="W190" i="14"/>
  <c r="T190" i="14"/>
  <c r="Q190" i="14"/>
  <c r="N190" i="14"/>
  <c r="K190" i="14"/>
  <c r="H190" i="14"/>
  <c r="AO189" i="14"/>
  <c r="AL189" i="14"/>
  <c r="AI189" i="14"/>
  <c r="AF189" i="14"/>
  <c r="AC189" i="14"/>
  <c r="Z189" i="14"/>
  <c r="W189" i="14"/>
  <c r="T189" i="14"/>
  <c r="Q189" i="14"/>
  <c r="N189" i="14"/>
  <c r="K189" i="14"/>
  <c r="H189" i="14"/>
  <c r="AO188" i="14"/>
  <c r="AL188" i="14"/>
  <c r="AI188" i="14"/>
  <c r="AF188" i="14"/>
  <c r="AC188" i="14"/>
  <c r="Z188" i="14"/>
  <c r="W188" i="14"/>
  <c r="T188" i="14"/>
  <c r="Q188" i="14"/>
  <c r="N188" i="14"/>
  <c r="K188" i="14"/>
  <c r="H188" i="14"/>
  <c r="AO187" i="14"/>
  <c r="AL187" i="14"/>
  <c r="AI187" i="14"/>
  <c r="AF187" i="14"/>
  <c r="AC187" i="14"/>
  <c r="Z187" i="14"/>
  <c r="W187" i="14"/>
  <c r="T187" i="14"/>
  <c r="Q187" i="14"/>
  <c r="N187" i="14"/>
  <c r="K187" i="14"/>
  <c r="H187" i="14"/>
  <c r="AO186" i="14"/>
  <c r="AL186" i="14"/>
  <c r="AI186" i="14"/>
  <c r="AF186" i="14"/>
  <c r="AC186" i="14"/>
  <c r="Z186" i="14"/>
  <c r="W186" i="14"/>
  <c r="T186" i="14"/>
  <c r="Q186" i="14"/>
  <c r="N186" i="14"/>
  <c r="K186" i="14"/>
  <c r="H186" i="14"/>
  <c r="AO185" i="14"/>
  <c r="AL185" i="14"/>
  <c r="AI185" i="14"/>
  <c r="AF185" i="14"/>
  <c r="AC185" i="14"/>
  <c r="Z185" i="14"/>
  <c r="W185" i="14"/>
  <c r="T185" i="14"/>
  <c r="Q185" i="14"/>
  <c r="N185" i="14"/>
  <c r="K185" i="14"/>
  <c r="H185" i="14"/>
  <c r="AO184" i="14"/>
  <c r="AL184" i="14"/>
  <c r="AI184" i="14"/>
  <c r="AF184" i="14"/>
  <c r="AC184" i="14"/>
  <c r="Z184" i="14"/>
  <c r="W184" i="14"/>
  <c r="T184" i="14"/>
  <c r="Q184" i="14"/>
  <c r="N184" i="14"/>
  <c r="K184" i="14"/>
  <c r="H184" i="14"/>
  <c r="AO183" i="14"/>
  <c r="AL183" i="14"/>
  <c r="AI183" i="14"/>
  <c r="AF183" i="14"/>
  <c r="AC183" i="14"/>
  <c r="Z183" i="14"/>
  <c r="W183" i="14"/>
  <c r="T183" i="14"/>
  <c r="Q183" i="14"/>
  <c r="N183" i="14"/>
  <c r="K183" i="14"/>
  <c r="H183" i="14"/>
  <c r="AO182" i="14"/>
  <c r="AL182" i="14"/>
  <c r="AI182" i="14"/>
  <c r="AF182" i="14"/>
  <c r="AC182" i="14"/>
  <c r="Z182" i="14"/>
  <c r="W182" i="14"/>
  <c r="T182" i="14"/>
  <c r="Q182" i="14"/>
  <c r="N182" i="14"/>
  <c r="K182" i="14"/>
  <c r="H182" i="14"/>
  <c r="AO181" i="14"/>
  <c r="AL181" i="14"/>
  <c r="AI181" i="14"/>
  <c r="AF181" i="14"/>
  <c r="AC181" i="14"/>
  <c r="Z181" i="14"/>
  <c r="W181" i="14"/>
  <c r="T181" i="14"/>
  <c r="Q181" i="14"/>
  <c r="N181" i="14"/>
  <c r="K181" i="14"/>
  <c r="H181" i="14"/>
  <c r="AO180" i="14"/>
  <c r="AL180" i="14"/>
  <c r="AI180" i="14"/>
  <c r="AF180" i="14"/>
  <c r="AC180" i="14"/>
  <c r="Z180" i="14"/>
  <c r="W180" i="14"/>
  <c r="T180" i="14"/>
  <c r="Q180" i="14"/>
  <c r="N180" i="14"/>
  <c r="K180" i="14"/>
  <c r="H180" i="14"/>
  <c r="AO179" i="14"/>
  <c r="AL179" i="14"/>
  <c r="AI179" i="14"/>
  <c r="AF179" i="14"/>
  <c r="AC179" i="14"/>
  <c r="Z179" i="14"/>
  <c r="W179" i="14"/>
  <c r="T179" i="14"/>
  <c r="Q179" i="14"/>
  <c r="N179" i="14"/>
  <c r="K179" i="14"/>
  <c r="H179" i="14"/>
  <c r="AO178" i="14"/>
  <c r="AL178" i="14"/>
  <c r="AI178" i="14"/>
  <c r="AF178" i="14"/>
  <c r="AC178" i="14"/>
  <c r="Z178" i="14"/>
  <c r="W178" i="14"/>
  <c r="T178" i="14"/>
  <c r="Q178" i="14"/>
  <c r="N178" i="14"/>
  <c r="K178" i="14"/>
  <c r="H178" i="14"/>
  <c r="AO177" i="14"/>
  <c r="AL177" i="14"/>
  <c r="AI177" i="14"/>
  <c r="AF177" i="14"/>
  <c r="AC177" i="14"/>
  <c r="Z177" i="14"/>
  <c r="W177" i="14"/>
  <c r="T177" i="14"/>
  <c r="Q177" i="14"/>
  <c r="N177" i="14"/>
  <c r="K177" i="14"/>
  <c r="H177" i="14"/>
  <c r="AO176" i="14"/>
  <c r="AL176" i="14"/>
  <c r="AI176" i="14"/>
  <c r="AF176" i="14"/>
  <c r="AC176" i="14"/>
  <c r="Z176" i="14"/>
  <c r="W176" i="14"/>
  <c r="T176" i="14"/>
  <c r="Q176" i="14"/>
  <c r="N176" i="14"/>
  <c r="K176" i="14"/>
  <c r="H176" i="14"/>
  <c r="AO175" i="14"/>
  <c r="AL175" i="14"/>
  <c r="AI175" i="14"/>
  <c r="AF175" i="14"/>
  <c r="AC175" i="14"/>
  <c r="Z175" i="14"/>
  <c r="W175" i="14"/>
  <c r="T175" i="14"/>
  <c r="Q175" i="14"/>
  <c r="N175" i="14"/>
  <c r="K175" i="14"/>
  <c r="H175" i="14"/>
  <c r="AO174" i="14"/>
  <c r="AL174" i="14"/>
  <c r="AI174" i="14"/>
  <c r="AF174" i="14"/>
  <c r="AC174" i="14"/>
  <c r="Z174" i="14"/>
  <c r="W174" i="14"/>
  <c r="T174" i="14"/>
  <c r="Q174" i="14"/>
  <c r="N174" i="14"/>
  <c r="K174" i="14"/>
  <c r="H174" i="14"/>
  <c r="AO173" i="14"/>
  <c r="AL173" i="14"/>
  <c r="AI173" i="14"/>
  <c r="AF173" i="14"/>
  <c r="AC173" i="14"/>
  <c r="Z173" i="14"/>
  <c r="W173" i="14"/>
  <c r="T173" i="14"/>
  <c r="Q173" i="14"/>
  <c r="N173" i="14"/>
  <c r="K173" i="14"/>
  <c r="H173" i="14"/>
  <c r="AO172" i="14"/>
  <c r="AL172" i="14"/>
  <c r="AI172" i="14"/>
  <c r="AF172" i="14"/>
  <c r="AC172" i="14"/>
  <c r="Z172" i="14"/>
  <c r="W172" i="14"/>
  <c r="T172" i="14"/>
  <c r="Q172" i="14"/>
  <c r="N172" i="14"/>
  <c r="K172" i="14"/>
  <c r="H172" i="14"/>
  <c r="AO171" i="14"/>
  <c r="AL171" i="14"/>
  <c r="AI171" i="14"/>
  <c r="AF171" i="14"/>
  <c r="AC171" i="14"/>
  <c r="Z171" i="14"/>
  <c r="W171" i="14"/>
  <c r="T171" i="14"/>
  <c r="Q171" i="14"/>
  <c r="N171" i="14"/>
  <c r="K171" i="14"/>
  <c r="H171" i="14"/>
  <c r="AO170" i="14"/>
  <c r="AL170" i="14"/>
  <c r="AI170" i="14"/>
  <c r="AF170" i="14"/>
  <c r="AC170" i="14"/>
  <c r="Z170" i="14"/>
  <c r="W170" i="14"/>
  <c r="T170" i="14"/>
  <c r="Q170" i="14"/>
  <c r="N170" i="14"/>
  <c r="K170" i="14"/>
  <c r="H170" i="14"/>
  <c r="AO169" i="14"/>
  <c r="AL169" i="14"/>
  <c r="AI169" i="14"/>
  <c r="AF169" i="14"/>
  <c r="AC169" i="14"/>
  <c r="Z169" i="14"/>
  <c r="W169" i="14"/>
  <c r="T169" i="14"/>
  <c r="Q169" i="14"/>
  <c r="N169" i="14"/>
  <c r="K169" i="14"/>
  <c r="H169" i="14"/>
  <c r="AO168" i="14"/>
  <c r="AL168" i="14"/>
  <c r="AI168" i="14"/>
  <c r="AF168" i="14"/>
  <c r="AC168" i="14"/>
  <c r="Z168" i="14"/>
  <c r="W168" i="14"/>
  <c r="T168" i="14"/>
  <c r="Q168" i="14"/>
  <c r="N168" i="14"/>
  <c r="K168" i="14"/>
  <c r="H168" i="14"/>
  <c r="AO167" i="14"/>
  <c r="AL167" i="14"/>
  <c r="AI167" i="14"/>
  <c r="AF167" i="14"/>
  <c r="AC167" i="14"/>
  <c r="Z167" i="14"/>
  <c r="W167" i="14"/>
  <c r="T167" i="14"/>
  <c r="Q167" i="14"/>
  <c r="N167" i="14"/>
  <c r="K167" i="14"/>
  <c r="H167" i="14"/>
  <c r="AO166" i="14"/>
  <c r="AL166" i="14"/>
  <c r="AI166" i="14"/>
  <c r="AF166" i="14"/>
  <c r="AC166" i="14"/>
  <c r="Z166" i="14"/>
  <c r="W166" i="14"/>
  <c r="T166" i="14"/>
  <c r="Q166" i="14"/>
  <c r="N166" i="14"/>
  <c r="K166" i="14"/>
  <c r="H166" i="14"/>
  <c r="AO165" i="14"/>
  <c r="AL165" i="14"/>
  <c r="AI165" i="14"/>
  <c r="AF165" i="14"/>
  <c r="AC165" i="14"/>
  <c r="Z165" i="14"/>
  <c r="W165" i="14"/>
  <c r="T165" i="14"/>
  <c r="Q165" i="14"/>
  <c r="N165" i="14"/>
  <c r="K165" i="14"/>
  <c r="H165" i="14"/>
  <c r="AO164" i="14"/>
  <c r="AL164" i="14"/>
  <c r="AI164" i="14"/>
  <c r="AF164" i="14"/>
  <c r="AC164" i="14"/>
  <c r="Z164" i="14"/>
  <c r="W164" i="14"/>
  <c r="T164" i="14"/>
  <c r="Q164" i="14"/>
  <c r="N164" i="14"/>
  <c r="K164" i="14"/>
  <c r="H164" i="14"/>
  <c r="AO163" i="14"/>
  <c r="AL163" i="14"/>
  <c r="AI163" i="14"/>
  <c r="AF163" i="14"/>
  <c r="AC163" i="14"/>
  <c r="Z163" i="14"/>
  <c r="W163" i="14"/>
  <c r="T163" i="14"/>
  <c r="Q163" i="14"/>
  <c r="N163" i="14"/>
  <c r="K163" i="14"/>
  <c r="H163" i="14"/>
  <c r="AO162" i="14"/>
  <c r="AL162" i="14"/>
  <c r="AI162" i="14"/>
  <c r="AF162" i="14"/>
  <c r="AC162" i="14"/>
  <c r="Z162" i="14"/>
  <c r="W162" i="14"/>
  <c r="T162" i="14"/>
  <c r="Q162" i="14"/>
  <c r="N162" i="14"/>
  <c r="K162" i="14"/>
  <c r="H162" i="14"/>
  <c r="AO161" i="14"/>
  <c r="AL161" i="14"/>
  <c r="AI161" i="14"/>
  <c r="AF161" i="14"/>
  <c r="AC161" i="14"/>
  <c r="Z161" i="14"/>
  <c r="W161" i="14"/>
  <c r="T161" i="14"/>
  <c r="Q161" i="14"/>
  <c r="N161" i="14"/>
  <c r="K161" i="14"/>
  <c r="H161" i="14"/>
  <c r="AO160" i="14"/>
  <c r="AL160" i="14"/>
  <c r="AI160" i="14"/>
  <c r="AF160" i="14"/>
  <c r="AC160" i="14"/>
  <c r="Z160" i="14"/>
  <c r="W160" i="14"/>
  <c r="T160" i="14"/>
  <c r="Q160" i="14"/>
  <c r="N160" i="14"/>
  <c r="K160" i="14"/>
  <c r="H160" i="14"/>
  <c r="AO159" i="14"/>
  <c r="AL159" i="14"/>
  <c r="AI159" i="14"/>
  <c r="AF159" i="14"/>
  <c r="AC159" i="14"/>
  <c r="Z159" i="14"/>
  <c r="W159" i="14"/>
  <c r="T159" i="14"/>
  <c r="Q159" i="14"/>
  <c r="N159" i="14"/>
  <c r="K159" i="14"/>
  <c r="H159" i="14"/>
  <c r="AO158" i="14"/>
  <c r="AL158" i="14"/>
  <c r="AI158" i="14"/>
  <c r="AF158" i="14"/>
  <c r="AC158" i="14"/>
  <c r="Z158" i="14"/>
  <c r="W158" i="14"/>
  <c r="T158" i="14"/>
  <c r="Q158" i="14"/>
  <c r="N158" i="14"/>
  <c r="K158" i="14"/>
  <c r="H158" i="14"/>
  <c r="AO157" i="14"/>
  <c r="AL157" i="14"/>
  <c r="AI157" i="14"/>
  <c r="AF157" i="14"/>
  <c r="AC157" i="14"/>
  <c r="Z157" i="14"/>
  <c r="W157" i="14"/>
  <c r="T157" i="14"/>
  <c r="Q157" i="14"/>
  <c r="N157" i="14"/>
  <c r="K157" i="14"/>
  <c r="H157" i="14"/>
  <c r="AO156" i="14"/>
  <c r="AL156" i="14"/>
  <c r="AI156" i="14"/>
  <c r="AF156" i="14"/>
  <c r="AC156" i="14"/>
  <c r="Z156" i="14"/>
  <c r="W156" i="14"/>
  <c r="T156" i="14"/>
  <c r="Q156" i="14"/>
  <c r="N156" i="14"/>
  <c r="K156" i="14"/>
  <c r="H156" i="14"/>
  <c r="AO155" i="14"/>
  <c r="AL155" i="14"/>
  <c r="AI155" i="14"/>
  <c r="AF155" i="14"/>
  <c r="AC155" i="14"/>
  <c r="Z155" i="14"/>
  <c r="W155" i="14"/>
  <c r="T155" i="14"/>
  <c r="Q155" i="14"/>
  <c r="N155" i="14"/>
  <c r="K155" i="14"/>
  <c r="H155" i="14"/>
  <c r="AO154" i="14"/>
  <c r="AL154" i="14"/>
  <c r="AI154" i="14"/>
  <c r="AF154" i="14"/>
  <c r="AC154" i="14"/>
  <c r="Z154" i="14"/>
  <c r="W154" i="14"/>
  <c r="T154" i="14"/>
  <c r="Q154" i="14"/>
  <c r="N154" i="14"/>
  <c r="K154" i="14"/>
  <c r="H154" i="14"/>
  <c r="AO153" i="14"/>
  <c r="AL153" i="14"/>
  <c r="AI153" i="14"/>
  <c r="AF153" i="14"/>
  <c r="AC153" i="14"/>
  <c r="Z153" i="14"/>
  <c r="W153" i="14"/>
  <c r="T153" i="14"/>
  <c r="Q153" i="14"/>
  <c r="N153" i="14"/>
  <c r="K153" i="14"/>
  <c r="H153" i="14"/>
  <c r="AO152" i="14"/>
  <c r="AL152" i="14"/>
  <c r="AI152" i="14"/>
  <c r="AF152" i="14"/>
  <c r="AC152" i="14"/>
  <c r="Z152" i="14"/>
  <c r="W152" i="14"/>
  <c r="T152" i="14"/>
  <c r="Q152" i="14"/>
  <c r="N152" i="14"/>
  <c r="K152" i="14"/>
  <c r="H152" i="14"/>
  <c r="AO151" i="14"/>
  <c r="AL151" i="14"/>
  <c r="AI151" i="14"/>
  <c r="AF151" i="14"/>
  <c r="AC151" i="14"/>
  <c r="Z151" i="14"/>
  <c r="W151" i="14"/>
  <c r="T151" i="14"/>
  <c r="Q151" i="14"/>
  <c r="N151" i="14"/>
  <c r="K151" i="14"/>
  <c r="H151" i="14"/>
  <c r="AO150" i="14"/>
  <c r="AL150" i="14"/>
  <c r="AI150" i="14"/>
  <c r="AF150" i="14"/>
  <c r="AC150" i="14"/>
  <c r="Z150" i="14"/>
  <c r="W150" i="14"/>
  <c r="T150" i="14"/>
  <c r="Q150" i="14"/>
  <c r="N150" i="14"/>
  <c r="K150" i="14"/>
  <c r="H150" i="14"/>
  <c r="AO149" i="14"/>
  <c r="AL149" i="14"/>
  <c r="AI149" i="14"/>
  <c r="AF149" i="14"/>
  <c r="AC149" i="14"/>
  <c r="Z149" i="14"/>
  <c r="W149" i="14"/>
  <c r="T149" i="14"/>
  <c r="Q149" i="14"/>
  <c r="N149" i="14"/>
  <c r="K149" i="14"/>
  <c r="H149" i="14"/>
  <c r="AO148" i="14"/>
  <c r="AL148" i="14"/>
  <c r="AI148" i="14"/>
  <c r="AF148" i="14"/>
  <c r="AC148" i="14"/>
  <c r="Z148" i="14"/>
  <c r="W148" i="14"/>
  <c r="T148" i="14"/>
  <c r="Q148" i="14"/>
  <c r="N148" i="14"/>
  <c r="K148" i="14"/>
  <c r="H148" i="14"/>
  <c r="AO147" i="14"/>
  <c r="AL147" i="14"/>
  <c r="AI147" i="14"/>
  <c r="AF147" i="14"/>
  <c r="AC147" i="14"/>
  <c r="Z147" i="14"/>
  <c r="W147" i="14"/>
  <c r="T147" i="14"/>
  <c r="Q147" i="14"/>
  <c r="N147" i="14"/>
  <c r="K147" i="14"/>
  <c r="H147" i="14"/>
  <c r="AO146" i="14"/>
  <c r="AL146" i="14"/>
  <c r="AI146" i="14"/>
  <c r="AF146" i="14"/>
  <c r="AC146" i="14"/>
  <c r="Z146" i="14"/>
  <c r="W146" i="14"/>
  <c r="T146" i="14"/>
  <c r="Q146" i="14"/>
  <c r="N146" i="14"/>
  <c r="K146" i="14"/>
  <c r="H146" i="14"/>
  <c r="AO145" i="14"/>
  <c r="AL145" i="14"/>
  <c r="AI145" i="14"/>
  <c r="AF145" i="14"/>
  <c r="AC145" i="14"/>
  <c r="Z145" i="14"/>
  <c r="W145" i="14"/>
  <c r="T145" i="14"/>
  <c r="Q145" i="14"/>
  <c r="N145" i="14"/>
  <c r="K145" i="14"/>
  <c r="H145" i="14"/>
  <c r="AO144" i="14"/>
  <c r="AL144" i="14"/>
  <c r="AI144" i="14"/>
  <c r="AF144" i="14"/>
  <c r="AC144" i="14"/>
  <c r="Z144" i="14"/>
  <c r="W144" i="14"/>
  <c r="T144" i="14"/>
  <c r="Q144" i="14"/>
  <c r="N144" i="14"/>
  <c r="K144" i="14"/>
  <c r="H144" i="14"/>
  <c r="AO143" i="14"/>
  <c r="AL143" i="14"/>
  <c r="AI143" i="14"/>
  <c r="AF143" i="14"/>
  <c r="AC143" i="14"/>
  <c r="Z143" i="14"/>
  <c r="W143" i="14"/>
  <c r="T143" i="14"/>
  <c r="Q143" i="14"/>
  <c r="N143" i="14"/>
  <c r="K143" i="14"/>
  <c r="H143" i="14"/>
  <c r="AO142" i="14"/>
  <c r="AL142" i="14"/>
  <c r="AI142" i="14"/>
  <c r="AF142" i="14"/>
  <c r="AC142" i="14"/>
  <c r="Z142" i="14"/>
  <c r="W142" i="14"/>
  <c r="T142" i="14"/>
  <c r="Q142" i="14"/>
  <c r="N142" i="14"/>
  <c r="K142" i="14"/>
  <c r="H142" i="14"/>
  <c r="AO141" i="14"/>
  <c r="AL141" i="14"/>
  <c r="AI141" i="14"/>
  <c r="AF141" i="14"/>
  <c r="AC141" i="14"/>
  <c r="Z141" i="14"/>
  <c r="W141" i="14"/>
  <c r="T141" i="14"/>
  <c r="Q141" i="14"/>
  <c r="N141" i="14"/>
  <c r="K141" i="14"/>
  <c r="H141" i="14"/>
  <c r="AO140" i="14"/>
  <c r="AL140" i="14"/>
  <c r="AI140" i="14"/>
  <c r="AF140" i="14"/>
  <c r="AC140" i="14"/>
  <c r="Z140" i="14"/>
  <c r="W140" i="14"/>
  <c r="T140" i="14"/>
  <c r="Q140" i="14"/>
  <c r="N140" i="14"/>
  <c r="K140" i="14"/>
  <c r="H140" i="14"/>
  <c r="AO139" i="14"/>
  <c r="AL139" i="14"/>
  <c r="AI139" i="14"/>
  <c r="AF139" i="14"/>
  <c r="AC139" i="14"/>
  <c r="Z139" i="14"/>
  <c r="W139" i="14"/>
  <c r="T139" i="14"/>
  <c r="Q139" i="14"/>
  <c r="N139" i="14"/>
  <c r="K139" i="14"/>
  <c r="H139" i="14"/>
  <c r="AO138" i="14"/>
  <c r="AL138" i="14"/>
  <c r="AI138" i="14"/>
  <c r="AF138" i="14"/>
  <c r="AC138" i="14"/>
  <c r="Z138" i="14"/>
  <c r="W138" i="14"/>
  <c r="T138" i="14"/>
  <c r="Q138" i="14"/>
  <c r="N138" i="14"/>
  <c r="K138" i="14"/>
  <c r="H138" i="14"/>
  <c r="AO137" i="14"/>
  <c r="AL137" i="14"/>
  <c r="AI137" i="14"/>
  <c r="AF137" i="14"/>
  <c r="AC137" i="14"/>
  <c r="Z137" i="14"/>
  <c r="W137" i="14"/>
  <c r="T137" i="14"/>
  <c r="Q137" i="14"/>
  <c r="N137" i="14"/>
  <c r="K137" i="14"/>
  <c r="H137" i="14"/>
  <c r="AO136" i="14"/>
  <c r="AL136" i="14"/>
  <c r="AI136" i="14"/>
  <c r="AF136" i="14"/>
  <c r="AC136" i="14"/>
  <c r="Z136" i="14"/>
  <c r="W136" i="14"/>
  <c r="T136" i="14"/>
  <c r="Q136" i="14"/>
  <c r="N136" i="14"/>
  <c r="K136" i="14"/>
  <c r="H136" i="14"/>
  <c r="AO135" i="14"/>
  <c r="AL135" i="14"/>
  <c r="AI135" i="14"/>
  <c r="AF135" i="14"/>
  <c r="AC135" i="14"/>
  <c r="Z135" i="14"/>
  <c r="W135" i="14"/>
  <c r="T135" i="14"/>
  <c r="Q135" i="14"/>
  <c r="N135" i="14"/>
  <c r="K135" i="14"/>
  <c r="H135" i="14"/>
  <c r="AO134" i="14"/>
  <c r="AL134" i="14"/>
  <c r="AI134" i="14"/>
  <c r="AF134" i="14"/>
  <c r="AC134" i="14"/>
  <c r="Z134" i="14"/>
  <c r="W134" i="14"/>
  <c r="T134" i="14"/>
  <c r="Q134" i="14"/>
  <c r="N134" i="14"/>
  <c r="K134" i="14"/>
  <c r="H134" i="14"/>
  <c r="AO133" i="14"/>
  <c r="AL133" i="14"/>
  <c r="AI133" i="14"/>
  <c r="AF133" i="14"/>
  <c r="AC133" i="14"/>
  <c r="Z133" i="14"/>
  <c r="W133" i="14"/>
  <c r="T133" i="14"/>
  <c r="Q133" i="14"/>
  <c r="N133" i="14"/>
  <c r="K133" i="14"/>
  <c r="H133" i="14"/>
  <c r="AO132" i="14"/>
  <c r="AL132" i="14"/>
  <c r="AI132" i="14"/>
  <c r="AF132" i="14"/>
  <c r="AC132" i="14"/>
  <c r="Z132" i="14"/>
  <c r="W132" i="14"/>
  <c r="T132" i="14"/>
  <c r="Q132" i="14"/>
  <c r="N132" i="14"/>
  <c r="K132" i="14"/>
  <c r="H132" i="14"/>
  <c r="AO131" i="14"/>
  <c r="AL131" i="14"/>
  <c r="AI131" i="14"/>
  <c r="AF131" i="14"/>
  <c r="AC131" i="14"/>
  <c r="Z131" i="14"/>
  <c r="W131" i="14"/>
  <c r="T131" i="14"/>
  <c r="Q131" i="14"/>
  <c r="N131" i="14"/>
  <c r="K131" i="14"/>
  <c r="H131" i="14"/>
  <c r="AO130" i="14"/>
  <c r="AL130" i="14"/>
  <c r="AI130" i="14"/>
  <c r="AF130" i="14"/>
  <c r="AC130" i="14"/>
  <c r="Z130" i="14"/>
  <c r="W130" i="14"/>
  <c r="T130" i="14"/>
  <c r="Q130" i="14"/>
  <c r="N130" i="14"/>
  <c r="K130" i="14"/>
  <c r="H130" i="14"/>
  <c r="AO129" i="14"/>
  <c r="AL129" i="14"/>
  <c r="AI129" i="14"/>
  <c r="AF129" i="14"/>
  <c r="AC129" i="14"/>
  <c r="Z129" i="14"/>
  <c r="W129" i="14"/>
  <c r="T129" i="14"/>
  <c r="Q129" i="14"/>
  <c r="N129" i="14"/>
  <c r="K129" i="14"/>
  <c r="H129" i="14"/>
  <c r="AO128" i="14"/>
  <c r="AL128" i="14"/>
  <c r="AI128" i="14"/>
  <c r="AF128" i="14"/>
  <c r="AC128" i="14"/>
  <c r="Z128" i="14"/>
  <c r="W128" i="14"/>
  <c r="T128" i="14"/>
  <c r="Q128" i="14"/>
  <c r="N128" i="14"/>
  <c r="K128" i="14"/>
  <c r="H128" i="14"/>
  <c r="AO127" i="14"/>
  <c r="AL127" i="14"/>
  <c r="AI127" i="14"/>
  <c r="AF127" i="14"/>
  <c r="AC127" i="14"/>
  <c r="Z127" i="14"/>
  <c r="W127" i="14"/>
  <c r="T127" i="14"/>
  <c r="Q127" i="14"/>
  <c r="N127" i="14"/>
  <c r="K127" i="14"/>
  <c r="H127" i="14"/>
  <c r="AO126" i="14"/>
  <c r="AL126" i="14"/>
  <c r="AI126" i="14"/>
  <c r="AF126" i="14"/>
  <c r="AC126" i="14"/>
  <c r="Z126" i="14"/>
  <c r="W126" i="14"/>
  <c r="T126" i="14"/>
  <c r="Q126" i="14"/>
  <c r="N126" i="14"/>
  <c r="K126" i="14"/>
  <c r="H126" i="14"/>
  <c r="AO125" i="14"/>
  <c r="AL125" i="14"/>
  <c r="AI125" i="14"/>
  <c r="AF125" i="14"/>
  <c r="AC125" i="14"/>
  <c r="Z125" i="14"/>
  <c r="W125" i="14"/>
  <c r="T125" i="14"/>
  <c r="Q125" i="14"/>
  <c r="N125" i="14"/>
  <c r="K125" i="14"/>
  <c r="H125" i="14"/>
  <c r="AO124" i="14"/>
  <c r="AL124" i="14"/>
  <c r="AI124" i="14"/>
  <c r="AF124" i="14"/>
  <c r="AC124" i="14"/>
  <c r="Z124" i="14"/>
  <c r="W124" i="14"/>
  <c r="T124" i="14"/>
  <c r="Q124" i="14"/>
  <c r="N124" i="14"/>
  <c r="K124" i="14"/>
  <c r="H124" i="14"/>
  <c r="AO123" i="14"/>
  <c r="AL123" i="14"/>
  <c r="AI123" i="14"/>
  <c r="AF123" i="14"/>
  <c r="AC123" i="14"/>
  <c r="Z123" i="14"/>
  <c r="W123" i="14"/>
  <c r="T123" i="14"/>
  <c r="Q123" i="14"/>
  <c r="N123" i="14"/>
  <c r="K123" i="14"/>
  <c r="H123" i="14"/>
  <c r="AO122" i="14"/>
  <c r="AL122" i="14"/>
  <c r="AI122" i="14"/>
  <c r="AF122" i="14"/>
  <c r="AC122" i="14"/>
  <c r="Z122" i="14"/>
  <c r="W122" i="14"/>
  <c r="T122" i="14"/>
  <c r="Q122" i="14"/>
  <c r="N122" i="14"/>
  <c r="K122" i="14"/>
  <c r="H122" i="14"/>
  <c r="AO121" i="14"/>
  <c r="AL121" i="14"/>
  <c r="AI121" i="14"/>
  <c r="AF121" i="14"/>
  <c r="AC121" i="14"/>
  <c r="Z121" i="14"/>
  <c r="W121" i="14"/>
  <c r="T121" i="14"/>
  <c r="Q121" i="14"/>
  <c r="N121" i="14"/>
  <c r="K121" i="14"/>
  <c r="H121" i="14"/>
  <c r="AO120" i="14"/>
  <c r="AL120" i="14"/>
  <c r="AI120" i="14"/>
  <c r="AF120" i="14"/>
  <c r="AC120" i="14"/>
  <c r="Z120" i="14"/>
  <c r="W120" i="14"/>
  <c r="T120" i="14"/>
  <c r="Q120" i="14"/>
  <c r="N120" i="14"/>
  <c r="K120" i="14"/>
  <c r="H120" i="14"/>
  <c r="AO119" i="14"/>
  <c r="AL119" i="14"/>
  <c r="AI119" i="14"/>
  <c r="AF119" i="14"/>
  <c r="AC119" i="14"/>
  <c r="Z119" i="14"/>
  <c r="W119" i="14"/>
  <c r="T119" i="14"/>
  <c r="Q119" i="14"/>
  <c r="N119" i="14"/>
  <c r="K119" i="14"/>
  <c r="H119" i="14"/>
  <c r="AO118" i="14"/>
  <c r="AL118" i="14"/>
  <c r="AI118" i="14"/>
  <c r="AF118" i="14"/>
  <c r="AC118" i="14"/>
  <c r="Z118" i="14"/>
  <c r="W118" i="14"/>
  <c r="T118" i="14"/>
  <c r="Q118" i="14"/>
  <c r="N118" i="14"/>
  <c r="K118" i="14"/>
  <c r="H118" i="14"/>
  <c r="AO117" i="14"/>
  <c r="AL117" i="14"/>
  <c r="AI117" i="14"/>
  <c r="AF117" i="14"/>
  <c r="AC117" i="14"/>
  <c r="Z117" i="14"/>
  <c r="W117" i="14"/>
  <c r="T117" i="14"/>
  <c r="Q117" i="14"/>
  <c r="N117" i="14"/>
  <c r="K117" i="14"/>
  <c r="H117" i="14"/>
  <c r="AO116" i="14"/>
  <c r="AL116" i="14"/>
  <c r="AI116" i="14"/>
  <c r="AF116" i="14"/>
  <c r="AC116" i="14"/>
  <c r="Z116" i="14"/>
  <c r="W116" i="14"/>
  <c r="T116" i="14"/>
  <c r="Q116" i="14"/>
  <c r="N116" i="14"/>
  <c r="K116" i="14"/>
  <c r="H116" i="14"/>
  <c r="AO115" i="14"/>
  <c r="AL115" i="14"/>
  <c r="AI115" i="14"/>
  <c r="AF115" i="14"/>
  <c r="AC115" i="14"/>
  <c r="Z115" i="14"/>
  <c r="W115" i="14"/>
  <c r="T115" i="14"/>
  <c r="Q115" i="14"/>
  <c r="N115" i="14"/>
  <c r="K115" i="14"/>
  <c r="H115" i="14"/>
  <c r="AO114" i="14"/>
  <c r="AL114" i="14"/>
  <c r="AI114" i="14"/>
  <c r="AF114" i="14"/>
  <c r="AC114" i="14"/>
  <c r="Z114" i="14"/>
  <c r="W114" i="14"/>
  <c r="T114" i="14"/>
  <c r="Q114" i="14"/>
  <c r="N114" i="14"/>
  <c r="K114" i="14"/>
  <c r="H114" i="14"/>
  <c r="AO113" i="14"/>
  <c r="AL113" i="14"/>
  <c r="AI113" i="14"/>
  <c r="AF113" i="14"/>
  <c r="AC113" i="14"/>
  <c r="Z113" i="14"/>
  <c r="W113" i="14"/>
  <c r="T113" i="14"/>
  <c r="Q113" i="14"/>
  <c r="N113" i="14"/>
  <c r="K113" i="14"/>
  <c r="H113" i="14"/>
  <c r="AO112" i="14"/>
  <c r="AL112" i="14"/>
  <c r="AI112" i="14"/>
  <c r="AF112" i="14"/>
  <c r="AC112" i="14"/>
  <c r="Z112" i="14"/>
  <c r="W112" i="14"/>
  <c r="T112" i="14"/>
  <c r="Q112" i="14"/>
  <c r="N112" i="14"/>
  <c r="K112" i="14"/>
  <c r="H112" i="14"/>
  <c r="AO111" i="14"/>
  <c r="AL111" i="14"/>
  <c r="AI111" i="14"/>
  <c r="AF111" i="14"/>
  <c r="AC111" i="14"/>
  <c r="Z111" i="14"/>
  <c r="W111" i="14"/>
  <c r="T111" i="14"/>
  <c r="Q111" i="14"/>
  <c r="N111" i="14"/>
  <c r="K111" i="14"/>
  <c r="H111" i="14"/>
  <c r="AO110" i="14"/>
  <c r="AL110" i="14"/>
  <c r="AI110" i="14"/>
  <c r="AF110" i="14"/>
  <c r="AC110" i="14"/>
  <c r="Z110" i="14"/>
  <c r="W110" i="14"/>
  <c r="T110" i="14"/>
  <c r="Q110" i="14"/>
  <c r="N110" i="14"/>
  <c r="K110" i="14"/>
  <c r="H110" i="14"/>
  <c r="AO109" i="14"/>
  <c r="AL109" i="14"/>
  <c r="AI109" i="14"/>
  <c r="AF109" i="14"/>
  <c r="AC109" i="14"/>
  <c r="Z109" i="14"/>
  <c r="W109" i="14"/>
  <c r="T109" i="14"/>
  <c r="Q109" i="14"/>
  <c r="N109" i="14"/>
  <c r="K109" i="14"/>
  <c r="H109" i="14"/>
  <c r="AO108" i="14"/>
  <c r="AL108" i="14"/>
  <c r="AI108" i="14"/>
  <c r="AF108" i="14"/>
  <c r="AC108" i="14"/>
  <c r="Z108" i="14"/>
  <c r="W108" i="14"/>
  <c r="T108" i="14"/>
  <c r="Q108" i="14"/>
  <c r="N108" i="14"/>
  <c r="K108" i="14"/>
  <c r="H108" i="14"/>
  <c r="AO107" i="14"/>
  <c r="AL107" i="14"/>
  <c r="AI107" i="14"/>
  <c r="AF107" i="14"/>
  <c r="AC107" i="14"/>
  <c r="Z107" i="14"/>
  <c r="W107" i="14"/>
  <c r="T107" i="14"/>
  <c r="Q107" i="14"/>
  <c r="N107" i="14"/>
  <c r="K107" i="14"/>
  <c r="H107" i="14"/>
  <c r="AO106" i="14"/>
  <c r="AL106" i="14"/>
  <c r="AI106" i="14"/>
  <c r="AF106" i="14"/>
  <c r="AC106" i="14"/>
  <c r="Z106" i="14"/>
  <c r="W106" i="14"/>
  <c r="T106" i="14"/>
  <c r="Q106" i="14"/>
  <c r="N106" i="14"/>
  <c r="K106" i="14"/>
  <c r="H106" i="14"/>
  <c r="AO105" i="14"/>
  <c r="AL105" i="14"/>
  <c r="AI105" i="14"/>
  <c r="AF105" i="14"/>
  <c r="AC105" i="14"/>
  <c r="Z105" i="14"/>
  <c r="W105" i="14"/>
  <c r="T105" i="14"/>
  <c r="Q105" i="14"/>
  <c r="N105" i="14"/>
  <c r="K105" i="14"/>
  <c r="H105" i="14"/>
  <c r="AO104" i="14"/>
  <c r="AL104" i="14"/>
  <c r="AI104" i="14"/>
  <c r="AF104" i="14"/>
  <c r="AC104" i="14"/>
  <c r="Z104" i="14"/>
  <c r="W104" i="14"/>
  <c r="T104" i="14"/>
  <c r="Q104" i="14"/>
  <c r="N104" i="14"/>
  <c r="K104" i="14"/>
  <c r="H104" i="14"/>
  <c r="AO103" i="14"/>
  <c r="AL103" i="14"/>
  <c r="AI103" i="14"/>
  <c r="AF103" i="14"/>
  <c r="AC103" i="14"/>
  <c r="Z103" i="14"/>
  <c r="W103" i="14"/>
  <c r="T103" i="14"/>
  <c r="Q103" i="14"/>
  <c r="N103" i="14"/>
  <c r="K103" i="14"/>
  <c r="H103" i="14"/>
  <c r="AO102" i="14"/>
  <c r="AL102" i="14"/>
  <c r="AI102" i="14"/>
  <c r="AF102" i="14"/>
  <c r="AC102" i="14"/>
  <c r="Z102" i="14"/>
  <c r="W102" i="14"/>
  <c r="T102" i="14"/>
  <c r="Q102" i="14"/>
  <c r="N102" i="14"/>
  <c r="K102" i="14"/>
  <c r="H102" i="14"/>
  <c r="AO101" i="14"/>
  <c r="AL101" i="14"/>
  <c r="AI101" i="14"/>
  <c r="AF101" i="14"/>
  <c r="AC101" i="14"/>
  <c r="Z101" i="14"/>
  <c r="W101" i="14"/>
  <c r="T101" i="14"/>
  <c r="Q101" i="14"/>
  <c r="N101" i="14"/>
  <c r="K101" i="14"/>
  <c r="H101" i="14"/>
  <c r="AO100" i="14"/>
  <c r="AL100" i="14"/>
  <c r="AI100" i="14"/>
  <c r="AF100" i="14"/>
  <c r="AC100" i="14"/>
  <c r="Z100" i="14"/>
  <c r="W100" i="14"/>
  <c r="T100" i="14"/>
  <c r="Q100" i="14"/>
  <c r="N100" i="14"/>
  <c r="K100" i="14"/>
  <c r="H100" i="14"/>
  <c r="AO99" i="14"/>
  <c r="AL99" i="14"/>
  <c r="AI99" i="14"/>
  <c r="AF99" i="14"/>
  <c r="AC99" i="14"/>
  <c r="Z99" i="14"/>
  <c r="W99" i="14"/>
  <c r="T99" i="14"/>
  <c r="Q99" i="14"/>
  <c r="N99" i="14"/>
  <c r="K99" i="14"/>
  <c r="H99" i="14"/>
  <c r="AO98" i="14"/>
  <c r="AL98" i="14"/>
  <c r="AI98" i="14"/>
  <c r="AF98" i="14"/>
  <c r="AC98" i="14"/>
  <c r="Z98" i="14"/>
  <c r="W98" i="14"/>
  <c r="T98" i="14"/>
  <c r="Q98" i="14"/>
  <c r="N98" i="14"/>
  <c r="K98" i="14"/>
  <c r="H98" i="14"/>
  <c r="AO97" i="14"/>
  <c r="AL97" i="14"/>
  <c r="AI97" i="14"/>
  <c r="AF97" i="14"/>
  <c r="AC97" i="14"/>
  <c r="Z97" i="14"/>
  <c r="W97" i="14"/>
  <c r="T97" i="14"/>
  <c r="Q97" i="14"/>
  <c r="N97" i="14"/>
  <c r="K97" i="14"/>
  <c r="H97" i="14"/>
  <c r="AO96" i="14"/>
  <c r="AL96" i="14"/>
  <c r="AI96" i="14"/>
  <c r="AF96" i="14"/>
  <c r="AC96" i="14"/>
  <c r="Z96" i="14"/>
  <c r="W96" i="14"/>
  <c r="T96" i="14"/>
  <c r="Q96" i="14"/>
  <c r="N96" i="14"/>
  <c r="K96" i="14"/>
  <c r="H96" i="14"/>
  <c r="AO95" i="14"/>
  <c r="AL95" i="14"/>
  <c r="AI95" i="14"/>
  <c r="AF95" i="14"/>
  <c r="AC95" i="14"/>
  <c r="Z95" i="14"/>
  <c r="W95" i="14"/>
  <c r="T95" i="14"/>
  <c r="Q95" i="14"/>
  <c r="N95" i="14"/>
  <c r="K95" i="14"/>
  <c r="H95" i="14"/>
  <c r="AO94" i="14"/>
  <c r="AL94" i="14"/>
  <c r="AI94" i="14"/>
  <c r="AF94" i="14"/>
  <c r="AC94" i="14"/>
  <c r="Z94" i="14"/>
  <c r="W94" i="14"/>
  <c r="T94" i="14"/>
  <c r="Q94" i="14"/>
  <c r="N94" i="14"/>
  <c r="K94" i="14"/>
  <c r="H94" i="14"/>
  <c r="AO93" i="14"/>
  <c r="AL93" i="14"/>
  <c r="AI93" i="14"/>
  <c r="AF93" i="14"/>
  <c r="AC93" i="14"/>
  <c r="Z93" i="14"/>
  <c r="W93" i="14"/>
  <c r="T93" i="14"/>
  <c r="Q93" i="14"/>
  <c r="N93" i="14"/>
  <c r="K93" i="14"/>
  <c r="H93" i="14"/>
  <c r="AO92" i="14"/>
  <c r="AL92" i="14"/>
  <c r="AI92" i="14"/>
  <c r="AF92" i="14"/>
  <c r="AC92" i="14"/>
  <c r="Z92" i="14"/>
  <c r="W92" i="14"/>
  <c r="T92" i="14"/>
  <c r="Q92" i="14"/>
  <c r="N92" i="14"/>
  <c r="K92" i="14"/>
  <c r="H92" i="14"/>
  <c r="AO91" i="14"/>
  <c r="AL91" i="14"/>
  <c r="AI91" i="14"/>
  <c r="AF91" i="14"/>
  <c r="AC91" i="14"/>
  <c r="Z91" i="14"/>
  <c r="W91" i="14"/>
  <c r="T91" i="14"/>
  <c r="Q91" i="14"/>
  <c r="N91" i="14"/>
  <c r="K91" i="14"/>
  <c r="H91" i="14"/>
  <c r="AO90" i="14"/>
  <c r="AL90" i="14"/>
  <c r="AI90" i="14"/>
  <c r="AF90" i="14"/>
  <c r="AC90" i="14"/>
  <c r="Z90" i="14"/>
  <c r="W90" i="14"/>
  <c r="T90" i="14"/>
  <c r="Q90" i="14"/>
  <c r="N90" i="14"/>
  <c r="K90" i="14"/>
  <c r="H90" i="14"/>
  <c r="AO89" i="14"/>
  <c r="AL89" i="14"/>
  <c r="AI89" i="14"/>
  <c r="AF89" i="14"/>
  <c r="AC89" i="14"/>
  <c r="Z89" i="14"/>
  <c r="W89" i="14"/>
  <c r="T89" i="14"/>
  <c r="Q89" i="14"/>
  <c r="N89" i="14"/>
  <c r="K89" i="14"/>
  <c r="H89" i="14"/>
  <c r="AO88" i="14"/>
  <c r="AL88" i="14"/>
  <c r="AI88" i="14"/>
  <c r="AF88" i="14"/>
  <c r="AC88" i="14"/>
  <c r="Z88" i="14"/>
  <c r="W88" i="14"/>
  <c r="T88" i="14"/>
  <c r="Q88" i="14"/>
  <c r="N88" i="14"/>
  <c r="K88" i="14"/>
  <c r="H88" i="14"/>
  <c r="AO87" i="14"/>
  <c r="AL87" i="14"/>
  <c r="AI87" i="14"/>
  <c r="AF87" i="14"/>
  <c r="AC87" i="14"/>
  <c r="Z87" i="14"/>
  <c r="W87" i="14"/>
  <c r="T87" i="14"/>
  <c r="Q87" i="14"/>
  <c r="N87" i="14"/>
  <c r="K87" i="14"/>
  <c r="H87" i="14"/>
  <c r="AO86" i="14"/>
  <c r="AL86" i="14"/>
  <c r="AI86" i="14"/>
  <c r="AF86" i="14"/>
  <c r="AC86" i="14"/>
  <c r="Z86" i="14"/>
  <c r="W86" i="14"/>
  <c r="T86" i="14"/>
  <c r="Q86" i="14"/>
  <c r="N86" i="14"/>
  <c r="K86" i="14"/>
  <c r="H86" i="14"/>
  <c r="AO85" i="14"/>
  <c r="AL85" i="14"/>
  <c r="AI85" i="14"/>
  <c r="AF85" i="14"/>
  <c r="AC85" i="14"/>
  <c r="Z85" i="14"/>
  <c r="W85" i="14"/>
  <c r="T85" i="14"/>
  <c r="Q85" i="14"/>
  <c r="N85" i="14"/>
  <c r="K85" i="14"/>
  <c r="H85" i="14"/>
  <c r="AO84" i="14"/>
  <c r="AL84" i="14"/>
  <c r="AI84" i="14"/>
  <c r="AF84" i="14"/>
  <c r="AC84" i="14"/>
  <c r="Z84" i="14"/>
  <c r="W84" i="14"/>
  <c r="T84" i="14"/>
  <c r="Q84" i="14"/>
  <c r="N84" i="14"/>
  <c r="K84" i="14"/>
  <c r="H84" i="14"/>
  <c r="AO83" i="14"/>
  <c r="AL83" i="14"/>
  <c r="AI83" i="14"/>
  <c r="AF83" i="14"/>
  <c r="AC83" i="14"/>
  <c r="Z83" i="14"/>
  <c r="W83" i="14"/>
  <c r="T83" i="14"/>
  <c r="Q83" i="14"/>
  <c r="N83" i="14"/>
  <c r="K83" i="14"/>
  <c r="H83" i="14"/>
  <c r="AO82" i="14"/>
  <c r="AL82" i="14"/>
  <c r="AI82" i="14"/>
  <c r="AF82" i="14"/>
  <c r="AC82" i="14"/>
  <c r="Z82" i="14"/>
  <c r="W82" i="14"/>
  <c r="T82" i="14"/>
  <c r="Q82" i="14"/>
  <c r="N82" i="14"/>
  <c r="K82" i="14"/>
  <c r="H82" i="14"/>
  <c r="AO81" i="14"/>
  <c r="AL81" i="14"/>
  <c r="AI81" i="14"/>
  <c r="AF81" i="14"/>
  <c r="AC81" i="14"/>
  <c r="Z81" i="14"/>
  <c r="W81" i="14"/>
  <c r="T81" i="14"/>
  <c r="Q81" i="14"/>
  <c r="N81" i="14"/>
  <c r="K81" i="14"/>
  <c r="H81" i="14"/>
  <c r="AO80" i="14"/>
  <c r="AL80" i="14"/>
  <c r="AI80" i="14"/>
  <c r="AF80" i="14"/>
  <c r="AC80" i="14"/>
  <c r="Z80" i="14"/>
  <c r="W80" i="14"/>
  <c r="T80" i="14"/>
  <c r="Q80" i="14"/>
  <c r="N80" i="14"/>
  <c r="K80" i="14"/>
  <c r="H80" i="14"/>
  <c r="AO79" i="14"/>
  <c r="AL79" i="14"/>
  <c r="AI79" i="14"/>
  <c r="AF79" i="14"/>
  <c r="AC79" i="14"/>
  <c r="Z79" i="14"/>
  <c r="W79" i="14"/>
  <c r="T79" i="14"/>
  <c r="Q79" i="14"/>
  <c r="N79" i="14"/>
  <c r="K79" i="14"/>
  <c r="H79" i="14"/>
  <c r="AO78" i="14"/>
  <c r="AL78" i="14"/>
  <c r="AI78" i="14"/>
  <c r="AF78" i="14"/>
  <c r="AC78" i="14"/>
  <c r="Z78" i="14"/>
  <c r="W78" i="14"/>
  <c r="T78" i="14"/>
  <c r="Q78" i="14"/>
  <c r="N78" i="14"/>
  <c r="K78" i="14"/>
  <c r="H78" i="14"/>
  <c r="AO77" i="14"/>
  <c r="AL77" i="14"/>
  <c r="AI77" i="14"/>
  <c r="AF77" i="14"/>
  <c r="AC77" i="14"/>
  <c r="Z77" i="14"/>
  <c r="W77" i="14"/>
  <c r="T77" i="14"/>
  <c r="Q77" i="14"/>
  <c r="N77" i="14"/>
  <c r="K77" i="14"/>
  <c r="H77" i="14"/>
  <c r="AO76" i="14"/>
  <c r="AL76" i="14"/>
  <c r="AI76" i="14"/>
  <c r="AF76" i="14"/>
  <c r="AC76" i="14"/>
  <c r="Z76" i="14"/>
  <c r="W76" i="14"/>
  <c r="T76" i="14"/>
  <c r="Q76" i="14"/>
  <c r="N76" i="14"/>
  <c r="K76" i="14"/>
  <c r="H76" i="14"/>
  <c r="AO75" i="14"/>
  <c r="AL75" i="14"/>
  <c r="AI75" i="14"/>
  <c r="AF75" i="14"/>
  <c r="AC75" i="14"/>
  <c r="Z75" i="14"/>
  <c r="W75" i="14"/>
  <c r="T75" i="14"/>
  <c r="Q75" i="14"/>
  <c r="N75" i="14"/>
  <c r="K75" i="14"/>
  <c r="H75" i="14"/>
  <c r="AO74" i="14"/>
  <c r="AL74" i="14"/>
  <c r="AI74" i="14"/>
  <c r="AF74" i="14"/>
  <c r="AC74" i="14"/>
  <c r="Z74" i="14"/>
  <c r="W74" i="14"/>
  <c r="T74" i="14"/>
  <c r="Q74" i="14"/>
  <c r="N74" i="14"/>
  <c r="K74" i="14"/>
  <c r="H74" i="14"/>
  <c r="AO73" i="14"/>
  <c r="AL73" i="14"/>
  <c r="AI73" i="14"/>
  <c r="AF73" i="14"/>
  <c r="AC73" i="14"/>
  <c r="Z73" i="14"/>
  <c r="W73" i="14"/>
  <c r="T73" i="14"/>
  <c r="Q73" i="14"/>
  <c r="N73" i="14"/>
  <c r="K73" i="14"/>
  <c r="H73" i="14"/>
  <c r="AO72" i="14"/>
  <c r="AL72" i="14"/>
  <c r="AI72" i="14"/>
  <c r="AF72" i="14"/>
  <c r="AC72" i="14"/>
  <c r="Z72" i="14"/>
  <c r="W72" i="14"/>
  <c r="T72" i="14"/>
  <c r="Q72" i="14"/>
  <c r="N72" i="14"/>
  <c r="K72" i="14"/>
  <c r="H72" i="14"/>
  <c r="AO71" i="14"/>
  <c r="AL71" i="14"/>
  <c r="AI71" i="14"/>
  <c r="AF71" i="14"/>
  <c r="AC71" i="14"/>
  <c r="Z71" i="14"/>
  <c r="W71" i="14"/>
  <c r="T71" i="14"/>
  <c r="Q71" i="14"/>
  <c r="N71" i="14"/>
  <c r="K71" i="14"/>
  <c r="H71" i="14"/>
  <c r="AO70" i="14"/>
  <c r="AL70" i="14"/>
  <c r="AI70" i="14"/>
  <c r="AF70" i="14"/>
  <c r="AC70" i="14"/>
  <c r="Z70" i="14"/>
  <c r="W70" i="14"/>
  <c r="T70" i="14"/>
  <c r="Q70" i="14"/>
  <c r="N70" i="14"/>
  <c r="K70" i="14"/>
  <c r="H70" i="14"/>
  <c r="AO69" i="14"/>
  <c r="AL69" i="14"/>
  <c r="AI69" i="14"/>
  <c r="AF69" i="14"/>
  <c r="AC69" i="14"/>
  <c r="Z69" i="14"/>
  <c r="W69" i="14"/>
  <c r="T69" i="14"/>
  <c r="Q69" i="14"/>
  <c r="N69" i="14"/>
  <c r="K69" i="14"/>
  <c r="H69" i="14"/>
  <c r="AO68" i="14"/>
  <c r="AL68" i="14"/>
  <c r="AI68" i="14"/>
  <c r="AF68" i="14"/>
  <c r="AC68" i="14"/>
  <c r="Z68" i="14"/>
  <c r="W68" i="14"/>
  <c r="T68" i="14"/>
  <c r="Q68" i="14"/>
  <c r="N68" i="14"/>
  <c r="K68" i="14"/>
  <c r="H68" i="14"/>
  <c r="AO67" i="14"/>
  <c r="AL67" i="14"/>
  <c r="AI67" i="14"/>
  <c r="AF67" i="14"/>
  <c r="AC67" i="14"/>
  <c r="Z67" i="14"/>
  <c r="W67" i="14"/>
  <c r="T67" i="14"/>
  <c r="Q67" i="14"/>
  <c r="N67" i="14"/>
  <c r="K67" i="14"/>
  <c r="H67" i="14"/>
  <c r="AO66" i="14"/>
  <c r="AL66" i="14"/>
  <c r="AI66" i="14"/>
  <c r="AF66" i="14"/>
  <c r="AC66" i="14"/>
  <c r="Z66" i="14"/>
  <c r="W66" i="14"/>
  <c r="T66" i="14"/>
  <c r="Q66" i="14"/>
  <c r="N66" i="14"/>
  <c r="K66" i="14"/>
  <c r="H66" i="14"/>
  <c r="AO65" i="14"/>
  <c r="AL65" i="14"/>
  <c r="AI65" i="14"/>
  <c r="AF65" i="14"/>
  <c r="AC65" i="14"/>
  <c r="Z65" i="14"/>
  <c r="W65" i="14"/>
  <c r="T65" i="14"/>
  <c r="Q65" i="14"/>
  <c r="N65" i="14"/>
  <c r="K65" i="14"/>
  <c r="H65" i="14"/>
  <c r="AO64" i="14"/>
  <c r="AL64" i="14"/>
  <c r="AI64" i="14"/>
  <c r="AF64" i="14"/>
  <c r="AC64" i="14"/>
  <c r="Z64" i="14"/>
  <c r="W64" i="14"/>
  <c r="T64" i="14"/>
  <c r="Q64" i="14"/>
  <c r="N64" i="14"/>
  <c r="K64" i="14"/>
  <c r="H64" i="14"/>
  <c r="AO63" i="14"/>
  <c r="AL63" i="14"/>
  <c r="AI63" i="14"/>
  <c r="AF63" i="14"/>
  <c r="AC63" i="14"/>
  <c r="Z63" i="14"/>
  <c r="W63" i="14"/>
  <c r="T63" i="14"/>
  <c r="Q63" i="14"/>
  <c r="N63" i="14"/>
  <c r="K63" i="14"/>
  <c r="H63" i="14"/>
  <c r="AO62" i="14"/>
  <c r="AL62" i="14"/>
  <c r="AI62" i="14"/>
  <c r="AF62" i="14"/>
  <c r="AC62" i="14"/>
  <c r="Z62" i="14"/>
  <c r="W62" i="14"/>
  <c r="T62" i="14"/>
  <c r="Q62" i="14"/>
  <c r="N62" i="14"/>
  <c r="K62" i="14"/>
  <c r="H62" i="14"/>
  <c r="AO61" i="14"/>
  <c r="AL61" i="14"/>
  <c r="AI61" i="14"/>
  <c r="AF61" i="14"/>
  <c r="AC61" i="14"/>
  <c r="Z61" i="14"/>
  <c r="W61" i="14"/>
  <c r="T61" i="14"/>
  <c r="Q61" i="14"/>
  <c r="N61" i="14"/>
  <c r="K61" i="14"/>
  <c r="H61" i="14"/>
  <c r="AO60" i="14"/>
  <c r="AL60" i="14"/>
  <c r="AI60" i="14"/>
  <c r="AF60" i="14"/>
  <c r="AC60" i="14"/>
  <c r="Z60" i="14"/>
  <c r="W60" i="14"/>
  <c r="T60" i="14"/>
  <c r="Q60" i="14"/>
  <c r="N60" i="14"/>
  <c r="K60" i="14"/>
  <c r="H60" i="14"/>
  <c r="AO59" i="14"/>
  <c r="AL59" i="14"/>
  <c r="AI59" i="14"/>
  <c r="AF59" i="14"/>
  <c r="AC59" i="14"/>
  <c r="Z59" i="14"/>
  <c r="W59" i="14"/>
  <c r="T59" i="14"/>
  <c r="Q59" i="14"/>
  <c r="N59" i="14"/>
  <c r="K59" i="14"/>
  <c r="H59" i="14"/>
  <c r="AO58" i="14"/>
  <c r="AL58" i="14"/>
  <c r="AI58" i="14"/>
  <c r="AF58" i="14"/>
  <c r="AC58" i="14"/>
  <c r="Z58" i="14"/>
  <c r="W58" i="14"/>
  <c r="T58" i="14"/>
  <c r="Q58" i="14"/>
  <c r="N58" i="14"/>
  <c r="K58" i="14"/>
  <c r="H58" i="14"/>
  <c r="AO57" i="14"/>
  <c r="AL57" i="14"/>
  <c r="AI57" i="14"/>
  <c r="AF57" i="14"/>
  <c r="AC57" i="14"/>
  <c r="Z57" i="14"/>
  <c r="W57" i="14"/>
  <c r="T57" i="14"/>
  <c r="Q57" i="14"/>
  <c r="N57" i="14"/>
  <c r="K57" i="14"/>
  <c r="H57" i="14"/>
  <c r="AO56" i="14"/>
  <c r="AL56" i="14"/>
  <c r="AI56" i="14"/>
  <c r="AF56" i="14"/>
  <c r="AC56" i="14"/>
  <c r="Z56" i="14"/>
  <c r="W56" i="14"/>
  <c r="T56" i="14"/>
  <c r="Q56" i="14"/>
  <c r="N56" i="14"/>
  <c r="K56" i="14"/>
  <c r="H56" i="14"/>
  <c r="AO55" i="14"/>
  <c r="AL55" i="14"/>
  <c r="AI55" i="14"/>
  <c r="AF55" i="14"/>
  <c r="AC55" i="14"/>
  <c r="Z55" i="14"/>
  <c r="W55" i="14"/>
  <c r="T55" i="14"/>
  <c r="Q55" i="14"/>
  <c r="N55" i="14"/>
  <c r="K55" i="14"/>
  <c r="H55" i="14"/>
  <c r="AO54" i="14"/>
  <c r="AL54" i="14"/>
  <c r="AI54" i="14"/>
  <c r="AF54" i="14"/>
  <c r="AC54" i="14"/>
  <c r="Z54" i="14"/>
  <c r="W54" i="14"/>
  <c r="T54" i="14"/>
  <c r="Q54" i="14"/>
  <c r="N54" i="14"/>
  <c r="K54" i="14"/>
  <c r="H54" i="14"/>
  <c r="AO53" i="14"/>
  <c r="AL53" i="14"/>
  <c r="AI53" i="14"/>
  <c r="AF53" i="14"/>
  <c r="AC53" i="14"/>
  <c r="Z53" i="14"/>
  <c r="W53" i="14"/>
  <c r="T53" i="14"/>
  <c r="Q53" i="14"/>
  <c r="N53" i="14"/>
  <c r="K53" i="14"/>
  <c r="H53" i="14"/>
  <c r="AO52" i="14"/>
  <c r="AL52" i="14"/>
  <c r="AI52" i="14"/>
  <c r="AF52" i="14"/>
  <c r="AC52" i="14"/>
  <c r="Z52" i="14"/>
  <c r="W52" i="14"/>
  <c r="T52" i="14"/>
  <c r="Q52" i="14"/>
  <c r="N52" i="14"/>
  <c r="K52" i="14"/>
  <c r="H52" i="14"/>
  <c r="AO51" i="14"/>
  <c r="AL51" i="14"/>
  <c r="AI51" i="14"/>
  <c r="AF51" i="14"/>
  <c r="AC51" i="14"/>
  <c r="Z51" i="14"/>
  <c r="W51" i="14"/>
  <c r="T51" i="14"/>
  <c r="Q51" i="14"/>
  <c r="N51" i="14"/>
  <c r="K51" i="14"/>
  <c r="H51" i="14"/>
  <c r="AO50" i="14"/>
  <c r="AL50" i="14"/>
  <c r="AI50" i="14"/>
  <c r="AF50" i="14"/>
  <c r="AC50" i="14"/>
  <c r="Z50" i="14"/>
  <c r="W50" i="14"/>
  <c r="T50" i="14"/>
  <c r="Q50" i="14"/>
  <c r="N50" i="14"/>
  <c r="K50" i="14"/>
  <c r="H50" i="14"/>
  <c r="AO49" i="14"/>
  <c r="AL49" i="14"/>
  <c r="AI49" i="14"/>
  <c r="AF49" i="14"/>
  <c r="AC49" i="14"/>
  <c r="Z49" i="14"/>
  <c r="W49" i="14"/>
  <c r="T49" i="14"/>
  <c r="Q49" i="14"/>
  <c r="N49" i="14"/>
  <c r="K49" i="14"/>
  <c r="H49" i="14"/>
  <c r="AO48" i="14"/>
  <c r="AL48" i="14"/>
  <c r="AI48" i="14"/>
  <c r="AF48" i="14"/>
  <c r="AC48" i="14"/>
  <c r="Z48" i="14"/>
  <c r="W48" i="14"/>
  <c r="T48" i="14"/>
  <c r="Q48" i="14"/>
  <c r="N48" i="14"/>
  <c r="K48" i="14"/>
  <c r="H48" i="14"/>
  <c r="AO47" i="14"/>
  <c r="AL47" i="14"/>
  <c r="AI47" i="14"/>
  <c r="AF47" i="14"/>
  <c r="AC47" i="14"/>
  <c r="Z47" i="14"/>
  <c r="W47" i="14"/>
  <c r="T47" i="14"/>
  <c r="Q47" i="14"/>
  <c r="N47" i="14"/>
  <c r="K47" i="14"/>
  <c r="H47" i="14"/>
  <c r="AO46" i="14"/>
  <c r="AL46" i="14"/>
  <c r="AI46" i="14"/>
  <c r="AF46" i="14"/>
  <c r="AC46" i="14"/>
  <c r="Z46" i="14"/>
  <c r="W46" i="14"/>
  <c r="T46" i="14"/>
  <c r="Q46" i="14"/>
  <c r="N46" i="14"/>
  <c r="K46" i="14"/>
  <c r="H46" i="14"/>
  <c r="AO45" i="14"/>
  <c r="AL45" i="14"/>
  <c r="AI45" i="14"/>
  <c r="AF45" i="14"/>
  <c r="AC45" i="14"/>
  <c r="Z45" i="14"/>
  <c r="W45" i="14"/>
  <c r="T45" i="14"/>
  <c r="Q45" i="14"/>
  <c r="N45" i="14"/>
  <c r="K45" i="14"/>
  <c r="H45" i="14"/>
  <c r="AO44" i="14"/>
  <c r="AL44" i="14"/>
  <c r="AI44" i="14"/>
  <c r="AF44" i="14"/>
  <c r="AC44" i="14"/>
  <c r="Z44" i="14"/>
  <c r="W44" i="14"/>
  <c r="T44" i="14"/>
  <c r="Q44" i="14"/>
  <c r="N44" i="14"/>
  <c r="K44" i="14"/>
  <c r="H44" i="14"/>
  <c r="AO43" i="14"/>
  <c r="AL43" i="14"/>
  <c r="AI43" i="14"/>
  <c r="AF43" i="14"/>
  <c r="AC43" i="14"/>
  <c r="Z43" i="14"/>
  <c r="W43" i="14"/>
  <c r="T43" i="14"/>
  <c r="Q43" i="14"/>
  <c r="N43" i="14"/>
  <c r="K43" i="14"/>
  <c r="H43" i="14"/>
  <c r="AO42" i="14"/>
  <c r="AL42" i="14"/>
  <c r="AI42" i="14"/>
  <c r="AF42" i="14"/>
  <c r="AC42" i="14"/>
  <c r="Z42" i="14"/>
  <c r="W42" i="14"/>
  <c r="T42" i="14"/>
  <c r="Q42" i="14"/>
  <c r="N42" i="14"/>
  <c r="K42" i="14"/>
  <c r="H42" i="14"/>
  <c r="AO41" i="14"/>
  <c r="AL41" i="14"/>
  <c r="AI41" i="14"/>
  <c r="AF41" i="14"/>
  <c r="AC41" i="14"/>
  <c r="Z41" i="14"/>
  <c r="W41" i="14"/>
  <c r="T41" i="14"/>
  <c r="Q41" i="14"/>
  <c r="N41" i="14"/>
  <c r="K41" i="14"/>
  <c r="H41" i="14"/>
  <c r="AO40" i="14"/>
  <c r="AL40" i="14"/>
  <c r="AI40" i="14"/>
  <c r="AF40" i="14"/>
  <c r="AC40" i="14"/>
  <c r="Z40" i="14"/>
  <c r="W40" i="14"/>
  <c r="T40" i="14"/>
  <c r="Q40" i="14"/>
  <c r="N40" i="14"/>
  <c r="K40" i="14"/>
  <c r="H40" i="14"/>
  <c r="AO39" i="14"/>
  <c r="AL39" i="14"/>
  <c r="AI39" i="14"/>
  <c r="AF39" i="14"/>
  <c r="AC39" i="14"/>
  <c r="Z39" i="14"/>
  <c r="W39" i="14"/>
  <c r="T39" i="14"/>
  <c r="Q39" i="14"/>
  <c r="N39" i="14"/>
  <c r="K39" i="14"/>
  <c r="H39" i="14"/>
  <c r="AO38" i="14"/>
  <c r="AL38" i="14"/>
  <c r="AI38" i="14"/>
  <c r="AF38" i="14"/>
  <c r="AC38" i="14"/>
  <c r="Z38" i="14"/>
  <c r="W38" i="14"/>
  <c r="T38" i="14"/>
  <c r="Q38" i="14"/>
  <c r="N38" i="14"/>
  <c r="K38" i="14"/>
  <c r="H38" i="14"/>
  <c r="AO37" i="14"/>
  <c r="AL37" i="14"/>
  <c r="AI37" i="14"/>
  <c r="AF37" i="14"/>
  <c r="AC37" i="14"/>
  <c r="Z37" i="14"/>
  <c r="W37" i="14"/>
  <c r="T37" i="14"/>
  <c r="Q37" i="14"/>
  <c r="N37" i="14"/>
  <c r="K37" i="14"/>
  <c r="H37" i="14"/>
  <c r="AO36" i="14"/>
  <c r="AL36" i="14"/>
  <c r="AI36" i="14"/>
  <c r="AF36" i="14"/>
  <c r="AC36" i="14"/>
  <c r="Z36" i="14"/>
  <c r="W36" i="14"/>
  <c r="T36" i="14"/>
  <c r="Q36" i="14"/>
  <c r="N36" i="14"/>
  <c r="K36" i="14"/>
  <c r="H36" i="14"/>
  <c r="AO35" i="14"/>
  <c r="AL35" i="14"/>
  <c r="AI35" i="14"/>
  <c r="AF35" i="14"/>
  <c r="AC35" i="14"/>
  <c r="Z35" i="14"/>
  <c r="W35" i="14"/>
  <c r="T35" i="14"/>
  <c r="Q35" i="14"/>
  <c r="N35" i="14"/>
  <c r="K35" i="14"/>
  <c r="H35" i="14"/>
  <c r="AO34" i="14"/>
  <c r="AL34" i="14"/>
  <c r="AI34" i="14"/>
  <c r="AF34" i="14"/>
  <c r="AC34" i="14"/>
  <c r="Z34" i="14"/>
  <c r="W34" i="14"/>
  <c r="T34" i="14"/>
  <c r="Q34" i="14"/>
  <c r="N34" i="14"/>
  <c r="K34" i="14"/>
  <c r="H34" i="14"/>
  <c r="AO33" i="14"/>
  <c r="AL33" i="14"/>
  <c r="AI33" i="14"/>
  <c r="AF33" i="14"/>
  <c r="AC33" i="14"/>
  <c r="Z33" i="14"/>
  <c r="W33" i="14"/>
  <c r="T33" i="14"/>
  <c r="Q33" i="14"/>
  <c r="N33" i="14"/>
  <c r="K33" i="14"/>
  <c r="H33" i="14"/>
  <c r="AO32" i="14"/>
  <c r="AL32" i="14"/>
  <c r="AI32" i="14"/>
  <c r="AF32" i="14"/>
  <c r="AC32" i="14"/>
  <c r="Z32" i="14"/>
  <c r="W32" i="14"/>
  <c r="T32" i="14"/>
  <c r="Q32" i="14"/>
  <c r="N32" i="14"/>
  <c r="K32" i="14"/>
  <c r="H32" i="14"/>
  <c r="AO31" i="14"/>
  <c r="AL31" i="14"/>
  <c r="AI31" i="14"/>
  <c r="AF31" i="14"/>
  <c r="AC31" i="14"/>
  <c r="Z31" i="14"/>
  <c r="W31" i="14"/>
  <c r="T31" i="14"/>
  <c r="Q31" i="14"/>
  <c r="N31" i="14"/>
  <c r="K31" i="14"/>
  <c r="H31" i="14"/>
  <c r="AO30" i="14"/>
  <c r="AL30" i="14"/>
  <c r="AI30" i="14"/>
  <c r="AF30" i="14"/>
  <c r="AC30" i="14"/>
  <c r="Z30" i="14"/>
  <c r="W30" i="14"/>
  <c r="T30" i="14"/>
  <c r="Q30" i="14"/>
  <c r="N30" i="14"/>
  <c r="K30" i="14"/>
  <c r="H30" i="14"/>
  <c r="AO29" i="14"/>
  <c r="AL29" i="14"/>
  <c r="AI29" i="14"/>
  <c r="AF29" i="14"/>
  <c r="AC29" i="14"/>
  <c r="Z29" i="14"/>
  <c r="W29" i="14"/>
  <c r="T29" i="14"/>
  <c r="Q29" i="14"/>
  <c r="N29" i="14"/>
  <c r="K29" i="14"/>
  <c r="H29" i="14"/>
  <c r="AO28" i="14"/>
  <c r="AL28" i="14"/>
  <c r="AI28" i="14"/>
  <c r="AF28" i="14"/>
  <c r="AC28" i="14"/>
  <c r="Z28" i="14"/>
  <c r="W28" i="14"/>
  <c r="T28" i="14"/>
  <c r="Q28" i="14"/>
  <c r="N28" i="14"/>
  <c r="K28" i="14"/>
  <c r="H28" i="14"/>
  <c r="AO27" i="14"/>
  <c r="AL27" i="14"/>
  <c r="AI27" i="14"/>
  <c r="AF27" i="14"/>
  <c r="AC27" i="14"/>
  <c r="Z27" i="14"/>
  <c r="W27" i="14"/>
  <c r="T27" i="14"/>
  <c r="Q27" i="14"/>
  <c r="N27" i="14"/>
  <c r="K27" i="14"/>
  <c r="H27" i="14"/>
  <c r="AO26" i="14"/>
  <c r="AL26" i="14"/>
  <c r="AI26" i="14"/>
  <c r="AF26" i="14"/>
  <c r="AC26" i="14"/>
  <c r="Z26" i="14"/>
  <c r="W26" i="14"/>
  <c r="T26" i="14"/>
  <c r="Q26" i="14"/>
  <c r="N26" i="14"/>
  <c r="K26" i="14"/>
  <c r="H26" i="14"/>
  <c r="AO25" i="14"/>
  <c r="AL25" i="14"/>
  <c r="AI25" i="14"/>
  <c r="AF25" i="14"/>
  <c r="AC25" i="14"/>
  <c r="Z25" i="14"/>
  <c r="W25" i="14"/>
  <c r="T25" i="14"/>
  <c r="Q25" i="14"/>
  <c r="N25" i="14"/>
  <c r="K25" i="14"/>
  <c r="H25" i="14"/>
  <c r="AO24" i="14"/>
  <c r="AL24" i="14"/>
  <c r="AI24" i="14"/>
  <c r="AF24" i="14"/>
  <c r="AC24" i="14"/>
  <c r="Z24" i="14"/>
  <c r="W24" i="14"/>
  <c r="T24" i="14"/>
  <c r="Q24" i="14"/>
  <c r="N24" i="14"/>
  <c r="K24" i="14"/>
  <c r="H24" i="14"/>
  <c r="AO23" i="14"/>
  <c r="AL23" i="14"/>
  <c r="AI23" i="14"/>
  <c r="AF23" i="14"/>
  <c r="AC23" i="14"/>
  <c r="Z23" i="14"/>
  <c r="W23" i="14"/>
  <c r="T23" i="14"/>
  <c r="Q23" i="14"/>
  <c r="N23" i="14"/>
  <c r="K23" i="14"/>
  <c r="H23" i="14"/>
  <c r="AO22" i="14"/>
  <c r="AL22" i="14"/>
  <c r="AI22" i="14"/>
  <c r="AF22" i="14"/>
  <c r="AC22" i="14"/>
  <c r="Z22" i="14"/>
  <c r="W22" i="14"/>
  <c r="T22" i="14"/>
  <c r="Q22" i="14"/>
  <c r="N22" i="14"/>
  <c r="K22" i="14"/>
  <c r="H22" i="14"/>
  <c r="AO21" i="14"/>
  <c r="AL21" i="14"/>
  <c r="AI21" i="14"/>
  <c r="AF21" i="14"/>
  <c r="AC21" i="14"/>
  <c r="Z21" i="14"/>
  <c r="W21" i="14"/>
  <c r="T21" i="14"/>
  <c r="Q21" i="14"/>
  <c r="N21" i="14"/>
  <c r="K21" i="14"/>
  <c r="H21"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L17" i="14"/>
  <c r="AI17" i="14"/>
  <c r="AF17" i="14"/>
  <c r="AC17" i="14"/>
  <c r="Z17" i="14"/>
  <c r="W17" i="14"/>
  <c r="T17" i="14"/>
  <c r="Q17" i="14"/>
  <c r="N17" i="14"/>
  <c r="K17" i="14"/>
  <c r="H17" i="14"/>
  <c r="AO16" i="14"/>
  <c r="AL16" i="14"/>
  <c r="AI16" i="14"/>
  <c r="AF16" i="14"/>
  <c r="AC16" i="14"/>
  <c r="Z16" i="14"/>
  <c r="W16" i="14"/>
  <c r="T16" i="14"/>
  <c r="Q16" i="14"/>
  <c r="N16" i="14"/>
  <c r="K16" i="14"/>
  <c r="H16" i="14"/>
  <c r="AO15" i="14"/>
  <c r="AL15" i="14"/>
  <c r="AI15" i="14"/>
  <c r="AF15" i="14"/>
  <c r="AC15" i="14"/>
  <c r="Z15" i="14"/>
  <c r="W15" i="14"/>
  <c r="T15" i="14"/>
  <c r="Q15" i="14"/>
  <c r="N15" i="14"/>
  <c r="K15" i="14"/>
  <c r="H15" i="14"/>
  <c r="AO14" i="14"/>
  <c r="AL14" i="14"/>
  <c r="AI14" i="14"/>
  <c r="AF14" i="14"/>
  <c r="AC14" i="14"/>
  <c r="Z14" i="14"/>
  <c r="W14" i="14"/>
  <c r="T14" i="14"/>
  <c r="Q14" i="14"/>
  <c r="N14" i="14"/>
  <c r="K14" i="14"/>
  <c r="H14" i="14"/>
  <c r="AG190" i="14" l="1"/>
  <c r="U190" i="14"/>
  <c r="R190" i="14"/>
  <c r="O190" i="14"/>
  <c r="L190" i="14"/>
  <c r="I190" i="14"/>
  <c r="AJ189" i="14"/>
  <c r="AG189" i="14"/>
  <c r="AD189" i="14"/>
  <c r="X189" i="14"/>
  <c r="U189" i="14"/>
  <c r="R189" i="14"/>
  <c r="AP188" i="14"/>
  <c r="AJ188" i="14"/>
  <c r="AG188" i="14"/>
  <c r="X188" i="14"/>
  <c r="U188" i="14"/>
  <c r="R188" i="14"/>
  <c r="L188" i="14"/>
  <c r="AU188" i="14" s="1"/>
  <c r="I188" i="14"/>
  <c r="AP187" i="14"/>
  <c r="AJ187" i="14"/>
  <c r="AD187" i="14"/>
  <c r="X187" i="14"/>
  <c r="O187" i="14"/>
  <c r="L187" i="14"/>
  <c r="I187" i="14"/>
  <c r="AD186" i="14"/>
  <c r="U186" i="14"/>
  <c r="R186" i="14"/>
  <c r="O186" i="14"/>
  <c r="I186" i="14"/>
  <c r="AG185" i="14"/>
  <c r="U185" i="14"/>
  <c r="AS185" i="14" s="1"/>
  <c r="R185" i="14"/>
  <c r="AP184" i="14"/>
  <c r="AJ184" i="14"/>
  <c r="AG184" i="14"/>
  <c r="X184" i="14"/>
  <c r="U184" i="14"/>
  <c r="R184" i="14"/>
  <c r="L184" i="14"/>
  <c r="I184" i="14"/>
  <c r="AP183" i="14"/>
  <c r="AD183" i="14"/>
  <c r="U183" i="14"/>
  <c r="I183" i="14"/>
  <c r="AD182" i="14"/>
  <c r="U182" i="14"/>
  <c r="L182" i="14"/>
  <c r="I182" i="14"/>
  <c r="AJ181" i="14"/>
  <c r="R181" i="14"/>
  <c r="I181" i="14"/>
  <c r="AG180" i="14"/>
  <c r="X180" i="14"/>
  <c r="AP179" i="14"/>
  <c r="AG179" i="14"/>
  <c r="U179" i="14"/>
  <c r="L179" i="14"/>
  <c r="AM178" i="14"/>
  <c r="AA178" i="14"/>
  <c r="R178" i="14"/>
  <c r="AM177" i="14"/>
  <c r="AA177" i="14"/>
  <c r="AG176" i="14"/>
  <c r="AD176" i="14"/>
  <c r="AA176" i="14"/>
  <c r="AM175" i="14"/>
  <c r="U175" i="14"/>
  <c r="O175" i="14"/>
  <c r="L175" i="14"/>
  <c r="I175" i="14"/>
  <c r="AM174" i="14"/>
  <c r="AJ174" i="14"/>
  <c r="AG174" i="14"/>
  <c r="AA174" i="14"/>
  <c r="I174" i="14"/>
  <c r="AM173" i="14"/>
  <c r="AJ173" i="14"/>
  <c r="X173" i="14"/>
  <c r="L173" i="14"/>
  <c r="AJ172" i="14"/>
  <c r="AG172" i="14"/>
  <c r="U172" i="14"/>
  <c r="L172" i="14"/>
  <c r="AG171" i="14"/>
  <c r="U171" i="14"/>
  <c r="L171" i="14"/>
  <c r="AG170" i="14"/>
  <c r="X170" i="14"/>
  <c r="L170" i="14"/>
  <c r="AJ169" i="14"/>
  <c r="AA169" i="14"/>
  <c r="X169" i="14"/>
  <c r="I169" i="14"/>
  <c r="AJ168" i="14"/>
  <c r="X168" i="14"/>
  <c r="U168" i="14"/>
  <c r="L168" i="14"/>
  <c r="I168" i="14"/>
  <c r="AJ167" i="14"/>
  <c r="X167" i="14"/>
  <c r="O167" i="14"/>
  <c r="I167" i="14"/>
  <c r="AJ166" i="14"/>
  <c r="AA166" i="14"/>
  <c r="X166" i="14"/>
  <c r="U166" i="14"/>
  <c r="L166" i="14"/>
  <c r="I166" i="14"/>
  <c r="AP165" i="14"/>
  <c r="AJ165" i="14"/>
  <c r="R165" i="14"/>
  <c r="I165" i="14"/>
  <c r="AD164" i="14"/>
  <c r="X164" i="14"/>
  <c r="AM163" i="14"/>
  <c r="AJ163" i="14"/>
  <c r="R163" i="14"/>
  <c r="I163" i="14"/>
  <c r="AD162" i="14"/>
  <c r="X162" i="14"/>
  <c r="U162" i="14"/>
  <c r="R162" i="14"/>
  <c r="L162" i="14"/>
  <c r="I162" i="14"/>
  <c r="AP161" i="14"/>
  <c r="AJ161" i="14"/>
  <c r="R161" i="14"/>
  <c r="L161" i="14"/>
  <c r="I161" i="14"/>
  <c r="AD160" i="14"/>
  <c r="AA160" i="14"/>
  <c r="X160" i="14"/>
  <c r="U160" i="14"/>
  <c r="I160" i="14"/>
  <c r="R159" i="14"/>
  <c r="O159" i="14"/>
  <c r="L159" i="14"/>
  <c r="AD158" i="14"/>
  <c r="X158" i="14"/>
  <c r="U158" i="14"/>
  <c r="I158" i="14"/>
  <c r="AM157" i="14"/>
  <c r="AG157" i="14"/>
  <c r="U157" i="14"/>
  <c r="O157" i="14"/>
  <c r="L157" i="14"/>
  <c r="AP155" i="14"/>
  <c r="AJ155" i="14"/>
  <c r="AG155" i="14"/>
  <c r="AD155" i="14"/>
  <c r="X155" i="14"/>
  <c r="U155" i="14"/>
  <c r="R155" i="14"/>
  <c r="L155" i="14"/>
  <c r="AP154" i="14"/>
  <c r="AJ154" i="14"/>
  <c r="AD154" i="14"/>
  <c r="AP153" i="14"/>
  <c r="AJ153" i="14"/>
  <c r="AG153" i="14"/>
  <c r="U153" i="14"/>
  <c r="AD152" i="14"/>
  <c r="AA152" i="14"/>
  <c r="U152" i="14"/>
  <c r="I152" i="14"/>
  <c r="AM151" i="14"/>
  <c r="AJ151" i="14"/>
  <c r="R151" i="14"/>
  <c r="I151" i="14"/>
  <c r="AD150" i="14"/>
  <c r="AA150" i="14"/>
  <c r="U150" i="14"/>
  <c r="I150" i="14"/>
  <c r="AM149" i="14"/>
  <c r="AJ149" i="14"/>
  <c r="R149" i="14"/>
  <c r="L149" i="14"/>
  <c r="AU149" i="14" s="1"/>
  <c r="I149" i="14"/>
  <c r="AP148" i="14"/>
  <c r="AJ148" i="14"/>
  <c r="AD148" i="14"/>
  <c r="X148" i="14"/>
  <c r="U148" i="14"/>
  <c r="AJ147" i="14"/>
  <c r="AG147" i="14"/>
  <c r="U147" i="14"/>
  <c r="R147" i="14"/>
  <c r="I147" i="14"/>
  <c r="AG146" i="14"/>
  <c r="AD146" i="14"/>
  <c r="U146" i="14"/>
  <c r="I146" i="14"/>
  <c r="AG145" i="14"/>
  <c r="R145" i="14"/>
  <c r="AD144" i="14"/>
  <c r="R144" i="14"/>
  <c r="L144" i="14"/>
  <c r="I144" i="14"/>
  <c r="AP143" i="14"/>
  <c r="AD143" i="14"/>
  <c r="BE143" i="14" s="1"/>
  <c r="U143" i="14"/>
  <c r="I143" i="14"/>
  <c r="AP142" i="14"/>
  <c r="AG142" i="14"/>
  <c r="X142" i="14"/>
  <c r="U142" i="14"/>
  <c r="R142" i="14"/>
  <c r="AP141" i="14"/>
  <c r="AD141" i="14"/>
  <c r="U141" i="14"/>
  <c r="R141" i="14"/>
  <c r="I141" i="14"/>
  <c r="AP140" i="14"/>
  <c r="AG140" i="14"/>
  <c r="U140" i="14"/>
  <c r="I140" i="14"/>
  <c r="U139" i="14"/>
  <c r="L139" i="14"/>
  <c r="AJ138" i="14"/>
  <c r="U138" i="14"/>
  <c r="R138" i="14"/>
  <c r="L138" i="14"/>
  <c r="AP137" i="14"/>
  <c r="AJ137" i="14"/>
  <c r="U137" i="14"/>
  <c r="I137" i="14"/>
  <c r="AP136" i="14"/>
  <c r="AG136" i="14"/>
  <c r="AA136" i="14"/>
  <c r="X136" i="14"/>
  <c r="U136" i="14"/>
  <c r="R136" i="14"/>
  <c r="L136" i="14"/>
  <c r="I136" i="14"/>
  <c r="AJ135" i="14"/>
  <c r="AG135" i="14"/>
  <c r="AD135" i="14"/>
  <c r="L135" i="14"/>
  <c r="I135" i="14"/>
  <c r="AG134" i="14"/>
  <c r="AD134" i="14"/>
  <c r="AA134" i="14"/>
  <c r="I134" i="14"/>
  <c r="AP133" i="14"/>
  <c r="AD133" i="14"/>
  <c r="X133" i="14"/>
  <c r="U133" i="14"/>
  <c r="L133" i="14"/>
  <c r="AP132" i="14"/>
  <c r="AG132" i="14"/>
  <c r="U132" i="14"/>
  <c r="R132" i="14"/>
  <c r="AJ131" i="14"/>
  <c r="AG131" i="14"/>
  <c r="AD131" i="14"/>
  <c r="U131" i="14"/>
  <c r="O131" i="14"/>
  <c r="I131" i="14"/>
  <c r="AG130" i="14"/>
  <c r="AD130" i="14"/>
  <c r="AA130" i="14"/>
  <c r="U130" i="14"/>
  <c r="I130" i="14"/>
  <c r="AP129" i="14"/>
  <c r="U129" i="14"/>
  <c r="O129" i="14"/>
  <c r="L129" i="14"/>
  <c r="I129" i="14"/>
  <c r="AP128" i="14"/>
  <c r="AJ128" i="14"/>
  <c r="AG128" i="14"/>
  <c r="X128" i="14"/>
  <c r="U128" i="14"/>
  <c r="I128" i="14"/>
  <c r="AM127" i="14"/>
  <c r="AJ127" i="14"/>
  <c r="AG127" i="14"/>
  <c r="X127" i="14"/>
  <c r="R127" i="14"/>
  <c r="O127" i="14"/>
  <c r="L127" i="14"/>
  <c r="AU127" i="14" s="1"/>
  <c r="AA126" i="14"/>
  <c r="X126" i="14"/>
  <c r="U126" i="14"/>
  <c r="O126" i="14"/>
  <c r="L126" i="14"/>
  <c r="AP125" i="14"/>
  <c r="AM125" i="14"/>
  <c r="AJ125" i="14"/>
  <c r="AG125" i="14"/>
  <c r="AD125" i="14"/>
  <c r="AA125" i="14"/>
  <c r="X125" i="14"/>
  <c r="O125" i="14"/>
  <c r="AY125" i="14" s="1"/>
  <c r="AJ124" i="14"/>
  <c r="AG124" i="14"/>
  <c r="AD124" i="14"/>
  <c r="AA124" i="14"/>
  <c r="U124" i="14"/>
  <c r="O124" i="14"/>
  <c r="L124" i="14"/>
  <c r="AJ123" i="14"/>
  <c r="AD123" i="14"/>
  <c r="AA123" i="14"/>
  <c r="X123" i="14"/>
  <c r="U123" i="14"/>
  <c r="O123" i="14"/>
  <c r="AM122" i="14"/>
  <c r="AJ122" i="14"/>
  <c r="O122" i="14"/>
  <c r="L122" i="14"/>
  <c r="I122" i="14"/>
  <c r="AP121" i="14"/>
  <c r="AM121" i="14"/>
  <c r="AJ121" i="14"/>
  <c r="AA121" i="14"/>
  <c r="L121" i="14"/>
  <c r="AP120" i="14"/>
  <c r="AM120" i="14"/>
  <c r="AJ120" i="14"/>
  <c r="AD120" i="14"/>
  <c r="X120" i="14"/>
  <c r="O120" i="14"/>
  <c r="I120" i="14"/>
  <c r="AP119" i="14"/>
  <c r="AM119" i="14"/>
  <c r="AJ119" i="14"/>
  <c r="O119" i="14"/>
  <c r="L119" i="14"/>
  <c r="AA118" i="14"/>
  <c r="X118" i="14"/>
  <c r="AM117" i="14"/>
  <c r="X117" i="14"/>
  <c r="U117" i="14"/>
  <c r="R117" i="14"/>
  <c r="O117" i="14"/>
  <c r="L117" i="14"/>
  <c r="I117" i="14"/>
  <c r="AM116" i="14"/>
  <c r="AJ116" i="14"/>
  <c r="AA116" i="14"/>
  <c r="BA116" i="14" s="1"/>
  <c r="X116" i="14"/>
  <c r="U116" i="14"/>
  <c r="R116" i="14"/>
  <c r="O116" i="14"/>
  <c r="L116" i="14"/>
  <c r="AM115" i="14"/>
  <c r="AJ115" i="14"/>
  <c r="AD115" i="14"/>
  <c r="AA115" i="14"/>
  <c r="X115" i="14"/>
  <c r="U115" i="14"/>
  <c r="L115" i="14"/>
  <c r="AM114" i="14"/>
  <c r="AJ114" i="14"/>
  <c r="AA114" i="14"/>
  <c r="L114" i="14"/>
  <c r="AU114" i="14" s="1"/>
  <c r="I114" i="14"/>
  <c r="AM113" i="14"/>
  <c r="AJ113" i="14"/>
  <c r="AA113" i="14"/>
  <c r="AM112" i="14"/>
  <c r="AJ112" i="14"/>
  <c r="X112" i="14"/>
  <c r="R112" i="14"/>
  <c r="O112" i="14"/>
  <c r="AM111" i="14"/>
  <c r="AJ111" i="14"/>
  <c r="AG111" i="14"/>
  <c r="AA111" i="14"/>
  <c r="O111" i="14"/>
  <c r="L111" i="14"/>
  <c r="AU111" i="14" s="1"/>
  <c r="AM110" i="14"/>
  <c r="AA110" i="14"/>
  <c r="X110" i="14"/>
  <c r="AP109" i="14"/>
  <c r="AM109" i="14"/>
  <c r="AJ109" i="14"/>
  <c r="AG109" i="14"/>
  <c r="AD109" i="14"/>
  <c r="X109" i="14"/>
  <c r="U109" i="14"/>
  <c r="R109" i="14"/>
  <c r="O109" i="14"/>
  <c r="L109" i="14"/>
  <c r="AJ108" i="14"/>
  <c r="AG108" i="14"/>
  <c r="AD108" i="14"/>
  <c r="AA108" i="14"/>
  <c r="U108" i="14"/>
  <c r="O108" i="14"/>
  <c r="L108" i="14"/>
  <c r="AM107" i="14"/>
  <c r="AA107" i="14"/>
  <c r="X107" i="14"/>
  <c r="O107" i="14"/>
  <c r="AM106" i="14"/>
  <c r="AJ106" i="14"/>
  <c r="AG106" i="14"/>
  <c r="AA106" i="14"/>
  <c r="X106" i="14"/>
  <c r="AW106" i="14" s="1"/>
  <c r="O106" i="14"/>
  <c r="I106" i="14"/>
  <c r="AP105" i="14"/>
  <c r="AM105" i="14"/>
  <c r="AJ105" i="14"/>
  <c r="O105" i="14"/>
  <c r="L105" i="14"/>
  <c r="AA104" i="14"/>
  <c r="X104" i="14"/>
  <c r="AM103" i="14"/>
  <c r="AG103" i="14"/>
  <c r="AA103" i="14"/>
  <c r="X103" i="14"/>
  <c r="O103" i="14"/>
  <c r="L103" i="14"/>
  <c r="I103" i="14"/>
  <c r="AM102" i="14"/>
  <c r="AJ102" i="14"/>
  <c r="AA102" i="14"/>
  <c r="BA102" i="14" s="1"/>
  <c r="L102" i="14"/>
  <c r="AM101" i="14"/>
  <c r="AJ101" i="14"/>
  <c r="AD101" i="14"/>
  <c r="AA101" i="14"/>
  <c r="X101" i="14"/>
  <c r="U101" i="14"/>
  <c r="L101" i="14"/>
  <c r="AP100" i="14"/>
  <c r="AM100" i="14"/>
  <c r="AJ100" i="14"/>
  <c r="AG100" i="14"/>
  <c r="X100" i="14"/>
  <c r="R100" i="14"/>
  <c r="O100" i="14"/>
  <c r="L100" i="14"/>
  <c r="AJ99" i="14"/>
  <c r="AD99" i="14"/>
  <c r="AA99" i="14"/>
  <c r="L99" i="14"/>
  <c r="I99" i="14"/>
  <c r="AM98" i="14"/>
  <c r="AJ98" i="14"/>
  <c r="AG98" i="14"/>
  <c r="AD98" i="14"/>
  <c r="AA98" i="14"/>
  <c r="X98" i="14"/>
  <c r="O98" i="14"/>
  <c r="AM97" i="14"/>
  <c r="AJ97" i="14"/>
  <c r="O97" i="14"/>
  <c r="L97" i="14"/>
  <c r="I97" i="14"/>
  <c r="AM96" i="14"/>
  <c r="AJ96" i="14"/>
  <c r="AD96" i="14"/>
  <c r="AA96" i="14"/>
  <c r="X96" i="14"/>
  <c r="AM95" i="14"/>
  <c r="X95" i="14"/>
  <c r="R95" i="14"/>
  <c r="O95" i="14"/>
  <c r="I95" i="14"/>
  <c r="AM94" i="14"/>
  <c r="AJ94" i="14"/>
  <c r="O94" i="14"/>
  <c r="I94" i="14"/>
  <c r="AD93" i="14"/>
  <c r="AA93" i="14"/>
  <c r="X93" i="14"/>
  <c r="R93" i="14"/>
  <c r="O93" i="14"/>
  <c r="L93" i="14"/>
  <c r="AP92" i="14"/>
  <c r="R92" i="14"/>
  <c r="O92" i="14"/>
  <c r="AP91" i="14"/>
  <c r="AM91" i="14"/>
  <c r="L91" i="14"/>
  <c r="AJ90" i="14"/>
  <c r="AG90" i="14"/>
  <c r="AD90" i="14"/>
  <c r="AA90" i="14"/>
  <c r="AJ89" i="14"/>
  <c r="AD89" i="14"/>
  <c r="AA89" i="14"/>
  <c r="X89" i="14"/>
  <c r="R89" i="14"/>
  <c r="O89" i="14"/>
  <c r="AP88" i="14"/>
  <c r="AJ88" i="14"/>
  <c r="AG88" i="14"/>
  <c r="AD88" i="14"/>
  <c r="X88" i="14"/>
  <c r="R88" i="14"/>
  <c r="BC88" i="14" s="1"/>
  <c r="O88" i="14"/>
  <c r="L88" i="14"/>
  <c r="AM87" i="14"/>
  <c r="AJ87" i="14"/>
  <c r="U87" i="14"/>
  <c r="AP86" i="14"/>
  <c r="AM86" i="14"/>
  <c r="AD86" i="14"/>
  <c r="X86" i="14"/>
  <c r="U86" i="14"/>
  <c r="R86" i="14"/>
  <c r="L86" i="14"/>
  <c r="I86" i="14"/>
  <c r="AP85" i="14"/>
  <c r="AJ85" i="14"/>
  <c r="L85" i="14"/>
  <c r="AG84" i="14"/>
  <c r="R84" i="14"/>
  <c r="O84" i="14"/>
  <c r="AP83" i="14"/>
  <c r="AJ83" i="14"/>
  <c r="AG83" i="14"/>
  <c r="AD83" i="14"/>
  <c r="X83" i="14"/>
  <c r="U83" i="14"/>
  <c r="R83" i="14"/>
  <c r="L83" i="14"/>
  <c r="X82" i="14"/>
  <c r="I82" i="14"/>
  <c r="AJ81" i="14"/>
  <c r="AD81" i="14"/>
  <c r="U81" i="14"/>
  <c r="AD80" i="14"/>
  <c r="X80" i="14"/>
  <c r="R80" i="14"/>
  <c r="O80" i="14"/>
  <c r="L80" i="14"/>
  <c r="AP79" i="14"/>
  <c r="AD79" i="14"/>
  <c r="L79" i="14"/>
  <c r="I79" i="14"/>
  <c r="AG78" i="14"/>
  <c r="AA78" i="14"/>
  <c r="X78" i="14"/>
  <c r="O78" i="14"/>
  <c r="AP77" i="14"/>
  <c r="AM77" i="14"/>
  <c r="AG77" i="14"/>
  <c r="U77" i="14"/>
  <c r="AS77" i="14" s="1"/>
  <c r="AP76" i="14"/>
  <c r="X76" i="14"/>
  <c r="U76" i="14"/>
  <c r="I76" i="14"/>
  <c r="AJ75" i="14"/>
  <c r="R75" i="14"/>
  <c r="O75" i="14"/>
  <c r="L75" i="14"/>
  <c r="I75" i="14"/>
  <c r="AP74" i="14"/>
  <c r="AJ74" i="14"/>
  <c r="AG74" i="14"/>
  <c r="AD74" i="14"/>
  <c r="R74" i="14"/>
  <c r="AG73" i="14"/>
  <c r="R73" i="14"/>
  <c r="O73" i="14"/>
  <c r="L73" i="14"/>
  <c r="I73" i="14"/>
  <c r="AP72" i="14"/>
  <c r="AJ72" i="14"/>
  <c r="AG72" i="14"/>
  <c r="AD72" i="14"/>
  <c r="AJ71" i="14"/>
  <c r="AG71" i="14"/>
  <c r="U71" i="14"/>
  <c r="AP70" i="14"/>
  <c r="AM70" i="14"/>
  <c r="AD70" i="14"/>
  <c r="AA70" i="14"/>
  <c r="BA70" i="14" s="1"/>
  <c r="U70" i="14"/>
  <c r="I70" i="14"/>
  <c r="AM69" i="14"/>
  <c r="AJ69" i="14"/>
  <c r="AG69" i="14"/>
  <c r="U69" i="14"/>
  <c r="L69" i="14"/>
  <c r="AU69" i="14" s="1"/>
  <c r="AG68" i="14"/>
  <c r="X68" i="14"/>
  <c r="R68" i="14"/>
  <c r="I68" i="14"/>
  <c r="AJ67" i="14"/>
  <c r="AD67" i="14"/>
  <c r="X67" i="14"/>
  <c r="U67" i="14"/>
  <c r="L67" i="14"/>
  <c r="AM66" i="14"/>
  <c r="AG66" i="14"/>
  <c r="AD66" i="14"/>
  <c r="X66" i="14"/>
  <c r="U66" i="14"/>
  <c r="I66" i="14"/>
  <c r="AQ66" i="14" s="1"/>
  <c r="AG65" i="14"/>
  <c r="AD65" i="14"/>
  <c r="U65" i="14"/>
  <c r="R65" i="14"/>
  <c r="I65" i="14"/>
  <c r="AJ64" i="14"/>
  <c r="U64" i="14"/>
  <c r="R64" i="14"/>
  <c r="O64" i="14"/>
  <c r="I64" i="14"/>
  <c r="AP63" i="14"/>
  <c r="AJ63" i="14"/>
  <c r="AG63" i="14"/>
  <c r="AD63" i="14"/>
  <c r="X63" i="14"/>
  <c r="U63" i="14"/>
  <c r="L63" i="14"/>
  <c r="AP62" i="14"/>
  <c r="AJ62" i="14"/>
  <c r="AG62" i="14"/>
  <c r="X62" i="14"/>
  <c r="U62" i="14"/>
  <c r="R62" i="14"/>
  <c r="L62" i="14"/>
  <c r="AP61" i="14"/>
  <c r="AG61" i="14"/>
  <c r="AD61" i="14"/>
  <c r="R61" i="14"/>
  <c r="AA60" i="14"/>
  <c r="O60" i="14"/>
  <c r="AP59" i="14"/>
  <c r="X59" i="14"/>
  <c r="U59" i="14"/>
  <c r="O59" i="14"/>
  <c r="AP58" i="14"/>
  <c r="AJ58" i="14"/>
  <c r="AD58" i="14"/>
  <c r="AP57" i="14"/>
  <c r="X57" i="14"/>
  <c r="R57" i="14"/>
  <c r="O57" i="14"/>
  <c r="L57" i="14"/>
  <c r="AM56" i="14"/>
  <c r="AJ56" i="14"/>
  <c r="AG56" i="14"/>
  <c r="AD56" i="14"/>
  <c r="AA56" i="14"/>
  <c r="O56" i="14"/>
  <c r="I56" i="14"/>
  <c r="AM55" i="14"/>
  <c r="AA55" i="14"/>
  <c r="U55" i="14"/>
  <c r="R55" i="14"/>
  <c r="L54" i="14"/>
  <c r="R53" i="14"/>
  <c r="AA52" i="14"/>
  <c r="O52" i="14"/>
  <c r="I52" i="14"/>
  <c r="AP51" i="14"/>
  <c r="X51" i="14"/>
  <c r="U51" i="14"/>
  <c r="O51" i="14"/>
  <c r="AJ50" i="14"/>
  <c r="AD50" i="14"/>
  <c r="AA50" i="14"/>
  <c r="O50" i="14"/>
  <c r="X49" i="14"/>
  <c r="R49" i="14"/>
  <c r="L49" i="14"/>
  <c r="AP48" i="14"/>
  <c r="AM48" i="14"/>
  <c r="AJ48" i="14"/>
  <c r="X48" i="14"/>
  <c r="O48" i="14"/>
  <c r="AY48" i="14" s="1"/>
  <c r="AM47" i="14"/>
  <c r="AA47" i="14"/>
  <c r="X47" i="14"/>
  <c r="U47" i="14"/>
  <c r="O47" i="14"/>
  <c r="I47" i="14"/>
  <c r="AP46" i="14"/>
  <c r="AM46" i="14"/>
  <c r="AJ46" i="14"/>
  <c r="L46" i="14"/>
  <c r="AP45" i="14"/>
  <c r="AM45" i="14"/>
  <c r="AJ45" i="14"/>
  <c r="AD45" i="14"/>
  <c r="X45" i="14"/>
  <c r="R45" i="14"/>
  <c r="O45" i="14"/>
  <c r="AM44" i="14"/>
  <c r="X44" i="14"/>
  <c r="R44" i="14"/>
  <c r="AP43" i="14"/>
  <c r="AM43" i="14"/>
  <c r="AJ43" i="14"/>
  <c r="AD43" i="14"/>
  <c r="AA43" i="14"/>
  <c r="X43" i="14"/>
  <c r="L43" i="14"/>
  <c r="AA42" i="14"/>
  <c r="O42" i="14"/>
  <c r="L42" i="14"/>
  <c r="AJ41" i="14"/>
  <c r="AG41" i="14"/>
  <c r="AD41" i="14"/>
  <c r="U41" i="14"/>
  <c r="L41" i="14"/>
  <c r="AP40" i="14"/>
  <c r="AM40" i="14"/>
  <c r="AJ40" i="14"/>
  <c r="AG40" i="14"/>
  <c r="X40" i="14"/>
  <c r="AW40" i="14" s="1"/>
  <c r="I40" i="14"/>
  <c r="AJ39" i="14"/>
  <c r="AA39" i="14"/>
  <c r="X39" i="14"/>
  <c r="U39" i="14"/>
  <c r="I39" i="14"/>
  <c r="AG38" i="14"/>
  <c r="L38" i="14"/>
  <c r="AJ37" i="14"/>
  <c r="AD37" i="14"/>
  <c r="AA37" i="14"/>
  <c r="X37" i="14"/>
  <c r="U37" i="14"/>
  <c r="R37" i="14"/>
  <c r="L37" i="14"/>
  <c r="AP36" i="14"/>
  <c r="AM36" i="14"/>
  <c r="AJ36" i="14"/>
  <c r="AA36" i="14"/>
  <c r="X36" i="14"/>
  <c r="I36" i="14"/>
  <c r="AJ35" i="14"/>
  <c r="AD35" i="14"/>
  <c r="AA35" i="14"/>
  <c r="X35" i="14"/>
  <c r="U35" i="14"/>
  <c r="L35" i="14"/>
  <c r="AU35" i="14" s="1"/>
  <c r="AG34" i="14"/>
  <c r="X34" i="14"/>
  <c r="L34" i="14"/>
  <c r="AM33" i="14"/>
  <c r="AJ33" i="14"/>
  <c r="AD33" i="14"/>
  <c r="AA33" i="14"/>
  <c r="X33" i="14"/>
  <c r="U33" i="14"/>
  <c r="R33" i="14"/>
  <c r="L33" i="14"/>
  <c r="AM32" i="14"/>
  <c r="AJ32" i="14"/>
  <c r="U32" i="14"/>
  <c r="I32" i="14"/>
  <c r="X31" i="14"/>
  <c r="L31" i="14"/>
  <c r="AP30" i="14"/>
  <c r="AM30" i="14"/>
  <c r="AJ30" i="14"/>
  <c r="AG30" i="14"/>
  <c r="AD30" i="14"/>
  <c r="X30" i="14"/>
  <c r="R30" i="14"/>
  <c r="O30" i="14"/>
  <c r="L30" i="14"/>
  <c r="AM29" i="14"/>
  <c r="AJ29" i="14"/>
  <c r="U29" i="14"/>
  <c r="L29" i="14"/>
  <c r="AP28" i="14"/>
  <c r="AM28" i="14"/>
  <c r="AJ28" i="14"/>
  <c r="AG28" i="14"/>
  <c r="X28" i="14"/>
  <c r="R28" i="14"/>
  <c r="O28" i="14"/>
  <c r="L28" i="14"/>
  <c r="I28" i="14"/>
  <c r="AP27" i="14"/>
  <c r="AJ27" i="14"/>
  <c r="AA27" i="14"/>
  <c r="X27" i="14"/>
  <c r="I27" i="14"/>
  <c r="AG26" i="14"/>
  <c r="L26" i="14"/>
  <c r="AJ25" i="14"/>
  <c r="AD25" i="14"/>
  <c r="AA25" i="14"/>
  <c r="X25" i="14"/>
  <c r="U25" i="14"/>
  <c r="R25" i="14"/>
  <c r="L25" i="14"/>
  <c r="AP24" i="14"/>
  <c r="AM24" i="14"/>
  <c r="AJ24" i="14"/>
  <c r="AA24" i="14"/>
  <c r="X24" i="14"/>
  <c r="I24" i="14"/>
  <c r="AJ23" i="14"/>
  <c r="AD23" i="14"/>
  <c r="AA23" i="14"/>
  <c r="X23" i="14"/>
  <c r="U23" i="14"/>
  <c r="L23" i="14"/>
  <c r="AP22" i="14"/>
  <c r="AM22" i="14"/>
  <c r="AJ22" i="14"/>
  <c r="AG22" i="14"/>
  <c r="AD22" i="14"/>
  <c r="X22" i="14"/>
  <c r="O22" i="14"/>
  <c r="L22" i="14"/>
  <c r="AG21" i="14"/>
  <c r="U21" i="14"/>
  <c r="AS21" i="14" s="1"/>
  <c r="AJ20" i="14"/>
  <c r="X20" i="14"/>
  <c r="R20" i="14"/>
  <c r="O20" i="14"/>
  <c r="L20" i="14"/>
  <c r="I20" i="14"/>
  <c r="AP19" i="14"/>
  <c r="AJ19" i="14"/>
  <c r="AD19" i="14"/>
  <c r="AA19" i="14"/>
  <c r="X19" i="14"/>
  <c r="O19" i="14"/>
  <c r="L19" i="14"/>
  <c r="AM18" i="14"/>
  <c r="AJ18" i="14"/>
  <c r="U18" i="14"/>
  <c r="AJ17" i="14"/>
  <c r="X17" i="14"/>
  <c r="R17" i="14"/>
  <c r="O17" i="14"/>
  <c r="L17" i="14"/>
  <c r="I17" i="14"/>
  <c r="AP16" i="14"/>
  <c r="AJ16" i="14"/>
  <c r="AD16" i="14"/>
  <c r="AA16" i="14"/>
  <c r="X16" i="14"/>
  <c r="O16" i="14"/>
  <c r="L16" i="14"/>
  <c r="AG15" i="14"/>
  <c r="L15" i="14"/>
  <c r="AJ14" i="14"/>
  <c r="AD14" i="14"/>
  <c r="AA14" i="14"/>
  <c r="X14" i="14"/>
  <c r="U14" i="14"/>
  <c r="R14" i="14"/>
  <c r="L14" i="14"/>
  <c r="BE16" i="14" l="1"/>
  <c r="BE74" i="14"/>
  <c r="BE141" i="14"/>
  <c r="BC141" i="14"/>
  <c r="BC188" i="14"/>
  <c r="AS66" i="14"/>
  <c r="AS140" i="14"/>
  <c r="AQ65" i="14"/>
  <c r="AU99" i="14"/>
  <c r="AY107" i="14"/>
  <c r="AS189" i="14"/>
  <c r="BE61" i="14"/>
  <c r="AU173" i="14"/>
  <c r="AU22" i="14"/>
  <c r="AS71" i="14"/>
  <c r="BC86" i="14"/>
  <c r="BC100" i="14"/>
  <c r="AY116" i="14"/>
  <c r="AY122" i="14"/>
  <c r="AU115" i="14"/>
  <c r="BE43" i="14"/>
  <c r="BE63" i="14"/>
  <c r="BC109" i="14"/>
  <c r="BE19" i="14"/>
  <c r="BC30" i="14"/>
  <c r="BE83" i="14"/>
  <c r="BE120" i="14"/>
  <c r="BC184" i="14"/>
  <c r="BC155" i="14"/>
  <c r="BA33" i="14"/>
  <c r="AY109" i="14"/>
  <c r="AY106" i="14"/>
  <c r="AY45" i="14"/>
  <c r="AU184" i="14"/>
  <c r="AW33" i="14"/>
  <c r="AW45" i="14"/>
  <c r="AW83" i="14"/>
  <c r="AU88" i="14"/>
  <c r="AW96" i="14"/>
  <c r="AW189" i="14"/>
  <c r="AU25" i="14"/>
  <c r="AW28" i="14"/>
  <c r="AW30" i="14"/>
  <c r="AU43" i="14"/>
  <c r="AW62" i="14"/>
  <c r="AW116" i="14"/>
  <c r="AQ147" i="14"/>
  <c r="AQ190" i="14"/>
  <c r="AS147" i="14"/>
  <c r="AS69" i="14"/>
  <c r="AS41" i="14"/>
  <c r="AS190" i="14"/>
  <c r="AS142" i="14"/>
  <c r="AY95" i="14"/>
  <c r="AW14" i="14"/>
  <c r="AU14" i="14"/>
  <c r="AU29" i="14"/>
  <c r="R15" i="14"/>
  <c r="X15" i="14"/>
  <c r="AD15" i="14"/>
  <c r="AJ15" i="14"/>
  <c r="AU15" i="14" s="1"/>
  <c r="AP15" i="14"/>
  <c r="AA17" i="14"/>
  <c r="AM17" i="14"/>
  <c r="AY17" i="14" s="1"/>
  <c r="AA18" i="14"/>
  <c r="BA18" i="14" s="1"/>
  <c r="AP20" i="14"/>
  <c r="L21" i="14"/>
  <c r="R21" i="14"/>
  <c r="X21" i="14"/>
  <c r="AD21" i="14"/>
  <c r="AJ21" i="14"/>
  <c r="O24" i="14"/>
  <c r="AY24" i="14" s="1"/>
  <c r="R26" i="14"/>
  <c r="X26" i="14"/>
  <c r="AD26" i="14"/>
  <c r="AJ26" i="14"/>
  <c r="AU26" i="14" s="1"/>
  <c r="AP26" i="14"/>
  <c r="L27" i="14"/>
  <c r="AU27" i="14" s="1"/>
  <c r="AA29" i="14"/>
  <c r="BA29" i="14" s="1"/>
  <c r="AU30" i="14"/>
  <c r="AD31" i="14"/>
  <c r="AJ31" i="14"/>
  <c r="AU31" i="14" s="1"/>
  <c r="AP31" i="14"/>
  <c r="L32" i="14"/>
  <c r="AU32" i="14" s="1"/>
  <c r="R32" i="14"/>
  <c r="X32" i="14"/>
  <c r="AW32" i="14" s="1"/>
  <c r="O34" i="14"/>
  <c r="AM34" i="14"/>
  <c r="AW35" i="14"/>
  <c r="R36" i="14"/>
  <c r="BC36" i="14" s="1"/>
  <c r="AM37" i="14"/>
  <c r="BA37" i="14" s="1"/>
  <c r="O38" i="14"/>
  <c r="R40" i="14"/>
  <c r="BC40" i="14" s="1"/>
  <c r="AM41" i="14"/>
  <c r="I42" i="14"/>
  <c r="R42" i="14"/>
  <c r="X42" i="14"/>
  <c r="AD42" i="14"/>
  <c r="AJ42" i="14"/>
  <c r="AU42" i="14" s="1"/>
  <c r="AP42" i="14"/>
  <c r="BE42" i="14" s="1"/>
  <c r="U44" i="14"/>
  <c r="AA44" i="14"/>
  <c r="AU46" i="14"/>
  <c r="AG50" i="14"/>
  <c r="L52" i="14"/>
  <c r="R52" i="14"/>
  <c r="X52" i="14"/>
  <c r="AD52" i="14"/>
  <c r="AJ52" i="14"/>
  <c r="X53" i="14"/>
  <c r="AD53" i="14"/>
  <c r="AJ53" i="14"/>
  <c r="AW53" i="14" s="1"/>
  <c r="AP53" i="14"/>
  <c r="R54" i="14"/>
  <c r="X54" i="14"/>
  <c r="AD54" i="14"/>
  <c r="AP54" i="14"/>
  <c r="X55" i="14"/>
  <c r="AD55" i="14"/>
  <c r="AJ55" i="14"/>
  <c r="AP55" i="14"/>
  <c r="BC55" i="14" s="1"/>
  <c r="L56" i="14"/>
  <c r="AU56" i="14" s="1"/>
  <c r="L60" i="14"/>
  <c r="R60" i="14"/>
  <c r="X60" i="14"/>
  <c r="AD60" i="14"/>
  <c r="AJ60" i="14"/>
  <c r="AA67" i="14"/>
  <c r="AA76" i="14"/>
  <c r="AM76" i="14"/>
  <c r="AD78" i="14"/>
  <c r="AJ78" i="14"/>
  <c r="AW78" i="14" s="1"/>
  <c r="AP78" i="14"/>
  <c r="AA80" i="14"/>
  <c r="AM80" i="14"/>
  <c r="AY80" i="14" s="1"/>
  <c r="L82" i="14"/>
  <c r="R82" i="14"/>
  <c r="AD95" i="14"/>
  <c r="AJ95" i="14"/>
  <c r="AP95" i="14"/>
  <c r="L96" i="14"/>
  <c r="AU96" i="14" s="1"/>
  <c r="AY97" i="14"/>
  <c r="AY100" i="14"/>
  <c r="AY103" i="14"/>
  <c r="BA114" i="14"/>
  <c r="AU17" i="14"/>
  <c r="AU23" i="14"/>
  <c r="AU41" i="14"/>
  <c r="AW100" i="14"/>
  <c r="AU109" i="14"/>
  <c r="AM14" i="14"/>
  <c r="BA14" i="14" s="1"/>
  <c r="O15" i="14"/>
  <c r="AM15" i="14"/>
  <c r="BA15" i="14" s="1"/>
  <c r="AP17" i="14"/>
  <c r="L18" i="14"/>
  <c r="AU18" i="14" s="1"/>
  <c r="R18" i="14"/>
  <c r="X18" i="14"/>
  <c r="AW18" i="14" s="1"/>
  <c r="AD18" i="14"/>
  <c r="AA20" i="14"/>
  <c r="AM20" i="14"/>
  <c r="AY20" i="14" s="1"/>
  <c r="AM21" i="14"/>
  <c r="AW22" i="14"/>
  <c r="AW23" i="14"/>
  <c r="R24" i="14"/>
  <c r="BC24" i="14" s="1"/>
  <c r="AM25" i="14"/>
  <c r="BA25" i="14" s="1"/>
  <c r="O26" i="14"/>
  <c r="O27" i="14"/>
  <c r="AD29" i="14"/>
  <c r="O31" i="14"/>
  <c r="AA31" i="14"/>
  <c r="AA32" i="14"/>
  <c r="BA32" i="14" s="1"/>
  <c r="AU33" i="14"/>
  <c r="AD34" i="14"/>
  <c r="AJ34" i="14"/>
  <c r="AU34" i="14" s="1"/>
  <c r="AP34" i="14"/>
  <c r="O36" i="14"/>
  <c r="AY36" i="14" s="1"/>
  <c r="R38" i="14"/>
  <c r="X38" i="14"/>
  <c r="AD38" i="14"/>
  <c r="AJ38" i="14"/>
  <c r="AU38" i="14" s="1"/>
  <c r="AP38" i="14"/>
  <c r="L39" i="14"/>
  <c r="AU39" i="14" s="1"/>
  <c r="O40" i="14"/>
  <c r="AY40" i="14" s="1"/>
  <c r="U43" i="14"/>
  <c r="AD44" i="14"/>
  <c r="AJ44" i="14"/>
  <c r="AW44" i="14" s="1"/>
  <c r="U48" i="14"/>
  <c r="AA48" i="14"/>
  <c r="BA48" i="14" s="1"/>
  <c r="AG48" i="14"/>
  <c r="AD49" i="14"/>
  <c r="AJ49" i="14"/>
  <c r="AP49" i="14"/>
  <c r="BC49" i="14" s="1"/>
  <c r="R50" i="14"/>
  <c r="X50" i="14"/>
  <c r="AW50" i="14" s="1"/>
  <c r="AM62" i="14"/>
  <c r="AU63" i="14"/>
  <c r="AD64" i="14"/>
  <c r="AP64" i="14"/>
  <c r="BC64" i="14" s="1"/>
  <c r="X65" i="14"/>
  <c r="L71" i="14"/>
  <c r="AU71" i="14" s="1"/>
  <c r="R71" i="14"/>
  <c r="X71" i="14"/>
  <c r="AW71" i="14" s="1"/>
  <c r="AD71" i="14"/>
  <c r="AQ73" i="14"/>
  <c r="AA73" i="14"/>
  <c r="O74" i="14"/>
  <c r="AP75" i="14"/>
  <c r="BC75" i="14" s="1"/>
  <c r="L76" i="14"/>
  <c r="R76" i="14"/>
  <c r="AA82" i="14"/>
  <c r="AM82" i="14"/>
  <c r="O83" i="14"/>
  <c r="AD84" i="14"/>
  <c r="AJ84" i="14"/>
  <c r="AP84" i="14"/>
  <c r="BC84" i="14" s="1"/>
  <c r="O91" i="14"/>
  <c r="AY91" i="14" s="1"/>
  <c r="U91" i="14"/>
  <c r="AY94" i="14"/>
  <c r="I46" i="14"/>
  <c r="AD47" i="14"/>
  <c r="AJ47" i="14"/>
  <c r="AW47" i="14" s="1"/>
  <c r="AP47" i="14"/>
  <c r="L48" i="14"/>
  <c r="AU48" i="14" s="1"/>
  <c r="R48" i="14"/>
  <c r="BC48" i="14" s="1"/>
  <c r="AD48" i="14"/>
  <c r="BE48" i="14" s="1"/>
  <c r="L51" i="14"/>
  <c r="R51" i="14"/>
  <c r="BC51" i="14" s="1"/>
  <c r="AY56" i="14"/>
  <c r="BA56" i="14"/>
  <c r="R58" i="14"/>
  <c r="BC58" i="14" s="1"/>
  <c r="X58" i="14"/>
  <c r="AW58" i="14" s="1"/>
  <c r="I60" i="14"/>
  <c r="U61" i="14"/>
  <c r="AS61" i="14" s="1"/>
  <c r="AA61" i="14"/>
  <c r="AG64" i="14"/>
  <c r="AS64" i="14" s="1"/>
  <c r="AM64" i="14"/>
  <c r="AY64" i="14" s="1"/>
  <c r="AA65" i="14"/>
  <c r="R66" i="14"/>
  <c r="AP69" i="14"/>
  <c r="AM71" i="14"/>
  <c r="O72" i="14"/>
  <c r="AJ73" i="14"/>
  <c r="AU73" i="14" s="1"/>
  <c r="AP73" i="14"/>
  <c r="BC73" i="14" s="1"/>
  <c r="AA75" i="14"/>
  <c r="AM75" i="14"/>
  <c r="AY75" i="14" s="1"/>
  <c r="R77" i="14"/>
  <c r="X77" i="14"/>
  <c r="AD77" i="14"/>
  <c r="BE77" i="14" s="1"/>
  <c r="AJ77" i="14"/>
  <c r="O79" i="14"/>
  <c r="AA79" i="14"/>
  <c r="AJ80" i="14"/>
  <c r="AP80" i="14"/>
  <c r="L81" i="14"/>
  <c r="AU81" i="14" s="1"/>
  <c r="R81" i="14"/>
  <c r="X81" i="14"/>
  <c r="AW81" i="14" s="1"/>
  <c r="AM81" i="14"/>
  <c r="AU83" i="14"/>
  <c r="O85" i="14"/>
  <c r="AA85" i="14"/>
  <c r="AM85" i="14"/>
  <c r="R87" i="14"/>
  <c r="X87" i="14"/>
  <c r="AW87" i="14" s="1"/>
  <c r="AD87" i="14"/>
  <c r="AM89" i="14"/>
  <c r="AY89" i="14" s="1"/>
  <c r="I90" i="14"/>
  <c r="AQ90" i="14" s="1"/>
  <c r="R91" i="14"/>
  <c r="BC91" i="14" s="1"/>
  <c r="X91" i="14"/>
  <c r="AD91" i="14"/>
  <c r="BE91" i="14" s="1"/>
  <c r="I92" i="14"/>
  <c r="AA92" i="14"/>
  <c r="AG92" i="14"/>
  <c r="R94" i="14"/>
  <c r="X94" i="14"/>
  <c r="AW94" i="14" s="1"/>
  <c r="AU100" i="14"/>
  <c r="AU101" i="14"/>
  <c r="AQ103" i="14"/>
  <c r="AQ106" i="14"/>
  <c r="AY111" i="14"/>
  <c r="AY112" i="14"/>
  <c r="AY127" i="14"/>
  <c r="AY105" i="14"/>
  <c r="BA106" i="14"/>
  <c r="AY119" i="14"/>
  <c r="AS132" i="14"/>
  <c r="AA94" i="14"/>
  <c r="BA94" i="14" s="1"/>
  <c r="AG94" i="14"/>
  <c r="AP94" i="14"/>
  <c r="AA95" i="14"/>
  <c r="BA95" i="14" s="1"/>
  <c r="AG95" i="14"/>
  <c r="U96" i="14"/>
  <c r="R97" i="14"/>
  <c r="X97" i="14"/>
  <c r="AW97" i="14" s="1"/>
  <c r="I98" i="14"/>
  <c r="AQ98" i="14" s="1"/>
  <c r="U98" i="14"/>
  <c r="AS98" i="14" s="1"/>
  <c r="AP98" i="14"/>
  <c r="BE98" i="14" s="1"/>
  <c r="O99" i="14"/>
  <c r="U99" i="14"/>
  <c r="O102" i="14"/>
  <c r="AY102" i="14" s="1"/>
  <c r="U102" i="14"/>
  <c r="AG102" i="14"/>
  <c r="R103" i="14"/>
  <c r="O104" i="14"/>
  <c r="U104" i="14"/>
  <c r="AD104" i="14"/>
  <c r="AJ104" i="14"/>
  <c r="AW104" i="14" s="1"/>
  <c r="AG105" i="14"/>
  <c r="R106" i="14"/>
  <c r="U107" i="14"/>
  <c r="AM108" i="14"/>
  <c r="AY108" i="14" s="1"/>
  <c r="I109" i="14"/>
  <c r="AQ109" i="14" s="1"/>
  <c r="L110" i="14"/>
  <c r="AP111" i="14"/>
  <c r="AA112" i="14"/>
  <c r="BA112" i="14" s="1"/>
  <c r="AG112" i="14"/>
  <c r="AP112" i="14"/>
  <c r="BC112" i="14" s="1"/>
  <c r="L113" i="14"/>
  <c r="AU113" i="14" s="1"/>
  <c r="R113" i="14"/>
  <c r="X113" i="14"/>
  <c r="AW113" i="14" s="1"/>
  <c r="AD113" i="14"/>
  <c r="O114" i="14"/>
  <c r="AY114" i="14" s="1"/>
  <c r="I116" i="14"/>
  <c r="AD116" i="14"/>
  <c r="AY117" i="14"/>
  <c r="AA117" i="14"/>
  <c r="BA117" i="14" s="1"/>
  <c r="AG117" i="14"/>
  <c r="AQ117" i="14" s="1"/>
  <c r="U118" i="14"/>
  <c r="AD118" i="14"/>
  <c r="AJ118" i="14"/>
  <c r="AW118" i="14" s="1"/>
  <c r="AA119" i="14"/>
  <c r="BA119" i="14" s="1"/>
  <c r="AG119" i="14"/>
  <c r="R120" i="14"/>
  <c r="BC120" i="14" s="1"/>
  <c r="O121" i="14"/>
  <c r="AY121" i="14" s="1"/>
  <c r="U121" i="14"/>
  <c r="AG121" i="14"/>
  <c r="AU122" i="14"/>
  <c r="R122" i="14"/>
  <c r="X122" i="14"/>
  <c r="AW122" i="14" s="1"/>
  <c r="AU124" i="14"/>
  <c r="AP127" i="14"/>
  <c r="BC127" i="14" s="1"/>
  <c r="L128" i="14"/>
  <c r="AU128" i="14" s="1"/>
  <c r="R128" i="14"/>
  <c r="BC128" i="14" s="1"/>
  <c r="AM129" i="14"/>
  <c r="BC132" i="14"/>
  <c r="AJ132" i="14"/>
  <c r="AG133" i="14"/>
  <c r="AS133" i="14" s="1"/>
  <c r="AM133" i="14"/>
  <c r="AG141" i="14"/>
  <c r="AQ141" i="14" s="1"/>
  <c r="AJ142" i="14"/>
  <c r="AW142" i="14" s="1"/>
  <c r="L151" i="14"/>
  <c r="AU151" i="14" s="1"/>
  <c r="O163" i="14"/>
  <c r="AY163" i="14" s="1"/>
  <c r="AJ164" i="14"/>
  <c r="AW164" i="14" s="1"/>
  <c r="AP164" i="14"/>
  <c r="BE164" i="14" s="1"/>
  <c r="L165" i="14"/>
  <c r="AU165" i="14" s="1"/>
  <c r="AJ175" i="14"/>
  <c r="AU175" i="14" s="1"/>
  <c r="I177" i="14"/>
  <c r="O177" i="14"/>
  <c r="AY177" i="14" s="1"/>
  <c r="I178" i="14"/>
  <c r="AJ180" i="14"/>
  <c r="AW180" i="14" s="1"/>
  <c r="AA97" i="14"/>
  <c r="BA97" i="14" s="1"/>
  <c r="AG97" i="14"/>
  <c r="AQ97" i="14" s="1"/>
  <c r="AP97" i="14"/>
  <c r="R98" i="14"/>
  <c r="R99" i="14"/>
  <c r="X99" i="14"/>
  <c r="AW99" i="14" s="1"/>
  <c r="AM99" i="14"/>
  <c r="BA99" i="14" s="1"/>
  <c r="I100" i="14"/>
  <c r="AQ100" i="14" s="1"/>
  <c r="R102" i="14"/>
  <c r="X102" i="14"/>
  <c r="AW102" i="14" s="1"/>
  <c r="AD102" i="14"/>
  <c r="AP103" i="14"/>
  <c r="L104" i="14"/>
  <c r="I105" i="14"/>
  <c r="R105" i="14"/>
  <c r="BC105" i="14" s="1"/>
  <c r="X105" i="14"/>
  <c r="AP106" i="14"/>
  <c r="L107" i="14"/>
  <c r="I108" i="14"/>
  <c r="AQ108" i="14" s="1"/>
  <c r="O110" i="14"/>
  <c r="AY110" i="14" s="1"/>
  <c r="U110" i="14"/>
  <c r="AD110" i="14"/>
  <c r="AJ110" i="14"/>
  <c r="I112" i="14"/>
  <c r="I113" i="14"/>
  <c r="U113" i="14"/>
  <c r="AG113" i="14"/>
  <c r="AP117" i="14"/>
  <c r="BC117" i="14" s="1"/>
  <c r="L118" i="14"/>
  <c r="AM118" i="14"/>
  <c r="BA118" i="14" s="1"/>
  <c r="I119" i="14"/>
  <c r="R119" i="14"/>
  <c r="BC119" i="14" s="1"/>
  <c r="X119" i="14"/>
  <c r="AW119" i="14" s="1"/>
  <c r="L123" i="14"/>
  <c r="AU123" i="14" s="1"/>
  <c r="AM124" i="14"/>
  <c r="AY124" i="14" s="1"/>
  <c r="I125" i="14"/>
  <c r="AQ125" i="14" s="1"/>
  <c r="U125" i="14"/>
  <c r="AS125" i="14" s="1"/>
  <c r="AD126" i="14"/>
  <c r="AJ126" i="14"/>
  <c r="AU126" i="14" s="1"/>
  <c r="L130" i="14"/>
  <c r="R130" i="14"/>
  <c r="L131" i="14"/>
  <c r="AU131" i="14" s="1"/>
  <c r="AQ135" i="14"/>
  <c r="L137" i="14"/>
  <c r="AU137" i="14" s="1"/>
  <c r="R137" i="14"/>
  <c r="BC137" i="14" s="1"/>
  <c r="X137" i="14"/>
  <c r="AW137" i="14" s="1"/>
  <c r="X141" i="14"/>
  <c r="AW148" i="14"/>
  <c r="AM155" i="14"/>
  <c r="O169" i="14"/>
  <c r="AJ170" i="14"/>
  <c r="AU170" i="14" s="1"/>
  <c r="X171" i="14"/>
  <c r="AJ171" i="14"/>
  <c r="AU171" i="14" s="1"/>
  <c r="BA174" i="14"/>
  <c r="AM188" i="14"/>
  <c r="I189" i="14"/>
  <c r="AQ189" i="14" s="1"/>
  <c r="AA120" i="14"/>
  <c r="BA120" i="14" s="1"/>
  <c r="AG120" i="14"/>
  <c r="AQ120" i="14" s="1"/>
  <c r="R121" i="14"/>
  <c r="X121" i="14"/>
  <c r="AW121" i="14" s="1"/>
  <c r="AD121" i="14"/>
  <c r="AA122" i="14"/>
  <c r="BA122" i="14" s="1"/>
  <c r="AG122" i="14"/>
  <c r="AP122" i="14"/>
  <c r="BC122" i="14" s="1"/>
  <c r="I124" i="14"/>
  <c r="AQ124" i="14" s="1"/>
  <c r="AP124" i="14"/>
  <c r="BE124" i="14" s="1"/>
  <c r="R125" i="14"/>
  <c r="BC125" i="14" s="1"/>
  <c r="I127" i="14"/>
  <c r="AQ127" i="14" s="1"/>
  <c r="X129" i="14"/>
  <c r="AD129" i="14"/>
  <c r="BE129" i="14" s="1"/>
  <c r="X132" i="14"/>
  <c r="I133" i="14"/>
  <c r="O133" i="14"/>
  <c r="AY133" i="14" s="1"/>
  <c r="BE133" i="14"/>
  <c r="L134" i="14"/>
  <c r="R134" i="14"/>
  <c r="AJ134" i="14"/>
  <c r="AP134" i="14"/>
  <c r="BE134" i="14" s="1"/>
  <c r="AM137" i="14"/>
  <c r="I138" i="14"/>
  <c r="X139" i="14"/>
  <c r="AD139" i="14"/>
  <c r="L140" i="14"/>
  <c r="X140" i="14"/>
  <c r="L143" i="14"/>
  <c r="AG143" i="14"/>
  <c r="AS143" i="14" s="1"/>
  <c r="AJ145" i="14"/>
  <c r="BE148" i="14"/>
  <c r="L152" i="14"/>
  <c r="R152" i="14"/>
  <c r="X152" i="14"/>
  <c r="AM153" i="14"/>
  <c r="AA158" i="14"/>
  <c r="X159" i="14"/>
  <c r="AD159" i="14"/>
  <c r="AJ159" i="14"/>
  <c r="AU159" i="14" s="1"/>
  <c r="AP159" i="14"/>
  <c r="L160" i="14"/>
  <c r="R160" i="14"/>
  <c r="O161" i="14"/>
  <c r="L163" i="14"/>
  <c r="AA164" i="14"/>
  <c r="O165" i="14"/>
  <c r="AA167" i="14"/>
  <c r="L169" i="14"/>
  <c r="O170" i="14"/>
  <c r="AP173" i="14"/>
  <c r="I176" i="14"/>
  <c r="AQ176" i="14" s="1"/>
  <c r="AP177" i="14"/>
  <c r="AD178" i="14"/>
  <c r="AP178" i="14"/>
  <c r="L183" i="14"/>
  <c r="X183" i="14"/>
  <c r="L189" i="14"/>
  <c r="AU189" i="14" s="1"/>
  <c r="X143" i="14"/>
  <c r="U144" i="14"/>
  <c r="AG144" i="14"/>
  <c r="I145" i="14"/>
  <c r="AQ145" i="14" s="1"/>
  <c r="U145" i="14"/>
  <c r="AS145" i="14" s="1"/>
  <c r="AA145" i="14"/>
  <c r="L146" i="14"/>
  <c r="R146" i="14"/>
  <c r="AA148" i="14"/>
  <c r="L150" i="14"/>
  <c r="R150" i="14"/>
  <c r="X150" i="14"/>
  <c r="L153" i="14"/>
  <c r="AU153" i="14" s="1"/>
  <c r="R153" i="14"/>
  <c r="BC153" i="14" s="1"/>
  <c r="X153" i="14"/>
  <c r="AW153" i="14" s="1"/>
  <c r="AD153" i="14"/>
  <c r="BE153" i="14" s="1"/>
  <c r="AD156" i="14"/>
  <c r="AJ156" i="14"/>
  <c r="AP156" i="14"/>
  <c r="R157" i="14"/>
  <c r="X157" i="14"/>
  <c r="AD157" i="14"/>
  <c r="AJ157" i="14"/>
  <c r="AU157" i="14" s="1"/>
  <c r="AP157" i="14"/>
  <c r="L158" i="14"/>
  <c r="R158" i="14"/>
  <c r="BC159" i="14"/>
  <c r="AM161" i="14"/>
  <c r="AA162" i="14"/>
  <c r="AP163" i="14"/>
  <c r="BC163" i="14" s="1"/>
  <c r="L164" i="14"/>
  <c r="R164" i="14"/>
  <c r="L167" i="14"/>
  <c r="AU167" i="14" s="1"/>
  <c r="AA168" i="14"/>
  <c r="AM172" i="14"/>
  <c r="I173" i="14"/>
  <c r="O173" i="14"/>
  <c r="U173" i="14"/>
  <c r="AD174" i="14"/>
  <c r="R175" i="14"/>
  <c r="L186" i="14"/>
  <c r="AA187" i="14"/>
  <c r="AG187" i="14"/>
  <c r="AQ187" i="14" s="1"/>
  <c r="X190" i="14"/>
  <c r="AD190" i="14"/>
  <c r="AJ190" i="14"/>
  <c r="AP190" i="14"/>
  <c r="BC190" i="14" s="1"/>
  <c r="AW16" i="14"/>
  <c r="AU19" i="14"/>
  <c r="AW19" i="14"/>
  <c r="AU16" i="14"/>
  <c r="AW17" i="14"/>
  <c r="BE70" i="14"/>
  <c r="AQ20" i="14"/>
  <c r="U20" i="14"/>
  <c r="I22" i="14"/>
  <c r="AQ22" i="14" s="1"/>
  <c r="AW24" i="14"/>
  <c r="AG25" i="14"/>
  <c r="AS25" i="14" s="1"/>
  <c r="U27" i="14"/>
  <c r="AG32" i="14"/>
  <c r="AQ32" i="14" s="1"/>
  <c r="AG37" i="14"/>
  <c r="AM52" i="14"/>
  <c r="AY52" i="14" s="1"/>
  <c r="AM54" i="14"/>
  <c r="AW187" i="14"/>
  <c r="U16" i="14"/>
  <c r="AG17" i="14"/>
  <c r="AQ17" i="14" s="1"/>
  <c r="I19" i="14"/>
  <c r="AU20" i="14"/>
  <c r="AG20" i="14"/>
  <c r="AY28" i="14"/>
  <c r="AG29" i="14"/>
  <c r="AS29" i="14" s="1"/>
  <c r="U31" i="14"/>
  <c r="AW36" i="14"/>
  <c r="AU37" i="14"/>
  <c r="AW37" i="14"/>
  <c r="I38" i="14"/>
  <c r="AQ38" i="14" s="1"/>
  <c r="O44" i="14"/>
  <c r="AY44" i="14" s="1"/>
  <c r="BA44" i="14"/>
  <c r="AQ56" i="14"/>
  <c r="BC62" i="14"/>
  <c r="AW63" i="14"/>
  <c r="AU85" i="14"/>
  <c r="BA96" i="14"/>
  <c r="AU97" i="14"/>
  <c r="AW98" i="14"/>
  <c r="L106" i="14"/>
  <c r="AU106" i="14" s="1"/>
  <c r="BA110" i="14"/>
  <c r="AM126" i="14"/>
  <c r="BA126" i="14" s="1"/>
  <c r="AW20" i="14"/>
  <c r="AW27" i="14"/>
  <c r="AU28" i="14"/>
  <c r="AU67" i="14"/>
  <c r="AW67" i="14"/>
  <c r="AG14" i="14"/>
  <c r="AS14" i="14" s="1"/>
  <c r="I16" i="14"/>
  <c r="U17" i="14"/>
  <c r="AG18" i="14"/>
  <c r="AS18" i="14" s="1"/>
  <c r="I31" i="14"/>
  <c r="AS37" i="14"/>
  <c r="AS62" i="14"/>
  <c r="BE187" i="14"/>
  <c r="I15" i="14"/>
  <c r="AQ15" i="14" s="1"/>
  <c r="U24" i="14"/>
  <c r="AW25" i="14"/>
  <c r="I26" i="14"/>
  <c r="AQ26" i="14" s="1"/>
  <c r="I14" i="14"/>
  <c r="O14" i="14"/>
  <c r="AY14" i="14" s="1"/>
  <c r="AP14" i="14"/>
  <c r="BE14" i="14" s="1"/>
  <c r="U15" i="14"/>
  <c r="AS15" i="14" s="1"/>
  <c r="AA15" i="14"/>
  <c r="R16" i="14"/>
  <c r="BC16" i="14" s="1"/>
  <c r="AG16" i="14"/>
  <c r="AM16" i="14"/>
  <c r="BA16" i="14" s="1"/>
  <c r="AD17" i="14"/>
  <c r="I18" i="14"/>
  <c r="O18" i="14"/>
  <c r="AY18" i="14" s="1"/>
  <c r="AP18" i="14"/>
  <c r="U19" i="14"/>
  <c r="AA21" i="14"/>
  <c r="R22" i="14"/>
  <c r="BC22" i="14" s="1"/>
  <c r="I23" i="14"/>
  <c r="O23" i="14"/>
  <c r="AP23" i="14"/>
  <c r="BE23" i="14" s="1"/>
  <c r="L24" i="14"/>
  <c r="AU24" i="14" s="1"/>
  <c r="AG24" i="14"/>
  <c r="AQ24" i="14" s="1"/>
  <c r="AM26" i="14"/>
  <c r="AD27" i="14"/>
  <c r="BE27" i="14" s="1"/>
  <c r="AQ28" i="14"/>
  <c r="U28" i="14"/>
  <c r="AS28" i="14" s="1"/>
  <c r="AA28" i="14"/>
  <c r="BA28" i="14" s="1"/>
  <c r="R29" i="14"/>
  <c r="X29" i="14"/>
  <c r="AW29" i="14" s="1"/>
  <c r="I30" i="14"/>
  <c r="O32" i="14"/>
  <c r="AY32" i="14" s="1"/>
  <c r="AP32" i="14"/>
  <c r="AG33" i="14"/>
  <c r="AS33" i="14" s="1"/>
  <c r="I34" i="14"/>
  <c r="U36" i="14"/>
  <c r="O39" i="14"/>
  <c r="AW39" i="14"/>
  <c r="AP39" i="14"/>
  <c r="L40" i="14"/>
  <c r="AU40" i="14" s="1"/>
  <c r="AA41" i="14"/>
  <c r="BA41" i="14" s="1"/>
  <c r="AM42" i="14"/>
  <c r="AY42" i="14" s="1"/>
  <c r="I43" i="14"/>
  <c r="O43" i="14"/>
  <c r="AY43" i="14" s="1"/>
  <c r="R46" i="14"/>
  <c r="BC46" i="14" s="1"/>
  <c r="X46" i="14"/>
  <c r="AW46" i="14" s="1"/>
  <c r="AD46" i="14"/>
  <c r="AP50" i="14"/>
  <c r="BC50" i="14" s="1"/>
  <c r="AA51" i="14"/>
  <c r="AM51" i="14"/>
  <c r="AP56" i="14"/>
  <c r="BE56" i="14" s="1"/>
  <c r="BC57" i="14"/>
  <c r="AM60" i="14"/>
  <c r="AY60" i="14" s="1"/>
  <c r="I61" i="14"/>
  <c r="AQ61" i="14" s="1"/>
  <c r="O66" i="14"/>
  <c r="AY66" i="14" s="1"/>
  <c r="R67" i="14"/>
  <c r="AP67" i="14"/>
  <c r="BE67" i="14" s="1"/>
  <c r="AM72" i="14"/>
  <c r="AY72" i="14" s="1"/>
  <c r="X73" i="14"/>
  <c r="AD73" i="14"/>
  <c r="I80" i="14"/>
  <c r="U80" i="14"/>
  <c r="U82" i="14"/>
  <c r="I85" i="14"/>
  <c r="AG87" i="14"/>
  <c r="AS87" i="14" s="1"/>
  <c r="AQ94" i="14"/>
  <c r="AY98" i="14"/>
  <c r="U103" i="14"/>
  <c r="AS103" i="14" s="1"/>
  <c r="AU105" i="14"/>
  <c r="AU119" i="14"/>
  <c r="AS130" i="14"/>
  <c r="R34" i="14"/>
  <c r="BC34" i="14" s="1"/>
  <c r="I35" i="14"/>
  <c r="O35" i="14"/>
  <c r="AP35" i="14"/>
  <c r="BE35" i="14" s="1"/>
  <c r="L36" i="14"/>
  <c r="AU36" i="14" s="1"/>
  <c r="AG36" i="14"/>
  <c r="AQ36" i="14" s="1"/>
  <c r="AM38" i="14"/>
  <c r="AD39" i="14"/>
  <c r="AQ40" i="14"/>
  <c r="U40" i="14"/>
  <c r="AA40" i="14"/>
  <c r="BA40" i="14" s="1"/>
  <c r="R41" i="14"/>
  <c r="X41" i="14"/>
  <c r="AW41" i="14" s="1"/>
  <c r="R43" i="14"/>
  <c r="BC43" i="14" s="1"/>
  <c r="O46" i="14"/>
  <c r="AY46" i="14" s="1"/>
  <c r="AW48" i="14"/>
  <c r="O49" i="14"/>
  <c r="U49" i="14"/>
  <c r="L50" i="14"/>
  <c r="AU50" i="14" s="1"/>
  <c r="AG52" i="14"/>
  <c r="AQ52" i="14" s="1"/>
  <c r="L53" i="14"/>
  <c r="AA53" i="14"/>
  <c r="AM53" i="14"/>
  <c r="I54" i="14"/>
  <c r="AJ54" i="14"/>
  <c r="O55" i="14"/>
  <c r="AY55" i="14" s="1"/>
  <c r="AD57" i="14"/>
  <c r="BE57" i="14" s="1"/>
  <c r="AJ57" i="14"/>
  <c r="AU57" i="14" s="1"/>
  <c r="O58" i="14"/>
  <c r="AA58" i="14"/>
  <c r="AG58" i="14"/>
  <c r="L59" i="14"/>
  <c r="R59" i="14"/>
  <c r="BC59" i="14" s="1"/>
  <c r="AA59" i="14"/>
  <c r="AM59" i="14"/>
  <c r="AY59" i="14" s="1"/>
  <c r="X61" i="14"/>
  <c r="I62" i="14"/>
  <c r="AQ62" i="14" s="1"/>
  <c r="AD62" i="14"/>
  <c r="BE62" i="14" s="1"/>
  <c r="I63" i="14"/>
  <c r="AQ63" i="14" s="1"/>
  <c r="L64" i="14"/>
  <c r="AU64" i="14" s="1"/>
  <c r="L65" i="14"/>
  <c r="L66" i="14"/>
  <c r="I69" i="14"/>
  <c r="AQ69" i="14" s="1"/>
  <c r="O69" i="14"/>
  <c r="AY69" i="14" s="1"/>
  <c r="AA69" i="14"/>
  <c r="BA69" i="14" s="1"/>
  <c r="L70" i="14"/>
  <c r="R70" i="14"/>
  <c r="BC70" i="14" s="1"/>
  <c r="X70" i="14"/>
  <c r="AG70" i="14"/>
  <c r="AS70" i="14" s="1"/>
  <c r="L72" i="14"/>
  <c r="R72" i="14"/>
  <c r="BC72" i="14" s="1"/>
  <c r="X72" i="14"/>
  <c r="AW72" i="14" s="1"/>
  <c r="AM73" i="14"/>
  <c r="AY73" i="14" s="1"/>
  <c r="X74" i="14"/>
  <c r="AU75" i="14"/>
  <c r="L77" i="14"/>
  <c r="BC77" i="14"/>
  <c r="AJ79" i="14"/>
  <c r="AU79" i="14" s="1"/>
  <c r="AA81" i="14"/>
  <c r="AP81" i="14"/>
  <c r="AM83" i="14"/>
  <c r="X84" i="14"/>
  <c r="AA86" i="14"/>
  <c r="BA86" i="14" s="1"/>
  <c r="BE86" i="14"/>
  <c r="L87" i="14"/>
  <c r="AU87" i="14" s="1"/>
  <c r="AM88" i="14"/>
  <c r="AY88" i="14" s="1"/>
  <c r="AP89" i="14"/>
  <c r="BC89" i="14" s="1"/>
  <c r="L90" i="14"/>
  <c r="AU90" i="14" s="1"/>
  <c r="R90" i="14"/>
  <c r="X90" i="14"/>
  <c r="AW90" i="14" s="1"/>
  <c r="L94" i="14"/>
  <c r="AU94" i="14" s="1"/>
  <c r="U95" i="14"/>
  <c r="O96" i="14"/>
  <c r="AY96" i="14" s="1"/>
  <c r="L98" i="14"/>
  <c r="AU98" i="14" s="1"/>
  <c r="BA98" i="14"/>
  <c r="AP99" i="14"/>
  <c r="I102" i="14"/>
  <c r="AU102" i="14"/>
  <c r="AM104" i="14"/>
  <c r="BA104" i="14" s="1"/>
  <c r="AA105" i="14"/>
  <c r="BA105" i="14" s="1"/>
  <c r="R108" i="14"/>
  <c r="X108" i="14"/>
  <c r="AW108" i="14" s="1"/>
  <c r="U112" i="14"/>
  <c r="AW112" i="14"/>
  <c r="AP113" i="14"/>
  <c r="AG116" i="14"/>
  <c r="AS116" i="14" s="1"/>
  <c r="O118" i="14"/>
  <c r="R129" i="14"/>
  <c r="BC129" i="14" s="1"/>
  <c r="AQ131" i="14"/>
  <c r="I132" i="14"/>
  <c r="AQ132" i="14" s="1"/>
  <c r="O135" i="14"/>
  <c r="U135" i="14"/>
  <c r="AS135" i="14" s="1"/>
  <c r="BC136" i="14"/>
  <c r="AU138" i="14"/>
  <c r="AG138" i="14"/>
  <c r="R139" i="14"/>
  <c r="U57" i="14"/>
  <c r="L58" i="14"/>
  <c r="AU58" i="14" s="1"/>
  <c r="AG60" i="14"/>
  <c r="AJ61" i="14"/>
  <c r="AA63" i="14"/>
  <c r="X64" i="14"/>
  <c r="AW64" i="14" s="1"/>
  <c r="AJ66" i="14"/>
  <c r="AW66" i="14" s="1"/>
  <c r="AP66" i="14"/>
  <c r="O68" i="14"/>
  <c r="AD68" i="14"/>
  <c r="AJ68" i="14"/>
  <c r="AW68" i="14" s="1"/>
  <c r="AP68" i="14"/>
  <c r="BC68" i="14" s="1"/>
  <c r="L92" i="14"/>
  <c r="BC92" i="14"/>
  <c r="U93" i="14"/>
  <c r="AM93" i="14"/>
  <c r="AY93" i="14" s="1"/>
  <c r="L95" i="14"/>
  <c r="AU95" i="14" s="1"/>
  <c r="AG99" i="14"/>
  <c r="AA100" i="14"/>
  <c r="BA100" i="14" s="1"/>
  <c r="O101" i="14"/>
  <c r="AY101" i="14" s="1"/>
  <c r="AP102" i="14"/>
  <c r="AD103" i="14"/>
  <c r="BE103" i="14" s="1"/>
  <c r="AJ103" i="14"/>
  <c r="AU103" i="14" s="1"/>
  <c r="U106" i="14"/>
  <c r="AS106" i="14" s="1"/>
  <c r="AD107" i="14"/>
  <c r="AJ107" i="14"/>
  <c r="AU108" i="14"/>
  <c r="L112" i="14"/>
  <c r="AU112" i="14" s="1"/>
  <c r="R114" i="14"/>
  <c r="X114" i="14"/>
  <c r="AW114" i="14" s="1"/>
  <c r="O115" i="14"/>
  <c r="AY115" i="14" s="1"/>
  <c r="L120" i="14"/>
  <c r="AU120" i="14" s="1"/>
  <c r="AY120" i="14"/>
  <c r="BC121" i="14"/>
  <c r="AA127" i="14"/>
  <c r="BA127" i="14" s="1"/>
  <c r="AS128" i="14"/>
  <c r="L141" i="14"/>
  <c r="I142" i="14"/>
  <c r="AQ142" i="14" s="1"/>
  <c r="I74" i="14"/>
  <c r="U75" i="14"/>
  <c r="AG75" i="14"/>
  <c r="AG76" i="14"/>
  <c r="AQ76" i="14" s="1"/>
  <c r="I78" i="14"/>
  <c r="AQ78" i="14" s="1"/>
  <c r="U78" i="14"/>
  <c r="AS78" i="14" s="1"/>
  <c r="U79" i="14"/>
  <c r="AG81" i="14"/>
  <c r="AS81" i="14" s="1"/>
  <c r="AG82" i="14"/>
  <c r="AQ82" i="14" s="1"/>
  <c r="I83" i="14"/>
  <c r="AQ83" i="14" s="1"/>
  <c r="I84" i="14"/>
  <c r="AQ84" i="14" s="1"/>
  <c r="U85" i="14"/>
  <c r="AG85" i="14"/>
  <c r="AG86" i="14"/>
  <c r="AQ86" i="14" s="1"/>
  <c r="AM90" i="14"/>
  <c r="BA90" i="14" s="1"/>
  <c r="AM92" i="14"/>
  <c r="AY92" i="14" s="1"/>
  <c r="BE102" i="14"/>
  <c r="AS108" i="14"/>
  <c r="AU116" i="14"/>
  <c r="AU118" i="14"/>
  <c r="AS131" i="14"/>
  <c r="I164" i="14"/>
  <c r="U164" i="14"/>
  <c r="R19" i="14"/>
  <c r="BC19" i="14" s="1"/>
  <c r="AG19" i="14"/>
  <c r="AM19" i="14"/>
  <c r="AY19" i="14" s="1"/>
  <c r="AD20" i="14"/>
  <c r="BE20" i="14" s="1"/>
  <c r="I21" i="14"/>
  <c r="AQ21" i="14" s="1"/>
  <c r="O21" i="14"/>
  <c r="AP21" i="14"/>
  <c r="BE21" i="14" s="1"/>
  <c r="U22" i="14"/>
  <c r="AS22" i="14" s="1"/>
  <c r="AA22" i="14"/>
  <c r="BA22" i="14" s="1"/>
  <c r="R23" i="14"/>
  <c r="AG23" i="14"/>
  <c r="AS23" i="14" s="1"/>
  <c r="AM23" i="14"/>
  <c r="AY23" i="14" s="1"/>
  <c r="AD24" i="14"/>
  <c r="BE24" i="14" s="1"/>
  <c r="I25" i="14"/>
  <c r="O25" i="14"/>
  <c r="AP25" i="14"/>
  <c r="BE25" i="14" s="1"/>
  <c r="U26" i="14"/>
  <c r="AS26" i="14" s="1"/>
  <c r="AA26" i="14"/>
  <c r="R27" i="14"/>
  <c r="BC27" i="14" s="1"/>
  <c r="AG27" i="14"/>
  <c r="AS27" i="14" s="1"/>
  <c r="AM27" i="14"/>
  <c r="BA27" i="14" s="1"/>
  <c r="AD28" i="14"/>
  <c r="BE28" i="14" s="1"/>
  <c r="I29" i="14"/>
  <c r="O29" i="14"/>
  <c r="AY29" i="14" s="1"/>
  <c r="AP29" i="14"/>
  <c r="U30" i="14"/>
  <c r="AS30" i="14" s="1"/>
  <c r="AA30" i="14"/>
  <c r="BA30" i="14" s="1"/>
  <c r="R31" i="14"/>
  <c r="AG31" i="14"/>
  <c r="AQ31" i="14" s="1"/>
  <c r="AM31" i="14"/>
  <c r="AD32" i="14"/>
  <c r="I33" i="14"/>
  <c r="O33" i="14"/>
  <c r="AY33" i="14" s="1"/>
  <c r="AP33" i="14"/>
  <c r="U34" i="14"/>
  <c r="AS34" i="14" s="1"/>
  <c r="AA34" i="14"/>
  <c r="R35" i="14"/>
  <c r="AG35" i="14"/>
  <c r="AS35" i="14" s="1"/>
  <c r="AM35" i="14"/>
  <c r="AD36" i="14"/>
  <c r="BE36" i="14" s="1"/>
  <c r="I37" i="14"/>
  <c r="O37" i="14"/>
  <c r="AP37" i="14"/>
  <c r="BC37" i="14" s="1"/>
  <c r="U38" i="14"/>
  <c r="AS38" i="14" s="1"/>
  <c r="AA38" i="14"/>
  <c r="R39" i="14"/>
  <c r="AG39" i="14"/>
  <c r="AQ39" i="14" s="1"/>
  <c r="AM39" i="14"/>
  <c r="AD40" i="14"/>
  <c r="BE40" i="14" s="1"/>
  <c r="I41" i="14"/>
  <c r="AQ41" i="14" s="1"/>
  <c r="O41" i="14"/>
  <c r="AY41" i="14" s="1"/>
  <c r="AP41" i="14"/>
  <c r="BE41" i="14" s="1"/>
  <c r="L44" i="14"/>
  <c r="AG44" i="14"/>
  <c r="AP44" i="14"/>
  <c r="BC44" i="14" s="1"/>
  <c r="L45" i="14"/>
  <c r="AU45" i="14" s="1"/>
  <c r="AA45" i="14"/>
  <c r="BA45" i="14" s="1"/>
  <c r="AG45" i="14"/>
  <c r="AA46" i="14"/>
  <c r="BA46" i="14" s="1"/>
  <c r="L47" i="14"/>
  <c r="R47" i="14"/>
  <c r="AA49" i="14"/>
  <c r="AM49" i="14"/>
  <c r="BA49" i="14" s="1"/>
  <c r="I50" i="14"/>
  <c r="AM50" i="14"/>
  <c r="AY50" i="14" s="1"/>
  <c r="AD51" i="14"/>
  <c r="BE51" i="14" s="1"/>
  <c r="AJ51" i="14"/>
  <c r="AU51" i="14" s="1"/>
  <c r="AP52" i="14"/>
  <c r="O53" i="14"/>
  <c r="U53" i="14"/>
  <c r="O54" i="14"/>
  <c r="AA54" i="14"/>
  <c r="AG54" i="14"/>
  <c r="L55" i="14"/>
  <c r="R56" i="14"/>
  <c r="X56" i="14"/>
  <c r="AW56" i="14" s="1"/>
  <c r="AA57" i="14"/>
  <c r="AM57" i="14"/>
  <c r="AY57" i="14" s="1"/>
  <c r="I58" i="14"/>
  <c r="AM58" i="14"/>
  <c r="AD59" i="14"/>
  <c r="BE59" i="14" s="1"/>
  <c r="AJ59" i="14"/>
  <c r="AW59" i="14" s="1"/>
  <c r="AP60" i="14"/>
  <c r="BE60" i="14" s="1"/>
  <c r="L61" i="14"/>
  <c r="O62" i="14"/>
  <c r="AJ65" i="14"/>
  <c r="AP65" i="14"/>
  <c r="I67" i="14"/>
  <c r="AG67" i="14"/>
  <c r="AS67" i="14" s="1"/>
  <c r="L68" i="14"/>
  <c r="U68" i="14"/>
  <c r="AA68" i="14"/>
  <c r="AM68" i="14"/>
  <c r="R69" i="14"/>
  <c r="X69" i="14"/>
  <c r="AW69" i="14" s="1"/>
  <c r="AD69" i="14"/>
  <c r="BE69" i="14" s="1"/>
  <c r="O70" i="14"/>
  <c r="AY70" i="14" s="1"/>
  <c r="AJ70" i="14"/>
  <c r="I71" i="14"/>
  <c r="AQ71" i="14" s="1"/>
  <c r="O71" i="14"/>
  <c r="AA71" i="14"/>
  <c r="AP71" i="14"/>
  <c r="I72" i="14"/>
  <c r="AQ72" i="14" s="1"/>
  <c r="U72" i="14"/>
  <c r="AS72" i="14" s="1"/>
  <c r="AA72" i="14"/>
  <c r="U73" i="14"/>
  <c r="L74" i="14"/>
  <c r="AU74" i="14" s="1"/>
  <c r="U74" i="14"/>
  <c r="AS74" i="14" s="1"/>
  <c r="AA74" i="14"/>
  <c r="AM74" i="14"/>
  <c r="X75" i="14"/>
  <c r="AW75" i="14" s="1"/>
  <c r="AD75" i="14"/>
  <c r="BE75" i="14" s="1"/>
  <c r="O76" i="14"/>
  <c r="AD76" i="14"/>
  <c r="BE76" i="14" s="1"/>
  <c r="AJ76" i="14"/>
  <c r="I77" i="14"/>
  <c r="AQ77" i="14" s="1"/>
  <c r="O77" i="14"/>
  <c r="AA77" i="14"/>
  <c r="BA77" i="14" s="1"/>
  <c r="L78" i="14"/>
  <c r="R78" i="14"/>
  <c r="BC78" i="14" s="1"/>
  <c r="AM78" i="14"/>
  <c r="BA78" i="14" s="1"/>
  <c r="R79" i="14"/>
  <c r="BC79" i="14" s="1"/>
  <c r="X79" i="14"/>
  <c r="AG79" i="14"/>
  <c r="AQ79" i="14" s="1"/>
  <c r="AM79" i="14"/>
  <c r="AG80" i="14"/>
  <c r="I81" i="14"/>
  <c r="O81" i="14"/>
  <c r="O82" i="14"/>
  <c r="AD82" i="14"/>
  <c r="AJ82" i="14"/>
  <c r="AW82" i="14" s="1"/>
  <c r="AP82" i="14"/>
  <c r="BC82" i="14" s="1"/>
  <c r="AA83" i="14"/>
  <c r="L84" i="14"/>
  <c r="U84" i="14"/>
  <c r="AS84" i="14" s="1"/>
  <c r="AA84" i="14"/>
  <c r="AM84" i="14"/>
  <c r="AY84" i="14" s="1"/>
  <c r="R85" i="14"/>
  <c r="BC85" i="14" s="1"/>
  <c r="X85" i="14"/>
  <c r="AW85" i="14" s="1"/>
  <c r="AD85" i="14"/>
  <c r="BE85" i="14" s="1"/>
  <c r="O86" i="14"/>
  <c r="AY86" i="14" s="1"/>
  <c r="AJ86" i="14"/>
  <c r="AU86" i="14" s="1"/>
  <c r="I87" i="14"/>
  <c r="O87" i="14"/>
  <c r="AY87" i="14" s="1"/>
  <c r="AA87" i="14"/>
  <c r="BA87" i="14" s="1"/>
  <c r="AP87" i="14"/>
  <c r="I88" i="14"/>
  <c r="AQ88" i="14" s="1"/>
  <c r="U88" i="14"/>
  <c r="AS88" i="14" s="1"/>
  <c r="AA88" i="14"/>
  <c r="U89" i="14"/>
  <c r="O90" i="14"/>
  <c r="AP90" i="14"/>
  <c r="AA91" i="14"/>
  <c r="BA91" i="14" s="1"/>
  <c r="X92" i="14"/>
  <c r="AD92" i="14"/>
  <c r="BE92" i="14" s="1"/>
  <c r="AJ92" i="14"/>
  <c r="AJ93" i="14"/>
  <c r="AU93" i="14" s="1"/>
  <c r="AP93" i="14"/>
  <c r="BC93" i="14" s="1"/>
  <c r="U94" i="14"/>
  <c r="AD94" i="14"/>
  <c r="I96" i="14"/>
  <c r="R96" i="14"/>
  <c r="AG96" i="14"/>
  <c r="AS96" i="14" s="1"/>
  <c r="AP96" i="14"/>
  <c r="BE96" i="14" s="1"/>
  <c r="U97" i="14"/>
  <c r="AS97" i="14" s="1"/>
  <c r="AD97" i="14"/>
  <c r="U100" i="14"/>
  <c r="AS100" i="14" s="1"/>
  <c r="AD100" i="14"/>
  <c r="BE100" i="14" s="1"/>
  <c r="I101" i="14"/>
  <c r="R101" i="14"/>
  <c r="AG101" i="14"/>
  <c r="AS101" i="14" s="1"/>
  <c r="AP101" i="14"/>
  <c r="BE101" i="14" s="1"/>
  <c r="I104" i="14"/>
  <c r="R104" i="14"/>
  <c r="AG104" i="14"/>
  <c r="AP104" i="14"/>
  <c r="U105" i="14"/>
  <c r="AD105" i="14"/>
  <c r="BE105" i="14" s="1"/>
  <c r="AP108" i="14"/>
  <c r="BE108" i="14" s="1"/>
  <c r="AA109" i="14"/>
  <c r="BA109" i="14" s="1"/>
  <c r="I111" i="14"/>
  <c r="AQ111" i="14" s="1"/>
  <c r="R111" i="14"/>
  <c r="X111" i="14"/>
  <c r="AW111" i="14" s="1"/>
  <c r="AD112" i="14"/>
  <c r="O113" i="14"/>
  <c r="AY113" i="14" s="1"/>
  <c r="AG114" i="14"/>
  <c r="AQ114" i="14" s="1"/>
  <c r="AP114" i="14"/>
  <c r="AP116" i="14"/>
  <c r="BC116" i="14" s="1"/>
  <c r="AD117" i="14"/>
  <c r="BE117" i="14" s="1"/>
  <c r="AJ117" i="14"/>
  <c r="AU117" i="14" s="1"/>
  <c r="U120" i="14"/>
  <c r="AW120" i="14"/>
  <c r="I121" i="14"/>
  <c r="AU121" i="14"/>
  <c r="AQ122" i="14"/>
  <c r="AM123" i="14"/>
  <c r="AY123" i="14" s="1"/>
  <c r="R124" i="14"/>
  <c r="X124" i="14"/>
  <c r="AW124" i="14" s="1"/>
  <c r="L125" i="14"/>
  <c r="AU125" i="14" s="1"/>
  <c r="AG129" i="14"/>
  <c r="AS129" i="14" s="1"/>
  <c r="AJ130" i="14"/>
  <c r="AP130" i="14"/>
  <c r="BE130" i="14" s="1"/>
  <c r="R133" i="14"/>
  <c r="BC133" i="14" s="1"/>
  <c r="U134" i="14"/>
  <c r="AS134" i="14" s="1"/>
  <c r="AQ136" i="14"/>
  <c r="AG137" i="14"/>
  <c r="AS137" i="14" s="1"/>
  <c r="AG139" i="14"/>
  <c r="AS139" i="14" s="1"/>
  <c r="AS146" i="14"/>
  <c r="AW173" i="14"/>
  <c r="AS124" i="14"/>
  <c r="AD128" i="14"/>
  <c r="BE128" i="14" s="1"/>
  <c r="AY129" i="14"/>
  <c r="AP131" i="14"/>
  <c r="BE131" i="14" s="1"/>
  <c r="AD132" i="14"/>
  <c r="BE132" i="14" s="1"/>
  <c r="AU135" i="14"/>
  <c r="AP135" i="14"/>
  <c r="BE135" i="14" s="1"/>
  <c r="X138" i="14"/>
  <c r="AW138" i="14" s="1"/>
  <c r="AD138" i="14"/>
  <c r="I139" i="14"/>
  <c r="O139" i="14"/>
  <c r="AJ141" i="14"/>
  <c r="AJ143" i="14"/>
  <c r="AQ146" i="14"/>
  <c r="L148" i="14"/>
  <c r="AU148" i="14" s="1"/>
  <c r="AG154" i="14"/>
  <c r="AG156" i="14"/>
  <c r="AJ160" i="14"/>
  <c r="AW160" i="14" s="1"/>
  <c r="AP160" i="14"/>
  <c r="BE160" i="14" s="1"/>
  <c r="AU161" i="14"/>
  <c r="O168" i="14"/>
  <c r="AW168" i="14"/>
  <c r="AU169" i="14"/>
  <c r="I170" i="14"/>
  <c r="AQ170" i="14" s="1"/>
  <c r="AQ174" i="14"/>
  <c r="AD106" i="14"/>
  <c r="I107" i="14"/>
  <c r="AQ107" i="14" s="1"/>
  <c r="R107" i="14"/>
  <c r="AG107" i="14"/>
  <c r="AP107" i="14"/>
  <c r="I110" i="14"/>
  <c r="AQ110" i="14" s="1"/>
  <c r="R110" i="14"/>
  <c r="AG110" i="14"/>
  <c r="AP110" i="14"/>
  <c r="U111" i="14"/>
  <c r="AS111" i="14" s="1"/>
  <c r="AD111" i="14"/>
  <c r="U114" i="14"/>
  <c r="AD114" i="14"/>
  <c r="I115" i="14"/>
  <c r="AQ115" i="14" s="1"/>
  <c r="R115" i="14"/>
  <c r="AG115" i="14"/>
  <c r="AP115" i="14"/>
  <c r="I118" i="14"/>
  <c r="AQ118" i="14" s="1"/>
  <c r="R118" i="14"/>
  <c r="AG118" i="14"/>
  <c r="AP118" i="14"/>
  <c r="U119" i="14"/>
  <c r="AD119" i="14"/>
  <c r="BE119" i="14" s="1"/>
  <c r="U122" i="14"/>
  <c r="AS122" i="14" s="1"/>
  <c r="AD122" i="14"/>
  <c r="I123" i="14"/>
  <c r="AQ123" i="14" s="1"/>
  <c r="R123" i="14"/>
  <c r="AG123" i="14"/>
  <c r="AP123" i="14"/>
  <c r="I126" i="14"/>
  <c r="AQ126" i="14" s="1"/>
  <c r="R126" i="14"/>
  <c r="AG126" i="14"/>
  <c r="AS126" i="14" s="1"/>
  <c r="AP126" i="14"/>
  <c r="U127" i="14"/>
  <c r="AS127" i="14" s="1"/>
  <c r="AD127" i="14"/>
  <c r="BE127" i="14" s="1"/>
  <c r="AA128" i="14"/>
  <c r="AJ129" i="14"/>
  <c r="AU129" i="14" s="1"/>
  <c r="X130" i="14"/>
  <c r="R131" i="14"/>
  <c r="X131" i="14"/>
  <c r="AW131" i="14" s="1"/>
  <c r="AM131" i="14"/>
  <c r="AY131" i="14" s="1"/>
  <c r="L132" i="14"/>
  <c r="AA132" i="14"/>
  <c r="AJ133" i="14"/>
  <c r="X134" i="14"/>
  <c r="R135" i="14"/>
  <c r="BC135" i="14" s="1"/>
  <c r="X135" i="14"/>
  <c r="AW135" i="14" s="1"/>
  <c r="AM135" i="14"/>
  <c r="AD136" i="14"/>
  <c r="BE136" i="14" s="1"/>
  <c r="AJ136" i="14"/>
  <c r="AW136" i="14" s="1"/>
  <c r="AJ139" i="14"/>
  <c r="AU139" i="14" s="1"/>
  <c r="AP139" i="14"/>
  <c r="AA140" i="14"/>
  <c r="AM142" i="14"/>
  <c r="AQ143" i="14"/>
  <c r="AA143" i="14"/>
  <c r="AJ144" i="14"/>
  <c r="AU144" i="14" s="1"/>
  <c r="AP144" i="14"/>
  <c r="BE144" i="14" s="1"/>
  <c r="X145" i="14"/>
  <c r="AD145" i="14"/>
  <c r="AJ146" i="14"/>
  <c r="AU146" i="14" s="1"/>
  <c r="AP146" i="14"/>
  <c r="BE146" i="14" s="1"/>
  <c r="X147" i="14"/>
  <c r="AW147" i="14" s="1"/>
  <c r="AD147" i="14"/>
  <c r="O149" i="14"/>
  <c r="AY149" i="14" s="1"/>
  <c r="AP149" i="14"/>
  <c r="O151" i="14"/>
  <c r="AY151" i="14" s="1"/>
  <c r="AP151" i="14"/>
  <c r="BC151" i="14" s="1"/>
  <c r="L154" i="14"/>
  <c r="AU154" i="14" s="1"/>
  <c r="R154" i="14"/>
  <c r="BC154" i="14" s="1"/>
  <c r="X154" i="14"/>
  <c r="AW154" i="14" s="1"/>
  <c r="L156" i="14"/>
  <c r="R156" i="14"/>
  <c r="X156" i="14"/>
  <c r="AJ158" i="14"/>
  <c r="AW158" i="14" s="1"/>
  <c r="AP158" i="14"/>
  <c r="BE158" i="14" s="1"/>
  <c r="O166" i="14"/>
  <c r="AW166" i="14"/>
  <c r="AM171" i="14"/>
  <c r="X172" i="14"/>
  <c r="AW172" i="14" s="1"/>
  <c r="AU172" i="14"/>
  <c r="L176" i="14"/>
  <c r="X176" i="14"/>
  <c r="AM176" i="14"/>
  <c r="BA176" i="14" s="1"/>
  <c r="AD142" i="14"/>
  <c r="BE142" i="14" s="1"/>
  <c r="R143" i="14"/>
  <c r="BC143" i="14" s="1"/>
  <c r="U149" i="14"/>
  <c r="AG149" i="14"/>
  <c r="AQ149" i="14" s="1"/>
  <c r="AG150" i="14"/>
  <c r="AQ150" i="14" s="1"/>
  <c r="U151" i="14"/>
  <c r="AG151" i="14"/>
  <c r="AQ151" i="14" s="1"/>
  <c r="AG152" i="14"/>
  <c r="AQ152" i="14" s="1"/>
  <c r="BE155" i="14"/>
  <c r="I157" i="14"/>
  <c r="AQ157" i="14" s="1"/>
  <c r="AU166" i="14"/>
  <c r="AW167" i="14"/>
  <c r="AW169" i="14"/>
  <c r="AY173" i="14"/>
  <c r="AA183" i="14"/>
  <c r="AG183" i="14"/>
  <c r="AQ183" i="14" s="1"/>
  <c r="X185" i="14"/>
  <c r="AD185" i="14"/>
  <c r="AJ185" i="14"/>
  <c r="U187" i="14"/>
  <c r="AA188" i="14"/>
  <c r="BA188" i="14" s="1"/>
  <c r="AD140" i="14"/>
  <c r="BE140" i="14" s="1"/>
  <c r="AJ140" i="14"/>
  <c r="L142" i="14"/>
  <c r="X144" i="14"/>
  <c r="L145" i="14"/>
  <c r="AP145" i="14"/>
  <c r="BC145" i="14" s="1"/>
  <c r="X146" i="14"/>
  <c r="L147" i="14"/>
  <c r="AU147" i="14" s="1"/>
  <c r="AP147" i="14"/>
  <c r="BC147" i="14" s="1"/>
  <c r="I148" i="14"/>
  <c r="AG148" i="14"/>
  <c r="AS148" i="14" s="1"/>
  <c r="X149" i="14"/>
  <c r="AW149" i="14" s="1"/>
  <c r="AD149" i="14"/>
  <c r="AJ150" i="14"/>
  <c r="AP150" i="14"/>
  <c r="X151" i="14"/>
  <c r="AW151" i="14" s="1"/>
  <c r="AD151" i="14"/>
  <c r="AJ152" i="14"/>
  <c r="AU152" i="14" s="1"/>
  <c r="AP152" i="14"/>
  <c r="BE152" i="14" s="1"/>
  <c r="I153" i="14"/>
  <c r="AQ153" i="14" s="1"/>
  <c r="O153" i="14"/>
  <c r="I154" i="14"/>
  <c r="U154" i="14"/>
  <c r="AA154" i="14"/>
  <c r="I155" i="14"/>
  <c r="AQ155" i="14" s="1"/>
  <c r="O155" i="14"/>
  <c r="I156" i="14"/>
  <c r="U156" i="14"/>
  <c r="AS156" i="14" s="1"/>
  <c r="AA156" i="14"/>
  <c r="I159" i="14"/>
  <c r="U167" i="14"/>
  <c r="U169" i="14"/>
  <c r="L174" i="14"/>
  <c r="AU174" i="14" s="1"/>
  <c r="X174" i="14"/>
  <c r="AW174" i="14" s="1"/>
  <c r="R177" i="14"/>
  <c r="X177" i="14"/>
  <c r="AD177" i="14"/>
  <c r="BE177" i="14" s="1"/>
  <c r="X179" i="14"/>
  <c r="AM184" i="14"/>
  <c r="I185" i="14"/>
  <c r="AQ185" i="14" s="1"/>
  <c r="AJ186" i="14"/>
  <c r="AU186" i="14" s="1"/>
  <c r="AP186" i="14"/>
  <c r="BC186" i="14" s="1"/>
  <c r="AU187" i="14"/>
  <c r="AM189" i="14"/>
  <c r="U161" i="14"/>
  <c r="AG161" i="14"/>
  <c r="AQ161" i="14" s="1"/>
  <c r="AG162" i="14"/>
  <c r="AQ162" i="14" s="1"/>
  <c r="U163" i="14"/>
  <c r="AG163" i="14"/>
  <c r="AQ163" i="14" s="1"/>
  <c r="U165" i="14"/>
  <c r="AG165" i="14"/>
  <c r="AQ165" i="14" s="1"/>
  <c r="AM165" i="14"/>
  <c r="AG166" i="14"/>
  <c r="AS166" i="14" s="1"/>
  <c r="AM166" i="14"/>
  <c r="BA166" i="14" s="1"/>
  <c r="AG167" i="14"/>
  <c r="AQ167" i="14" s="1"/>
  <c r="AM167" i="14"/>
  <c r="AG168" i="14"/>
  <c r="AS168" i="14" s="1"/>
  <c r="AM168" i="14"/>
  <c r="AG169" i="14"/>
  <c r="AM169" i="14"/>
  <c r="U170" i="14"/>
  <c r="AS170" i="14" s="1"/>
  <c r="AA170" i="14"/>
  <c r="I171" i="14"/>
  <c r="AQ171" i="14" s="1"/>
  <c r="O171" i="14"/>
  <c r="I172" i="14"/>
  <c r="AQ172" i="14" s="1"/>
  <c r="O172" i="14"/>
  <c r="AA173" i="14"/>
  <c r="BA173" i="14" s="1"/>
  <c r="AG173" i="14"/>
  <c r="O174" i="14"/>
  <c r="AY174" i="14" s="1"/>
  <c r="U174" i="14"/>
  <c r="AS174" i="14" s="1"/>
  <c r="X175" i="14"/>
  <c r="AW175" i="14" s="1"/>
  <c r="AP175" i="14"/>
  <c r="O176" i="14"/>
  <c r="U176" i="14"/>
  <c r="AS176" i="14" s="1"/>
  <c r="AJ176" i="14"/>
  <c r="U177" i="14"/>
  <c r="O178" i="14"/>
  <c r="AY178" i="14" s="1"/>
  <c r="U178" i="14"/>
  <c r="I179" i="14"/>
  <c r="AQ179" i="14" s="1"/>
  <c r="O179" i="14"/>
  <c r="AD179" i="14"/>
  <c r="BE179" i="14" s="1"/>
  <c r="AJ179" i="14"/>
  <c r="AU179" i="14" s="1"/>
  <c r="I180" i="14"/>
  <c r="AQ180" i="14" s="1"/>
  <c r="U180" i="14"/>
  <c r="AS180" i="14" s="1"/>
  <c r="AA180" i="14"/>
  <c r="AP180" i="14"/>
  <c r="L181" i="14"/>
  <c r="AU181" i="14" s="1"/>
  <c r="U181" i="14"/>
  <c r="AG181" i="14"/>
  <c r="AQ181" i="14" s="1"/>
  <c r="AM181" i="14"/>
  <c r="R182" i="14"/>
  <c r="X182" i="14"/>
  <c r="AG182" i="14"/>
  <c r="AQ182" i="14" s="1"/>
  <c r="AG158" i="14"/>
  <c r="AQ158" i="14" s="1"/>
  <c r="U159" i="14"/>
  <c r="AG159" i="14"/>
  <c r="AM159" i="14"/>
  <c r="AY159" i="14" s="1"/>
  <c r="AG160" i="14"/>
  <c r="AQ160" i="14" s="1"/>
  <c r="X161" i="14"/>
  <c r="AW161" i="14" s="1"/>
  <c r="AD161" i="14"/>
  <c r="BE161" i="14" s="1"/>
  <c r="AJ162" i="14"/>
  <c r="AW162" i="14" s="1"/>
  <c r="AP162" i="14"/>
  <c r="BE162" i="14" s="1"/>
  <c r="X163" i="14"/>
  <c r="AW163" i="14" s="1"/>
  <c r="AD163" i="14"/>
  <c r="AG164" i="14"/>
  <c r="X165" i="14"/>
  <c r="AW165" i="14" s="1"/>
  <c r="AD165" i="14"/>
  <c r="BE165" i="14" s="1"/>
  <c r="AM170" i="14"/>
  <c r="AS171" i="14"/>
  <c r="AA171" i="14"/>
  <c r="AS172" i="14"/>
  <c r="AA172" i="14"/>
  <c r="R173" i="14"/>
  <c r="BC173" i="14" s="1"/>
  <c r="AA175" i="14"/>
  <c r="BA175" i="14" s="1"/>
  <c r="AG175" i="14"/>
  <c r="AQ175" i="14" s="1"/>
  <c r="L177" i="14"/>
  <c r="BA177" i="14"/>
  <c r="AG177" i="14"/>
  <c r="BA178" i="14"/>
  <c r="AG178" i="14"/>
  <c r="AA179" i="14"/>
  <c r="L180" i="14"/>
  <c r="AU180" i="14" s="1"/>
  <c r="R180" i="14"/>
  <c r="AM180" i="14"/>
  <c r="X181" i="14"/>
  <c r="AW181" i="14" s="1"/>
  <c r="AD181" i="14"/>
  <c r="O182" i="14"/>
  <c r="AJ182" i="14"/>
  <c r="AW182" i="14" s="1"/>
  <c r="AP182" i="14"/>
  <c r="BE182" i="14" s="1"/>
  <c r="O183" i="14"/>
  <c r="BE183" i="14"/>
  <c r="AJ183" i="14"/>
  <c r="AW183" i="14" s="1"/>
  <c r="AA184" i="14"/>
  <c r="L185" i="14"/>
  <c r="AM185" i="14"/>
  <c r="X186" i="14"/>
  <c r="AG186" i="14"/>
  <c r="AQ186" i="14" s="1"/>
  <c r="BE22" i="14"/>
  <c r="BA24" i="14"/>
  <c r="BE30" i="14"/>
  <c r="AY31" i="14"/>
  <c r="BC33" i="14"/>
  <c r="AQ35" i="14"/>
  <c r="BA36" i="14"/>
  <c r="AS40" i="14"/>
  <c r="BC45" i="14"/>
  <c r="BC71" i="14"/>
  <c r="BC20" i="14"/>
  <c r="AY22" i="14"/>
  <c r="BC28" i="14"/>
  <c r="AQ30" i="14"/>
  <c r="AY30" i="14"/>
  <c r="BE33" i="14"/>
  <c r="AQ34" i="14"/>
  <c r="AY47" i="14"/>
  <c r="AU49" i="14"/>
  <c r="BC80" i="14"/>
  <c r="BE58" i="14"/>
  <c r="BE66" i="14"/>
  <c r="BC74" i="14"/>
  <c r="BE79" i="14"/>
  <c r="AW49" i="14"/>
  <c r="AG42" i="14"/>
  <c r="I44" i="14"/>
  <c r="U45" i="14"/>
  <c r="AG46" i="14"/>
  <c r="AQ46" i="14" s="1"/>
  <c r="I48" i="14"/>
  <c r="BC61" i="14"/>
  <c r="AS65" i="14"/>
  <c r="AQ68" i="14"/>
  <c r="AS73" i="14"/>
  <c r="AY77" i="14"/>
  <c r="AW43" i="14"/>
  <c r="BE45" i="14"/>
  <c r="BE50" i="14"/>
  <c r="BE46" i="14"/>
  <c r="AQ64" i="14"/>
  <c r="AU72" i="14"/>
  <c r="BE72" i="14"/>
  <c r="AQ74" i="14"/>
  <c r="AQ75" i="14"/>
  <c r="BC76" i="14"/>
  <c r="BE80" i="14"/>
  <c r="BE81" i="14"/>
  <c r="BC83" i="14"/>
  <c r="BE88" i="14"/>
  <c r="U42" i="14"/>
  <c r="BA43" i="14"/>
  <c r="AG43" i="14"/>
  <c r="I45" i="14"/>
  <c r="U46" i="14"/>
  <c r="BA47" i="14"/>
  <c r="AG47" i="14"/>
  <c r="AQ47" i="14" s="1"/>
  <c r="I49" i="14"/>
  <c r="AG49" i="14"/>
  <c r="AS49" i="14" s="1"/>
  <c r="U50" i="14"/>
  <c r="I51" i="14"/>
  <c r="AG51" i="14"/>
  <c r="AS51" i="14" s="1"/>
  <c r="U52" i="14"/>
  <c r="I53" i="14"/>
  <c r="AG53" i="14"/>
  <c r="AS53" i="14" s="1"/>
  <c r="U54" i="14"/>
  <c r="I55" i="14"/>
  <c r="BA55" i="14"/>
  <c r="AG55" i="14"/>
  <c r="AS55" i="14" s="1"/>
  <c r="U56" i="14"/>
  <c r="AS56" i="14" s="1"/>
  <c r="I57" i="14"/>
  <c r="AG57" i="14"/>
  <c r="U58" i="14"/>
  <c r="I59" i="14"/>
  <c r="AG59" i="14"/>
  <c r="AS59" i="14" s="1"/>
  <c r="U60" i="14"/>
  <c r="R63" i="14"/>
  <c r="BC63" i="14" s="1"/>
  <c r="AS63" i="14"/>
  <c r="AS68" i="14"/>
  <c r="AS83" i="14"/>
  <c r="AM61" i="14"/>
  <c r="O63" i="14"/>
  <c r="AA64" i="14"/>
  <c r="AM65" i="14"/>
  <c r="BA65" i="14" s="1"/>
  <c r="O67" i="14"/>
  <c r="AJ91" i="14"/>
  <c r="AW95" i="14"/>
  <c r="BE97" i="14"/>
  <c r="BE99" i="14"/>
  <c r="AW101" i="14"/>
  <c r="AW103" i="14"/>
  <c r="AW105" i="14"/>
  <c r="AS109" i="14"/>
  <c r="AW109" i="14"/>
  <c r="BE109" i="14"/>
  <c r="BE113" i="14"/>
  <c r="AS115" i="14"/>
  <c r="AW115" i="14"/>
  <c r="BE115" i="14"/>
  <c r="AS121" i="14"/>
  <c r="BE121" i="14"/>
  <c r="AS123" i="14"/>
  <c r="AW123" i="14"/>
  <c r="BE123" i="14"/>
  <c r="AW125" i="14"/>
  <c r="BE125" i="14"/>
  <c r="AW127" i="14"/>
  <c r="AQ134" i="14"/>
  <c r="O61" i="14"/>
  <c r="AU62" i="14"/>
  <c r="AA62" i="14"/>
  <c r="BA62" i="14" s="1"/>
  <c r="AM63" i="14"/>
  <c r="O65" i="14"/>
  <c r="AA66" i="14"/>
  <c r="BA66" i="14" s="1"/>
  <c r="AM67" i="14"/>
  <c r="AW74" i="14"/>
  <c r="AW86" i="14"/>
  <c r="AW88" i="14"/>
  <c r="L89" i="14"/>
  <c r="AU89" i="14" s="1"/>
  <c r="AW89" i="14"/>
  <c r="AQ130" i="14"/>
  <c r="AG89" i="14"/>
  <c r="AS89" i="14" s="1"/>
  <c r="I91" i="14"/>
  <c r="U92" i="14"/>
  <c r="AG93" i="14"/>
  <c r="AM140" i="14"/>
  <c r="BA140" i="14" s="1"/>
  <c r="I89" i="14"/>
  <c r="U90" i="14"/>
  <c r="AS90" i="14" s="1"/>
  <c r="AG91" i="14"/>
  <c r="AS91" i="14" s="1"/>
  <c r="I93" i="14"/>
  <c r="BA101" i="14"/>
  <c r="BA103" i="14"/>
  <c r="BA107" i="14"/>
  <c r="BA111" i="14"/>
  <c r="BA113" i="14"/>
  <c r="BA115" i="14"/>
  <c r="BA121" i="14"/>
  <c r="BA125" i="14"/>
  <c r="AW128" i="14"/>
  <c r="AQ140" i="14"/>
  <c r="O146" i="14"/>
  <c r="AS136" i="14"/>
  <c r="AD137" i="14"/>
  <c r="BE137" i="14" s="1"/>
  <c r="O138" i="14"/>
  <c r="R140" i="14"/>
  <c r="BC140" i="14" s="1"/>
  <c r="O142" i="14"/>
  <c r="BC142" i="14"/>
  <c r="AM144" i="14"/>
  <c r="AA147" i="14"/>
  <c r="R148" i="14"/>
  <c r="BC148" i="14" s="1"/>
  <c r="AQ128" i="14"/>
  <c r="O128" i="14"/>
  <c r="AM128" i="14"/>
  <c r="AA129" i="14"/>
  <c r="BA129" i="14" s="1"/>
  <c r="O130" i="14"/>
  <c r="AM130" i="14"/>
  <c r="BA130" i="14" s="1"/>
  <c r="AA131" i="14"/>
  <c r="O132" i="14"/>
  <c r="AM132" i="14"/>
  <c r="AA133" i="14"/>
  <c r="BA133" i="14" s="1"/>
  <c r="O134" i="14"/>
  <c r="AM134" i="14"/>
  <c r="BA134" i="14" s="1"/>
  <c r="AA135" i="14"/>
  <c r="O136" i="14"/>
  <c r="AM136" i="14"/>
  <c r="BA136" i="14" s="1"/>
  <c r="AP138" i="14"/>
  <c r="AA139" i="14"/>
  <c r="AA141" i="14"/>
  <c r="O144" i="14"/>
  <c r="AM146" i="14"/>
  <c r="AA137" i="14"/>
  <c r="BA137" i="14" s="1"/>
  <c r="AM138" i="14"/>
  <c r="O140" i="14"/>
  <c r="O141" i="14"/>
  <c r="AM141" i="14"/>
  <c r="AA142" i="14"/>
  <c r="O143" i="14"/>
  <c r="AM143" i="14"/>
  <c r="AA144" i="14"/>
  <c r="BA144" i="14" s="1"/>
  <c r="O145" i="14"/>
  <c r="AM145" i="14"/>
  <c r="AA146" i="14"/>
  <c r="O147" i="14"/>
  <c r="AM147" i="14"/>
  <c r="BE150" i="14"/>
  <c r="AY153" i="14"/>
  <c r="BE154" i="14"/>
  <c r="AY157" i="14"/>
  <c r="BC161" i="14"/>
  <c r="BC165" i="14"/>
  <c r="AQ137" i="14"/>
  <c r="O137" i="14"/>
  <c r="AY137" i="14" s="1"/>
  <c r="AA138" i="14"/>
  <c r="AM139" i="14"/>
  <c r="AU155" i="14"/>
  <c r="AW155" i="14"/>
  <c r="AU163" i="14"/>
  <c r="O148" i="14"/>
  <c r="AU168" i="14"/>
  <c r="AM148" i="14"/>
  <c r="AA149" i="14"/>
  <c r="BA149" i="14" s="1"/>
  <c r="O150" i="14"/>
  <c r="AM150" i="14"/>
  <c r="BA150" i="14" s="1"/>
  <c r="AA151" i="14"/>
  <c r="BA151" i="14" s="1"/>
  <c r="O152" i="14"/>
  <c r="AM152" i="14"/>
  <c r="BA152" i="14" s="1"/>
  <c r="AS153" i="14"/>
  <c r="AA153" i="14"/>
  <c r="O154" i="14"/>
  <c r="AM154" i="14"/>
  <c r="AS155" i="14"/>
  <c r="AA155" i="14"/>
  <c r="O156" i="14"/>
  <c r="AM156" i="14"/>
  <c r="AS157" i="14"/>
  <c r="AA157" i="14"/>
  <c r="BA157" i="14" s="1"/>
  <c r="O158" i="14"/>
  <c r="AM158" i="14"/>
  <c r="BA158" i="14" s="1"/>
  <c r="AA159" i="14"/>
  <c r="O160" i="14"/>
  <c r="AM160" i="14"/>
  <c r="BA160" i="14" s="1"/>
  <c r="AA161" i="14"/>
  <c r="O162" i="14"/>
  <c r="AM162" i="14"/>
  <c r="AA163" i="14"/>
  <c r="BA163" i="14" s="1"/>
  <c r="O164" i="14"/>
  <c r="AM164" i="14"/>
  <c r="AA165" i="14"/>
  <c r="AY175" i="14"/>
  <c r="R166" i="14"/>
  <c r="AP166" i="14"/>
  <c r="AD167" i="14"/>
  <c r="R168" i="14"/>
  <c r="AP168" i="14"/>
  <c r="AD169" i="14"/>
  <c r="R170" i="14"/>
  <c r="AP170" i="14"/>
  <c r="AD171" i="14"/>
  <c r="R172" i="14"/>
  <c r="AP172" i="14"/>
  <c r="AD166" i="14"/>
  <c r="R167" i="14"/>
  <c r="AP167" i="14"/>
  <c r="AD168" i="14"/>
  <c r="R169" i="14"/>
  <c r="AP169" i="14"/>
  <c r="AD170" i="14"/>
  <c r="R171" i="14"/>
  <c r="AP171" i="14"/>
  <c r="AD172" i="14"/>
  <c r="BC178" i="14"/>
  <c r="AS179" i="14"/>
  <c r="AD173" i="14"/>
  <c r="R174" i="14"/>
  <c r="AP174" i="14"/>
  <c r="BE174" i="14" s="1"/>
  <c r="AD175" i="14"/>
  <c r="R176" i="14"/>
  <c r="AP176" i="14"/>
  <c r="BE176" i="14" s="1"/>
  <c r="AW184" i="14"/>
  <c r="AW188" i="14"/>
  <c r="AJ177" i="14"/>
  <c r="X178" i="14"/>
  <c r="R179" i="14"/>
  <c r="BC179" i="14" s="1"/>
  <c r="AD180" i="14"/>
  <c r="O181" i="14"/>
  <c r="AP181" i="14"/>
  <c r="BC181" i="14" s="1"/>
  <c r="AA182" i="14"/>
  <c r="AM183" i="14"/>
  <c r="AQ184" i="14"/>
  <c r="AS184" i="14"/>
  <c r="R187" i="14"/>
  <c r="BC187" i="14" s="1"/>
  <c r="AD188" i="14"/>
  <c r="BE188" i="14" s="1"/>
  <c r="O189" i="14"/>
  <c r="AP189" i="14"/>
  <c r="BE189" i="14" s="1"/>
  <c r="AA190" i="14"/>
  <c r="L178" i="14"/>
  <c r="AJ178" i="14"/>
  <c r="AM179" i="14"/>
  <c r="R183" i="14"/>
  <c r="BC183" i="14" s="1"/>
  <c r="AD184" i="14"/>
  <c r="BE184" i="14" s="1"/>
  <c r="O185" i="14"/>
  <c r="AY185" i="14" s="1"/>
  <c r="AP185" i="14"/>
  <c r="BC185" i="14" s="1"/>
  <c r="AA186" i="14"/>
  <c r="BE186" i="14"/>
  <c r="AM187" i="14"/>
  <c r="AQ188" i="14"/>
  <c r="AS188" i="14"/>
  <c r="O180" i="14"/>
  <c r="AA181" i="14"/>
  <c r="AM182" i="14"/>
  <c r="O184" i="14"/>
  <c r="AA185" i="14"/>
  <c r="AM186" i="14"/>
  <c r="AY186" i="14" s="1"/>
  <c r="O188" i="14"/>
  <c r="AA189" i="14"/>
  <c r="BA189" i="14" s="1"/>
  <c r="AM190" i="14"/>
  <c r="AY190" i="14" s="1"/>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BA38" i="13"/>
  <c r="BA39" i="13"/>
  <c r="BA40" i="13"/>
  <c r="BA41" i="13"/>
  <c r="BA42" i="13"/>
  <c r="BA43" i="13"/>
  <c r="BA44" i="13"/>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BA164" i="13"/>
  <c r="BA165" i="13"/>
  <c r="BA166" i="13"/>
  <c r="BA167" i="13"/>
  <c r="BA168" i="13"/>
  <c r="BA169" i="13"/>
  <c r="BA170" i="13"/>
  <c r="BA171" i="13"/>
  <c r="BA172" i="13"/>
  <c r="BA173" i="13"/>
  <c r="BA174" i="13"/>
  <c r="BA175" i="13"/>
  <c r="BA176" i="13"/>
  <c r="BA177" i="13"/>
  <c r="BA178" i="13"/>
  <c r="BA179" i="13"/>
  <c r="BA180" i="13"/>
  <c r="BA181" i="13"/>
  <c r="BA182" i="13"/>
  <c r="BA183" i="13"/>
  <c r="BA184" i="13"/>
  <c r="BA185" i="13"/>
  <c r="BA186" i="13"/>
  <c r="BA187" i="13"/>
  <c r="BA188" i="13"/>
  <c r="BA189" i="13"/>
  <c r="BA190" i="13"/>
  <c r="BA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Y87" i="13"/>
  <c r="AY88" i="13"/>
  <c r="AY89" i="13"/>
  <c r="AY90" i="13"/>
  <c r="AY91" i="13"/>
  <c r="AY92" i="13"/>
  <c r="AY93" i="13"/>
  <c r="AY94" i="13"/>
  <c r="AY95" i="13"/>
  <c r="AY96" i="13"/>
  <c r="AY97" i="13"/>
  <c r="AY98" i="13"/>
  <c r="AY99" i="13"/>
  <c r="AY100" i="13"/>
  <c r="AY101" i="13"/>
  <c r="AY102" i="13"/>
  <c r="AY103" i="13"/>
  <c r="AY104" i="13"/>
  <c r="AY105" i="13"/>
  <c r="AY106" i="13"/>
  <c r="AY107" i="13"/>
  <c r="AY108" i="13"/>
  <c r="AY109" i="13"/>
  <c r="AY110" i="13"/>
  <c r="AY111" i="13"/>
  <c r="AY112" i="13"/>
  <c r="AY113" i="13"/>
  <c r="AY114" i="13"/>
  <c r="AY115" i="13"/>
  <c r="AY116" i="13"/>
  <c r="AY117" i="13"/>
  <c r="AY118" i="13"/>
  <c r="AY119" i="13"/>
  <c r="AY120" i="13"/>
  <c r="AY121" i="13"/>
  <c r="AY122" i="13"/>
  <c r="AY123" i="13"/>
  <c r="AY124" i="13"/>
  <c r="AY125" i="13"/>
  <c r="AY126" i="13"/>
  <c r="AY127" i="13"/>
  <c r="AY128" i="13"/>
  <c r="AY129" i="13"/>
  <c r="AY130" i="13"/>
  <c r="AY131" i="13"/>
  <c r="AY132" i="13"/>
  <c r="AY133" i="13"/>
  <c r="AY134" i="13"/>
  <c r="AY135" i="13"/>
  <c r="AY136" i="13"/>
  <c r="AY137" i="13"/>
  <c r="AY138" i="13"/>
  <c r="AY139" i="13"/>
  <c r="AY140" i="13"/>
  <c r="AY141" i="13"/>
  <c r="AY142" i="13"/>
  <c r="AY143" i="13"/>
  <c r="AY144" i="13"/>
  <c r="AY145" i="13"/>
  <c r="AY146" i="13"/>
  <c r="AY147" i="13"/>
  <c r="AY148" i="13"/>
  <c r="AY149" i="13"/>
  <c r="AY150" i="13"/>
  <c r="AY151" i="13"/>
  <c r="AY152" i="13"/>
  <c r="AY153" i="13"/>
  <c r="AY154" i="13"/>
  <c r="AY155" i="13"/>
  <c r="AY156" i="13"/>
  <c r="AY157" i="13"/>
  <c r="AY158" i="13"/>
  <c r="AY159" i="13"/>
  <c r="AY160" i="13"/>
  <c r="AY161" i="13"/>
  <c r="AY162" i="13"/>
  <c r="AY163" i="13"/>
  <c r="AY164" i="13"/>
  <c r="AY165" i="13"/>
  <c r="AY166" i="13"/>
  <c r="AY167" i="13"/>
  <c r="AY168" i="13"/>
  <c r="AY169" i="13"/>
  <c r="AY170" i="13"/>
  <c r="AY171" i="13"/>
  <c r="AY172" i="13"/>
  <c r="AY173" i="13"/>
  <c r="AY174" i="13"/>
  <c r="AY175" i="13"/>
  <c r="AY176" i="13"/>
  <c r="AY177" i="13"/>
  <c r="AY178" i="13"/>
  <c r="AY179" i="13"/>
  <c r="AY180" i="13"/>
  <c r="AY181" i="13"/>
  <c r="AY182" i="13"/>
  <c r="AY183" i="13"/>
  <c r="AY184" i="13"/>
  <c r="AY185" i="13"/>
  <c r="AY186" i="13"/>
  <c r="AY187" i="13"/>
  <c r="AY188" i="13"/>
  <c r="AY189" i="13"/>
  <c r="AY190" i="13"/>
  <c r="AY14" i="13"/>
  <c r="AU15" i="13"/>
  <c r="AW15" i="13"/>
  <c r="AU16" i="13"/>
  <c r="AW16" i="13"/>
  <c r="AU17" i="13"/>
  <c r="AW17" i="13"/>
  <c r="AU18" i="13"/>
  <c r="AW18" i="13"/>
  <c r="AU19" i="13"/>
  <c r="AW19" i="13"/>
  <c r="AU20" i="13"/>
  <c r="AW20" i="13"/>
  <c r="AU21" i="13"/>
  <c r="AW21" i="13"/>
  <c r="AU22" i="13"/>
  <c r="AW22" i="13"/>
  <c r="AU23" i="13"/>
  <c r="AW23" i="13"/>
  <c r="AU24" i="13"/>
  <c r="AW24" i="13"/>
  <c r="AU25" i="13"/>
  <c r="AW25" i="13"/>
  <c r="AU26" i="13"/>
  <c r="AW26" i="13"/>
  <c r="AU27" i="13"/>
  <c r="AW27" i="13"/>
  <c r="AU28" i="13"/>
  <c r="AW28" i="13"/>
  <c r="AU29" i="13"/>
  <c r="AW29" i="13"/>
  <c r="AU30" i="13"/>
  <c r="AW30" i="13"/>
  <c r="AU31" i="13"/>
  <c r="AW31" i="13"/>
  <c r="AU32" i="13"/>
  <c r="AW32" i="13"/>
  <c r="AU33" i="13"/>
  <c r="AW33" i="13"/>
  <c r="AU34" i="13"/>
  <c r="AW34" i="13"/>
  <c r="AU35" i="13"/>
  <c r="AW35" i="13"/>
  <c r="AU36" i="13"/>
  <c r="AW36" i="13"/>
  <c r="AU37" i="13"/>
  <c r="AW37" i="13"/>
  <c r="AU38" i="13"/>
  <c r="AW38" i="13"/>
  <c r="AU39" i="13"/>
  <c r="AW39" i="13"/>
  <c r="AU40" i="13"/>
  <c r="AW40" i="13"/>
  <c r="AU41" i="13"/>
  <c r="AW41" i="13"/>
  <c r="AU42" i="13"/>
  <c r="AW42" i="13"/>
  <c r="AU43" i="13"/>
  <c r="AW43" i="13"/>
  <c r="AU44" i="13"/>
  <c r="AW44" i="13"/>
  <c r="AU45" i="13"/>
  <c r="AW45" i="13"/>
  <c r="AU46" i="13"/>
  <c r="AW46" i="13"/>
  <c r="AU47" i="13"/>
  <c r="AW47" i="13"/>
  <c r="AU48" i="13"/>
  <c r="AW48" i="13"/>
  <c r="AU49" i="13"/>
  <c r="AW49" i="13"/>
  <c r="AU50" i="13"/>
  <c r="AW50" i="13"/>
  <c r="AU51" i="13"/>
  <c r="AW51" i="13"/>
  <c r="AU52" i="13"/>
  <c r="AW52" i="13"/>
  <c r="AU53" i="13"/>
  <c r="AW53" i="13"/>
  <c r="AU54" i="13"/>
  <c r="AW54" i="13"/>
  <c r="AU55" i="13"/>
  <c r="AW55" i="13"/>
  <c r="AU56" i="13"/>
  <c r="AW56" i="13"/>
  <c r="AU57" i="13"/>
  <c r="AW57" i="13"/>
  <c r="AU58" i="13"/>
  <c r="AW58" i="13"/>
  <c r="AU59" i="13"/>
  <c r="AW59" i="13"/>
  <c r="AU60" i="13"/>
  <c r="AW60" i="13"/>
  <c r="AU61" i="13"/>
  <c r="AW61" i="13"/>
  <c r="AU62" i="13"/>
  <c r="AW62" i="13"/>
  <c r="AU63" i="13"/>
  <c r="AW63" i="13"/>
  <c r="AU64" i="13"/>
  <c r="AW64" i="13"/>
  <c r="AU65" i="13"/>
  <c r="AW65" i="13"/>
  <c r="AU66" i="13"/>
  <c r="AW66" i="13"/>
  <c r="AU67" i="13"/>
  <c r="AW67" i="13"/>
  <c r="AU68" i="13"/>
  <c r="AW68" i="13"/>
  <c r="AU69" i="13"/>
  <c r="AW69" i="13"/>
  <c r="AU70" i="13"/>
  <c r="AW70" i="13"/>
  <c r="AU71" i="13"/>
  <c r="AW71" i="13"/>
  <c r="AU72" i="13"/>
  <c r="AW72" i="13"/>
  <c r="AU73" i="13"/>
  <c r="AW73" i="13"/>
  <c r="AU74" i="13"/>
  <c r="AW74" i="13"/>
  <c r="AU75" i="13"/>
  <c r="AW75" i="13"/>
  <c r="AU76" i="13"/>
  <c r="AW76" i="13"/>
  <c r="AU77" i="13"/>
  <c r="AW77" i="13"/>
  <c r="AU78" i="13"/>
  <c r="AW78" i="13"/>
  <c r="AU79" i="13"/>
  <c r="AW79" i="13"/>
  <c r="AU80" i="13"/>
  <c r="AW80" i="13"/>
  <c r="AU81" i="13"/>
  <c r="AW81" i="13"/>
  <c r="AU82" i="13"/>
  <c r="AW82" i="13"/>
  <c r="AU83" i="13"/>
  <c r="AW83" i="13"/>
  <c r="AU84" i="13"/>
  <c r="AW84" i="13"/>
  <c r="AU85" i="13"/>
  <c r="AW85" i="13"/>
  <c r="AU86" i="13"/>
  <c r="AW86" i="13"/>
  <c r="AU87" i="13"/>
  <c r="AW87" i="13"/>
  <c r="AU88" i="13"/>
  <c r="AW88" i="13"/>
  <c r="AU89" i="13"/>
  <c r="AW89" i="13"/>
  <c r="AU90" i="13"/>
  <c r="AW90" i="13"/>
  <c r="AU91" i="13"/>
  <c r="AW91" i="13"/>
  <c r="AU92" i="13"/>
  <c r="AW92" i="13"/>
  <c r="AU93" i="13"/>
  <c r="AW93" i="13"/>
  <c r="AU94" i="13"/>
  <c r="AW94" i="13"/>
  <c r="AU95" i="13"/>
  <c r="AW95" i="13"/>
  <c r="AU96" i="13"/>
  <c r="AW96" i="13"/>
  <c r="AU97" i="13"/>
  <c r="AW97" i="13"/>
  <c r="AU98" i="13"/>
  <c r="AW98" i="13"/>
  <c r="AU99" i="13"/>
  <c r="AW99" i="13"/>
  <c r="AU100" i="13"/>
  <c r="AW100" i="13"/>
  <c r="AU101" i="13"/>
  <c r="AW101" i="13"/>
  <c r="AU102" i="13"/>
  <c r="AW102" i="13"/>
  <c r="AU103" i="13"/>
  <c r="AW103" i="13"/>
  <c r="AU104" i="13"/>
  <c r="AW104" i="13"/>
  <c r="AU105" i="13"/>
  <c r="AW105" i="13"/>
  <c r="AU106" i="13"/>
  <c r="AW106" i="13"/>
  <c r="AU107" i="13"/>
  <c r="AW107" i="13"/>
  <c r="AU108" i="13"/>
  <c r="AW108" i="13"/>
  <c r="AU109" i="13"/>
  <c r="AW109" i="13"/>
  <c r="AU110" i="13"/>
  <c r="AW110" i="13"/>
  <c r="AU111" i="13"/>
  <c r="AW111" i="13"/>
  <c r="AU112" i="13"/>
  <c r="AW112" i="13"/>
  <c r="AU113" i="13"/>
  <c r="AW113" i="13"/>
  <c r="AU114" i="13"/>
  <c r="AW114" i="13"/>
  <c r="AU115" i="13"/>
  <c r="AW115" i="13"/>
  <c r="AU116" i="13"/>
  <c r="AW116" i="13"/>
  <c r="AU117" i="13"/>
  <c r="AW117" i="13"/>
  <c r="AU118" i="13"/>
  <c r="AW118" i="13"/>
  <c r="AU119" i="13"/>
  <c r="AW119" i="13"/>
  <c r="AU120" i="13"/>
  <c r="AW120" i="13"/>
  <c r="AU121" i="13"/>
  <c r="AW121" i="13"/>
  <c r="AU122" i="13"/>
  <c r="AW122" i="13"/>
  <c r="AU123" i="13"/>
  <c r="AW123" i="13"/>
  <c r="AU124" i="13"/>
  <c r="AW124" i="13"/>
  <c r="AU125" i="13"/>
  <c r="AW125" i="13"/>
  <c r="AU126" i="13"/>
  <c r="AW126" i="13"/>
  <c r="AU127" i="13"/>
  <c r="AW127" i="13"/>
  <c r="AU128" i="13"/>
  <c r="AW128" i="13"/>
  <c r="AU129" i="13"/>
  <c r="AW129" i="13"/>
  <c r="AU130" i="13"/>
  <c r="AW130" i="13"/>
  <c r="AU131" i="13"/>
  <c r="AW131" i="13"/>
  <c r="AU132" i="13"/>
  <c r="AW132" i="13"/>
  <c r="AU133" i="13"/>
  <c r="AW133" i="13"/>
  <c r="AU134" i="13"/>
  <c r="AW134" i="13"/>
  <c r="AU135" i="13"/>
  <c r="AW135" i="13"/>
  <c r="AU136" i="13"/>
  <c r="AW136" i="13"/>
  <c r="AU137" i="13"/>
  <c r="AW137" i="13"/>
  <c r="AU138" i="13"/>
  <c r="AW138" i="13"/>
  <c r="AU139" i="13"/>
  <c r="AW139" i="13"/>
  <c r="AU140" i="13"/>
  <c r="AW140" i="13"/>
  <c r="AU141" i="13"/>
  <c r="AW141" i="13"/>
  <c r="AU142" i="13"/>
  <c r="AW142" i="13"/>
  <c r="AU143" i="13"/>
  <c r="AW143" i="13"/>
  <c r="AU144" i="13"/>
  <c r="AW144" i="13"/>
  <c r="AU145" i="13"/>
  <c r="AW145" i="13"/>
  <c r="AU146" i="13"/>
  <c r="AW146" i="13"/>
  <c r="AU147" i="13"/>
  <c r="AW147" i="13"/>
  <c r="AU148" i="13"/>
  <c r="AW148" i="13"/>
  <c r="AU149" i="13"/>
  <c r="AW149" i="13"/>
  <c r="AU150" i="13"/>
  <c r="AW150" i="13"/>
  <c r="AU151" i="13"/>
  <c r="AW151" i="13"/>
  <c r="AU152" i="13"/>
  <c r="AW152" i="13"/>
  <c r="AU153" i="13"/>
  <c r="AW153" i="13"/>
  <c r="AU154" i="13"/>
  <c r="AW154" i="13"/>
  <c r="AU155" i="13"/>
  <c r="AW155" i="13"/>
  <c r="AU156" i="13"/>
  <c r="AW156" i="13"/>
  <c r="AU157" i="13"/>
  <c r="AW157" i="13"/>
  <c r="AU158" i="13"/>
  <c r="AW158" i="13"/>
  <c r="AU159" i="13"/>
  <c r="AW159" i="13"/>
  <c r="AU160" i="13"/>
  <c r="AW160" i="13"/>
  <c r="AU161" i="13"/>
  <c r="AW161" i="13"/>
  <c r="AU162" i="13"/>
  <c r="AW162" i="13"/>
  <c r="AU163" i="13"/>
  <c r="AW163" i="13"/>
  <c r="AU164" i="13"/>
  <c r="AW164" i="13"/>
  <c r="AU165" i="13"/>
  <c r="AW165" i="13"/>
  <c r="AU166" i="13"/>
  <c r="AW166" i="13"/>
  <c r="AU167" i="13"/>
  <c r="AW167" i="13"/>
  <c r="AU168" i="13"/>
  <c r="AW168" i="13"/>
  <c r="AU169" i="13"/>
  <c r="AW169" i="13"/>
  <c r="AU170" i="13"/>
  <c r="AW170" i="13"/>
  <c r="AU171" i="13"/>
  <c r="AW171" i="13"/>
  <c r="AU172" i="13"/>
  <c r="AW172" i="13"/>
  <c r="AU173" i="13"/>
  <c r="AW173" i="13"/>
  <c r="AU174" i="13"/>
  <c r="AW174" i="13"/>
  <c r="AU175" i="13"/>
  <c r="AW175" i="13"/>
  <c r="AU176" i="13"/>
  <c r="AW176" i="13"/>
  <c r="AU177" i="13"/>
  <c r="AW177" i="13"/>
  <c r="AU178" i="13"/>
  <c r="AW178" i="13"/>
  <c r="AU179" i="13"/>
  <c r="AW179" i="13"/>
  <c r="AU180" i="13"/>
  <c r="AW180" i="13"/>
  <c r="AU181" i="13"/>
  <c r="AW181" i="13"/>
  <c r="AU182" i="13"/>
  <c r="AW182" i="13"/>
  <c r="AU183" i="13"/>
  <c r="AW183" i="13"/>
  <c r="AU184" i="13"/>
  <c r="AW184" i="13"/>
  <c r="AU185" i="13"/>
  <c r="AW185" i="13"/>
  <c r="AU186" i="13"/>
  <c r="AW186" i="13"/>
  <c r="AU187" i="13"/>
  <c r="AW187" i="13"/>
  <c r="AU188" i="13"/>
  <c r="AW188" i="13"/>
  <c r="AU189" i="13"/>
  <c r="AW189" i="13"/>
  <c r="AU190" i="13"/>
  <c r="AW190" i="13"/>
  <c r="AW14" i="13"/>
  <c r="AU14" i="13"/>
  <c r="AQ15" i="13"/>
  <c r="AS15" i="13"/>
  <c r="AQ16" i="13"/>
  <c r="AS16" i="13"/>
  <c r="AQ17" i="13"/>
  <c r="AS17" i="13"/>
  <c r="AQ18" i="13"/>
  <c r="AS18" i="13"/>
  <c r="AQ19" i="13"/>
  <c r="AS19" i="13"/>
  <c r="AQ20" i="13"/>
  <c r="AS20" i="13"/>
  <c r="AQ21" i="13"/>
  <c r="AS21" i="13"/>
  <c r="AQ22" i="13"/>
  <c r="AS22" i="13"/>
  <c r="AQ23" i="13"/>
  <c r="AS23" i="13"/>
  <c r="AQ24" i="13"/>
  <c r="AS24" i="13"/>
  <c r="AQ25" i="13"/>
  <c r="AS25" i="13"/>
  <c r="AQ26" i="13"/>
  <c r="AS26" i="13"/>
  <c r="AQ27" i="13"/>
  <c r="AS27" i="13"/>
  <c r="AQ28" i="13"/>
  <c r="AS28" i="13"/>
  <c r="AQ29" i="13"/>
  <c r="AS29" i="13"/>
  <c r="AQ30" i="13"/>
  <c r="AS30" i="13"/>
  <c r="AQ31" i="13"/>
  <c r="AS31" i="13"/>
  <c r="AQ32" i="13"/>
  <c r="AS32" i="13"/>
  <c r="AQ33" i="13"/>
  <c r="AS33" i="13"/>
  <c r="AQ34" i="13"/>
  <c r="AS34" i="13"/>
  <c r="AQ35" i="13"/>
  <c r="AS35" i="13"/>
  <c r="AQ36" i="13"/>
  <c r="AS36" i="13"/>
  <c r="AQ37" i="13"/>
  <c r="AS37" i="13"/>
  <c r="AQ38" i="13"/>
  <c r="AS38" i="13"/>
  <c r="AQ39" i="13"/>
  <c r="AS39" i="13"/>
  <c r="AQ40" i="13"/>
  <c r="AS40" i="13"/>
  <c r="AQ41" i="13"/>
  <c r="AS41" i="13"/>
  <c r="AQ42" i="13"/>
  <c r="AS42" i="13"/>
  <c r="AQ43" i="13"/>
  <c r="AS43" i="13"/>
  <c r="AQ44" i="13"/>
  <c r="AS44" i="13"/>
  <c r="AQ45" i="13"/>
  <c r="AS45" i="13"/>
  <c r="AQ46" i="13"/>
  <c r="AS46" i="13"/>
  <c r="AQ47" i="13"/>
  <c r="AS47" i="13"/>
  <c r="AQ48" i="13"/>
  <c r="AS48" i="13"/>
  <c r="AQ49" i="13"/>
  <c r="AS49" i="13"/>
  <c r="AQ50" i="13"/>
  <c r="AS50" i="13"/>
  <c r="AQ51" i="13"/>
  <c r="AS51" i="13"/>
  <c r="AQ52" i="13"/>
  <c r="AS52" i="13"/>
  <c r="AQ53" i="13"/>
  <c r="AS53" i="13"/>
  <c r="AQ54" i="13"/>
  <c r="AS54" i="13"/>
  <c r="AQ55" i="13"/>
  <c r="AS55" i="13"/>
  <c r="AQ56" i="13"/>
  <c r="AS56" i="13"/>
  <c r="AQ57" i="13"/>
  <c r="AS57" i="13"/>
  <c r="AQ58" i="13"/>
  <c r="AS58" i="13"/>
  <c r="AQ59" i="13"/>
  <c r="AS59" i="13"/>
  <c r="AQ60" i="13"/>
  <c r="AS60" i="13"/>
  <c r="AQ61" i="13"/>
  <c r="AS61" i="13"/>
  <c r="AQ62" i="13"/>
  <c r="AS62" i="13"/>
  <c r="AQ63" i="13"/>
  <c r="AS63" i="13"/>
  <c r="AQ64" i="13"/>
  <c r="AS64" i="13"/>
  <c r="AQ65" i="13"/>
  <c r="AS65" i="13"/>
  <c r="AQ66" i="13"/>
  <c r="AS66" i="13"/>
  <c r="AQ67" i="13"/>
  <c r="AS67" i="13"/>
  <c r="AQ68" i="13"/>
  <c r="AS68" i="13"/>
  <c r="AQ69" i="13"/>
  <c r="AS69" i="13"/>
  <c r="AQ70" i="13"/>
  <c r="AS70" i="13"/>
  <c r="AQ71" i="13"/>
  <c r="AS71" i="13"/>
  <c r="AQ72" i="13"/>
  <c r="AS72" i="13"/>
  <c r="AQ73" i="13"/>
  <c r="AS73" i="13"/>
  <c r="AQ74" i="13"/>
  <c r="AS74" i="13"/>
  <c r="AQ75" i="13"/>
  <c r="AS75" i="13"/>
  <c r="AQ76" i="13"/>
  <c r="AS76" i="13"/>
  <c r="AQ77" i="13"/>
  <c r="AS77" i="13"/>
  <c r="AQ78" i="13"/>
  <c r="AS78" i="13"/>
  <c r="AQ79" i="13"/>
  <c r="AS79" i="13"/>
  <c r="AQ80" i="13"/>
  <c r="AS80" i="13"/>
  <c r="AQ81" i="13"/>
  <c r="AS81" i="13"/>
  <c r="AQ82" i="13"/>
  <c r="AS82" i="13"/>
  <c r="AQ83" i="13"/>
  <c r="AS83" i="13"/>
  <c r="AQ84" i="13"/>
  <c r="AS84" i="13"/>
  <c r="AQ85" i="13"/>
  <c r="AS85" i="13"/>
  <c r="AQ86" i="13"/>
  <c r="AS86" i="13"/>
  <c r="AQ87" i="13"/>
  <c r="AS87" i="13"/>
  <c r="AQ88" i="13"/>
  <c r="AS88" i="13"/>
  <c r="AQ89" i="13"/>
  <c r="AS89" i="13"/>
  <c r="AQ90" i="13"/>
  <c r="AS90" i="13"/>
  <c r="AQ91" i="13"/>
  <c r="AS91" i="13"/>
  <c r="AQ92" i="13"/>
  <c r="AS92" i="13"/>
  <c r="AQ93" i="13"/>
  <c r="AS93" i="13"/>
  <c r="AQ94" i="13"/>
  <c r="AS94" i="13"/>
  <c r="AQ95" i="13"/>
  <c r="AS95" i="13"/>
  <c r="AQ96" i="13"/>
  <c r="AS96" i="13"/>
  <c r="AQ97" i="13"/>
  <c r="AS97" i="13"/>
  <c r="AQ98" i="13"/>
  <c r="AS98" i="13"/>
  <c r="AQ99" i="13"/>
  <c r="AS99" i="13"/>
  <c r="AQ100" i="13"/>
  <c r="AS100" i="13"/>
  <c r="AQ101" i="13"/>
  <c r="AS101" i="13"/>
  <c r="AQ102" i="13"/>
  <c r="AS102" i="13"/>
  <c r="AQ103" i="13"/>
  <c r="AS103" i="13"/>
  <c r="AQ104" i="13"/>
  <c r="AS104" i="13"/>
  <c r="AQ105" i="13"/>
  <c r="AS105" i="13"/>
  <c r="AQ106" i="13"/>
  <c r="AS106" i="13"/>
  <c r="AQ107" i="13"/>
  <c r="AS107" i="13"/>
  <c r="AQ108" i="13"/>
  <c r="AS108" i="13"/>
  <c r="AQ109" i="13"/>
  <c r="AS109" i="13"/>
  <c r="AQ110" i="13"/>
  <c r="AS110" i="13"/>
  <c r="AQ111" i="13"/>
  <c r="AS111" i="13"/>
  <c r="AQ112" i="13"/>
  <c r="AS112" i="13"/>
  <c r="AQ113" i="13"/>
  <c r="AS113" i="13"/>
  <c r="AQ114" i="13"/>
  <c r="AS114" i="13"/>
  <c r="AQ115" i="13"/>
  <c r="AS115" i="13"/>
  <c r="AQ116" i="13"/>
  <c r="AS116" i="13"/>
  <c r="AQ117" i="13"/>
  <c r="AS117" i="13"/>
  <c r="AQ118" i="13"/>
  <c r="AS118" i="13"/>
  <c r="AQ119" i="13"/>
  <c r="AS119" i="13"/>
  <c r="AQ120" i="13"/>
  <c r="AS120" i="13"/>
  <c r="AQ121" i="13"/>
  <c r="AS121" i="13"/>
  <c r="AQ122" i="13"/>
  <c r="AS122" i="13"/>
  <c r="AQ123" i="13"/>
  <c r="AS123" i="13"/>
  <c r="AQ124" i="13"/>
  <c r="AS124" i="13"/>
  <c r="AQ125" i="13"/>
  <c r="AS125" i="13"/>
  <c r="AQ126" i="13"/>
  <c r="AS126" i="13"/>
  <c r="AQ127" i="13"/>
  <c r="AS127" i="13"/>
  <c r="AQ128" i="13"/>
  <c r="AS128" i="13"/>
  <c r="AQ129" i="13"/>
  <c r="AS129" i="13"/>
  <c r="AQ130" i="13"/>
  <c r="AS130" i="13"/>
  <c r="AQ131" i="13"/>
  <c r="AS131" i="13"/>
  <c r="AQ132" i="13"/>
  <c r="AS132" i="13"/>
  <c r="AQ133" i="13"/>
  <c r="AS133" i="13"/>
  <c r="AQ134" i="13"/>
  <c r="AS134" i="13"/>
  <c r="AQ135" i="13"/>
  <c r="AS135" i="13"/>
  <c r="AQ136" i="13"/>
  <c r="AS136" i="13"/>
  <c r="AQ137" i="13"/>
  <c r="AS137" i="13"/>
  <c r="AQ138" i="13"/>
  <c r="AS138" i="13"/>
  <c r="AQ139" i="13"/>
  <c r="AS139" i="13"/>
  <c r="AQ140" i="13"/>
  <c r="AS140" i="13"/>
  <c r="AQ141" i="13"/>
  <c r="AS141" i="13"/>
  <c r="AQ142" i="13"/>
  <c r="AS142" i="13"/>
  <c r="AQ143" i="13"/>
  <c r="AS143" i="13"/>
  <c r="AQ144" i="13"/>
  <c r="AS144" i="13"/>
  <c r="AQ145" i="13"/>
  <c r="AS145" i="13"/>
  <c r="AQ146" i="13"/>
  <c r="AS146" i="13"/>
  <c r="AQ147" i="13"/>
  <c r="AS147" i="13"/>
  <c r="AQ148" i="13"/>
  <c r="AS148" i="13"/>
  <c r="AQ149" i="13"/>
  <c r="AS149" i="13"/>
  <c r="AQ150" i="13"/>
  <c r="AS150" i="13"/>
  <c r="AQ151" i="13"/>
  <c r="AS151" i="13"/>
  <c r="AQ152" i="13"/>
  <c r="AS152" i="13"/>
  <c r="AQ153" i="13"/>
  <c r="AS153" i="13"/>
  <c r="AQ154" i="13"/>
  <c r="AS154" i="13"/>
  <c r="AQ155" i="13"/>
  <c r="AS155" i="13"/>
  <c r="AQ156" i="13"/>
  <c r="AS156" i="13"/>
  <c r="AQ157" i="13"/>
  <c r="AS157" i="13"/>
  <c r="AQ158" i="13"/>
  <c r="AS158" i="13"/>
  <c r="AQ159" i="13"/>
  <c r="AS159" i="13"/>
  <c r="AQ160" i="13"/>
  <c r="AS160" i="13"/>
  <c r="AQ161" i="13"/>
  <c r="AS161" i="13"/>
  <c r="AQ162" i="13"/>
  <c r="AS162" i="13"/>
  <c r="AQ163" i="13"/>
  <c r="AS163" i="13"/>
  <c r="AQ164" i="13"/>
  <c r="AS164" i="13"/>
  <c r="AQ165" i="13"/>
  <c r="AS165" i="13"/>
  <c r="AQ166" i="13"/>
  <c r="AS166" i="13"/>
  <c r="AQ167" i="13"/>
  <c r="AS167" i="13"/>
  <c r="AQ168" i="13"/>
  <c r="AS168" i="13"/>
  <c r="AQ169" i="13"/>
  <c r="AS169" i="13"/>
  <c r="AQ170" i="13"/>
  <c r="AS170" i="13"/>
  <c r="AQ171" i="13"/>
  <c r="AS171" i="13"/>
  <c r="AQ172" i="13"/>
  <c r="AS172" i="13"/>
  <c r="AQ173" i="13"/>
  <c r="AS173" i="13"/>
  <c r="AQ174" i="13"/>
  <c r="AS174" i="13"/>
  <c r="AQ175" i="13"/>
  <c r="AS175" i="13"/>
  <c r="AQ176" i="13"/>
  <c r="AS176" i="13"/>
  <c r="AQ177" i="13"/>
  <c r="AS177" i="13"/>
  <c r="AQ178" i="13"/>
  <c r="AS178" i="13"/>
  <c r="AQ179" i="13"/>
  <c r="AS179" i="13"/>
  <c r="AQ180" i="13"/>
  <c r="AS180" i="13"/>
  <c r="AQ181" i="13"/>
  <c r="AS181" i="13"/>
  <c r="AQ182" i="13"/>
  <c r="AS182" i="13"/>
  <c r="AQ183" i="13"/>
  <c r="AS183" i="13"/>
  <c r="AQ184" i="13"/>
  <c r="AS184" i="13"/>
  <c r="AQ185" i="13"/>
  <c r="AS185" i="13"/>
  <c r="AQ186" i="13"/>
  <c r="AS186" i="13"/>
  <c r="AQ187" i="13"/>
  <c r="AS187" i="13"/>
  <c r="AQ188" i="13"/>
  <c r="AS188" i="13"/>
  <c r="AQ189" i="13"/>
  <c r="AS189" i="13"/>
  <c r="AQ190" i="13"/>
  <c r="AS190" i="13"/>
  <c r="AS14" i="13"/>
  <c r="AQ14" i="13"/>
  <c r="BC15" i="13"/>
  <c r="BC16" i="13"/>
  <c r="BC17" i="13"/>
  <c r="BC18" i="13"/>
  <c r="BC19" i="13"/>
  <c r="BC20" i="13"/>
  <c r="BC21" i="13"/>
  <c r="BC22" i="13"/>
  <c r="BC23" i="13"/>
  <c r="BC24" i="13"/>
  <c r="BC25" i="13"/>
  <c r="BC26" i="13"/>
  <c r="BC27" i="13"/>
  <c r="BC28" i="13"/>
  <c r="BC29" i="13"/>
  <c r="BC30" i="13"/>
  <c r="BC31" i="13"/>
  <c r="BC32" i="13"/>
  <c r="BC33" i="13"/>
  <c r="BC34" i="13"/>
  <c r="BC35" i="13"/>
  <c r="BC36" i="13"/>
  <c r="BC37" i="13"/>
  <c r="BC38" i="13"/>
  <c r="BC39" i="13"/>
  <c r="BC40" i="13"/>
  <c r="BC41" i="13"/>
  <c r="BC42" i="13"/>
  <c r="BC43" i="13"/>
  <c r="BC44" i="13"/>
  <c r="BC45" i="13"/>
  <c r="BC46" i="13"/>
  <c r="BC47" i="13"/>
  <c r="BC48" i="13"/>
  <c r="BC49" i="13"/>
  <c r="BC50" i="13"/>
  <c r="BC51" i="13"/>
  <c r="BC52" i="13"/>
  <c r="BC53" i="13"/>
  <c r="BC54" i="13"/>
  <c r="BC55" i="13"/>
  <c r="BC56" i="13"/>
  <c r="BC57" i="13"/>
  <c r="BC58" i="13"/>
  <c r="BC59" i="13"/>
  <c r="BC60" i="13"/>
  <c r="BC61" i="13"/>
  <c r="BC62" i="13"/>
  <c r="BC63" i="13"/>
  <c r="BC64" i="13"/>
  <c r="BC65" i="13"/>
  <c r="BC66" i="13"/>
  <c r="BC67" i="13"/>
  <c r="BC68" i="13"/>
  <c r="BC69" i="13"/>
  <c r="BC70" i="13"/>
  <c r="BC71" i="13"/>
  <c r="BC72" i="13"/>
  <c r="BC73" i="13"/>
  <c r="BC74" i="13"/>
  <c r="BC75" i="13"/>
  <c r="BC76" i="13"/>
  <c r="BC77" i="13"/>
  <c r="BC78" i="13"/>
  <c r="BC79" i="13"/>
  <c r="BC80" i="13"/>
  <c r="BC81" i="13"/>
  <c r="BC82" i="13"/>
  <c r="BC83" i="13"/>
  <c r="BC84" i="13"/>
  <c r="BC85" i="13"/>
  <c r="BC86" i="13"/>
  <c r="BC87" i="13"/>
  <c r="BC88" i="13"/>
  <c r="BC89" i="13"/>
  <c r="BC90" i="13"/>
  <c r="BC91" i="13"/>
  <c r="BC92" i="13"/>
  <c r="BC93" i="13"/>
  <c r="BC94" i="13"/>
  <c r="BC95" i="13"/>
  <c r="BC96" i="13"/>
  <c r="BC97" i="13"/>
  <c r="BC98" i="13"/>
  <c r="BC99" i="13"/>
  <c r="BC100" i="13"/>
  <c r="BC101" i="13"/>
  <c r="BC102" i="13"/>
  <c r="BC103" i="13"/>
  <c r="BC104" i="13"/>
  <c r="BC105" i="13"/>
  <c r="BC106" i="13"/>
  <c r="BC107" i="13"/>
  <c r="BC108" i="13"/>
  <c r="BC109" i="13"/>
  <c r="BC110" i="13"/>
  <c r="BC111" i="13"/>
  <c r="BC112" i="13"/>
  <c r="BC113" i="13"/>
  <c r="BC114" i="13"/>
  <c r="BC115" i="13"/>
  <c r="BC116" i="13"/>
  <c r="BC117" i="13"/>
  <c r="BC118" i="13"/>
  <c r="BC119" i="13"/>
  <c r="BC120" i="13"/>
  <c r="BC121" i="13"/>
  <c r="BC122" i="13"/>
  <c r="BC123" i="13"/>
  <c r="BC124" i="13"/>
  <c r="BC125" i="13"/>
  <c r="BC126" i="13"/>
  <c r="BC127" i="13"/>
  <c r="BC128" i="13"/>
  <c r="BC129" i="13"/>
  <c r="BC130" i="13"/>
  <c r="BC131" i="13"/>
  <c r="BC132" i="13"/>
  <c r="BC133" i="13"/>
  <c r="BC134" i="13"/>
  <c r="BC135" i="13"/>
  <c r="BC136" i="13"/>
  <c r="BC137" i="13"/>
  <c r="BC138" i="13"/>
  <c r="BC139" i="13"/>
  <c r="BC140" i="13"/>
  <c r="BC141" i="13"/>
  <c r="BC142" i="13"/>
  <c r="BC143" i="13"/>
  <c r="BC144" i="13"/>
  <c r="BC145" i="13"/>
  <c r="BC146" i="13"/>
  <c r="BC147" i="13"/>
  <c r="BC148" i="13"/>
  <c r="BC149" i="13"/>
  <c r="BC150" i="13"/>
  <c r="BC151" i="13"/>
  <c r="BC152" i="13"/>
  <c r="BC153" i="13"/>
  <c r="BC154" i="13"/>
  <c r="BC155" i="13"/>
  <c r="BC156" i="13"/>
  <c r="BC157" i="13"/>
  <c r="BC158" i="13"/>
  <c r="BC159" i="13"/>
  <c r="BC160" i="13"/>
  <c r="BC161" i="13"/>
  <c r="BC162" i="13"/>
  <c r="BC163" i="13"/>
  <c r="BC164" i="13"/>
  <c r="BC165" i="13"/>
  <c r="BC166" i="13"/>
  <c r="BC167" i="13"/>
  <c r="BC168" i="13"/>
  <c r="BC169" i="13"/>
  <c r="BC170" i="13"/>
  <c r="BC171" i="13"/>
  <c r="BC172" i="13"/>
  <c r="BC173" i="13"/>
  <c r="BC174" i="13"/>
  <c r="BC175" i="13"/>
  <c r="BC176" i="13"/>
  <c r="BC177" i="13"/>
  <c r="BC178" i="13"/>
  <c r="BC179" i="13"/>
  <c r="BC180" i="13"/>
  <c r="BC181" i="13"/>
  <c r="BC182" i="13"/>
  <c r="BC183" i="13"/>
  <c r="BC184" i="13"/>
  <c r="BC185" i="13"/>
  <c r="BC186" i="13"/>
  <c r="BC187" i="13"/>
  <c r="BC188" i="13"/>
  <c r="BC189" i="13"/>
  <c r="BC190" i="13"/>
  <c r="BC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BE80" i="13"/>
  <c r="BE81" i="13"/>
  <c r="BE82" i="13"/>
  <c r="BE83" i="13"/>
  <c r="BE84" i="13"/>
  <c r="BE85" i="13"/>
  <c r="BE86" i="13"/>
  <c r="BE87" i="13"/>
  <c r="BE88" i="13"/>
  <c r="BE89" i="13"/>
  <c r="BE90" i="13"/>
  <c r="BE91" i="13"/>
  <c r="BE92" i="13"/>
  <c r="BE93" i="13"/>
  <c r="BE94" i="13"/>
  <c r="BE95" i="13"/>
  <c r="BE96" i="13"/>
  <c r="BE97" i="13"/>
  <c r="BE98" i="13"/>
  <c r="BE99" i="13"/>
  <c r="BE100" i="13"/>
  <c r="BE101" i="13"/>
  <c r="BE102" i="13"/>
  <c r="BE103" i="13"/>
  <c r="BE104" i="13"/>
  <c r="BE105" i="13"/>
  <c r="BE106" i="13"/>
  <c r="BE107" i="13"/>
  <c r="BE108" i="13"/>
  <c r="BE109" i="13"/>
  <c r="BE110" i="13"/>
  <c r="BE111" i="13"/>
  <c r="BE112" i="13"/>
  <c r="BE113" i="13"/>
  <c r="BE114" i="13"/>
  <c r="BE115" i="13"/>
  <c r="BE116" i="13"/>
  <c r="BE117" i="13"/>
  <c r="BE118" i="13"/>
  <c r="BE119" i="13"/>
  <c r="BE120" i="13"/>
  <c r="BE121" i="13"/>
  <c r="BE122" i="13"/>
  <c r="BE123" i="13"/>
  <c r="BE124" i="13"/>
  <c r="BE125" i="13"/>
  <c r="BE126" i="13"/>
  <c r="BE127" i="13"/>
  <c r="BE128" i="13"/>
  <c r="BE129" i="13"/>
  <c r="BE130" i="13"/>
  <c r="BE131" i="13"/>
  <c r="BE132" i="13"/>
  <c r="BE133" i="13"/>
  <c r="BE134" i="13"/>
  <c r="BE135" i="13"/>
  <c r="BE136" i="13"/>
  <c r="BE137" i="13"/>
  <c r="BE138" i="13"/>
  <c r="BE139" i="13"/>
  <c r="BE140" i="13"/>
  <c r="BE141" i="13"/>
  <c r="BE142" i="13"/>
  <c r="BE143" i="13"/>
  <c r="BE144" i="13"/>
  <c r="BE145" i="13"/>
  <c r="BE146" i="13"/>
  <c r="BE147" i="13"/>
  <c r="BE148" i="13"/>
  <c r="BE149" i="13"/>
  <c r="BE150" i="13"/>
  <c r="BE151" i="13"/>
  <c r="BE152" i="13"/>
  <c r="BE153" i="13"/>
  <c r="BE154" i="13"/>
  <c r="BE155" i="13"/>
  <c r="BE156" i="13"/>
  <c r="BE157" i="13"/>
  <c r="BE158" i="13"/>
  <c r="BE159" i="13"/>
  <c r="BE160" i="13"/>
  <c r="BE161" i="13"/>
  <c r="BE162" i="13"/>
  <c r="BE163" i="13"/>
  <c r="BE164" i="13"/>
  <c r="BE165" i="13"/>
  <c r="BE166" i="13"/>
  <c r="BE167" i="13"/>
  <c r="BE168" i="13"/>
  <c r="BE169" i="13"/>
  <c r="BE170" i="13"/>
  <c r="BE171" i="13"/>
  <c r="BE172" i="13"/>
  <c r="BE173" i="13"/>
  <c r="BE174" i="13"/>
  <c r="BE175" i="13"/>
  <c r="BE176" i="13"/>
  <c r="BE177" i="13"/>
  <c r="BE178" i="13"/>
  <c r="BE179" i="13"/>
  <c r="BE180" i="13"/>
  <c r="BE181" i="13"/>
  <c r="BE182" i="13"/>
  <c r="BE183" i="13"/>
  <c r="BE184" i="13"/>
  <c r="BE185" i="13"/>
  <c r="BE186" i="13"/>
  <c r="BE187" i="13"/>
  <c r="BE188" i="13"/>
  <c r="BE189" i="13"/>
  <c r="BE190" i="13"/>
  <c r="BE14" i="13"/>
  <c r="AK15" i="13"/>
  <c r="AL15" i="13"/>
  <c r="AK16" i="13"/>
  <c r="AL16" i="13"/>
  <c r="AK17" i="13"/>
  <c r="AL17" i="13"/>
  <c r="AK18" i="13"/>
  <c r="AL18" i="13"/>
  <c r="AK19" i="13"/>
  <c r="AL19" i="13"/>
  <c r="AK20" i="13"/>
  <c r="AL20" i="13"/>
  <c r="AK21" i="13"/>
  <c r="AL21" i="13"/>
  <c r="AK22" i="13"/>
  <c r="AL22" i="13"/>
  <c r="AM22" i="13" s="1"/>
  <c r="AK23" i="13"/>
  <c r="AL23" i="13"/>
  <c r="AK24" i="13"/>
  <c r="AL24" i="13"/>
  <c r="AK25" i="13"/>
  <c r="AL25" i="13"/>
  <c r="AK26" i="13"/>
  <c r="AL26" i="13"/>
  <c r="AK27" i="13"/>
  <c r="AL27" i="13"/>
  <c r="AK28" i="13"/>
  <c r="AL28" i="13"/>
  <c r="AK29" i="13"/>
  <c r="AL29" i="13"/>
  <c r="AK30" i="13"/>
  <c r="AL30" i="13"/>
  <c r="AK31" i="13"/>
  <c r="AL31" i="13"/>
  <c r="AK32" i="13"/>
  <c r="AL32" i="13"/>
  <c r="AK33" i="13"/>
  <c r="AL33" i="13"/>
  <c r="AK34" i="13"/>
  <c r="AL34" i="13"/>
  <c r="AK35" i="13"/>
  <c r="AL35" i="13"/>
  <c r="AM35" i="13" s="1"/>
  <c r="AK36" i="13"/>
  <c r="AL36" i="13"/>
  <c r="AK37" i="13"/>
  <c r="AL37" i="13"/>
  <c r="AK38" i="13"/>
  <c r="AM38" i="13" s="1"/>
  <c r="AL38" i="13"/>
  <c r="AK39" i="13"/>
  <c r="AL39" i="13"/>
  <c r="AK40" i="13"/>
  <c r="AL40" i="13"/>
  <c r="AK41" i="13"/>
  <c r="AL41" i="13"/>
  <c r="AK42" i="13"/>
  <c r="AL42" i="13"/>
  <c r="AK43" i="13"/>
  <c r="AL43" i="13"/>
  <c r="AK44" i="13"/>
  <c r="AL44" i="13"/>
  <c r="AK45" i="13"/>
  <c r="AL45" i="13"/>
  <c r="AK46" i="13"/>
  <c r="AM46" i="13" s="1"/>
  <c r="AL46" i="13"/>
  <c r="AK47" i="13"/>
  <c r="AL47" i="13"/>
  <c r="AK48" i="13"/>
  <c r="AL48" i="13"/>
  <c r="AK49" i="13"/>
  <c r="AL49" i="13"/>
  <c r="AK50" i="13"/>
  <c r="AL50" i="13"/>
  <c r="AK51" i="13"/>
  <c r="AL51" i="13"/>
  <c r="AK52" i="13"/>
  <c r="AL52" i="13"/>
  <c r="AK53" i="13"/>
  <c r="AL53" i="13"/>
  <c r="AK54" i="13"/>
  <c r="AL54" i="13"/>
  <c r="AK55" i="13"/>
  <c r="AL55" i="13"/>
  <c r="AK56" i="13"/>
  <c r="AL56" i="13"/>
  <c r="AK57" i="13"/>
  <c r="AL57" i="13"/>
  <c r="AK58" i="13"/>
  <c r="AL58" i="13"/>
  <c r="AK59" i="13"/>
  <c r="AL59" i="13"/>
  <c r="AK60" i="13"/>
  <c r="AL60" i="13"/>
  <c r="AK61" i="13"/>
  <c r="AL61" i="13"/>
  <c r="AK62" i="13"/>
  <c r="AL62" i="13"/>
  <c r="AK63" i="13"/>
  <c r="AL63" i="13"/>
  <c r="AK64" i="13"/>
  <c r="AL64" i="13"/>
  <c r="AK65" i="13"/>
  <c r="AL65" i="13"/>
  <c r="AK66" i="13"/>
  <c r="AL66" i="13"/>
  <c r="AK67" i="13"/>
  <c r="AL67" i="13"/>
  <c r="AK68" i="13"/>
  <c r="AL68" i="13"/>
  <c r="AK69" i="13"/>
  <c r="AL69" i="13"/>
  <c r="AK70" i="13"/>
  <c r="AL70" i="13"/>
  <c r="AK71" i="13"/>
  <c r="AL71" i="13"/>
  <c r="AK72" i="13"/>
  <c r="AL72" i="13"/>
  <c r="AK73" i="13"/>
  <c r="AL73" i="13"/>
  <c r="AK74" i="13"/>
  <c r="AL74" i="13"/>
  <c r="AK75" i="13"/>
  <c r="AL75" i="13"/>
  <c r="AM75" i="13" s="1"/>
  <c r="AK76" i="13"/>
  <c r="AL76" i="13"/>
  <c r="AK77" i="13"/>
  <c r="AL77" i="13"/>
  <c r="AK78" i="13"/>
  <c r="AL78" i="13"/>
  <c r="AK79" i="13"/>
  <c r="AL79" i="13"/>
  <c r="AK80" i="13"/>
  <c r="AL80" i="13"/>
  <c r="AK81" i="13"/>
  <c r="AL81" i="13"/>
  <c r="AK82" i="13"/>
  <c r="AL82" i="13"/>
  <c r="AK83" i="13"/>
  <c r="AL83" i="13"/>
  <c r="AK84" i="13"/>
  <c r="AL84" i="13"/>
  <c r="AK85" i="13"/>
  <c r="AL85" i="13"/>
  <c r="AK86" i="13"/>
  <c r="AL86" i="13"/>
  <c r="AK87" i="13"/>
  <c r="AL87" i="13"/>
  <c r="AK88" i="13"/>
  <c r="AL88" i="13"/>
  <c r="AK89" i="13"/>
  <c r="AL89" i="13"/>
  <c r="AK90" i="13"/>
  <c r="AL90" i="13"/>
  <c r="AK91" i="13"/>
  <c r="AL91" i="13"/>
  <c r="AM91" i="13" s="1"/>
  <c r="AK92" i="13"/>
  <c r="AL92" i="13"/>
  <c r="AK93" i="13"/>
  <c r="AL93" i="13"/>
  <c r="AK94" i="13"/>
  <c r="AL94" i="13"/>
  <c r="AK95" i="13"/>
  <c r="AL95" i="13"/>
  <c r="AK96" i="13"/>
  <c r="AL96" i="13"/>
  <c r="AK97" i="13"/>
  <c r="AL97" i="13"/>
  <c r="AK98" i="13"/>
  <c r="AL98" i="13"/>
  <c r="AK99" i="13"/>
  <c r="AM99" i="13" s="1"/>
  <c r="AL99" i="13"/>
  <c r="AK100" i="13"/>
  <c r="AL100" i="13"/>
  <c r="AK101" i="13"/>
  <c r="AL101" i="13"/>
  <c r="AK102" i="13"/>
  <c r="AL102" i="13"/>
  <c r="AM102" i="13"/>
  <c r="AK103" i="13"/>
  <c r="AL103" i="13"/>
  <c r="AK104" i="13"/>
  <c r="AL104" i="13"/>
  <c r="AK105" i="13"/>
  <c r="AL105" i="13"/>
  <c r="AK106" i="13"/>
  <c r="AL106" i="13"/>
  <c r="AK107" i="13"/>
  <c r="AL107" i="13"/>
  <c r="AK108" i="13"/>
  <c r="AL108" i="13"/>
  <c r="AK109" i="13"/>
  <c r="AL109" i="13"/>
  <c r="AK110" i="13"/>
  <c r="AM110" i="13" s="1"/>
  <c r="AL110" i="13"/>
  <c r="AK111" i="13"/>
  <c r="AL111" i="13"/>
  <c r="AK112" i="13"/>
  <c r="AL112" i="13"/>
  <c r="AK113" i="13"/>
  <c r="AL113" i="13"/>
  <c r="AK114" i="13"/>
  <c r="AL114" i="13"/>
  <c r="AK115" i="13"/>
  <c r="AM115" i="13" s="1"/>
  <c r="AL115" i="13"/>
  <c r="AK116" i="13"/>
  <c r="AL116" i="13"/>
  <c r="AK117" i="13"/>
  <c r="AL117" i="13"/>
  <c r="AK118" i="13"/>
  <c r="AL118" i="13"/>
  <c r="AK119" i="13"/>
  <c r="AL119" i="13"/>
  <c r="AK120" i="13"/>
  <c r="AL120" i="13"/>
  <c r="AK121" i="13"/>
  <c r="AL121" i="13"/>
  <c r="AK122" i="13"/>
  <c r="AL122" i="13"/>
  <c r="AK123" i="13"/>
  <c r="AL123" i="13"/>
  <c r="AK124" i="13"/>
  <c r="AL124" i="13"/>
  <c r="AK125" i="13"/>
  <c r="AL125" i="13"/>
  <c r="AK126" i="13"/>
  <c r="AL126" i="13"/>
  <c r="AK127" i="13"/>
  <c r="AL127" i="13"/>
  <c r="AK128" i="13"/>
  <c r="AL128" i="13"/>
  <c r="AK129" i="13"/>
  <c r="AL129" i="13"/>
  <c r="AK130" i="13"/>
  <c r="AL130" i="13"/>
  <c r="AK131" i="13"/>
  <c r="AL131" i="13"/>
  <c r="AK132" i="13"/>
  <c r="AL132" i="13"/>
  <c r="AK133" i="13"/>
  <c r="AL133" i="13"/>
  <c r="AK134" i="13"/>
  <c r="AL134" i="13"/>
  <c r="AK135" i="13"/>
  <c r="AL135" i="13"/>
  <c r="AK136" i="13"/>
  <c r="AL136" i="13"/>
  <c r="AK137" i="13"/>
  <c r="AL137" i="13"/>
  <c r="AK138" i="13"/>
  <c r="AL138" i="13"/>
  <c r="AK139" i="13"/>
  <c r="AL139" i="13"/>
  <c r="AM139" i="13" s="1"/>
  <c r="AK140" i="13"/>
  <c r="AL140" i="13"/>
  <c r="AK141" i="13"/>
  <c r="AL141" i="13"/>
  <c r="AK142" i="13"/>
  <c r="AL142" i="13"/>
  <c r="AK143" i="13"/>
  <c r="AL143" i="13"/>
  <c r="AK144" i="13"/>
  <c r="AL144" i="13"/>
  <c r="AK145" i="13"/>
  <c r="AL145" i="13"/>
  <c r="AK146" i="13"/>
  <c r="AL146" i="13"/>
  <c r="AK147" i="13"/>
  <c r="AL147" i="13"/>
  <c r="AK148" i="13"/>
  <c r="AL148" i="13"/>
  <c r="AK149" i="13"/>
  <c r="AL149" i="13"/>
  <c r="AK150" i="13"/>
  <c r="AL150" i="13"/>
  <c r="AK151" i="13"/>
  <c r="AL151" i="13"/>
  <c r="AK152" i="13"/>
  <c r="AL152" i="13"/>
  <c r="AK153" i="13"/>
  <c r="AL153" i="13"/>
  <c r="AK154" i="13"/>
  <c r="AL154" i="13"/>
  <c r="AK155" i="13"/>
  <c r="AL155" i="13"/>
  <c r="AM155" i="13" s="1"/>
  <c r="AK156" i="13"/>
  <c r="AL156" i="13"/>
  <c r="AK157" i="13"/>
  <c r="AL157" i="13"/>
  <c r="AK158" i="13"/>
  <c r="AL158" i="13"/>
  <c r="AK159" i="13"/>
  <c r="AL159" i="13"/>
  <c r="AK160" i="13"/>
  <c r="AL160" i="13"/>
  <c r="AK161" i="13"/>
  <c r="AL161" i="13"/>
  <c r="AK162" i="13"/>
  <c r="AL162" i="13"/>
  <c r="AK163" i="13"/>
  <c r="AL163" i="13"/>
  <c r="AK164" i="13"/>
  <c r="AL164" i="13"/>
  <c r="AK165" i="13"/>
  <c r="AL165" i="13"/>
  <c r="AK166" i="13"/>
  <c r="AL166" i="13"/>
  <c r="AM166" i="13" s="1"/>
  <c r="AK167" i="13"/>
  <c r="AM167" i="13" s="1"/>
  <c r="AL167" i="13"/>
  <c r="AK168" i="13"/>
  <c r="AL168" i="13"/>
  <c r="AK169" i="13"/>
  <c r="AL169" i="13"/>
  <c r="AK170" i="13"/>
  <c r="AL170" i="13"/>
  <c r="AK171" i="13"/>
  <c r="AL171" i="13"/>
  <c r="AK172" i="13"/>
  <c r="AL172" i="13"/>
  <c r="AK173" i="13"/>
  <c r="AM173" i="13" s="1"/>
  <c r="AL173" i="13"/>
  <c r="AK174" i="13"/>
  <c r="AM174" i="13" s="1"/>
  <c r="AL174" i="13"/>
  <c r="AK175" i="13"/>
  <c r="AL175" i="13"/>
  <c r="AK176" i="13"/>
  <c r="AL176" i="13"/>
  <c r="AK177" i="13"/>
  <c r="AL177" i="13"/>
  <c r="AK178" i="13"/>
  <c r="AL178" i="13"/>
  <c r="AK179" i="13"/>
  <c r="AL179" i="13"/>
  <c r="AM179" i="13"/>
  <c r="AK180" i="13"/>
  <c r="AL180" i="13"/>
  <c r="AK181" i="13"/>
  <c r="AL181" i="13"/>
  <c r="AK182" i="13"/>
  <c r="AL182" i="13"/>
  <c r="AK183" i="13"/>
  <c r="AL183" i="13"/>
  <c r="AK184" i="13"/>
  <c r="AL184" i="13"/>
  <c r="AK185" i="13"/>
  <c r="AL185" i="13"/>
  <c r="AK186" i="13"/>
  <c r="AL186" i="13"/>
  <c r="AK187" i="13"/>
  <c r="AL187" i="13"/>
  <c r="AK188" i="13"/>
  <c r="AL188" i="13"/>
  <c r="AK189" i="13"/>
  <c r="AL189" i="13"/>
  <c r="AK190" i="13"/>
  <c r="AM190" i="13" s="1"/>
  <c r="AL190" i="13"/>
  <c r="AH15" i="13"/>
  <c r="AJ15" i="13" s="1"/>
  <c r="AI15" i="13"/>
  <c r="AH16" i="13"/>
  <c r="AI16" i="13"/>
  <c r="AH17" i="13"/>
  <c r="AI17" i="13"/>
  <c r="AH18" i="13"/>
  <c r="AI18" i="13"/>
  <c r="AH19" i="13"/>
  <c r="AJ19" i="13" s="1"/>
  <c r="AI19" i="13"/>
  <c r="AH20" i="13"/>
  <c r="AI20" i="13"/>
  <c r="AH21" i="13"/>
  <c r="AI21" i="13"/>
  <c r="AH22" i="13"/>
  <c r="AI22" i="13"/>
  <c r="AH23" i="13"/>
  <c r="AI23" i="13"/>
  <c r="AH24" i="13"/>
  <c r="AI24" i="13"/>
  <c r="AH25" i="13"/>
  <c r="AI25" i="13"/>
  <c r="AH26" i="13"/>
  <c r="AI26" i="13"/>
  <c r="AH27" i="13"/>
  <c r="AI27" i="13"/>
  <c r="AH28" i="13"/>
  <c r="AI28" i="13"/>
  <c r="AH29" i="13"/>
  <c r="AI29" i="13"/>
  <c r="AH30" i="13"/>
  <c r="AI30" i="13"/>
  <c r="AH31" i="13"/>
  <c r="AI31" i="13"/>
  <c r="AH32" i="13"/>
  <c r="AI32" i="13"/>
  <c r="AH33" i="13"/>
  <c r="AI33" i="13"/>
  <c r="AH34" i="13"/>
  <c r="AI34" i="13"/>
  <c r="AH35" i="13"/>
  <c r="AI35" i="13"/>
  <c r="AH36" i="13"/>
  <c r="AI36" i="13"/>
  <c r="AH37" i="13"/>
  <c r="AI37" i="13"/>
  <c r="AH38" i="13"/>
  <c r="AI38" i="13"/>
  <c r="AH39" i="13"/>
  <c r="AI39" i="13"/>
  <c r="AH40" i="13"/>
  <c r="AI40" i="13"/>
  <c r="AH41" i="13"/>
  <c r="AI41" i="13"/>
  <c r="AH42" i="13"/>
  <c r="AI42" i="13"/>
  <c r="AH43" i="13"/>
  <c r="AI43" i="13"/>
  <c r="AH44" i="13"/>
  <c r="AI44" i="13"/>
  <c r="AH45" i="13"/>
  <c r="AI45" i="13"/>
  <c r="AH46" i="13"/>
  <c r="AI46" i="13"/>
  <c r="AH47" i="13"/>
  <c r="AJ47" i="13" s="1"/>
  <c r="AI47" i="13"/>
  <c r="AH48" i="13"/>
  <c r="AI48" i="13"/>
  <c r="AH49" i="13"/>
  <c r="AI49" i="13"/>
  <c r="AH50" i="13"/>
  <c r="AI50" i="13"/>
  <c r="AH51" i="13"/>
  <c r="AI51" i="13"/>
  <c r="AH52" i="13"/>
  <c r="AI52" i="13"/>
  <c r="AH53" i="13"/>
  <c r="AI53" i="13"/>
  <c r="AH54" i="13"/>
  <c r="AI54" i="13"/>
  <c r="AH55" i="13"/>
  <c r="AI55" i="13"/>
  <c r="AH56" i="13"/>
  <c r="AI56" i="13"/>
  <c r="AH57" i="13"/>
  <c r="AI57" i="13"/>
  <c r="AH58" i="13"/>
  <c r="AI58" i="13"/>
  <c r="AH59" i="13"/>
  <c r="AI59" i="13"/>
  <c r="AH60" i="13"/>
  <c r="AI60" i="13"/>
  <c r="AH61" i="13"/>
  <c r="AI61" i="13"/>
  <c r="AH62" i="13"/>
  <c r="AI62" i="13"/>
  <c r="AH63" i="13"/>
  <c r="AI63" i="13"/>
  <c r="AH64" i="13"/>
  <c r="AI64" i="13"/>
  <c r="AH65" i="13"/>
  <c r="AI65" i="13"/>
  <c r="AH66" i="13"/>
  <c r="AI66" i="13"/>
  <c r="AH67" i="13"/>
  <c r="AJ67" i="13" s="1"/>
  <c r="AI67" i="13"/>
  <c r="AH68" i="13"/>
  <c r="AI68" i="13"/>
  <c r="AH69" i="13"/>
  <c r="AI69" i="13"/>
  <c r="AH70" i="13"/>
  <c r="AI70" i="13"/>
  <c r="AH71" i="13"/>
  <c r="AI71" i="13"/>
  <c r="AH72" i="13"/>
  <c r="AI72" i="13"/>
  <c r="AH73" i="13"/>
  <c r="AI73" i="13"/>
  <c r="AH74" i="13"/>
  <c r="AI74" i="13"/>
  <c r="AH75" i="13"/>
  <c r="AI75" i="13"/>
  <c r="AH76" i="13"/>
  <c r="AI76" i="13"/>
  <c r="AH77" i="13"/>
  <c r="AI77" i="13"/>
  <c r="AH78" i="13"/>
  <c r="AI78" i="13"/>
  <c r="AH79" i="13"/>
  <c r="AI79" i="13"/>
  <c r="AH80" i="13"/>
  <c r="AI80" i="13"/>
  <c r="AH81" i="13"/>
  <c r="AI81" i="13"/>
  <c r="AH82" i="13"/>
  <c r="AI82" i="13"/>
  <c r="AH83" i="13"/>
  <c r="AJ83" i="13" s="1"/>
  <c r="AI83" i="13"/>
  <c r="AH84" i="13"/>
  <c r="AI84" i="13"/>
  <c r="AH85" i="13"/>
  <c r="AI85" i="13"/>
  <c r="AH86" i="13"/>
  <c r="AI86" i="13"/>
  <c r="AH87" i="13"/>
  <c r="AI87" i="13"/>
  <c r="AH88" i="13"/>
  <c r="AI88" i="13"/>
  <c r="AH89" i="13"/>
  <c r="AI89" i="13"/>
  <c r="AH90" i="13"/>
  <c r="AI90" i="13"/>
  <c r="AH91" i="13"/>
  <c r="AI91" i="13"/>
  <c r="AH92" i="13"/>
  <c r="AI92" i="13"/>
  <c r="AH93" i="13"/>
  <c r="AI93" i="13"/>
  <c r="AH94" i="13"/>
  <c r="AI94" i="13"/>
  <c r="AH95" i="13"/>
  <c r="AI95" i="13"/>
  <c r="AH96" i="13"/>
  <c r="AI96" i="13"/>
  <c r="AH97" i="13"/>
  <c r="AI97" i="13"/>
  <c r="AH98" i="13"/>
  <c r="AI98" i="13"/>
  <c r="AH99" i="13"/>
  <c r="AJ99" i="13" s="1"/>
  <c r="AI99" i="13"/>
  <c r="AH100" i="13"/>
  <c r="AI100" i="13"/>
  <c r="AH101" i="13"/>
  <c r="AI101" i="13"/>
  <c r="AH102" i="13"/>
  <c r="AI102" i="13"/>
  <c r="AH103" i="13"/>
  <c r="AI103" i="13"/>
  <c r="AH104" i="13"/>
  <c r="AI104" i="13"/>
  <c r="AH105" i="13"/>
  <c r="AI105" i="13"/>
  <c r="AH106" i="13"/>
  <c r="AI106" i="13"/>
  <c r="AH107" i="13"/>
  <c r="AI107" i="13"/>
  <c r="AH108" i="13"/>
  <c r="AI108" i="13"/>
  <c r="AH109" i="13"/>
  <c r="AI109" i="13"/>
  <c r="AH110" i="13"/>
  <c r="AI110" i="13"/>
  <c r="AH111" i="13"/>
  <c r="AJ111" i="13" s="1"/>
  <c r="AI111" i="13"/>
  <c r="AH112" i="13"/>
  <c r="AI112" i="13"/>
  <c r="AH113" i="13"/>
  <c r="AJ113" i="13" s="1"/>
  <c r="AI113" i="13"/>
  <c r="AH114" i="13"/>
  <c r="AI114" i="13"/>
  <c r="AH115" i="13"/>
  <c r="AJ115" i="13" s="1"/>
  <c r="AI115" i="13"/>
  <c r="AH116" i="13"/>
  <c r="AI116" i="13"/>
  <c r="AH117" i="13"/>
  <c r="AI117" i="13"/>
  <c r="AH118" i="13"/>
  <c r="AI118" i="13"/>
  <c r="AH119" i="13"/>
  <c r="AI119" i="13"/>
  <c r="AH120" i="13"/>
  <c r="AI120" i="13"/>
  <c r="AH121" i="13"/>
  <c r="AI121" i="13"/>
  <c r="AH122" i="13"/>
  <c r="AI122" i="13"/>
  <c r="AH123" i="13"/>
  <c r="AI123" i="13"/>
  <c r="AH124" i="13"/>
  <c r="AI124" i="13"/>
  <c r="AH125" i="13"/>
  <c r="AI125" i="13"/>
  <c r="AH126" i="13"/>
  <c r="AI126" i="13"/>
  <c r="AH127" i="13"/>
  <c r="AI127" i="13"/>
  <c r="AH128" i="13"/>
  <c r="AI128" i="13"/>
  <c r="AH129" i="13"/>
  <c r="AI129" i="13"/>
  <c r="AH130" i="13"/>
  <c r="AI130" i="13"/>
  <c r="AH131" i="13"/>
  <c r="AI131" i="13"/>
  <c r="AJ131" i="13"/>
  <c r="AH132" i="13"/>
  <c r="AI132" i="13"/>
  <c r="AH133" i="13"/>
  <c r="AI133" i="13"/>
  <c r="AH134" i="13"/>
  <c r="AI134" i="13"/>
  <c r="AH135" i="13"/>
  <c r="AI135" i="13"/>
  <c r="AH136" i="13"/>
  <c r="AI136" i="13"/>
  <c r="AH137" i="13"/>
  <c r="AI137" i="13"/>
  <c r="AH138" i="13"/>
  <c r="AI138" i="13"/>
  <c r="AH139" i="13"/>
  <c r="AI139" i="13"/>
  <c r="AH140" i="13"/>
  <c r="AI140" i="13"/>
  <c r="AH141" i="13"/>
  <c r="AI141" i="13"/>
  <c r="AH142" i="13"/>
  <c r="AI142" i="13"/>
  <c r="AH143" i="13"/>
  <c r="AI143" i="13"/>
  <c r="AH144" i="13"/>
  <c r="AI144" i="13"/>
  <c r="AH145" i="13"/>
  <c r="AI145" i="13"/>
  <c r="AH146" i="13"/>
  <c r="AI146" i="13"/>
  <c r="AH147" i="13"/>
  <c r="AI147" i="13"/>
  <c r="AJ147" i="13" s="1"/>
  <c r="AH148" i="13"/>
  <c r="AI148" i="13"/>
  <c r="AH149" i="13"/>
  <c r="AI149" i="13"/>
  <c r="AH150" i="13"/>
  <c r="AI150" i="13"/>
  <c r="AH151" i="13"/>
  <c r="AI151" i="13"/>
  <c r="AH152" i="13"/>
  <c r="AI152" i="13"/>
  <c r="AH153" i="13"/>
  <c r="AI153" i="13"/>
  <c r="AH154" i="13"/>
  <c r="AI154" i="13"/>
  <c r="AH155" i="13"/>
  <c r="AI155" i="13"/>
  <c r="AH156" i="13"/>
  <c r="AI156" i="13"/>
  <c r="AH157" i="13"/>
  <c r="AI157" i="13"/>
  <c r="AH158" i="13"/>
  <c r="AI158" i="13"/>
  <c r="AH159" i="13"/>
  <c r="AI159" i="13"/>
  <c r="AH160" i="13"/>
  <c r="AI160" i="13"/>
  <c r="AH161" i="13"/>
  <c r="AI161" i="13"/>
  <c r="AH162" i="13"/>
  <c r="AI162" i="13"/>
  <c r="AH163" i="13"/>
  <c r="AI163" i="13"/>
  <c r="AH164" i="13"/>
  <c r="AI164" i="13"/>
  <c r="AH165" i="13"/>
  <c r="AI165" i="13"/>
  <c r="AH166" i="13"/>
  <c r="AI166" i="13"/>
  <c r="AH167" i="13"/>
  <c r="AI167" i="13"/>
  <c r="AH168" i="13"/>
  <c r="AI168" i="13"/>
  <c r="AH169" i="13"/>
  <c r="AI169" i="13"/>
  <c r="AH170" i="13"/>
  <c r="AI170" i="13"/>
  <c r="AH171" i="13"/>
  <c r="AI171" i="13"/>
  <c r="AH172" i="13"/>
  <c r="AI172" i="13"/>
  <c r="AH173" i="13"/>
  <c r="AI173" i="13"/>
  <c r="AH174" i="13"/>
  <c r="AI174" i="13"/>
  <c r="AH175" i="13"/>
  <c r="AI175" i="13"/>
  <c r="AH176" i="13"/>
  <c r="AI176" i="13"/>
  <c r="AH177" i="13"/>
  <c r="AI177" i="13"/>
  <c r="AH178" i="13"/>
  <c r="AI178" i="13"/>
  <c r="AH179" i="13"/>
  <c r="AI179" i="13"/>
  <c r="AH180" i="13"/>
  <c r="AI180" i="13"/>
  <c r="AH181" i="13"/>
  <c r="AI181" i="13"/>
  <c r="AH182" i="13"/>
  <c r="AI182" i="13"/>
  <c r="AH183" i="13"/>
  <c r="AI183" i="13"/>
  <c r="AH184" i="13"/>
  <c r="AI184" i="13"/>
  <c r="AH185" i="13"/>
  <c r="AI185" i="13"/>
  <c r="AH186" i="13"/>
  <c r="AI186" i="13"/>
  <c r="AH187" i="13"/>
  <c r="AI187" i="13"/>
  <c r="AH188" i="13"/>
  <c r="AI188" i="13"/>
  <c r="AH189" i="13"/>
  <c r="AI189" i="13"/>
  <c r="AH190" i="13"/>
  <c r="AI190" i="13"/>
  <c r="AE15" i="13"/>
  <c r="AF15" i="13"/>
  <c r="AE16" i="13"/>
  <c r="AF16" i="13"/>
  <c r="AE17" i="13"/>
  <c r="AF17" i="13"/>
  <c r="AE18" i="13"/>
  <c r="AF18" i="13"/>
  <c r="AG18" i="13"/>
  <c r="AE19" i="13"/>
  <c r="AF19" i="13"/>
  <c r="AE20" i="13"/>
  <c r="AF20" i="13"/>
  <c r="AE21" i="13"/>
  <c r="AF21" i="13"/>
  <c r="AE22" i="13"/>
  <c r="AF22" i="13"/>
  <c r="AE23" i="13"/>
  <c r="AF23" i="13"/>
  <c r="AE24" i="13"/>
  <c r="AF24" i="13"/>
  <c r="AE25" i="13"/>
  <c r="AF25" i="13"/>
  <c r="AE26" i="13"/>
  <c r="AF26" i="13"/>
  <c r="AE27" i="13"/>
  <c r="AF27" i="13"/>
  <c r="AE28" i="13"/>
  <c r="AF28" i="13"/>
  <c r="AE29" i="13"/>
  <c r="AF29" i="13"/>
  <c r="AE30" i="13"/>
  <c r="AF30" i="13"/>
  <c r="AE31" i="13"/>
  <c r="AF31" i="13"/>
  <c r="AE32" i="13"/>
  <c r="AF32" i="13"/>
  <c r="AE33" i="13"/>
  <c r="AF33" i="13"/>
  <c r="AE34" i="13"/>
  <c r="AF34" i="13"/>
  <c r="AE35" i="13"/>
  <c r="AF35" i="13"/>
  <c r="AE36" i="13"/>
  <c r="AF36" i="13"/>
  <c r="AE37" i="13"/>
  <c r="AF37" i="13"/>
  <c r="AE38" i="13"/>
  <c r="AF38" i="13"/>
  <c r="AE39" i="13"/>
  <c r="AF39" i="13"/>
  <c r="AE40" i="13"/>
  <c r="AF40" i="13"/>
  <c r="AE41" i="13"/>
  <c r="AF41" i="13"/>
  <c r="AE42" i="13"/>
  <c r="AF42" i="13"/>
  <c r="AG42" i="13" s="1"/>
  <c r="AE43" i="13"/>
  <c r="AF43" i="13"/>
  <c r="AE44" i="13"/>
  <c r="AF44" i="13"/>
  <c r="AE45" i="13"/>
  <c r="AF45" i="13"/>
  <c r="AE46" i="13"/>
  <c r="AF46" i="13"/>
  <c r="AE47" i="13"/>
  <c r="AF47" i="13"/>
  <c r="AE48" i="13"/>
  <c r="AF48" i="13"/>
  <c r="AE49" i="13"/>
  <c r="AF49" i="13"/>
  <c r="AE50" i="13"/>
  <c r="AF50" i="13"/>
  <c r="AG50" i="13" s="1"/>
  <c r="AE51" i="13"/>
  <c r="AF51" i="13"/>
  <c r="AE52" i="13"/>
  <c r="AF52" i="13"/>
  <c r="AE53" i="13"/>
  <c r="AF53" i="13"/>
  <c r="AE54" i="13"/>
  <c r="AF54" i="13"/>
  <c r="AE55" i="13"/>
  <c r="AF55" i="13"/>
  <c r="AE56" i="13"/>
  <c r="AF56" i="13"/>
  <c r="AE57" i="13"/>
  <c r="AF57" i="13"/>
  <c r="AE58" i="13"/>
  <c r="AF58" i="13"/>
  <c r="AE59" i="13"/>
  <c r="AF59" i="13"/>
  <c r="AE60" i="13"/>
  <c r="AF60" i="13"/>
  <c r="AE61" i="13"/>
  <c r="AF61" i="13"/>
  <c r="AE62" i="13"/>
  <c r="AF62" i="13"/>
  <c r="AE63" i="13"/>
  <c r="AF63" i="13"/>
  <c r="AE64" i="13"/>
  <c r="AF64" i="13"/>
  <c r="AE65" i="13"/>
  <c r="AF65" i="13"/>
  <c r="AE66" i="13"/>
  <c r="AF66" i="13"/>
  <c r="AE67" i="13"/>
  <c r="AF67" i="13"/>
  <c r="AG67" i="13" s="1"/>
  <c r="AE68" i="13"/>
  <c r="AF68" i="13"/>
  <c r="AE69" i="13"/>
  <c r="AF69" i="13"/>
  <c r="AE70" i="13"/>
  <c r="AF70" i="13"/>
  <c r="AE71" i="13"/>
  <c r="AF71" i="13"/>
  <c r="AE72" i="13"/>
  <c r="AF72" i="13"/>
  <c r="AE73" i="13"/>
  <c r="AF73" i="13"/>
  <c r="AE74" i="13"/>
  <c r="AF74" i="13"/>
  <c r="AE75" i="13"/>
  <c r="AF75" i="13"/>
  <c r="AG75" i="13" s="1"/>
  <c r="AE76" i="13"/>
  <c r="AF76" i="13"/>
  <c r="AE77" i="13"/>
  <c r="AF77" i="13"/>
  <c r="AE78" i="13"/>
  <c r="AF78" i="13"/>
  <c r="AE79" i="13"/>
  <c r="AF79" i="13"/>
  <c r="AE80" i="13"/>
  <c r="AF80" i="13"/>
  <c r="AE81" i="13"/>
  <c r="AF81" i="13"/>
  <c r="AE82" i="13"/>
  <c r="AF82" i="13"/>
  <c r="AE83" i="13"/>
  <c r="AF83" i="13"/>
  <c r="AE84" i="13"/>
  <c r="AF84" i="13"/>
  <c r="AE85" i="13"/>
  <c r="AF85" i="13"/>
  <c r="AE86" i="13"/>
  <c r="AF86" i="13"/>
  <c r="AG86" i="13" s="1"/>
  <c r="AE87" i="13"/>
  <c r="AF87" i="13"/>
  <c r="AE88" i="13"/>
  <c r="AF88" i="13"/>
  <c r="AE89" i="13"/>
  <c r="AG89" i="13" s="1"/>
  <c r="AF89" i="13"/>
  <c r="AE90" i="13"/>
  <c r="AF90" i="13"/>
  <c r="AE91" i="13"/>
  <c r="AG91" i="13" s="1"/>
  <c r="AF91" i="13"/>
  <c r="AE92" i="13"/>
  <c r="AF92" i="13"/>
  <c r="AE93" i="13"/>
  <c r="AF93" i="13"/>
  <c r="AE94" i="13"/>
  <c r="AF94" i="13"/>
  <c r="AE95" i="13"/>
  <c r="AF95" i="13"/>
  <c r="AE96" i="13"/>
  <c r="AF96" i="13"/>
  <c r="AE97" i="13"/>
  <c r="AF97" i="13"/>
  <c r="AE98" i="13"/>
  <c r="AF98" i="13"/>
  <c r="AE99" i="13"/>
  <c r="AF99" i="13"/>
  <c r="AE100" i="13"/>
  <c r="AF100" i="13"/>
  <c r="AE101" i="13"/>
  <c r="AF101" i="13"/>
  <c r="AE102" i="13"/>
  <c r="AF102" i="13"/>
  <c r="AE103" i="13"/>
  <c r="AF103" i="13"/>
  <c r="AE104" i="13"/>
  <c r="AF104" i="13"/>
  <c r="AE105" i="13"/>
  <c r="AF105" i="13"/>
  <c r="AE106" i="13"/>
  <c r="AF106" i="13"/>
  <c r="AE107" i="13"/>
  <c r="AF107" i="13"/>
  <c r="AE108" i="13"/>
  <c r="AF108" i="13"/>
  <c r="AE109" i="13"/>
  <c r="AF109" i="13"/>
  <c r="AE110" i="13"/>
  <c r="AF110" i="13"/>
  <c r="AE111" i="13"/>
  <c r="AG111" i="13" s="1"/>
  <c r="AF111" i="13"/>
  <c r="AE112" i="13"/>
  <c r="AF112" i="13"/>
  <c r="AE113" i="13"/>
  <c r="AG113" i="13" s="1"/>
  <c r="AF113" i="13"/>
  <c r="AE114" i="13"/>
  <c r="AF114" i="13"/>
  <c r="AE115" i="13"/>
  <c r="AF115" i="13"/>
  <c r="AE116" i="13"/>
  <c r="AF116" i="13"/>
  <c r="AE117" i="13"/>
  <c r="AG117" i="13" s="1"/>
  <c r="AF117" i="13"/>
  <c r="AE118" i="13"/>
  <c r="AF118" i="13"/>
  <c r="AE119" i="13"/>
  <c r="AF119" i="13"/>
  <c r="AE120" i="13"/>
  <c r="AF120" i="13"/>
  <c r="AE121" i="13"/>
  <c r="AG121" i="13" s="1"/>
  <c r="AF121" i="13"/>
  <c r="AE122" i="13"/>
  <c r="AF122" i="13"/>
  <c r="AE123" i="13"/>
  <c r="AG123" i="13" s="1"/>
  <c r="AF123" i="13"/>
  <c r="AE124" i="13"/>
  <c r="AG124" i="13" s="1"/>
  <c r="AF124" i="13"/>
  <c r="AE125" i="13"/>
  <c r="AF125" i="13"/>
  <c r="AE126" i="13"/>
  <c r="AG126" i="13" s="1"/>
  <c r="AF126" i="13"/>
  <c r="AE127" i="13"/>
  <c r="AF127" i="13"/>
  <c r="AE128" i="13"/>
  <c r="AG128" i="13" s="1"/>
  <c r="AF128" i="13"/>
  <c r="AE129" i="13"/>
  <c r="AF129" i="13"/>
  <c r="AE130" i="13"/>
  <c r="AG130" i="13" s="1"/>
  <c r="AF130" i="13"/>
  <c r="AE131" i="13"/>
  <c r="AF131" i="13"/>
  <c r="AE132" i="13"/>
  <c r="AG132" i="13" s="1"/>
  <c r="AF132" i="13"/>
  <c r="AE133" i="13"/>
  <c r="AF133" i="13"/>
  <c r="AE134" i="13"/>
  <c r="AG134" i="13" s="1"/>
  <c r="AF134" i="13"/>
  <c r="AE135" i="13"/>
  <c r="AF135" i="13"/>
  <c r="AE136" i="13"/>
  <c r="AF136" i="13"/>
  <c r="AE137" i="13"/>
  <c r="AF137" i="13"/>
  <c r="AE138" i="13"/>
  <c r="AF138" i="13"/>
  <c r="AE139" i="13"/>
  <c r="AF139" i="13"/>
  <c r="AG139" i="13"/>
  <c r="AE140" i="13"/>
  <c r="AF140" i="13"/>
  <c r="AE141" i="13"/>
  <c r="AF141" i="13"/>
  <c r="AE142" i="13"/>
  <c r="AF142" i="13"/>
  <c r="AE143" i="13"/>
  <c r="AF143" i="13"/>
  <c r="AE144" i="13"/>
  <c r="AF144" i="13"/>
  <c r="AE145" i="13"/>
  <c r="AF145" i="13"/>
  <c r="AE146" i="13"/>
  <c r="AF146" i="13"/>
  <c r="AE147" i="13"/>
  <c r="AF147" i="13"/>
  <c r="AE148" i="13"/>
  <c r="AF148" i="13"/>
  <c r="AE149" i="13"/>
  <c r="AF149" i="13"/>
  <c r="AE150" i="13"/>
  <c r="AF150" i="13"/>
  <c r="AE151" i="13"/>
  <c r="AF151" i="13"/>
  <c r="AE152" i="13"/>
  <c r="AF152" i="13"/>
  <c r="AE153" i="13"/>
  <c r="AF153" i="13"/>
  <c r="AE154" i="13"/>
  <c r="AF154" i="13"/>
  <c r="AE155" i="13"/>
  <c r="AF155" i="13"/>
  <c r="AG155" i="13" s="1"/>
  <c r="AE156" i="13"/>
  <c r="AF156" i="13"/>
  <c r="AE157" i="13"/>
  <c r="AF157" i="13"/>
  <c r="AE158" i="13"/>
  <c r="AF158" i="13"/>
  <c r="AE159" i="13"/>
  <c r="AF159" i="13"/>
  <c r="AE160" i="13"/>
  <c r="AF160" i="13"/>
  <c r="AE161" i="13"/>
  <c r="AF161" i="13"/>
  <c r="AE162" i="13"/>
  <c r="AG162" i="13" s="1"/>
  <c r="AF162" i="13"/>
  <c r="AE163" i="13"/>
  <c r="AF163" i="13"/>
  <c r="AE164" i="13"/>
  <c r="AF164" i="13"/>
  <c r="AE165" i="13"/>
  <c r="AF165" i="13"/>
  <c r="AE166" i="13"/>
  <c r="AF166" i="13"/>
  <c r="AE167" i="13"/>
  <c r="AF167" i="13"/>
  <c r="AE168" i="13"/>
  <c r="AF168" i="13"/>
  <c r="AE169" i="13"/>
  <c r="AF169" i="13"/>
  <c r="AE170" i="13"/>
  <c r="AF170" i="13"/>
  <c r="AE171" i="13"/>
  <c r="AG171" i="13" s="1"/>
  <c r="AF171" i="13"/>
  <c r="AE172" i="13"/>
  <c r="AF172" i="13"/>
  <c r="AE173" i="13"/>
  <c r="AF173" i="13"/>
  <c r="AE174" i="13"/>
  <c r="AF174" i="13"/>
  <c r="AE175" i="13"/>
  <c r="AG175" i="13" s="1"/>
  <c r="AF175" i="13"/>
  <c r="AE176" i="13"/>
  <c r="AF176" i="13"/>
  <c r="AE177" i="13"/>
  <c r="AG177" i="13" s="1"/>
  <c r="AF177" i="13"/>
  <c r="AE178" i="13"/>
  <c r="AF178" i="13"/>
  <c r="AE179" i="13"/>
  <c r="AF179" i="13"/>
  <c r="AE180" i="13"/>
  <c r="AF180" i="13"/>
  <c r="AE181" i="13"/>
  <c r="AF181" i="13"/>
  <c r="AE182" i="13"/>
  <c r="AF182" i="13"/>
  <c r="AE183" i="13"/>
  <c r="AF183" i="13"/>
  <c r="AE184" i="13"/>
  <c r="AF184" i="13"/>
  <c r="AE185" i="13"/>
  <c r="AF185" i="13"/>
  <c r="AE186" i="13"/>
  <c r="AG186" i="13" s="1"/>
  <c r="AF186" i="13"/>
  <c r="AE187" i="13"/>
  <c r="AG187" i="13" s="1"/>
  <c r="AF187" i="13"/>
  <c r="AE188" i="13"/>
  <c r="AF188" i="13"/>
  <c r="AE189" i="13"/>
  <c r="AF189" i="13"/>
  <c r="AE190" i="13"/>
  <c r="AF190" i="13"/>
  <c r="AL14" i="13"/>
  <c r="AK14" i="13"/>
  <c r="AI14" i="13"/>
  <c r="AH14" i="13"/>
  <c r="AF14" i="13"/>
  <c r="AE14" i="13"/>
  <c r="AN15" i="13"/>
  <c r="AO15" i="13"/>
  <c r="AN16" i="13"/>
  <c r="AO16" i="13"/>
  <c r="AN17" i="13"/>
  <c r="AO17" i="13"/>
  <c r="AN18" i="13"/>
  <c r="AO18" i="13"/>
  <c r="AN19" i="13"/>
  <c r="AO19" i="13"/>
  <c r="AN20" i="13"/>
  <c r="AO20" i="13"/>
  <c r="AN21" i="13"/>
  <c r="AO21" i="13"/>
  <c r="AN22" i="13"/>
  <c r="AO22" i="13"/>
  <c r="AN23" i="13"/>
  <c r="AO23" i="13"/>
  <c r="AN24" i="13"/>
  <c r="AO24" i="13"/>
  <c r="AN25" i="13"/>
  <c r="AO25" i="13"/>
  <c r="AN26" i="13"/>
  <c r="AO26" i="13"/>
  <c r="AP26" i="13" s="1"/>
  <c r="AN27" i="13"/>
  <c r="AO27" i="13"/>
  <c r="AN28" i="13"/>
  <c r="AO28" i="13"/>
  <c r="AN29" i="13"/>
  <c r="AO29" i="13"/>
  <c r="AN30" i="13"/>
  <c r="AO30" i="13"/>
  <c r="AN31" i="13"/>
  <c r="AO31" i="13"/>
  <c r="AN32" i="13"/>
  <c r="AO32" i="13"/>
  <c r="AN33" i="13"/>
  <c r="AO33" i="13"/>
  <c r="AN34" i="13"/>
  <c r="AO34" i="13"/>
  <c r="AN35" i="13"/>
  <c r="AO35" i="13"/>
  <c r="AN36" i="13"/>
  <c r="AO36" i="13"/>
  <c r="AN37" i="13"/>
  <c r="AO37" i="13"/>
  <c r="AN38" i="13"/>
  <c r="AO38" i="13"/>
  <c r="AN39" i="13"/>
  <c r="AO39" i="13"/>
  <c r="AP39" i="13" s="1"/>
  <c r="AN40" i="13"/>
  <c r="AO40" i="13"/>
  <c r="AN41" i="13"/>
  <c r="AO41" i="13"/>
  <c r="AN42" i="13"/>
  <c r="AO42" i="13"/>
  <c r="AN43" i="13"/>
  <c r="AO43" i="13"/>
  <c r="AN44" i="13"/>
  <c r="AO44" i="13"/>
  <c r="AN45" i="13"/>
  <c r="AO45" i="13"/>
  <c r="AN46" i="13"/>
  <c r="AO46" i="13"/>
  <c r="AN47" i="13"/>
  <c r="AO47" i="13"/>
  <c r="AN48" i="13"/>
  <c r="AO48" i="13"/>
  <c r="AN49" i="13"/>
  <c r="AO49" i="13"/>
  <c r="AN50" i="13"/>
  <c r="AO50" i="13"/>
  <c r="AP50" i="13" s="1"/>
  <c r="AN51" i="13"/>
  <c r="AO51" i="13"/>
  <c r="AN52" i="13"/>
  <c r="AO52" i="13"/>
  <c r="AN53" i="13"/>
  <c r="AO53" i="13"/>
  <c r="AN54" i="13"/>
  <c r="AO54" i="13"/>
  <c r="AN55" i="13"/>
  <c r="AO55" i="13"/>
  <c r="AN56" i="13"/>
  <c r="AO56" i="13"/>
  <c r="AN57" i="13"/>
  <c r="AO57" i="13"/>
  <c r="AN58" i="13"/>
  <c r="AO58" i="13"/>
  <c r="AN59" i="13"/>
  <c r="AO59" i="13"/>
  <c r="AN60" i="13"/>
  <c r="AO60" i="13"/>
  <c r="AN61" i="13"/>
  <c r="AO61" i="13"/>
  <c r="AN62" i="13"/>
  <c r="AO62" i="13"/>
  <c r="AN63" i="13"/>
  <c r="AO63" i="13"/>
  <c r="AP63" i="13" s="1"/>
  <c r="AN64" i="13"/>
  <c r="AO64" i="13"/>
  <c r="AN65" i="13"/>
  <c r="AO65" i="13"/>
  <c r="AN66" i="13"/>
  <c r="AO66" i="13"/>
  <c r="AN67" i="13"/>
  <c r="AO67" i="13"/>
  <c r="AN68" i="13"/>
  <c r="AO68" i="13"/>
  <c r="AN69" i="13"/>
  <c r="AO69" i="13"/>
  <c r="AN70" i="13"/>
  <c r="AO70" i="13"/>
  <c r="AN71" i="13"/>
  <c r="AO71" i="13"/>
  <c r="AN72" i="13"/>
  <c r="AO72" i="13"/>
  <c r="AN73" i="13"/>
  <c r="AO73" i="13"/>
  <c r="AN74" i="13"/>
  <c r="AO74" i="13"/>
  <c r="AN75" i="13"/>
  <c r="AO75" i="13"/>
  <c r="AN76" i="13"/>
  <c r="AO76" i="13"/>
  <c r="AN77" i="13"/>
  <c r="AO77" i="13"/>
  <c r="AN78" i="13"/>
  <c r="AO78" i="13"/>
  <c r="AN79" i="13"/>
  <c r="AO79" i="13"/>
  <c r="AP79" i="13" s="1"/>
  <c r="AN80" i="13"/>
  <c r="AO80" i="13"/>
  <c r="AN81" i="13"/>
  <c r="AO81" i="13"/>
  <c r="AN82" i="13"/>
  <c r="AO82" i="13"/>
  <c r="AP82" i="13" s="1"/>
  <c r="AN83" i="13"/>
  <c r="AO83" i="13"/>
  <c r="AN84" i="13"/>
  <c r="AO84" i="13"/>
  <c r="AN85" i="13"/>
  <c r="AO85" i="13"/>
  <c r="AN86" i="13"/>
  <c r="AO86" i="13"/>
  <c r="AN87" i="13"/>
  <c r="AO87" i="13"/>
  <c r="AN88" i="13"/>
  <c r="AO88" i="13"/>
  <c r="AN89" i="13"/>
  <c r="AO89" i="13"/>
  <c r="AN90" i="13"/>
  <c r="AO90" i="13"/>
  <c r="AN91" i="13"/>
  <c r="AO91" i="13"/>
  <c r="AN92" i="13"/>
  <c r="AO92" i="13"/>
  <c r="AN93" i="13"/>
  <c r="AO93" i="13"/>
  <c r="AN94" i="13"/>
  <c r="AO94" i="13"/>
  <c r="AN95" i="13"/>
  <c r="AO95" i="13"/>
  <c r="AN96" i="13"/>
  <c r="AO96" i="13"/>
  <c r="AN97" i="13"/>
  <c r="AO97" i="13"/>
  <c r="AN98" i="13"/>
  <c r="AO98" i="13"/>
  <c r="AN99" i="13"/>
  <c r="AO99" i="13"/>
  <c r="AN100" i="13"/>
  <c r="AO100" i="13"/>
  <c r="AN101" i="13"/>
  <c r="AO101" i="13"/>
  <c r="AN102" i="13"/>
  <c r="AO102" i="13"/>
  <c r="AN103" i="13"/>
  <c r="AO103" i="13"/>
  <c r="AN104" i="13"/>
  <c r="AO104" i="13"/>
  <c r="AN105" i="13"/>
  <c r="AO105" i="13"/>
  <c r="AN106" i="13"/>
  <c r="AO106" i="13"/>
  <c r="AN107" i="13"/>
  <c r="AO107" i="13"/>
  <c r="AN108" i="13"/>
  <c r="AO108" i="13"/>
  <c r="AN109" i="13"/>
  <c r="AO109" i="13"/>
  <c r="AN110" i="13"/>
  <c r="AO110" i="13"/>
  <c r="AN111" i="13"/>
  <c r="AO111" i="13"/>
  <c r="AN112" i="13"/>
  <c r="AO112" i="13"/>
  <c r="AN113" i="13"/>
  <c r="AO113" i="13"/>
  <c r="AN114" i="13"/>
  <c r="AO114" i="13"/>
  <c r="AP114" i="13" s="1"/>
  <c r="AN115" i="13"/>
  <c r="AO115" i="13"/>
  <c r="AN116" i="13"/>
  <c r="AO116" i="13"/>
  <c r="AN117" i="13"/>
  <c r="AO117" i="13"/>
  <c r="AN118" i="13"/>
  <c r="AO118" i="13"/>
  <c r="AN119" i="13"/>
  <c r="AO119" i="13"/>
  <c r="AN120" i="13"/>
  <c r="AO120" i="13"/>
  <c r="AN121" i="13"/>
  <c r="AO121" i="13"/>
  <c r="AN122" i="13"/>
  <c r="AO122" i="13"/>
  <c r="AN123" i="13"/>
  <c r="AO123" i="13"/>
  <c r="AN124" i="13"/>
  <c r="AO124" i="13"/>
  <c r="AN125" i="13"/>
  <c r="AO125" i="13"/>
  <c r="AN126" i="13"/>
  <c r="AO126" i="13"/>
  <c r="AN127" i="13"/>
  <c r="AO127" i="13"/>
  <c r="AN128" i="13"/>
  <c r="AO128" i="13"/>
  <c r="AN129" i="13"/>
  <c r="AO129" i="13"/>
  <c r="AN130" i="13"/>
  <c r="AO130" i="13"/>
  <c r="AN131" i="13"/>
  <c r="AO131" i="13"/>
  <c r="AN132" i="13"/>
  <c r="AO132" i="13"/>
  <c r="AN133" i="13"/>
  <c r="AO133" i="13"/>
  <c r="AN134" i="13"/>
  <c r="AP134" i="13" s="1"/>
  <c r="AO134" i="13"/>
  <c r="AN135" i="13"/>
  <c r="AO135" i="13"/>
  <c r="AN136" i="13"/>
  <c r="AO136" i="13"/>
  <c r="AN137" i="13"/>
  <c r="AP137" i="13" s="1"/>
  <c r="AO137" i="13"/>
  <c r="AN138" i="13"/>
  <c r="AO138" i="13"/>
  <c r="AN139" i="13"/>
  <c r="AO139" i="13"/>
  <c r="AN140" i="13"/>
  <c r="AO140" i="13"/>
  <c r="AN141" i="13"/>
  <c r="AP141" i="13" s="1"/>
  <c r="AO141" i="13"/>
  <c r="AN142" i="13"/>
  <c r="AO142" i="13"/>
  <c r="AN143" i="13"/>
  <c r="AO143" i="13"/>
  <c r="AN144" i="13"/>
  <c r="AO144" i="13"/>
  <c r="AN145" i="13"/>
  <c r="AP145" i="13" s="1"/>
  <c r="AO145" i="13"/>
  <c r="AN146" i="13"/>
  <c r="AO146" i="13"/>
  <c r="AN147" i="13"/>
  <c r="AO147" i="13"/>
  <c r="AN148" i="13"/>
  <c r="AO148" i="13"/>
  <c r="AN149" i="13"/>
  <c r="AP149" i="13" s="1"/>
  <c r="AO149" i="13"/>
  <c r="AN150" i="13"/>
  <c r="AO150" i="13"/>
  <c r="AN151" i="13"/>
  <c r="AO151" i="13"/>
  <c r="AN152" i="13"/>
  <c r="AO152" i="13"/>
  <c r="AN153" i="13"/>
  <c r="AO153" i="13"/>
  <c r="AN154" i="13"/>
  <c r="AO154" i="13"/>
  <c r="AN155" i="13"/>
  <c r="AO155" i="13"/>
  <c r="AN156" i="13"/>
  <c r="AO156" i="13"/>
  <c r="AN157" i="13"/>
  <c r="AO157" i="13"/>
  <c r="AN158" i="13"/>
  <c r="AO158" i="13"/>
  <c r="AN159" i="13"/>
  <c r="AO159" i="13"/>
  <c r="AN160" i="13"/>
  <c r="AO160" i="13"/>
  <c r="AN161" i="13"/>
  <c r="AO161" i="13"/>
  <c r="AN162" i="13"/>
  <c r="AO162" i="13"/>
  <c r="AN163" i="13"/>
  <c r="AO163" i="13"/>
  <c r="AN164" i="13"/>
  <c r="AO164" i="13"/>
  <c r="AN165" i="13"/>
  <c r="AO165" i="13"/>
  <c r="AN166" i="13"/>
  <c r="AO166" i="13"/>
  <c r="AN167" i="13"/>
  <c r="AO167" i="13"/>
  <c r="AN168" i="13"/>
  <c r="AO168" i="13"/>
  <c r="AN169" i="13"/>
  <c r="AO169" i="13"/>
  <c r="AN170" i="13"/>
  <c r="AP170" i="13" s="1"/>
  <c r="AO170" i="13"/>
  <c r="AN171" i="13"/>
  <c r="AO171" i="13"/>
  <c r="AN172" i="13"/>
  <c r="AO172" i="13"/>
  <c r="AN173" i="13"/>
  <c r="AO173" i="13"/>
  <c r="AN174" i="13"/>
  <c r="AO174" i="13"/>
  <c r="AN175" i="13"/>
  <c r="AO175" i="13"/>
  <c r="AN176" i="13"/>
  <c r="AO176" i="13"/>
  <c r="AN177" i="13"/>
  <c r="AO177" i="13"/>
  <c r="AN178" i="13"/>
  <c r="AO178" i="13"/>
  <c r="AN179" i="13"/>
  <c r="AO179" i="13"/>
  <c r="AN180" i="13"/>
  <c r="AO180" i="13"/>
  <c r="AN181" i="13"/>
  <c r="AO181" i="13"/>
  <c r="AN182" i="13"/>
  <c r="AP182" i="13" s="1"/>
  <c r="AO182" i="13"/>
  <c r="AN183" i="13"/>
  <c r="AO183" i="13"/>
  <c r="AN184" i="13"/>
  <c r="AP184" i="13" s="1"/>
  <c r="AO184" i="13"/>
  <c r="AN185" i="13"/>
  <c r="AO185" i="13"/>
  <c r="AN186" i="13"/>
  <c r="AP186" i="13" s="1"/>
  <c r="AO186" i="13"/>
  <c r="AN187" i="13"/>
  <c r="AO187" i="13"/>
  <c r="AN188" i="13"/>
  <c r="AP188" i="13" s="1"/>
  <c r="AO188" i="13"/>
  <c r="AN189" i="13"/>
  <c r="AO189" i="13"/>
  <c r="AN190" i="13"/>
  <c r="AP190" i="13" s="1"/>
  <c r="AO190" i="13"/>
  <c r="AN14" i="13"/>
  <c r="AB15" i="13"/>
  <c r="AC15" i="13"/>
  <c r="AB16" i="13"/>
  <c r="AC16" i="13"/>
  <c r="AB17" i="13"/>
  <c r="AC17" i="13"/>
  <c r="AB18" i="13"/>
  <c r="AC18" i="13"/>
  <c r="AB19" i="13"/>
  <c r="AC19" i="13"/>
  <c r="AB20" i="13"/>
  <c r="AC20" i="13"/>
  <c r="AB21" i="13"/>
  <c r="AC21" i="13"/>
  <c r="AB22" i="13"/>
  <c r="AC22" i="13"/>
  <c r="AB23" i="13"/>
  <c r="AC23" i="13"/>
  <c r="AB24" i="13"/>
  <c r="AC24" i="13"/>
  <c r="AB25" i="13"/>
  <c r="AC25" i="13"/>
  <c r="AB26" i="13"/>
  <c r="AC26" i="13"/>
  <c r="AB27" i="13"/>
  <c r="AC27" i="13"/>
  <c r="AB28" i="13"/>
  <c r="AC28" i="13"/>
  <c r="AB29" i="13"/>
  <c r="AC29" i="13"/>
  <c r="AB30" i="13"/>
  <c r="AC30" i="13"/>
  <c r="AB31" i="13"/>
  <c r="AC31" i="13"/>
  <c r="AB32" i="13"/>
  <c r="AC32" i="13"/>
  <c r="AB33" i="13"/>
  <c r="AC33" i="13"/>
  <c r="AB34" i="13"/>
  <c r="AC34" i="13"/>
  <c r="AB35" i="13"/>
  <c r="AC35" i="13"/>
  <c r="AB36" i="13"/>
  <c r="AC36" i="13"/>
  <c r="AB37" i="13"/>
  <c r="AC37" i="13"/>
  <c r="AB38" i="13"/>
  <c r="AC38" i="13"/>
  <c r="AB39" i="13"/>
  <c r="AC39" i="13"/>
  <c r="AB40" i="13"/>
  <c r="AC40" i="13"/>
  <c r="AB41" i="13"/>
  <c r="AC41" i="13"/>
  <c r="AB42" i="13"/>
  <c r="AC42" i="13"/>
  <c r="AB43" i="13"/>
  <c r="AC43" i="13"/>
  <c r="AB44" i="13"/>
  <c r="AC44" i="13"/>
  <c r="AB45" i="13"/>
  <c r="AC45" i="13"/>
  <c r="AB46" i="13"/>
  <c r="AC46" i="13"/>
  <c r="AB47" i="13"/>
  <c r="AC47" i="13"/>
  <c r="AB48" i="13"/>
  <c r="AC48" i="13"/>
  <c r="AB49" i="13"/>
  <c r="AC49" i="13"/>
  <c r="AB50" i="13"/>
  <c r="AC50" i="13"/>
  <c r="AB51" i="13"/>
  <c r="AC51" i="13"/>
  <c r="AB52" i="13"/>
  <c r="AC52" i="13"/>
  <c r="AB53" i="13"/>
  <c r="AC53" i="13"/>
  <c r="AB54" i="13"/>
  <c r="AC54" i="13"/>
  <c r="AB55" i="13"/>
  <c r="AC55" i="13"/>
  <c r="AB56" i="13"/>
  <c r="AC56" i="13"/>
  <c r="AB57" i="13"/>
  <c r="AC57" i="13"/>
  <c r="AB58" i="13"/>
  <c r="AC58" i="13"/>
  <c r="AB59" i="13"/>
  <c r="AC59" i="13"/>
  <c r="AB60" i="13"/>
  <c r="AC60" i="13"/>
  <c r="AB61" i="13"/>
  <c r="AC61" i="13"/>
  <c r="AB62" i="13"/>
  <c r="AC62" i="13"/>
  <c r="AB63" i="13"/>
  <c r="AC63" i="13"/>
  <c r="AB64" i="13"/>
  <c r="AC64" i="13"/>
  <c r="AB65" i="13"/>
  <c r="AC65" i="13"/>
  <c r="AB66" i="13"/>
  <c r="AC66" i="13"/>
  <c r="AB67" i="13"/>
  <c r="AC67" i="13"/>
  <c r="AB68" i="13"/>
  <c r="AC68" i="13"/>
  <c r="AB69" i="13"/>
  <c r="AC69" i="13"/>
  <c r="AB70" i="13"/>
  <c r="AC70" i="13"/>
  <c r="AB71" i="13"/>
  <c r="AC71" i="13"/>
  <c r="AB72" i="13"/>
  <c r="AC72" i="13"/>
  <c r="AB73" i="13"/>
  <c r="AC73" i="13"/>
  <c r="AB74" i="13"/>
  <c r="AC74" i="13"/>
  <c r="AB75" i="13"/>
  <c r="AC75" i="13"/>
  <c r="AB76" i="13"/>
  <c r="AC76" i="13"/>
  <c r="AB77" i="13"/>
  <c r="AC77" i="13"/>
  <c r="AB78" i="13"/>
  <c r="AC78" i="13"/>
  <c r="AB79" i="13"/>
  <c r="AC79" i="13"/>
  <c r="AB80" i="13"/>
  <c r="AC80" i="13"/>
  <c r="AB81" i="13"/>
  <c r="AC81" i="13"/>
  <c r="AB82" i="13"/>
  <c r="AC82" i="13"/>
  <c r="AB83" i="13"/>
  <c r="AC83" i="13"/>
  <c r="AB84" i="13"/>
  <c r="AC84" i="13"/>
  <c r="AB85" i="13"/>
  <c r="AC85" i="13"/>
  <c r="AB86" i="13"/>
  <c r="AC86" i="13"/>
  <c r="AB87" i="13"/>
  <c r="AC87" i="13"/>
  <c r="AB88" i="13"/>
  <c r="AC88" i="13"/>
  <c r="AB89" i="13"/>
  <c r="AC89" i="13"/>
  <c r="AB90" i="13"/>
  <c r="AC90" i="13"/>
  <c r="AB91" i="13"/>
  <c r="AC91" i="13"/>
  <c r="AB92" i="13"/>
  <c r="AC92" i="13"/>
  <c r="AB93" i="13"/>
  <c r="AC93" i="13"/>
  <c r="AB94" i="13"/>
  <c r="AC94" i="13"/>
  <c r="AB95" i="13"/>
  <c r="AC95" i="13"/>
  <c r="AB96" i="13"/>
  <c r="AC96" i="13"/>
  <c r="AB97" i="13"/>
  <c r="AC97" i="13"/>
  <c r="AB98" i="13"/>
  <c r="AC98" i="13"/>
  <c r="AB99" i="13"/>
  <c r="AC99" i="13"/>
  <c r="AB100" i="13"/>
  <c r="AC100" i="13"/>
  <c r="AB101" i="13"/>
  <c r="AC101" i="13"/>
  <c r="AB102" i="13"/>
  <c r="AC102" i="13"/>
  <c r="AB103" i="13"/>
  <c r="AC103" i="13"/>
  <c r="AB104" i="13"/>
  <c r="AC104" i="13"/>
  <c r="AB105" i="13"/>
  <c r="AC105" i="13"/>
  <c r="AB106" i="13"/>
  <c r="AC106" i="13"/>
  <c r="AB107" i="13"/>
  <c r="AC107" i="13"/>
  <c r="AB108" i="13"/>
  <c r="AC108" i="13"/>
  <c r="AB109" i="13"/>
  <c r="AC109" i="13"/>
  <c r="AB110" i="13"/>
  <c r="AC110" i="13"/>
  <c r="AB111" i="13"/>
  <c r="AC111" i="13"/>
  <c r="AB112" i="13"/>
  <c r="AC112" i="13"/>
  <c r="AB113" i="13"/>
  <c r="AC113" i="13"/>
  <c r="AB114" i="13"/>
  <c r="AC114" i="13"/>
  <c r="AB115" i="13"/>
  <c r="AC115" i="13"/>
  <c r="AB116" i="13"/>
  <c r="AC116" i="13"/>
  <c r="AB117" i="13"/>
  <c r="AC117" i="13"/>
  <c r="AB118" i="13"/>
  <c r="AC118" i="13"/>
  <c r="AB119" i="13"/>
  <c r="AC119" i="13"/>
  <c r="AB120" i="13"/>
  <c r="AC120" i="13"/>
  <c r="AB121" i="13"/>
  <c r="AC121" i="13"/>
  <c r="AB122" i="13"/>
  <c r="AC122" i="13"/>
  <c r="AB123" i="13"/>
  <c r="AC123" i="13"/>
  <c r="AB124" i="13"/>
  <c r="AC124" i="13"/>
  <c r="AB125" i="13"/>
  <c r="AC125" i="13"/>
  <c r="AB126" i="13"/>
  <c r="AC126" i="13"/>
  <c r="AB127" i="13"/>
  <c r="AC127" i="13"/>
  <c r="AB128" i="13"/>
  <c r="AC128" i="13"/>
  <c r="AB129" i="13"/>
  <c r="AC129" i="13"/>
  <c r="AB130" i="13"/>
  <c r="AC130" i="13"/>
  <c r="AB131" i="13"/>
  <c r="AC131" i="13"/>
  <c r="AB132" i="13"/>
  <c r="AC132" i="13"/>
  <c r="AB133" i="13"/>
  <c r="AC133" i="13"/>
  <c r="AB134" i="13"/>
  <c r="AC134" i="13"/>
  <c r="AB135" i="13"/>
  <c r="AC135" i="13"/>
  <c r="AB136" i="13"/>
  <c r="AC136" i="13"/>
  <c r="AB137" i="13"/>
  <c r="AC137" i="13"/>
  <c r="AB138" i="13"/>
  <c r="AC138" i="13"/>
  <c r="AB139" i="13"/>
  <c r="AC139" i="13"/>
  <c r="AB140" i="13"/>
  <c r="AC140" i="13"/>
  <c r="AB141" i="13"/>
  <c r="AC141" i="13"/>
  <c r="AB142" i="13"/>
  <c r="AC142" i="13"/>
  <c r="AB143" i="13"/>
  <c r="AC143" i="13"/>
  <c r="AB144" i="13"/>
  <c r="AC144" i="13"/>
  <c r="AB145" i="13"/>
  <c r="AC145" i="13"/>
  <c r="AB146" i="13"/>
  <c r="AC146" i="13"/>
  <c r="AB147" i="13"/>
  <c r="AC147" i="13"/>
  <c r="AB148" i="13"/>
  <c r="AC148" i="13"/>
  <c r="AB149" i="13"/>
  <c r="AC149" i="13"/>
  <c r="AB150" i="13"/>
  <c r="AC150" i="13"/>
  <c r="AB151" i="13"/>
  <c r="AC151" i="13"/>
  <c r="AB152" i="13"/>
  <c r="AC152" i="13"/>
  <c r="AB153" i="13"/>
  <c r="AC153" i="13"/>
  <c r="AB154" i="13"/>
  <c r="AC154" i="13"/>
  <c r="AB155" i="13"/>
  <c r="AC155" i="13"/>
  <c r="AB156" i="13"/>
  <c r="AC156" i="13"/>
  <c r="AB157" i="13"/>
  <c r="AC157" i="13"/>
  <c r="AB158" i="13"/>
  <c r="AC158" i="13"/>
  <c r="AB159" i="13"/>
  <c r="AC159" i="13"/>
  <c r="AB160" i="13"/>
  <c r="AC160" i="13"/>
  <c r="AB161" i="13"/>
  <c r="AC161" i="13"/>
  <c r="AB162" i="13"/>
  <c r="AC162" i="13"/>
  <c r="AB163" i="13"/>
  <c r="AC163" i="13"/>
  <c r="AB164" i="13"/>
  <c r="AC164" i="13"/>
  <c r="AB165" i="13"/>
  <c r="AC165" i="13"/>
  <c r="AB166" i="13"/>
  <c r="AC166" i="13"/>
  <c r="AB167" i="13"/>
  <c r="AC167" i="13"/>
  <c r="AB168" i="13"/>
  <c r="AC168" i="13"/>
  <c r="AB169" i="13"/>
  <c r="AC169" i="13"/>
  <c r="AB170" i="13"/>
  <c r="AC170" i="13"/>
  <c r="AB171" i="13"/>
  <c r="AC171" i="13"/>
  <c r="AB172" i="13"/>
  <c r="AC172" i="13"/>
  <c r="AB173" i="13"/>
  <c r="AC173" i="13"/>
  <c r="AB174" i="13"/>
  <c r="AC174" i="13"/>
  <c r="AB175" i="13"/>
  <c r="AC175" i="13"/>
  <c r="AB176" i="13"/>
  <c r="AC176" i="13"/>
  <c r="AB177" i="13"/>
  <c r="AC177" i="13"/>
  <c r="AB178" i="13"/>
  <c r="AC178" i="13"/>
  <c r="AB179" i="13"/>
  <c r="AC179" i="13"/>
  <c r="AB180" i="13"/>
  <c r="AC180" i="13"/>
  <c r="AB181" i="13"/>
  <c r="AC181" i="13"/>
  <c r="AB182" i="13"/>
  <c r="AC182" i="13"/>
  <c r="AD182" i="13" s="1"/>
  <c r="AB183" i="13"/>
  <c r="AC183" i="13"/>
  <c r="AB184" i="13"/>
  <c r="AC184" i="13"/>
  <c r="AB185" i="13"/>
  <c r="AC185" i="13"/>
  <c r="AB186" i="13"/>
  <c r="AC186" i="13"/>
  <c r="AB187" i="13"/>
  <c r="AC187" i="13"/>
  <c r="AB188" i="13"/>
  <c r="AC188" i="13"/>
  <c r="AB189" i="13"/>
  <c r="AC189" i="13"/>
  <c r="AB190" i="13"/>
  <c r="AC190" i="13"/>
  <c r="Y15" i="13"/>
  <c r="Z15" i="13"/>
  <c r="Y16" i="13"/>
  <c r="Z16" i="13"/>
  <c r="Y17" i="13"/>
  <c r="Z17" i="13"/>
  <c r="Y18" i="13"/>
  <c r="Z18" i="13"/>
  <c r="Y19" i="13"/>
  <c r="Z19" i="13"/>
  <c r="Y20" i="13"/>
  <c r="Z20" i="13"/>
  <c r="Y21" i="13"/>
  <c r="Z21" i="13"/>
  <c r="Y22" i="13"/>
  <c r="Z22" i="13"/>
  <c r="Y23" i="13"/>
  <c r="Z23" i="13"/>
  <c r="Y24" i="13"/>
  <c r="Z24" i="13"/>
  <c r="Y25" i="13"/>
  <c r="Z25" i="13"/>
  <c r="Y26" i="13"/>
  <c r="Z26" i="13"/>
  <c r="Y27" i="13"/>
  <c r="Z27" i="13"/>
  <c r="Y28" i="13"/>
  <c r="Z28" i="13"/>
  <c r="Y29" i="13"/>
  <c r="Z29" i="13"/>
  <c r="Y30" i="13"/>
  <c r="Z30" i="13"/>
  <c r="Y31" i="13"/>
  <c r="Z31" i="13"/>
  <c r="Y32" i="13"/>
  <c r="Z32" i="13"/>
  <c r="Y33" i="13"/>
  <c r="Z33" i="13"/>
  <c r="Y34" i="13"/>
  <c r="Z34" i="13"/>
  <c r="Y35" i="13"/>
  <c r="Z35" i="13"/>
  <c r="Y36" i="13"/>
  <c r="Z36" i="13"/>
  <c r="Y37" i="13"/>
  <c r="Z37" i="13"/>
  <c r="Y38" i="13"/>
  <c r="Z38" i="13"/>
  <c r="Y39" i="13"/>
  <c r="Z39" i="13"/>
  <c r="Y40" i="13"/>
  <c r="Z40" i="13"/>
  <c r="Y41" i="13"/>
  <c r="Z41" i="13"/>
  <c r="Y42" i="13"/>
  <c r="Z42" i="13"/>
  <c r="Y43" i="13"/>
  <c r="Z43" i="13"/>
  <c r="Y44" i="13"/>
  <c r="Z44" i="13"/>
  <c r="Y45" i="13"/>
  <c r="Z45" i="13"/>
  <c r="Y46" i="13"/>
  <c r="Z46" i="13"/>
  <c r="Y47" i="13"/>
  <c r="Z47" i="13"/>
  <c r="Y48" i="13"/>
  <c r="Z48" i="13"/>
  <c r="Y49" i="13"/>
  <c r="Z49" i="13"/>
  <c r="Y50" i="13"/>
  <c r="Z50" i="13"/>
  <c r="Y51" i="13"/>
  <c r="Z51" i="13"/>
  <c r="Y52" i="13"/>
  <c r="Z52" i="13"/>
  <c r="Y53" i="13"/>
  <c r="Z53" i="13"/>
  <c r="Y54" i="13"/>
  <c r="Z54" i="13"/>
  <c r="Y55" i="13"/>
  <c r="Z55" i="13"/>
  <c r="Y56" i="13"/>
  <c r="Z56" i="13"/>
  <c r="Y57" i="13"/>
  <c r="Z57" i="13"/>
  <c r="Y58" i="13"/>
  <c r="Z58" i="13"/>
  <c r="Y59" i="13"/>
  <c r="Z59" i="13"/>
  <c r="Y60" i="13"/>
  <c r="Z60" i="13"/>
  <c r="Y61" i="13"/>
  <c r="Z61" i="13"/>
  <c r="Y62" i="13"/>
  <c r="Z62" i="13"/>
  <c r="Y63" i="13"/>
  <c r="Z63" i="13"/>
  <c r="Y64" i="13"/>
  <c r="Z64" i="13"/>
  <c r="Y65" i="13"/>
  <c r="Z65" i="13"/>
  <c r="Y66" i="13"/>
  <c r="Z66" i="13"/>
  <c r="Y67" i="13"/>
  <c r="Z67" i="13"/>
  <c r="Y68" i="13"/>
  <c r="Z68" i="13"/>
  <c r="Y69" i="13"/>
  <c r="Z69" i="13"/>
  <c r="Y70" i="13"/>
  <c r="Z70" i="13"/>
  <c r="Y71" i="13"/>
  <c r="Z71" i="13"/>
  <c r="Y72" i="13"/>
  <c r="Z72" i="13"/>
  <c r="Y73" i="13"/>
  <c r="Z73" i="13"/>
  <c r="Y74" i="13"/>
  <c r="Z74" i="13"/>
  <c r="Y75" i="13"/>
  <c r="Z75" i="13"/>
  <c r="Y76" i="13"/>
  <c r="Z76" i="13"/>
  <c r="Y77" i="13"/>
  <c r="Z77" i="13"/>
  <c r="Y78" i="13"/>
  <c r="Z78" i="13"/>
  <c r="Y79" i="13"/>
  <c r="Z79" i="13"/>
  <c r="Y80" i="13"/>
  <c r="Z80" i="13"/>
  <c r="Y81" i="13"/>
  <c r="Z81" i="13"/>
  <c r="Y82" i="13"/>
  <c r="Z82" i="13"/>
  <c r="Y83" i="13"/>
  <c r="Z83" i="13"/>
  <c r="Y84" i="13"/>
  <c r="Z84" i="13"/>
  <c r="Y85" i="13"/>
  <c r="Z85" i="13"/>
  <c r="Y86" i="13"/>
  <c r="Z86" i="13"/>
  <c r="Y87" i="13"/>
  <c r="Z87" i="13"/>
  <c r="Y88" i="13"/>
  <c r="Z88" i="13"/>
  <c r="Y89" i="13"/>
  <c r="Z89" i="13"/>
  <c r="Y90" i="13"/>
  <c r="Z90" i="13"/>
  <c r="Y91" i="13"/>
  <c r="Z91" i="13"/>
  <c r="Y92" i="13"/>
  <c r="Z92" i="13"/>
  <c r="Y93" i="13"/>
  <c r="Z93" i="13"/>
  <c r="Y94" i="13"/>
  <c r="Z94" i="13"/>
  <c r="Y95" i="13"/>
  <c r="Z95" i="13"/>
  <c r="Y96" i="13"/>
  <c r="Z96" i="13"/>
  <c r="Y97" i="13"/>
  <c r="Z97" i="13"/>
  <c r="Y98" i="13"/>
  <c r="Z98" i="13"/>
  <c r="Y99" i="13"/>
  <c r="Z99" i="13"/>
  <c r="Y100" i="13"/>
  <c r="Z100" i="13"/>
  <c r="Y101" i="13"/>
  <c r="Z101" i="13"/>
  <c r="Y102" i="13"/>
  <c r="Z102" i="13"/>
  <c r="Y103" i="13"/>
  <c r="Z103" i="13"/>
  <c r="Y104" i="13"/>
  <c r="Z104" i="13"/>
  <c r="Y105" i="13"/>
  <c r="Z105" i="13"/>
  <c r="Y106" i="13"/>
  <c r="Z106" i="13"/>
  <c r="Y107" i="13"/>
  <c r="Z107" i="13"/>
  <c r="Y108" i="13"/>
  <c r="Z108" i="13"/>
  <c r="Y109" i="13"/>
  <c r="Z109" i="13"/>
  <c r="Y110" i="13"/>
  <c r="Z110" i="13"/>
  <c r="Y111" i="13"/>
  <c r="Z111" i="13"/>
  <c r="Y112" i="13"/>
  <c r="Z112" i="13"/>
  <c r="Y113" i="13"/>
  <c r="Z113" i="13"/>
  <c r="Y114" i="13"/>
  <c r="Z114" i="13"/>
  <c r="Y115" i="13"/>
  <c r="Z115" i="13"/>
  <c r="Y116" i="13"/>
  <c r="Z116" i="13"/>
  <c r="Y117" i="13"/>
  <c r="Z117" i="13"/>
  <c r="Y118" i="13"/>
  <c r="Z118" i="13"/>
  <c r="Y119" i="13"/>
  <c r="Z119" i="13"/>
  <c r="Y120" i="13"/>
  <c r="Z120" i="13"/>
  <c r="Y121" i="13"/>
  <c r="Z121" i="13"/>
  <c r="Y122" i="13"/>
  <c r="Z122" i="13"/>
  <c r="Y123" i="13"/>
  <c r="Z123" i="13"/>
  <c r="Y124" i="13"/>
  <c r="Z124" i="13"/>
  <c r="Y125" i="13"/>
  <c r="Z125" i="13"/>
  <c r="Y126" i="13"/>
  <c r="Z126" i="13"/>
  <c r="Y127" i="13"/>
  <c r="Z127" i="13"/>
  <c r="Y128" i="13"/>
  <c r="Z128" i="13"/>
  <c r="Y129" i="13"/>
  <c r="Z129" i="13"/>
  <c r="Y130" i="13"/>
  <c r="Z130" i="13"/>
  <c r="Y131" i="13"/>
  <c r="Z131" i="13"/>
  <c r="Y132" i="13"/>
  <c r="Z132" i="13"/>
  <c r="Y133" i="13"/>
  <c r="Z133" i="13"/>
  <c r="Y134" i="13"/>
  <c r="Z134" i="13"/>
  <c r="Y135" i="13"/>
  <c r="Z135" i="13"/>
  <c r="Y136" i="13"/>
  <c r="Z136" i="13"/>
  <c r="Y137" i="13"/>
  <c r="Z137" i="13"/>
  <c r="Y138" i="13"/>
  <c r="Z138" i="13"/>
  <c r="Y139" i="13"/>
  <c r="Z139" i="13"/>
  <c r="Y140" i="13"/>
  <c r="Z140" i="13"/>
  <c r="Y141" i="13"/>
  <c r="Z141" i="13"/>
  <c r="Y142" i="13"/>
  <c r="Z142" i="13"/>
  <c r="Y143" i="13"/>
  <c r="Z143" i="13"/>
  <c r="Y144" i="13"/>
  <c r="Z144" i="13"/>
  <c r="Y145" i="13"/>
  <c r="Z145" i="13"/>
  <c r="Y146" i="13"/>
  <c r="Z146" i="13"/>
  <c r="Y147" i="13"/>
  <c r="Z147" i="13"/>
  <c r="Y148" i="13"/>
  <c r="Z148" i="13"/>
  <c r="Y149" i="13"/>
  <c r="Z149" i="13"/>
  <c r="Y150" i="13"/>
  <c r="Z150" i="13"/>
  <c r="Y151" i="13"/>
  <c r="Z151" i="13"/>
  <c r="Y152" i="13"/>
  <c r="Z152" i="13"/>
  <c r="Y153" i="13"/>
  <c r="Z153" i="13"/>
  <c r="Y154" i="13"/>
  <c r="Z154" i="13"/>
  <c r="Y155" i="13"/>
  <c r="Z155" i="13"/>
  <c r="Y156" i="13"/>
  <c r="Z156" i="13"/>
  <c r="Y157" i="13"/>
  <c r="Z157" i="13"/>
  <c r="Y158" i="13"/>
  <c r="Z158" i="13"/>
  <c r="Y159" i="13"/>
  <c r="Z159" i="13"/>
  <c r="Y160" i="13"/>
  <c r="Z160" i="13"/>
  <c r="Y161" i="13"/>
  <c r="Z161" i="13"/>
  <c r="Y162" i="13"/>
  <c r="Z162" i="13"/>
  <c r="Y163" i="13"/>
  <c r="Z163" i="13"/>
  <c r="Y164" i="13"/>
  <c r="Z164" i="13"/>
  <c r="Y165" i="13"/>
  <c r="Z165" i="13"/>
  <c r="Y166" i="13"/>
  <c r="Z166" i="13"/>
  <c r="Y167" i="13"/>
  <c r="Z167" i="13"/>
  <c r="Y168" i="13"/>
  <c r="Z168" i="13"/>
  <c r="Y169" i="13"/>
  <c r="Z169" i="13"/>
  <c r="Y170" i="13"/>
  <c r="Z170" i="13"/>
  <c r="Y171" i="13"/>
  <c r="Z171" i="13"/>
  <c r="Y172" i="13"/>
  <c r="Z172" i="13"/>
  <c r="Y173" i="13"/>
  <c r="Z173" i="13"/>
  <c r="Y174" i="13"/>
  <c r="Z174" i="13"/>
  <c r="Y175" i="13"/>
  <c r="Z175" i="13"/>
  <c r="Y176" i="13"/>
  <c r="Z176" i="13"/>
  <c r="Y177" i="13"/>
  <c r="Z177" i="13"/>
  <c r="Y178" i="13"/>
  <c r="Z178" i="13"/>
  <c r="Y179" i="13"/>
  <c r="Z179" i="13"/>
  <c r="Y180" i="13"/>
  <c r="Z180" i="13"/>
  <c r="Y181" i="13"/>
  <c r="Z181" i="13"/>
  <c r="Y182" i="13"/>
  <c r="Z182" i="13"/>
  <c r="Y183" i="13"/>
  <c r="Z183" i="13"/>
  <c r="Y184" i="13"/>
  <c r="Z184" i="13"/>
  <c r="Y185" i="13"/>
  <c r="Z185" i="13"/>
  <c r="Y186" i="13"/>
  <c r="Z186" i="13"/>
  <c r="Y187" i="13"/>
  <c r="Z187" i="13"/>
  <c r="Y188" i="13"/>
  <c r="Z188" i="13"/>
  <c r="Y189" i="13"/>
  <c r="Z189" i="13"/>
  <c r="Y190" i="13"/>
  <c r="Z190" i="13"/>
  <c r="V15" i="13"/>
  <c r="W15" i="13"/>
  <c r="V16" i="13"/>
  <c r="W16" i="13"/>
  <c r="V17" i="13"/>
  <c r="W17" i="13"/>
  <c r="V18" i="13"/>
  <c r="W18" i="13"/>
  <c r="V19" i="13"/>
  <c r="W19" i="13"/>
  <c r="V20" i="13"/>
  <c r="W20" i="13"/>
  <c r="V21" i="13"/>
  <c r="W21" i="13"/>
  <c r="V22" i="13"/>
  <c r="W22" i="13"/>
  <c r="V23" i="13"/>
  <c r="W23" i="13"/>
  <c r="V24" i="13"/>
  <c r="W24" i="13"/>
  <c r="V25" i="13"/>
  <c r="W25" i="13"/>
  <c r="V26" i="13"/>
  <c r="W26" i="13"/>
  <c r="V27" i="13"/>
  <c r="W27" i="13"/>
  <c r="V28" i="13"/>
  <c r="W28" i="13"/>
  <c r="V29" i="13"/>
  <c r="W29" i="13"/>
  <c r="V30" i="13"/>
  <c r="W30" i="13"/>
  <c r="V31" i="13"/>
  <c r="W31" i="13"/>
  <c r="V32" i="13"/>
  <c r="W32" i="13"/>
  <c r="V33" i="13"/>
  <c r="W33" i="13"/>
  <c r="V34" i="13"/>
  <c r="W34" i="13"/>
  <c r="V35" i="13"/>
  <c r="W35" i="13"/>
  <c r="V36" i="13"/>
  <c r="W36" i="13"/>
  <c r="V37" i="13"/>
  <c r="W37" i="13"/>
  <c r="V38" i="13"/>
  <c r="W38" i="13"/>
  <c r="V39" i="13"/>
  <c r="W39" i="13"/>
  <c r="V40" i="13"/>
  <c r="W40" i="13"/>
  <c r="V41" i="13"/>
  <c r="W41" i="13"/>
  <c r="V42" i="13"/>
  <c r="W42" i="13"/>
  <c r="V43" i="13"/>
  <c r="W43" i="13"/>
  <c r="V44" i="13"/>
  <c r="W44" i="13"/>
  <c r="V45" i="13"/>
  <c r="W45" i="13"/>
  <c r="V46" i="13"/>
  <c r="W46" i="13"/>
  <c r="V47" i="13"/>
  <c r="W47" i="13"/>
  <c r="V48" i="13"/>
  <c r="W48" i="13"/>
  <c r="V49" i="13"/>
  <c r="W49" i="13"/>
  <c r="V50" i="13"/>
  <c r="W50" i="13"/>
  <c r="V51" i="13"/>
  <c r="W51" i="13"/>
  <c r="V52" i="13"/>
  <c r="W52" i="13"/>
  <c r="V53" i="13"/>
  <c r="W53" i="13"/>
  <c r="V54" i="13"/>
  <c r="W54" i="13"/>
  <c r="V55" i="13"/>
  <c r="W55" i="13"/>
  <c r="V56" i="13"/>
  <c r="W56" i="13"/>
  <c r="V57" i="13"/>
  <c r="W57" i="13"/>
  <c r="V58" i="13"/>
  <c r="W58" i="13"/>
  <c r="V59" i="13"/>
  <c r="W59" i="13"/>
  <c r="V60" i="13"/>
  <c r="W60" i="13"/>
  <c r="V61" i="13"/>
  <c r="W61" i="13"/>
  <c r="V62" i="13"/>
  <c r="W62" i="13"/>
  <c r="V63" i="13"/>
  <c r="W63" i="13"/>
  <c r="V64" i="13"/>
  <c r="W64" i="13"/>
  <c r="V65" i="13"/>
  <c r="W65" i="13"/>
  <c r="V66" i="13"/>
  <c r="W66" i="13"/>
  <c r="V67" i="13"/>
  <c r="W67" i="13"/>
  <c r="V68" i="13"/>
  <c r="W68" i="13"/>
  <c r="V69" i="13"/>
  <c r="W69" i="13"/>
  <c r="V70" i="13"/>
  <c r="W70" i="13"/>
  <c r="V71" i="13"/>
  <c r="W71" i="13"/>
  <c r="V72" i="13"/>
  <c r="W72" i="13"/>
  <c r="V73" i="13"/>
  <c r="W73" i="13"/>
  <c r="V74" i="13"/>
  <c r="W74" i="13"/>
  <c r="V75" i="13"/>
  <c r="W75" i="13"/>
  <c r="V76" i="13"/>
  <c r="W76" i="13"/>
  <c r="V77" i="13"/>
  <c r="W77" i="13"/>
  <c r="V78" i="13"/>
  <c r="W78" i="13"/>
  <c r="V79" i="13"/>
  <c r="W79" i="13"/>
  <c r="V80" i="13"/>
  <c r="W80" i="13"/>
  <c r="V81" i="13"/>
  <c r="W81" i="13"/>
  <c r="V82" i="13"/>
  <c r="W82" i="13"/>
  <c r="V83" i="13"/>
  <c r="W83" i="13"/>
  <c r="V84" i="13"/>
  <c r="W84" i="13"/>
  <c r="V85" i="13"/>
  <c r="W85" i="13"/>
  <c r="V86" i="13"/>
  <c r="W86" i="13"/>
  <c r="V87" i="13"/>
  <c r="W87" i="13"/>
  <c r="V88" i="13"/>
  <c r="W88" i="13"/>
  <c r="V89" i="13"/>
  <c r="W89" i="13"/>
  <c r="V90" i="13"/>
  <c r="W90" i="13"/>
  <c r="V91" i="13"/>
  <c r="W91" i="13"/>
  <c r="V92" i="13"/>
  <c r="W92" i="13"/>
  <c r="V93" i="13"/>
  <c r="W93" i="13"/>
  <c r="V94" i="13"/>
  <c r="W94" i="13"/>
  <c r="V95" i="13"/>
  <c r="W95" i="13"/>
  <c r="V96" i="13"/>
  <c r="W96" i="13"/>
  <c r="V97" i="13"/>
  <c r="X97" i="13" s="1"/>
  <c r="W97" i="13"/>
  <c r="V98" i="13"/>
  <c r="W98" i="13"/>
  <c r="V99" i="13"/>
  <c r="W99" i="13"/>
  <c r="V100" i="13"/>
  <c r="W100" i="13"/>
  <c r="V101" i="13"/>
  <c r="W101" i="13"/>
  <c r="V102" i="13"/>
  <c r="W102" i="13"/>
  <c r="V103" i="13"/>
  <c r="W103" i="13"/>
  <c r="V104" i="13"/>
  <c r="W104" i="13"/>
  <c r="V105" i="13"/>
  <c r="W105" i="13"/>
  <c r="V106" i="13"/>
  <c r="W106" i="13"/>
  <c r="V107" i="13"/>
  <c r="W107" i="13"/>
  <c r="V108" i="13"/>
  <c r="W108" i="13"/>
  <c r="V109" i="13"/>
  <c r="W109" i="13"/>
  <c r="V110" i="13"/>
  <c r="W110" i="13"/>
  <c r="V111" i="13"/>
  <c r="W111" i="13"/>
  <c r="V112" i="13"/>
  <c r="W112" i="13"/>
  <c r="V113" i="13"/>
  <c r="W113" i="13"/>
  <c r="V114" i="13"/>
  <c r="W114" i="13"/>
  <c r="V115" i="13"/>
  <c r="W115" i="13"/>
  <c r="V116" i="13"/>
  <c r="W116" i="13"/>
  <c r="V117" i="13"/>
  <c r="W117" i="13"/>
  <c r="V118" i="13"/>
  <c r="W118" i="13"/>
  <c r="V119" i="13"/>
  <c r="W119" i="13"/>
  <c r="V120" i="13"/>
  <c r="W120" i="13"/>
  <c r="V121" i="13"/>
  <c r="W121" i="13"/>
  <c r="V122" i="13"/>
  <c r="W122" i="13"/>
  <c r="V123" i="13"/>
  <c r="W123" i="13"/>
  <c r="V124" i="13"/>
  <c r="W124" i="13"/>
  <c r="V125" i="13"/>
  <c r="W125" i="13"/>
  <c r="V126" i="13"/>
  <c r="W126" i="13"/>
  <c r="V127" i="13"/>
  <c r="W127" i="13"/>
  <c r="V128" i="13"/>
  <c r="W128" i="13"/>
  <c r="V129" i="13"/>
  <c r="W129" i="13"/>
  <c r="V130" i="13"/>
  <c r="W130" i="13"/>
  <c r="V131" i="13"/>
  <c r="W131" i="13"/>
  <c r="V132" i="13"/>
  <c r="W132" i="13"/>
  <c r="V133" i="13"/>
  <c r="W133" i="13"/>
  <c r="V134" i="13"/>
  <c r="W134" i="13"/>
  <c r="V135" i="13"/>
  <c r="W135" i="13"/>
  <c r="V136" i="13"/>
  <c r="W136" i="13"/>
  <c r="V137" i="13"/>
  <c r="W137" i="13"/>
  <c r="V138" i="13"/>
  <c r="W138" i="13"/>
  <c r="V139" i="13"/>
  <c r="W139" i="13"/>
  <c r="V140" i="13"/>
  <c r="W140" i="13"/>
  <c r="V141" i="13"/>
  <c r="W141" i="13"/>
  <c r="V142" i="13"/>
  <c r="W142" i="13"/>
  <c r="V143" i="13"/>
  <c r="W143" i="13"/>
  <c r="V144" i="13"/>
  <c r="W144" i="13"/>
  <c r="V145" i="13"/>
  <c r="W145" i="13"/>
  <c r="V146" i="13"/>
  <c r="W146" i="13"/>
  <c r="V147" i="13"/>
  <c r="W147" i="13"/>
  <c r="V148" i="13"/>
  <c r="W148" i="13"/>
  <c r="V149" i="13"/>
  <c r="W149" i="13"/>
  <c r="V150" i="13"/>
  <c r="W150" i="13"/>
  <c r="V151" i="13"/>
  <c r="W151" i="13"/>
  <c r="V152" i="13"/>
  <c r="W152" i="13"/>
  <c r="V153" i="13"/>
  <c r="W153" i="13"/>
  <c r="V154" i="13"/>
  <c r="W154" i="13"/>
  <c r="V155" i="13"/>
  <c r="W155" i="13"/>
  <c r="V156" i="13"/>
  <c r="W156" i="13"/>
  <c r="V157" i="13"/>
  <c r="W157" i="13"/>
  <c r="V158" i="13"/>
  <c r="W158" i="13"/>
  <c r="V159" i="13"/>
  <c r="W159" i="13"/>
  <c r="V160" i="13"/>
  <c r="W160" i="13"/>
  <c r="V161" i="13"/>
  <c r="W161" i="13"/>
  <c r="V162" i="13"/>
  <c r="W162" i="13"/>
  <c r="V163" i="13"/>
  <c r="W163" i="13"/>
  <c r="V164" i="13"/>
  <c r="W164" i="13"/>
  <c r="V165" i="13"/>
  <c r="X165" i="13" s="1"/>
  <c r="W165" i="13"/>
  <c r="V166" i="13"/>
  <c r="W166" i="13"/>
  <c r="V167" i="13"/>
  <c r="W167" i="13"/>
  <c r="V168" i="13"/>
  <c r="W168" i="13"/>
  <c r="V169" i="13"/>
  <c r="W169" i="13"/>
  <c r="V170" i="13"/>
  <c r="W170" i="13"/>
  <c r="V171" i="13"/>
  <c r="X171" i="13" s="1"/>
  <c r="W171" i="13"/>
  <c r="V172" i="13"/>
  <c r="W172" i="13"/>
  <c r="V173" i="13"/>
  <c r="W173" i="13"/>
  <c r="V174" i="13"/>
  <c r="W174" i="13"/>
  <c r="V175" i="13"/>
  <c r="X175" i="13" s="1"/>
  <c r="W175" i="13"/>
  <c r="V176" i="13"/>
  <c r="W176" i="13"/>
  <c r="V177" i="13"/>
  <c r="W177" i="13"/>
  <c r="V178" i="13"/>
  <c r="W178" i="13"/>
  <c r="V179" i="13"/>
  <c r="X179" i="13" s="1"/>
  <c r="W179" i="13"/>
  <c r="V180" i="13"/>
  <c r="W180" i="13"/>
  <c r="V181" i="13"/>
  <c r="W181" i="13"/>
  <c r="V182" i="13"/>
  <c r="W182" i="13"/>
  <c r="V183" i="13"/>
  <c r="W183" i="13"/>
  <c r="V184" i="13"/>
  <c r="W184" i="13"/>
  <c r="V185" i="13"/>
  <c r="W185" i="13"/>
  <c r="V186" i="13"/>
  <c r="W186" i="13"/>
  <c r="V187" i="13"/>
  <c r="W187" i="13"/>
  <c r="V188" i="13"/>
  <c r="W188" i="13"/>
  <c r="V189" i="13"/>
  <c r="W189" i="13"/>
  <c r="V190" i="13"/>
  <c r="W190" i="13"/>
  <c r="AC14" i="13"/>
  <c r="AB14" i="13"/>
  <c r="Z14" i="13"/>
  <c r="Y14" i="13"/>
  <c r="W14" i="13"/>
  <c r="V14" i="13"/>
  <c r="S15" i="13"/>
  <c r="T15" i="13"/>
  <c r="S16" i="13"/>
  <c r="T16" i="13"/>
  <c r="S17" i="13"/>
  <c r="T17" i="13"/>
  <c r="S18" i="13"/>
  <c r="T18" i="13"/>
  <c r="S19" i="13"/>
  <c r="T19" i="13"/>
  <c r="S20" i="13"/>
  <c r="T20" i="13"/>
  <c r="S21" i="13"/>
  <c r="T21" i="13"/>
  <c r="S22" i="13"/>
  <c r="T22" i="13"/>
  <c r="S23" i="13"/>
  <c r="T23" i="13"/>
  <c r="S24" i="13"/>
  <c r="T24" i="13"/>
  <c r="S25" i="13"/>
  <c r="T25" i="13"/>
  <c r="S26" i="13"/>
  <c r="T26" i="13"/>
  <c r="S27" i="13"/>
  <c r="T27" i="13"/>
  <c r="S28" i="13"/>
  <c r="T28" i="13"/>
  <c r="S29" i="13"/>
  <c r="T29" i="13"/>
  <c r="S30" i="13"/>
  <c r="T30" i="13"/>
  <c r="S31" i="13"/>
  <c r="T31" i="13"/>
  <c r="S32" i="13"/>
  <c r="T32" i="13"/>
  <c r="S33" i="13"/>
  <c r="T33" i="13"/>
  <c r="S34" i="13"/>
  <c r="T34" i="13"/>
  <c r="S35" i="13"/>
  <c r="T35" i="13"/>
  <c r="S36" i="13"/>
  <c r="T36" i="13"/>
  <c r="S37" i="13"/>
  <c r="T37" i="13"/>
  <c r="S38" i="13"/>
  <c r="T38" i="13"/>
  <c r="S39" i="13"/>
  <c r="T39" i="13"/>
  <c r="S40" i="13"/>
  <c r="T40" i="13"/>
  <c r="S41" i="13"/>
  <c r="T41" i="13"/>
  <c r="S42" i="13"/>
  <c r="T42" i="13"/>
  <c r="S43" i="13"/>
  <c r="T43" i="13"/>
  <c r="S44" i="13"/>
  <c r="T44" i="13"/>
  <c r="S45" i="13"/>
  <c r="T45" i="13"/>
  <c r="S46" i="13"/>
  <c r="T46" i="13"/>
  <c r="S47" i="13"/>
  <c r="T47" i="13"/>
  <c r="S48" i="13"/>
  <c r="T48" i="13"/>
  <c r="S49" i="13"/>
  <c r="T49" i="13"/>
  <c r="S50" i="13"/>
  <c r="T50" i="13"/>
  <c r="S51" i="13"/>
  <c r="T51" i="13"/>
  <c r="S52" i="13"/>
  <c r="T52" i="13"/>
  <c r="S53" i="13"/>
  <c r="T53" i="13"/>
  <c r="S54" i="13"/>
  <c r="T54" i="13"/>
  <c r="S55" i="13"/>
  <c r="T55" i="13"/>
  <c r="S56" i="13"/>
  <c r="T56" i="13"/>
  <c r="S57" i="13"/>
  <c r="T57" i="13"/>
  <c r="S58" i="13"/>
  <c r="T58" i="13"/>
  <c r="S59" i="13"/>
  <c r="T59" i="13"/>
  <c r="S60" i="13"/>
  <c r="T60" i="13"/>
  <c r="S61" i="13"/>
  <c r="T61" i="13"/>
  <c r="S62" i="13"/>
  <c r="T62" i="13"/>
  <c r="S63" i="13"/>
  <c r="T63" i="13"/>
  <c r="S64" i="13"/>
  <c r="T64" i="13"/>
  <c r="S65" i="13"/>
  <c r="T65" i="13"/>
  <c r="S66" i="13"/>
  <c r="T66" i="13"/>
  <c r="S67" i="13"/>
  <c r="T67" i="13"/>
  <c r="S68" i="13"/>
  <c r="T68" i="13"/>
  <c r="S69" i="13"/>
  <c r="T69" i="13"/>
  <c r="S70" i="13"/>
  <c r="T70" i="13"/>
  <c r="S71" i="13"/>
  <c r="T71" i="13"/>
  <c r="S72" i="13"/>
  <c r="T72" i="13"/>
  <c r="S73" i="13"/>
  <c r="T73" i="13"/>
  <c r="S74" i="13"/>
  <c r="T74" i="13"/>
  <c r="S75" i="13"/>
  <c r="T75" i="13"/>
  <c r="S76" i="13"/>
  <c r="T76" i="13"/>
  <c r="S77" i="13"/>
  <c r="T77" i="13"/>
  <c r="S78" i="13"/>
  <c r="T78" i="13"/>
  <c r="S79" i="13"/>
  <c r="T79" i="13"/>
  <c r="S80" i="13"/>
  <c r="T80" i="13"/>
  <c r="S81" i="13"/>
  <c r="T81" i="13"/>
  <c r="S82" i="13"/>
  <c r="T82" i="13"/>
  <c r="S83" i="13"/>
  <c r="T83" i="13"/>
  <c r="S84" i="13"/>
  <c r="T84" i="13"/>
  <c r="S85" i="13"/>
  <c r="T85" i="13"/>
  <c r="S86" i="13"/>
  <c r="T86" i="13"/>
  <c r="S87" i="13"/>
  <c r="T87" i="13"/>
  <c r="S88" i="13"/>
  <c r="T88" i="13"/>
  <c r="S89" i="13"/>
  <c r="T89" i="13"/>
  <c r="S90" i="13"/>
  <c r="T90" i="13"/>
  <c r="S91" i="13"/>
  <c r="T91" i="13"/>
  <c r="S92" i="13"/>
  <c r="T92" i="13"/>
  <c r="S93" i="13"/>
  <c r="T93" i="13"/>
  <c r="S94" i="13"/>
  <c r="T94" i="13"/>
  <c r="S95" i="13"/>
  <c r="T95" i="13"/>
  <c r="S96" i="13"/>
  <c r="T96" i="13"/>
  <c r="S97" i="13"/>
  <c r="T97" i="13"/>
  <c r="S98" i="13"/>
  <c r="T98" i="13"/>
  <c r="S99" i="13"/>
  <c r="T99" i="13"/>
  <c r="S100" i="13"/>
  <c r="T100" i="13"/>
  <c r="S101" i="13"/>
  <c r="T101" i="13"/>
  <c r="S102" i="13"/>
  <c r="T102" i="13"/>
  <c r="S103" i="13"/>
  <c r="T103" i="13"/>
  <c r="S104" i="13"/>
  <c r="T104" i="13"/>
  <c r="S105" i="13"/>
  <c r="T105" i="13"/>
  <c r="S106" i="13"/>
  <c r="T106" i="13"/>
  <c r="S107" i="13"/>
  <c r="T107" i="13"/>
  <c r="S108" i="13"/>
  <c r="T108" i="13"/>
  <c r="S109" i="13"/>
  <c r="T109" i="13"/>
  <c r="S110" i="13"/>
  <c r="T110" i="13"/>
  <c r="S111" i="13"/>
  <c r="T111" i="13"/>
  <c r="S112" i="13"/>
  <c r="T112" i="13"/>
  <c r="S113" i="13"/>
  <c r="T113" i="13"/>
  <c r="S114" i="13"/>
  <c r="T114" i="13"/>
  <c r="S115" i="13"/>
  <c r="T115" i="13"/>
  <c r="S116" i="13"/>
  <c r="T116" i="13"/>
  <c r="S117" i="13"/>
  <c r="T117" i="13"/>
  <c r="S118" i="13"/>
  <c r="T118" i="13"/>
  <c r="S119" i="13"/>
  <c r="T119" i="13"/>
  <c r="S120" i="13"/>
  <c r="T120" i="13"/>
  <c r="S121" i="13"/>
  <c r="T121" i="13"/>
  <c r="S122" i="13"/>
  <c r="T122" i="13"/>
  <c r="S123" i="13"/>
  <c r="T123" i="13"/>
  <c r="S124" i="13"/>
  <c r="T124" i="13"/>
  <c r="S125" i="13"/>
  <c r="T125" i="13"/>
  <c r="S126" i="13"/>
  <c r="T126" i="13"/>
  <c r="S127" i="13"/>
  <c r="T127" i="13"/>
  <c r="S128" i="13"/>
  <c r="T128" i="13"/>
  <c r="S129" i="13"/>
  <c r="T129" i="13"/>
  <c r="S130" i="13"/>
  <c r="T130" i="13"/>
  <c r="S131" i="13"/>
  <c r="T131" i="13"/>
  <c r="S132" i="13"/>
  <c r="T132" i="13"/>
  <c r="S133" i="13"/>
  <c r="T133" i="13"/>
  <c r="S134" i="13"/>
  <c r="T134" i="13"/>
  <c r="S135" i="13"/>
  <c r="T135" i="13"/>
  <c r="S136" i="13"/>
  <c r="T136" i="13"/>
  <c r="S137" i="13"/>
  <c r="T137" i="13"/>
  <c r="S138" i="13"/>
  <c r="T138" i="13"/>
  <c r="S139" i="13"/>
  <c r="T139" i="13"/>
  <c r="S140" i="13"/>
  <c r="T140" i="13"/>
  <c r="S141" i="13"/>
  <c r="T141" i="13"/>
  <c r="S142" i="13"/>
  <c r="T142" i="13"/>
  <c r="S143" i="13"/>
  <c r="T143" i="13"/>
  <c r="S144" i="13"/>
  <c r="T144" i="13"/>
  <c r="S145" i="13"/>
  <c r="T145" i="13"/>
  <c r="S146" i="13"/>
  <c r="T146" i="13"/>
  <c r="S147" i="13"/>
  <c r="T147" i="13"/>
  <c r="S148" i="13"/>
  <c r="T148" i="13"/>
  <c r="S149" i="13"/>
  <c r="T149" i="13"/>
  <c r="S150" i="13"/>
  <c r="T150" i="13"/>
  <c r="S151" i="13"/>
  <c r="T151" i="13"/>
  <c r="S152" i="13"/>
  <c r="T152" i="13"/>
  <c r="S153" i="13"/>
  <c r="T153" i="13"/>
  <c r="S154" i="13"/>
  <c r="T154" i="13"/>
  <c r="S155" i="13"/>
  <c r="T155" i="13"/>
  <c r="S156" i="13"/>
  <c r="T156" i="13"/>
  <c r="S157" i="13"/>
  <c r="T157" i="13"/>
  <c r="S158" i="13"/>
  <c r="T158" i="13"/>
  <c r="S159" i="13"/>
  <c r="T159" i="13"/>
  <c r="S160" i="13"/>
  <c r="T160" i="13"/>
  <c r="S161" i="13"/>
  <c r="T161" i="13"/>
  <c r="S162" i="13"/>
  <c r="T162" i="13"/>
  <c r="S163" i="13"/>
  <c r="T163" i="13"/>
  <c r="S164" i="13"/>
  <c r="T164" i="13"/>
  <c r="S165" i="13"/>
  <c r="T165" i="13"/>
  <c r="S166" i="13"/>
  <c r="T166" i="13"/>
  <c r="S167" i="13"/>
  <c r="T167" i="13"/>
  <c r="S168" i="13"/>
  <c r="T168" i="13"/>
  <c r="S169" i="13"/>
  <c r="T169" i="13"/>
  <c r="S170" i="13"/>
  <c r="T170" i="13"/>
  <c r="S171" i="13"/>
  <c r="T171" i="13"/>
  <c r="S172" i="13"/>
  <c r="T172" i="13"/>
  <c r="S173" i="13"/>
  <c r="T173" i="13"/>
  <c r="S174" i="13"/>
  <c r="T174" i="13"/>
  <c r="S175" i="13"/>
  <c r="T175" i="13"/>
  <c r="S176" i="13"/>
  <c r="T176" i="13"/>
  <c r="S177" i="13"/>
  <c r="T177" i="13"/>
  <c r="S178" i="13"/>
  <c r="T178" i="13"/>
  <c r="S179" i="13"/>
  <c r="T179" i="13"/>
  <c r="S180" i="13"/>
  <c r="T180" i="13"/>
  <c r="S181" i="13"/>
  <c r="T181" i="13"/>
  <c r="S182" i="13"/>
  <c r="T182" i="13"/>
  <c r="S183" i="13"/>
  <c r="T183" i="13"/>
  <c r="S184" i="13"/>
  <c r="T184" i="13"/>
  <c r="S185" i="13"/>
  <c r="T185" i="13"/>
  <c r="S186" i="13"/>
  <c r="T186" i="13"/>
  <c r="S187" i="13"/>
  <c r="T187" i="13"/>
  <c r="S188" i="13"/>
  <c r="T188" i="13"/>
  <c r="S189" i="13"/>
  <c r="T189" i="13"/>
  <c r="S190" i="13"/>
  <c r="T190" i="13"/>
  <c r="S14" i="13"/>
  <c r="P15" i="13"/>
  <c r="Q15" i="13"/>
  <c r="P16" i="13"/>
  <c r="Q16" i="13"/>
  <c r="P17" i="13"/>
  <c r="Q17" i="13"/>
  <c r="P18" i="13"/>
  <c r="Q18" i="13"/>
  <c r="P19" i="13"/>
  <c r="Q19" i="13"/>
  <c r="P20" i="13"/>
  <c r="Q20" i="13"/>
  <c r="R20" i="13" s="1"/>
  <c r="P21" i="13"/>
  <c r="Q21" i="13"/>
  <c r="P22" i="13"/>
  <c r="Q22" i="13"/>
  <c r="P23" i="13"/>
  <c r="Q23" i="13"/>
  <c r="P24" i="13"/>
  <c r="Q24" i="13"/>
  <c r="P25" i="13"/>
  <c r="Q25" i="13"/>
  <c r="P26" i="13"/>
  <c r="Q26" i="13"/>
  <c r="P27" i="13"/>
  <c r="Q27" i="13"/>
  <c r="P28" i="13"/>
  <c r="Q28" i="13"/>
  <c r="P29" i="13"/>
  <c r="Q29" i="13"/>
  <c r="P30" i="13"/>
  <c r="Q30" i="13"/>
  <c r="P31" i="13"/>
  <c r="Q31" i="13"/>
  <c r="P32" i="13"/>
  <c r="Q32" i="13"/>
  <c r="R32" i="13" s="1"/>
  <c r="P33" i="13"/>
  <c r="Q33" i="13"/>
  <c r="P34" i="13"/>
  <c r="Q34" i="13"/>
  <c r="P35" i="13"/>
  <c r="Q35" i="13"/>
  <c r="P36" i="13"/>
  <c r="Q36" i="13"/>
  <c r="P37" i="13"/>
  <c r="Q37" i="13"/>
  <c r="P38" i="13"/>
  <c r="Q38" i="13"/>
  <c r="P39" i="13"/>
  <c r="Q39" i="13"/>
  <c r="P40" i="13"/>
  <c r="Q40" i="13"/>
  <c r="P41" i="13"/>
  <c r="Q41" i="13"/>
  <c r="P42" i="13"/>
  <c r="Q42" i="13"/>
  <c r="P43" i="13"/>
  <c r="Q43" i="13"/>
  <c r="P44" i="13"/>
  <c r="Q44" i="13"/>
  <c r="P45" i="13"/>
  <c r="Q45" i="13"/>
  <c r="P46" i="13"/>
  <c r="Q46" i="13"/>
  <c r="P47" i="13"/>
  <c r="Q47" i="13"/>
  <c r="P48" i="13"/>
  <c r="Q48" i="13"/>
  <c r="P49" i="13"/>
  <c r="Q49" i="13"/>
  <c r="P50" i="13"/>
  <c r="Q50" i="13"/>
  <c r="P51" i="13"/>
  <c r="Q51" i="13"/>
  <c r="P52" i="13"/>
  <c r="Q52" i="13"/>
  <c r="P53" i="13"/>
  <c r="Q53" i="13"/>
  <c r="P54" i="13"/>
  <c r="Q54" i="13"/>
  <c r="P55" i="13"/>
  <c r="Q55" i="13"/>
  <c r="P56" i="13"/>
  <c r="Q56" i="13"/>
  <c r="P57" i="13"/>
  <c r="Q57" i="13"/>
  <c r="P58" i="13"/>
  <c r="Q58" i="13"/>
  <c r="P59" i="13"/>
  <c r="Q59" i="13"/>
  <c r="P60" i="13"/>
  <c r="Q60" i="13"/>
  <c r="P61" i="13"/>
  <c r="Q61" i="13"/>
  <c r="P62" i="13"/>
  <c r="Q62" i="13"/>
  <c r="P63" i="13"/>
  <c r="Q63" i="13"/>
  <c r="P64" i="13"/>
  <c r="Q64" i="13"/>
  <c r="P65" i="13"/>
  <c r="Q65" i="13"/>
  <c r="P66" i="13"/>
  <c r="Q66" i="13"/>
  <c r="P67" i="13"/>
  <c r="Q67" i="13"/>
  <c r="P68" i="13"/>
  <c r="Q68" i="13"/>
  <c r="P69" i="13"/>
  <c r="Q69" i="13"/>
  <c r="P70" i="13"/>
  <c r="Q70" i="13"/>
  <c r="P71" i="13"/>
  <c r="Q71" i="13"/>
  <c r="P72" i="13"/>
  <c r="Q72" i="13"/>
  <c r="P73" i="13"/>
  <c r="Q73" i="13"/>
  <c r="P74" i="13"/>
  <c r="Q74" i="13"/>
  <c r="P75" i="13"/>
  <c r="Q75" i="13"/>
  <c r="P76" i="13"/>
  <c r="Q76" i="13"/>
  <c r="P77" i="13"/>
  <c r="Q77" i="13"/>
  <c r="P78" i="13"/>
  <c r="Q78" i="13"/>
  <c r="P79" i="13"/>
  <c r="Q79" i="13"/>
  <c r="P80" i="13"/>
  <c r="Q80" i="13"/>
  <c r="P81" i="13"/>
  <c r="Q81" i="13"/>
  <c r="P82" i="13"/>
  <c r="Q82" i="13"/>
  <c r="P83" i="13"/>
  <c r="Q83" i="13"/>
  <c r="P84" i="13"/>
  <c r="Q84" i="13"/>
  <c r="R84" i="13" s="1"/>
  <c r="P85" i="13"/>
  <c r="Q85" i="13"/>
  <c r="P86" i="13"/>
  <c r="Q86" i="13"/>
  <c r="P87" i="13"/>
  <c r="Q87" i="13"/>
  <c r="P88" i="13"/>
  <c r="Q88" i="13"/>
  <c r="P89" i="13"/>
  <c r="Q89" i="13"/>
  <c r="P90" i="13"/>
  <c r="Q90" i="13"/>
  <c r="P91" i="13"/>
  <c r="Q91" i="13"/>
  <c r="P92" i="13"/>
  <c r="Q92" i="13"/>
  <c r="P93" i="13"/>
  <c r="Q93" i="13"/>
  <c r="P94" i="13"/>
  <c r="Q94" i="13"/>
  <c r="P95" i="13"/>
  <c r="Q95" i="13"/>
  <c r="P96" i="13"/>
  <c r="Q96" i="13"/>
  <c r="P97" i="13"/>
  <c r="Q97" i="13"/>
  <c r="P98" i="13"/>
  <c r="Q98" i="13"/>
  <c r="P99" i="13"/>
  <c r="Q99" i="13"/>
  <c r="P100" i="13"/>
  <c r="Q100" i="13"/>
  <c r="P101" i="13"/>
  <c r="Q101" i="13"/>
  <c r="P102" i="13"/>
  <c r="Q102" i="13"/>
  <c r="P103" i="13"/>
  <c r="Q103" i="13"/>
  <c r="P104" i="13"/>
  <c r="Q104" i="13"/>
  <c r="P105" i="13"/>
  <c r="Q105" i="13"/>
  <c r="P106" i="13"/>
  <c r="Q106" i="13"/>
  <c r="P107" i="13"/>
  <c r="Q107" i="13"/>
  <c r="P108" i="13"/>
  <c r="Q108" i="13"/>
  <c r="P109" i="13"/>
  <c r="Q109" i="13"/>
  <c r="P110" i="13"/>
  <c r="Q110" i="13"/>
  <c r="P111" i="13"/>
  <c r="Q111" i="13"/>
  <c r="P112" i="13"/>
  <c r="Q112" i="13"/>
  <c r="P113" i="13"/>
  <c r="Q113" i="13"/>
  <c r="P114" i="13"/>
  <c r="Q114" i="13"/>
  <c r="P115" i="13"/>
  <c r="Q115" i="13"/>
  <c r="P116" i="13"/>
  <c r="Q116" i="13"/>
  <c r="P117" i="13"/>
  <c r="Q117" i="13"/>
  <c r="P118" i="13"/>
  <c r="Q118" i="13"/>
  <c r="P119" i="13"/>
  <c r="Q119" i="13"/>
  <c r="P120" i="13"/>
  <c r="Q120" i="13"/>
  <c r="P121" i="13"/>
  <c r="Q121" i="13"/>
  <c r="P122" i="13"/>
  <c r="Q122" i="13"/>
  <c r="P123" i="13"/>
  <c r="Q123" i="13"/>
  <c r="P124" i="13"/>
  <c r="Q124" i="13"/>
  <c r="P125" i="13"/>
  <c r="Q125" i="13"/>
  <c r="P126" i="13"/>
  <c r="Q126" i="13"/>
  <c r="P127" i="13"/>
  <c r="Q127" i="13"/>
  <c r="P128" i="13"/>
  <c r="Q128" i="13"/>
  <c r="P129" i="13"/>
  <c r="Q129" i="13"/>
  <c r="P130" i="13"/>
  <c r="Q130" i="13"/>
  <c r="P131" i="13"/>
  <c r="Q131" i="13"/>
  <c r="P132" i="13"/>
  <c r="Q132" i="13"/>
  <c r="P133" i="13"/>
  <c r="Q133" i="13"/>
  <c r="P134" i="13"/>
  <c r="Q134" i="13"/>
  <c r="P135" i="13"/>
  <c r="Q135" i="13"/>
  <c r="P136" i="13"/>
  <c r="Q136" i="13"/>
  <c r="P137" i="13"/>
  <c r="Q137" i="13"/>
  <c r="P138" i="13"/>
  <c r="Q138" i="13"/>
  <c r="P139" i="13"/>
  <c r="Q139" i="13"/>
  <c r="P140" i="13"/>
  <c r="Q140" i="13"/>
  <c r="P141" i="13"/>
  <c r="Q141" i="13"/>
  <c r="P142" i="13"/>
  <c r="Q142" i="13"/>
  <c r="P143" i="13"/>
  <c r="Q143" i="13"/>
  <c r="P144" i="13"/>
  <c r="Q144" i="13"/>
  <c r="P145" i="13"/>
  <c r="Q145" i="13"/>
  <c r="P146" i="13"/>
  <c r="Q146" i="13"/>
  <c r="P147" i="13"/>
  <c r="Q147" i="13"/>
  <c r="P148" i="13"/>
  <c r="Q148" i="13"/>
  <c r="R148" i="13" s="1"/>
  <c r="P149" i="13"/>
  <c r="Q149" i="13"/>
  <c r="P150" i="13"/>
  <c r="Q150" i="13"/>
  <c r="P151" i="13"/>
  <c r="Q151" i="13"/>
  <c r="P152" i="13"/>
  <c r="Q152" i="13"/>
  <c r="P153" i="13"/>
  <c r="Q153" i="13"/>
  <c r="P154" i="13"/>
  <c r="Q154" i="13"/>
  <c r="P155" i="13"/>
  <c r="Q155" i="13"/>
  <c r="P156" i="13"/>
  <c r="Q156" i="13"/>
  <c r="P157" i="13"/>
  <c r="Q157" i="13"/>
  <c r="P158" i="13"/>
  <c r="Q158" i="13"/>
  <c r="P159" i="13"/>
  <c r="Q159" i="13"/>
  <c r="P160" i="13"/>
  <c r="Q160" i="13"/>
  <c r="R160" i="13" s="1"/>
  <c r="P161" i="13"/>
  <c r="Q161" i="13"/>
  <c r="P162" i="13"/>
  <c r="Q162" i="13"/>
  <c r="P163" i="13"/>
  <c r="Q163" i="13"/>
  <c r="P164" i="13"/>
  <c r="Q164" i="13"/>
  <c r="P165" i="13"/>
  <c r="Q165" i="13"/>
  <c r="P166" i="13"/>
  <c r="Q166" i="13"/>
  <c r="P167" i="13"/>
  <c r="Q167" i="13"/>
  <c r="P168" i="13"/>
  <c r="Q168" i="13"/>
  <c r="P169" i="13"/>
  <c r="Q169" i="13"/>
  <c r="P170" i="13"/>
  <c r="Q170" i="13"/>
  <c r="P171" i="13"/>
  <c r="Q171" i="13"/>
  <c r="P172" i="13"/>
  <c r="Q172" i="13"/>
  <c r="P173" i="13"/>
  <c r="Q173" i="13"/>
  <c r="P174" i="13"/>
  <c r="Q174" i="13"/>
  <c r="P175" i="13"/>
  <c r="Q175" i="13"/>
  <c r="P176" i="13"/>
  <c r="Q176" i="13"/>
  <c r="P177" i="13"/>
  <c r="Q177" i="13"/>
  <c r="P178" i="13"/>
  <c r="Q178" i="13"/>
  <c r="P179" i="13"/>
  <c r="Q179" i="13"/>
  <c r="P180" i="13"/>
  <c r="Q180" i="13"/>
  <c r="P181" i="13"/>
  <c r="Q181" i="13"/>
  <c r="P182" i="13"/>
  <c r="Q182" i="13"/>
  <c r="P183" i="13"/>
  <c r="Q183" i="13"/>
  <c r="P184" i="13"/>
  <c r="Q184" i="13"/>
  <c r="P185" i="13"/>
  <c r="Q185" i="13"/>
  <c r="P186" i="13"/>
  <c r="Q186" i="13"/>
  <c r="P187" i="13"/>
  <c r="Q187" i="13"/>
  <c r="P188" i="13"/>
  <c r="Q188" i="13"/>
  <c r="P189" i="13"/>
  <c r="Q189" i="13"/>
  <c r="P190" i="13"/>
  <c r="Q190" i="13"/>
  <c r="M15" i="13"/>
  <c r="N15" i="13"/>
  <c r="M16" i="13"/>
  <c r="N16" i="13"/>
  <c r="M17" i="13"/>
  <c r="N17" i="13"/>
  <c r="M18" i="13"/>
  <c r="N18" i="13"/>
  <c r="M19" i="13"/>
  <c r="N19" i="13"/>
  <c r="M20" i="13"/>
  <c r="N20" i="13"/>
  <c r="M21" i="13"/>
  <c r="N21" i="13"/>
  <c r="M22" i="13"/>
  <c r="N22" i="13"/>
  <c r="M23" i="13"/>
  <c r="N23" i="13"/>
  <c r="M24" i="13"/>
  <c r="N24" i="13"/>
  <c r="M25" i="13"/>
  <c r="N25" i="13"/>
  <c r="M26" i="13"/>
  <c r="N26" i="13"/>
  <c r="M27" i="13"/>
  <c r="N27" i="13"/>
  <c r="M28" i="13"/>
  <c r="N28" i="13"/>
  <c r="M29" i="13"/>
  <c r="N29" i="13"/>
  <c r="M30" i="13"/>
  <c r="N30" i="13"/>
  <c r="M31" i="13"/>
  <c r="N31" i="13"/>
  <c r="M32" i="13"/>
  <c r="N32" i="13"/>
  <c r="M33" i="13"/>
  <c r="N33" i="13"/>
  <c r="M34" i="13"/>
  <c r="N34" i="13"/>
  <c r="M35" i="13"/>
  <c r="N35" i="13"/>
  <c r="M36" i="13"/>
  <c r="N36" i="13"/>
  <c r="M37" i="13"/>
  <c r="N37" i="13"/>
  <c r="M38" i="13"/>
  <c r="N38" i="13"/>
  <c r="M39" i="13"/>
  <c r="N39" i="13"/>
  <c r="M40" i="13"/>
  <c r="N40" i="13"/>
  <c r="M41" i="13"/>
  <c r="N41" i="13"/>
  <c r="M42" i="13"/>
  <c r="N42" i="13"/>
  <c r="M43" i="13"/>
  <c r="N43" i="13"/>
  <c r="M44" i="13"/>
  <c r="N44" i="13"/>
  <c r="O44" i="13" s="1"/>
  <c r="M45" i="13"/>
  <c r="N45" i="13"/>
  <c r="M46" i="13"/>
  <c r="N46" i="13"/>
  <c r="M47" i="13"/>
  <c r="N47" i="13"/>
  <c r="M48" i="13"/>
  <c r="N48" i="13"/>
  <c r="M49" i="13"/>
  <c r="N49" i="13"/>
  <c r="M50" i="13"/>
  <c r="N50" i="13"/>
  <c r="M51" i="13"/>
  <c r="N51" i="13"/>
  <c r="M52" i="13"/>
  <c r="N52" i="13"/>
  <c r="M53" i="13"/>
  <c r="N53" i="13"/>
  <c r="M54" i="13"/>
  <c r="N54" i="13"/>
  <c r="M55" i="13"/>
  <c r="N55" i="13"/>
  <c r="M56" i="13"/>
  <c r="N56" i="13"/>
  <c r="M57" i="13"/>
  <c r="N57" i="13"/>
  <c r="M58" i="13"/>
  <c r="N58" i="13"/>
  <c r="M59" i="13"/>
  <c r="N59" i="13"/>
  <c r="M60" i="13"/>
  <c r="N60" i="13"/>
  <c r="M61" i="13"/>
  <c r="N61" i="13"/>
  <c r="M62" i="13"/>
  <c r="N62" i="13"/>
  <c r="M63" i="13"/>
  <c r="N63" i="13"/>
  <c r="M64" i="13"/>
  <c r="N64" i="13"/>
  <c r="M65" i="13"/>
  <c r="N65" i="13"/>
  <c r="M66" i="13"/>
  <c r="N66" i="13"/>
  <c r="M67" i="13"/>
  <c r="N67" i="13"/>
  <c r="M68" i="13"/>
  <c r="N68" i="13"/>
  <c r="M69" i="13"/>
  <c r="N69" i="13"/>
  <c r="M70" i="13"/>
  <c r="N70" i="13"/>
  <c r="M71" i="13"/>
  <c r="N71" i="13"/>
  <c r="M72" i="13"/>
  <c r="N72" i="13"/>
  <c r="M73" i="13"/>
  <c r="N73" i="13"/>
  <c r="M74" i="13"/>
  <c r="N74" i="13"/>
  <c r="M75" i="13"/>
  <c r="N75" i="13"/>
  <c r="M76" i="13"/>
  <c r="N76" i="13"/>
  <c r="M77" i="13"/>
  <c r="N77" i="13"/>
  <c r="M78" i="13"/>
  <c r="N78" i="13"/>
  <c r="M79" i="13"/>
  <c r="N79" i="13"/>
  <c r="M80" i="13"/>
  <c r="N80" i="13"/>
  <c r="M81" i="13"/>
  <c r="N81" i="13"/>
  <c r="M82" i="13"/>
  <c r="N82" i="13"/>
  <c r="M83" i="13"/>
  <c r="N83" i="13"/>
  <c r="M84" i="13"/>
  <c r="N84" i="13"/>
  <c r="M85" i="13"/>
  <c r="N85" i="13"/>
  <c r="M86" i="13"/>
  <c r="N86" i="13"/>
  <c r="M87" i="13"/>
  <c r="N87" i="13"/>
  <c r="M88" i="13"/>
  <c r="N88" i="13"/>
  <c r="M89" i="13"/>
  <c r="N89" i="13"/>
  <c r="M90" i="13"/>
  <c r="N90" i="13"/>
  <c r="M91" i="13"/>
  <c r="N91" i="13"/>
  <c r="M92" i="13"/>
  <c r="N92" i="13"/>
  <c r="M93" i="13"/>
  <c r="N93" i="13"/>
  <c r="M94" i="13"/>
  <c r="N94" i="13"/>
  <c r="M95" i="13"/>
  <c r="N95" i="13"/>
  <c r="M96" i="13"/>
  <c r="N96" i="13"/>
  <c r="M97" i="13"/>
  <c r="N97" i="13"/>
  <c r="M98" i="13"/>
  <c r="N98" i="13"/>
  <c r="M99" i="13"/>
  <c r="N99" i="13"/>
  <c r="M100" i="13"/>
  <c r="N100" i="13"/>
  <c r="M101" i="13"/>
  <c r="N101" i="13"/>
  <c r="M102" i="13"/>
  <c r="N102" i="13"/>
  <c r="M103" i="13"/>
  <c r="N103" i="13"/>
  <c r="M104" i="13"/>
  <c r="N104" i="13"/>
  <c r="M105" i="13"/>
  <c r="N105" i="13"/>
  <c r="M106" i="13"/>
  <c r="N106" i="13"/>
  <c r="M107" i="13"/>
  <c r="N107" i="13"/>
  <c r="M108" i="13"/>
  <c r="N108" i="13"/>
  <c r="M109" i="13"/>
  <c r="N109" i="13"/>
  <c r="M110" i="13"/>
  <c r="N110" i="13"/>
  <c r="M111" i="13"/>
  <c r="N111" i="13"/>
  <c r="M112" i="13"/>
  <c r="N112" i="13"/>
  <c r="M113" i="13"/>
  <c r="N113" i="13"/>
  <c r="M114" i="13"/>
  <c r="N114" i="13"/>
  <c r="M115" i="13"/>
  <c r="N115" i="13"/>
  <c r="M116" i="13"/>
  <c r="N116" i="13"/>
  <c r="M117" i="13"/>
  <c r="N117" i="13"/>
  <c r="M118" i="13"/>
  <c r="N118" i="13"/>
  <c r="M119" i="13"/>
  <c r="N119" i="13"/>
  <c r="M120" i="13"/>
  <c r="N120" i="13"/>
  <c r="M121" i="13"/>
  <c r="N121" i="13"/>
  <c r="M122" i="13"/>
  <c r="N122" i="13"/>
  <c r="M123" i="13"/>
  <c r="N123" i="13"/>
  <c r="M124" i="13"/>
  <c r="N124" i="13"/>
  <c r="M125" i="13"/>
  <c r="N125" i="13"/>
  <c r="M126" i="13"/>
  <c r="N126" i="13"/>
  <c r="M127" i="13"/>
  <c r="N127" i="13"/>
  <c r="M128" i="13"/>
  <c r="N128" i="13"/>
  <c r="M129" i="13"/>
  <c r="N129" i="13"/>
  <c r="M130" i="13"/>
  <c r="N130" i="13"/>
  <c r="M131" i="13"/>
  <c r="N131" i="13"/>
  <c r="M132" i="13"/>
  <c r="N132" i="13"/>
  <c r="M133" i="13"/>
  <c r="N133" i="13"/>
  <c r="M134" i="13"/>
  <c r="N134" i="13"/>
  <c r="M135" i="13"/>
  <c r="N135" i="13"/>
  <c r="M136" i="13"/>
  <c r="N136" i="13"/>
  <c r="M137" i="13"/>
  <c r="N137" i="13"/>
  <c r="M138" i="13"/>
  <c r="N138" i="13"/>
  <c r="M139" i="13"/>
  <c r="N139" i="13"/>
  <c r="M140" i="13"/>
  <c r="N140" i="13"/>
  <c r="M141" i="13"/>
  <c r="N141" i="13"/>
  <c r="M142" i="13"/>
  <c r="N142" i="13"/>
  <c r="M143" i="13"/>
  <c r="N143" i="13"/>
  <c r="M144" i="13"/>
  <c r="N144" i="13"/>
  <c r="M145" i="13"/>
  <c r="N145" i="13"/>
  <c r="M146" i="13"/>
  <c r="N146" i="13"/>
  <c r="M147" i="13"/>
  <c r="N147" i="13"/>
  <c r="M148" i="13"/>
  <c r="N148" i="13"/>
  <c r="M149" i="13"/>
  <c r="N149" i="13"/>
  <c r="M150" i="13"/>
  <c r="N150" i="13"/>
  <c r="M151" i="13"/>
  <c r="N151" i="13"/>
  <c r="M152" i="13"/>
  <c r="N152" i="13"/>
  <c r="M153" i="13"/>
  <c r="N153" i="13"/>
  <c r="M154" i="13"/>
  <c r="N154" i="13"/>
  <c r="M155" i="13"/>
  <c r="N155" i="13"/>
  <c r="M156" i="13"/>
  <c r="N156" i="13"/>
  <c r="M157" i="13"/>
  <c r="N157" i="13"/>
  <c r="M158" i="13"/>
  <c r="N158" i="13"/>
  <c r="M159" i="13"/>
  <c r="N159" i="13"/>
  <c r="M160" i="13"/>
  <c r="N160" i="13"/>
  <c r="M161" i="13"/>
  <c r="N161" i="13"/>
  <c r="M162" i="13"/>
  <c r="N162" i="13"/>
  <c r="M163" i="13"/>
  <c r="N163" i="13"/>
  <c r="M164" i="13"/>
  <c r="N164" i="13"/>
  <c r="M165" i="13"/>
  <c r="N165" i="13"/>
  <c r="M166" i="13"/>
  <c r="N166" i="13"/>
  <c r="M167" i="13"/>
  <c r="N167" i="13"/>
  <c r="M168" i="13"/>
  <c r="N168" i="13"/>
  <c r="M169" i="13"/>
  <c r="N169" i="13"/>
  <c r="M170" i="13"/>
  <c r="N170" i="13"/>
  <c r="M171" i="13"/>
  <c r="N171" i="13"/>
  <c r="M172" i="13"/>
  <c r="N172" i="13"/>
  <c r="M173" i="13"/>
  <c r="N173" i="13"/>
  <c r="M174" i="13"/>
  <c r="N174" i="13"/>
  <c r="M175" i="13"/>
  <c r="N175" i="13"/>
  <c r="M176" i="13"/>
  <c r="N176" i="13"/>
  <c r="M177" i="13"/>
  <c r="N177" i="13"/>
  <c r="M178" i="13"/>
  <c r="N178" i="13"/>
  <c r="M179" i="13"/>
  <c r="N179" i="13"/>
  <c r="M180" i="13"/>
  <c r="N180" i="13"/>
  <c r="M181" i="13"/>
  <c r="N181" i="13"/>
  <c r="M182" i="13"/>
  <c r="N182" i="13"/>
  <c r="O182" i="13" s="1"/>
  <c r="M183" i="13"/>
  <c r="N183" i="13"/>
  <c r="M184" i="13"/>
  <c r="N184" i="13"/>
  <c r="M185" i="13"/>
  <c r="N185" i="13"/>
  <c r="M186" i="13"/>
  <c r="N186" i="13"/>
  <c r="M187" i="13"/>
  <c r="N187" i="13"/>
  <c r="M188" i="13"/>
  <c r="N188" i="13"/>
  <c r="M189" i="13"/>
  <c r="N189" i="13"/>
  <c r="M190" i="13"/>
  <c r="N190" i="13"/>
  <c r="J15" i="13"/>
  <c r="K15" i="13"/>
  <c r="J16" i="13"/>
  <c r="K16" i="13"/>
  <c r="J17" i="13"/>
  <c r="K17" i="13"/>
  <c r="J18" i="13"/>
  <c r="K18" i="13"/>
  <c r="J19" i="13"/>
  <c r="K19" i="13"/>
  <c r="J20" i="13"/>
  <c r="K20" i="13"/>
  <c r="J21" i="13"/>
  <c r="K21" i="13"/>
  <c r="J22" i="13"/>
  <c r="K22" i="13"/>
  <c r="J23" i="13"/>
  <c r="K23" i="13"/>
  <c r="J24" i="13"/>
  <c r="K24" i="13"/>
  <c r="J25" i="13"/>
  <c r="K25" i="13"/>
  <c r="J26" i="13"/>
  <c r="K26" i="13"/>
  <c r="J27" i="13"/>
  <c r="K27" i="13"/>
  <c r="J28" i="13"/>
  <c r="K28" i="13"/>
  <c r="J29" i="13"/>
  <c r="K29" i="13"/>
  <c r="J30" i="13"/>
  <c r="K30" i="13"/>
  <c r="J31" i="13"/>
  <c r="K31" i="13"/>
  <c r="J32" i="13"/>
  <c r="K32" i="13"/>
  <c r="J33" i="13"/>
  <c r="K33" i="13"/>
  <c r="J34" i="13"/>
  <c r="K34" i="13"/>
  <c r="J35" i="13"/>
  <c r="K35" i="13"/>
  <c r="J36" i="13"/>
  <c r="K36" i="13"/>
  <c r="J37" i="13"/>
  <c r="K37" i="13"/>
  <c r="J38" i="13"/>
  <c r="K38" i="13"/>
  <c r="J39" i="13"/>
  <c r="K39" i="13"/>
  <c r="J40" i="13"/>
  <c r="K40" i="13"/>
  <c r="J41" i="13"/>
  <c r="K41" i="13"/>
  <c r="J42" i="13"/>
  <c r="K42" i="13"/>
  <c r="J43" i="13"/>
  <c r="K43" i="13"/>
  <c r="J44" i="13"/>
  <c r="K44" i="13"/>
  <c r="J45" i="13"/>
  <c r="K45" i="13"/>
  <c r="J46" i="13"/>
  <c r="K46" i="13"/>
  <c r="J47" i="13"/>
  <c r="K47" i="13"/>
  <c r="J48" i="13"/>
  <c r="K48" i="13"/>
  <c r="J49" i="13"/>
  <c r="K49" i="13"/>
  <c r="J50" i="13"/>
  <c r="K50" i="13"/>
  <c r="J51" i="13"/>
  <c r="K51" i="13"/>
  <c r="J52" i="13"/>
  <c r="K52" i="13"/>
  <c r="J53" i="13"/>
  <c r="K53" i="13"/>
  <c r="J54" i="13"/>
  <c r="K54" i="13"/>
  <c r="J55" i="13"/>
  <c r="K55" i="13"/>
  <c r="J56" i="13"/>
  <c r="K56" i="13"/>
  <c r="J57" i="13"/>
  <c r="K57" i="13"/>
  <c r="J58" i="13"/>
  <c r="K58" i="13"/>
  <c r="J59" i="13"/>
  <c r="K59" i="13"/>
  <c r="J60" i="13"/>
  <c r="K60" i="13"/>
  <c r="J61" i="13"/>
  <c r="K61" i="13"/>
  <c r="J62" i="13"/>
  <c r="K62" i="13"/>
  <c r="J63" i="13"/>
  <c r="K63" i="13"/>
  <c r="J64" i="13"/>
  <c r="K64" i="13"/>
  <c r="J65" i="13"/>
  <c r="K65" i="13"/>
  <c r="J66" i="13"/>
  <c r="K66" i="13"/>
  <c r="J67" i="13"/>
  <c r="K67" i="13"/>
  <c r="J68" i="13"/>
  <c r="K68" i="13"/>
  <c r="J69" i="13"/>
  <c r="K69" i="13"/>
  <c r="J70" i="13"/>
  <c r="K70" i="13"/>
  <c r="J71" i="13"/>
  <c r="K71" i="13"/>
  <c r="J72" i="13"/>
  <c r="K72" i="13"/>
  <c r="J73" i="13"/>
  <c r="K73" i="13"/>
  <c r="J74" i="13"/>
  <c r="K74" i="13"/>
  <c r="J75" i="13"/>
  <c r="K75" i="13"/>
  <c r="J76" i="13"/>
  <c r="K76" i="13"/>
  <c r="J77" i="13"/>
  <c r="K77" i="13"/>
  <c r="J78" i="13"/>
  <c r="K78" i="13"/>
  <c r="J79" i="13"/>
  <c r="K79" i="13"/>
  <c r="J80" i="13"/>
  <c r="K80" i="13"/>
  <c r="J81" i="13"/>
  <c r="K81" i="13"/>
  <c r="J82" i="13"/>
  <c r="K82" i="13"/>
  <c r="J83" i="13"/>
  <c r="K83" i="13"/>
  <c r="J84" i="13"/>
  <c r="K84" i="13"/>
  <c r="J85" i="13"/>
  <c r="K85" i="13"/>
  <c r="J86" i="13"/>
  <c r="K86" i="13"/>
  <c r="J87" i="13"/>
  <c r="K87" i="13"/>
  <c r="J88" i="13"/>
  <c r="K88" i="13"/>
  <c r="J89" i="13"/>
  <c r="K89" i="13"/>
  <c r="J90" i="13"/>
  <c r="K90" i="13"/>
  <c r="J91" i="13"/>
  <c r="K91" i="13"/>
  <c r="J92" i="13"/>
  <c r="K92" i="13"/>
  <c r="J93" i="13"/>
  <c r="K93" i="13"/>
  <c r="J94" i="13"/>
  <c r="K94" i="13"/>
  <c r="J95" i="13"/>
  <c r="K95" i="13"/>
  <c r="J96" i="13"/>
  <c r="K96" i="13"/>
  <c r="J97" i="13"/>
  <c r="K97" i="13"/>
  <c r="J98" i="13"/>
  <c r="K98" i="13"/>
  <c r="J99" i="13"/>
  <c r="K99" i="13"/>
  <c r="J100" i="13"/>
  <c r="K100" i="13"/>
  <c r="J101" i="13"/>
  <c r="K101" i="13"/>
  <c r="J102" i="13"/>
  <c r="K102" i="13"/>
  <c r="J103" i="13"/>
  <c r="K103" i="13"/>
  <c r="J104" i="13"/>
  <c r="K104" i="13"/>
  <c r="J105" i="13"/>
  <c r="K105" i="13"/>
  <c r="J106" i="13"/>
  <c r="K106" i="13"/>
  <c r="J107" i="13"/>
  <c r="K107" i="13"/>
  <c r="J108" i="13"/>
  <c r="K108" i="13"/>
  <c r="J109" i="13"/>
  <c r="K109" i="13"/>
  <c r="J110" i="13"/>
  <c r="K110" i="13"/>
  <c r="J111" i="13"/>
  <c r="K111" i="13"/>
  <c r="J112" i="13"/>
  <c r="K112" i="13"/>
  <c r="J113" i="13"/>
  <c r="K113" i="13"/>
  <c r="J114" i="13"/>
  <c r="K114" i="13"/>
  <c r="J115" i="13"/>
  <c r="K115" i="13"/>
  <c r="J116" i="13"/>
  <c r="K116" i="13"/>
  <c r="J117" i="13"/>
  <c r="K117" i="13"/>
  <c r="J118" i="13"/>
  <c r="K118" i="13"/>
  <c r="J119" i="13"/>
  <c r="K119" i="13"/>
  <c r="J120" i="13"/>
  <c r="K120" i="13"/>
  <c r="J121" i="13"/>
  <c r="K121" i="13"/>
  <c r="J122" i="13"/>
  <c r="K122" i="13"/>
  <c r="J123" i="13"/>
  <c r="K123" i="13"/>
  <c r="J124" i="13"/>
  <c r="K124" i="13"/>
  <c r="J125" i="13"/>
  <c r="K125" i="13"/>
  <c r="J126" i="13"/>
  <c r="K126" i="13"/>
  <c r="J127" i="13"/>
  <c r="K127" i="13"/>
  <c r="J128" i="13"/>
  <c r="K128" i="13"/>
  <c r="J129" i="13"/>
  <c r="K129" i="13"/>
  <c r="J130" i="13"/>
  <c r="K130" i="13"/>
  <c r="J131" i="13"/>
  <c r="K131" i="13"/>
  <c r="J132" i="13"/>
  <c r="K132" i="13"/>
  <c r="J133" i="13"/>
  <c r="K133" i="13"/>
  <c r="J134" i="13"/>
  <c r="K134" i="13"/>
  <c r="J135" i="13"/>
  <c r="K135" i="13"/>
  <c r="J136" i="13"/>
  <c r="K136" i="13"/>
  <c r="J137" i="13"/>
  <c r="K137" i="13"/>
  <c r="J138" i="13"/>
  <c r="K138" i="13"/>
  <c r="J139" i="13"/>
  <c r="K139" i="13"/>
  <c r="J140" i="13"/>
  <c r="K140" i="13"/>
  <c r="J141" i="13"/>
  <c r="K141" i="13"/>
  <c r="J142" i="13"/>
  <c r="K142" i="13"/>
  <c r="J143" i="13"/>
  <c r="K143" i="13"/>
  <c r="J144" i="13"/>
  <c r="K144" i="13"/>
  <c r="J145" i="13"/>
  <c r="K145" i="13"/>
  <c r="J146" i="13"/>
  <c r="K146" i="13"/>
  <c r="J147" i="13"/>
  <c r="K147" i="13"/>
  <c r="J148" i="13"/>
  <c r="K148" i="13"/>
  <c r="J149" i="13"/>
  <c r="K149" i="13"/>
  <c r="J150" i="13"/>
  <c r="K150" i="13"/>
  <c r="J151" i="13"/>
  <c r="K151" i="13"/>
  <c r="J152" i="13"/>
  <c r="K152" i="13"/>
  <c r="J153" i="13"/>
  <c r="K153" i="13"/>
  <c r="J154" i="13"/>
  <c r="K154" i="13"/>
  <c r="J155" i="13"/>
  <c r="K155" i="13"/>
  <c r="J156" i="13"/>
  <c r="K156" i="13"/>
  <c r="J157" i="13"/>
  <c r="K157" i="13"/>
  <c r="J158" i="13"/>
  <c r="K158" i="13"/>
  <c r="J159" i="13"/>
  <c r="K159" i="13"/>
  <c r="J160" i="13"/>
  <c r="K160" i="13"/>
  <c r="J161" i="13"/>
  <c r="K161" i="13"/>
  <c r="J162" i="13"/>
  <c r="K162" i="13"/>
  <c r="J163" i="13"/>
  <c r="K163" i="13"/>
  <c r="J164" i="13"/>
  <c r="K164" i="13"/>
  <c r="J165" i="13"/>
  <c r="K165" i="13"/>
  <c r="J166" i="13"/>
  <c r="K166" i="13"/>
  <c r="J167" i="13"/>
  <c r="K167" i="13"/>
  <c r="J168" i="13"/>
  <c r="K168" i="13"/>
  <c r="J169" i="13"/>
  <c r="K169" i="13"/>
  <c r="J170" i="13"/>
  <c r="K170" i="13"/>
  <c r="J171" i="13"/>
  <c r="K171" i="13"/>
  <c r="J172" i="13"/>
  <c r="K172" i="13"/>
  <c r="J173" i="13"/>
  <c r="K173" i="13"/>
  <c r="J174" i="13"/>
  <c r="K174" i="13"/>
  <c r="J175" i="13"/>
  <c r="K175" i="13"/>
  <c r="J176" i="13"/>
  <c r="K176" i="13"/>
  <c r="J177" i="13"/>
  <c r="K177" i="13"/>
  <c r="J178" i="13"/>
  <c r="K178" i="13"/>
  <c r="J179" i="13"/>
  <c r="K179" i="13"/>
  <c r="J180" i="13"/>
  <c r="K180" i="13"/>
  <c r="J181" i="13"/>
  <c r="K181" i="13"/>
  <c r="J182" i="13"/>
  <c r="K182" i="13"/>
  <c r="J183" i="13"/>
  <c r="K183" i="13"/>
  <c r="J184" i="13"/>
  <c r="K184" i="13"/>
  <c r="J185" i="13"/>
  <c r="K185" i="13"/>
  <c r="J186" i="13"/>
  <c r="K186" i="13"/>
  <c r="J187" i="13"/>
  <c r="K187" i="13"/>
  <c r="J188" i="13"/>
  <c r="K188" i="13"/>
  <c r="J189" i="13"/>
  <c r="K189" i="13"/>
  <c r="J190" i="13"/>
  <c r="K190"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P14" i="13"/>
  <c r="M14" i="13"/>
  <c r="J14" i="13"/>
  <c r="G14" i="13"/>
  <c r="Q14" i="13"/>
  <c r="N14" i="13"/>
  <c r="K14" i="13"/>
  <c r="L14" i="13" s="1"/>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40" i="13"/>
  <c r="H139" i="13"/>
  <c r="H138" i="13"/>
  <c r="H137" i="13"/>
  <c r="H136" i="13"/>
  <c r="H135" i="13"/>
  <c r="H134" i="13"/>
  <c r="H133" i="13"/>
  <c r="H132" i="13"/>
  <c r="H131" i="13"/>
  <c r="H130" i="13"/>
  <c r="H129"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H83" i="13"/>
  <c r="H82" i="13"/>
  <c r="H81" i="13"/>
  <c r="H80" i="13"/>
  <c r="H79" i="13"/>
  <c r="H78" i="13"/>
  <c r="H77" i="13"/>
  <c r="H76" i="13"/>
  <c r="H75" i="13"/>
  <c r="H74" i="13"/>
  <c r="H73" i="13"/>
  <c r="H72" i="13"/>
  <c r="H71" i="13"/>
  <c r="H70" i="13"/>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AO14" i="13"/>
  <c r="T14" i="13"/>
  <c r="H14" i="13"/>
  <c r="BE87" i="14" l="1"/>
  <c r="AY81" i="14"/>
  <c r="BA54" i="14"/>
  <c r="BA85" i="14"/>
  <c r="BA75" i="14"/>
  <c r="AY181" i="14"/>
  <c r="BA155" i="14"/>
  <c r="BA124" i="14"/>
  <c r="AU132" i="14"/>
  <c r="AW171" i="14"/>
  <c r="AU142" i="14"/>
  <c r="AQ29" i="14"/>
  <c r="AS16" i="14"/>
  <c r="AQ102" i="14"/>
  <c r="BE118" i="14"/>
  <c r="BE29" i="14"/>
  <c r="AW150" i="14"/>
  <c r="AS104" i="14"/>
  <c r="AS118" i="14"/>
  <c r="AS19" i="14"/>
  <c r="AY140" i="14"/>
  <c r="AQ89" i="14"/>
  <c r="AS43" i="14"/>
  <c r="AY71" i="14"/>
  <c r="AQ50" i="14"/>
  <c r="BA34" i="14"/>
  <c r="AQ33" i="14"/>
  <c r="BE89" i="14"/>
  <c r="AY34" i="14"/>
  <c r="AY169" i="14"/>
  <c r="AY166" i="14"/>
  <c r="BE126" i="14"/>
  <c r="AU76" i="14"/>
  <c r="AQ58" i="14"/>
  <c r="BA83" i="14"/>
  <c r="AW190" i="14"/>
  <c r="AU183" i="14"/>
  <c r="AQ113" i="14"/>
  <c r="AU104" i="14"/>
  <c r="BC87" i="14"/>
  <c r="AW84" i="14"/>
  <c r="BE17" i="14"/>
  <c r="BE168" i="14"/>
  <c r="BA64" i="14"/>
  <c r="AS50" i="14"/>
  <c r="AS32" i="14"/>
  <c r="AQ173" i="14"/>
  <c r="BA181" i="14"/>
  <c r="BE170" i="14"/>
  <c r="BA165" i="14"/>
  <c r="BC162" i="14"/>
  <c r="AW91" i="14"/>
  <c r="AY78" i="14"/>
  <c r="BE107" i="14"/>
  <c r="AS99" i="14"/>
  <c r="AQ60" i="14"/>
  <c r="AY135" i="14"/>
  <c r="AW157" i="14"/>
  <c r="AU134" i="14"/>
  <c r="AW132" i="14"/>
  <c r="BA187" i="14"/>
  <c r="AU190" i="14"/>
  <c r="BA153" i="14"/>
  <c r="BA145" i="14"/>
  <c r="AU91" i="14"/>
  <c r="AQ59" i="14"/>
  <c r="AQ49" i="14"/>
  <c r="BE37" i="14"/>
  <c r="BE163" i="14"/>
  <c r="AS151" i="14"/>
  <c r="AW156" i="14"/>
  <c r="AW130" i="14"/>
  <c r="BC102" i="14"/>
  <c r="AU92" i="14"/>
  <c r="BE116" i="14"/>
  <c r="AS105" i="14"/>
  <c r="BE44" i="14"/>
  <c r="BC17" i="14"/>
  <c r="AY182" i="14"/>
  <c r="AW185" i="14"/>
  <c r="BE122" i="14"/>
  <c r="AY79" i="14"/>
  <c r="BC47" i="14"/>
  <c r="AU44" i="14"/>
  <c r="BA73" i="14"/>
  <c r="AS82" i="14"/>
  <c r="AW73" i="14"/>
  <c r="AY161" i="14"/>
  <c r="AW159" i="14"/>
  <c r="AS95" i="14"/>
  <c r="BE47" i="14"/>
  <c r="AW60" i="14"/>
  <c r="AW42" i="14"/>
  <c r="BE31" i="14"/>
  <c r="AW21" i="14"/>
  <c r="AW76" i="14"/>
  <c r="AS60" i="14"/>
  <c r="AU185" i="14"/>
  <c r="AU156" i="14"/>
  <c r="BE112" i="14"/>
  <c r="BE94" i="14"/>
  <c r="AW92" i="14"/>
  <c r="BC90" i="14"/>
  <c r="BA84" i="14"/>
  <c r="BA68" i="14"/>
  <c r="AY39" i="14"/>
  <c r="BA59" i="14"/>
  <c r="BA53" i="14"/>
  <c r="BA172" i="14"/>
  <c r="AS144" i="14"/>
  <c r="BC177" i="14"/>
  <c r="AS102" i="14"/>
  <c r="BA79" i="14"/>
  <c r="BA82" i="14"/>
  <c r="BE38" i="14"/>
  <c r="BE34" i="14"/>
  <c r="AY27" i="14"/>
  <c r="AY38" i="14"/>
  <c r="AY76" i="14"/>
  <c r="AU140" i="14"/>
  <c r="AQ42" i="14"/>
  <c r="BC164" i="14"/>
  <c r="BE49" i="14"/>
  <c r="BE190" i="14"/>
  <c r="BE156" i="14"/>
  <c r="BE159" i="14"/>
  <c r="BE26" i="14"/>
  <c r="BE173" i="14"/>
  <c r="BC156" i="14"/>
  <c r="BC111" i="14"/>
  <c r="BE178" i="14"/>
  <c r="BE139" i="14"/>
  <c r="BE64" i="14"/>
  <c r="BE147" i="14"/>
  <c r="BC29" i="14"/>
  <c r="BC32" i="14"/>
  <c r="BC131" i="14"/>
  <c r="BE111" i="14"/>
  <c r="BC31" i="14"/>
  <c r="BC106" i="14"/>
  <c r="BE71" i="14"/>
  <c r="BC60" i="14"/>
  <c r="BE54" i="14"/>
  <c r="BC42" i="14"/>
  <c r="BC21" i="14"/>
  <c r="AY54" i="14"/>
  <c r="AY25" i="14"/>
  <c r="AY49" i="14"/>
  <c r="BA21" i="14"/>
  <c r="AY99" i="14"/>
  <c r="AY15" i="14"/>
  <c r="AY184" i="14"/>
  <c r="AY187" i="14"/>
  <c r="BA147" i="14"/>
  <c r="BA89" i="14"/>
  <c r="BA76" i="14"/>
  <c r="AY155" i="14"/>
  <c r="AY37" i="14"/>
  <c r="AY21" i="14"/>
  <c r="BA92" i="14"/>
  <c r="AY85" i="14"/>
  <c r="BA20" i="14"/>
  <c r="AY189" i="14"/>
  <c r="AY176" i="14"/>
  <c r="BA169" i="14"/>
  <c r="BA74" i="14"/>
  <c r="BA72" i="14"/>
  <c r="BA71" i="14"/>
  <c r="BA57" i="14"/>
  <c r="AY68" i="14"/>
  <c r="BA81" i="14"/>
  <c r="AY104" i="14"/>
  <c r="BA31" i="14"/>
  <c r="AY26" i="14"/>
  <c r="AW117" i="14"/>
  <c r="AU145" i="14"/>
  <c r="AU65" i="14"/>
  <c r="AU53" i="14"/>
  <c r="AW126" i="14"/>
  <c r="AW77" i="14"/>
  <c r="AW31" i="14"/>
  <c r="AW34" i="14"/>
  <c r="AW178" i="14"/>
  <c r="AU164" i="14"/>
  <c r="AW144" i="14"/>
  <c r="AU61" i="14"/>
  <c r="AU47" i="14"/>
  <c r="AW170" i="14"/>
  <c r="AU77" i="14"/>
  <c r="AW70" i="14"/>
  <c r="AU59" i="14"/>
  <c r="AU130" i="14"/>
  <c r="AW55" i="14"/>
  <c r="AW26" i="14"/>
  <c r="AQ53" i="14"/>
  <c r="AS154" i="14"/>
  <c r="AS117" i="14"/>
  <c r="AQ55" i="14"/>
  <c r="AS42" i="14"/>
  <c r="AQ44" i="14"/>
  <c r="AQ159" i="14"/>
  <c r="AQ154" i="14"/>
  <c r="AS187" i="14"/>
  <c r="AQ67" i="14"/>
  <c r="AS93" i="14"/>
  <c r="AQ133" i="14"/>
  <c r="AS113" i="14"/>
  <c r="AQ105" i="14"/>
  <c r="AS107" i="14"/>
  <c r="AS48" i="14"/>
  <c r="AQ70" i="14"/>
  <c r="AQ19" i="14"/>
  <c r="AS45" i="14"/>
  <c r="AS159" i="14"/>
  <c r="AS161" i="14"/>
  <c r="AQ95" i="14"/>
  <c r="AS44" i="14"/>
  <c r="AS92" i="14"/>
  <c r="AS54" i="14"/>
  <c r="AQ45" i="14"/>
  <c r="AQ48" i="14"/>
  <c r="AS114" i="14"/>
  <c r="AQ144" i="14"/>
  <c r="AS120" i="14"/>
  <c r="AS94" i="14"/>
  <c r="AQ87" i="14"/>
  <c r="AS36" i="14"/>
  <c r="AS24" i="14"/>
  <c r="BE149" i="14"/>
  <c r="BE52" i="14"/>
  <c r="BE95" i="14"/>
  <c r="BE53" i="14"/>
  <c r="BA128" i="14"/>
  <c r="BA156" i="14"/>
  <c r="BA162" i="14"/>
  <c r="BA148" i="14"/>
  <c r="BA143" i="14"/>
  <c r="BA67" i="14"/>
  <c r="BA61" i="14"/>
  <c r="BA168" i="14"/>
  <c r="AW143" i="14"/>
  <c r="AW141" i="14"/>
  <c r="AS173" i="14"/>
  <c r="AS169" i="14"/>
  <c r="BC94" i="14"/>
  <c r="BC150" i="14"/>
  <c r="BC113" i="14"/>
  <c r="AY62" i="14"/>
  <c r="AQ178" i="14"/>
  <c r="BC182" i="14"/>
  <c r="BE145" i="14"/>
  <c r="BC144" i="14"/>
  <c r="BE104" i="14"/>
  <c r="AS57" i="14"/>
  <c r="AS138" i="14"/>
  <c r="AQ138" i="14"/>
  <c r="AQ99" i="14"/>
  <c r="BC157" i="14"/>
  <c r="BA185" i="14"/>
  <c r="AY180" i="14"/>
  <c r="AY179" i="14"/>
  <c r="BA183" i="14"/>
  <c r="AY183" i="14"/>
  <c r="AQ168" i="14"/>
  <c r="BA161" i="14"/>
  <c r="BA154" i="14"/>
  <c r="AU162" i="14"/>
  <c r="AY143" i="14"/>
  <c r="AY144" i="14"/>
  <c r="BE138" i="14"/>
  <c r="AQ93" i="14"/>
  <c r="AU143" i="14"/>
  <c r="AQ51" i="14"/>
  <c r="AQ27" i="14"/>
  <c r="AW186" i="14"/>
  <c r="AQ156" i="14"/>
  <c r="AW146" i="14"/>
  <c r="AW133" i="14"/>
  <c r="AU133" i="14"/>
  <c r="AS152" i="14"/>
  <c r="AQ139" i="14"/>
  <c r="BC124" i="14"/>
  <c r="AY90" i="14"/>
  <c r="AU82" i="14"/>
  <c r="AQ81" i="14"/>
  <c r="AW79" i="14"/>
  <c r="AU78" i="14"/>
  <c r="BC65" i="14"/>
  <c r="BE65" i="14"/>
  <c r="BC56" i="14"/>
  <c r="AY35" i="14"/>
  <c r="BE32" i="14"/>
  <c r="AW140" i="14"/>
  <c r="AW93" i="14"/>
  <c r="BC67" i="14"/>
  <c r="BA52" i="14"/>
  <c r="AQ119" i="14"/>
  <c r="AU110" i="14"/>
  <c r="AW110" i="14"/>
  <c r="BC97" i="14"/>
  <c r="AQ92" i="14"/>
  <c r="BC54" i="14"/>
  <c r="BC15" i="14"/>
  <c r="AS162" i="14"/>
  <c r="AS164" i="14"/>
  <c r="AQ129" i="14"/>
  <c r="AW139" i="14"/>
  <c r="AW54" i="14"/>
  <c r="AU54" i="14"/>
  <c r="AU52" i="14"/>
  <c r="BC26" i="14"/>
  <c r="BC95" i="14"/>
  <c r="BC176" i="14"/>
  <c r="AS183" i="14"/>
  <c r="AQ57" i="14"/>
  <c r="BA180" i="14"/>
  <c r="AY170" i="14"/>
  <c r="BC175" i="14"/>
  <c r="AY167" i="14"/>
  <c r="BA167" i="14"/>
  <c r="AS149" i="14"/>
  <c r="AS119" i="14"/>
  <c r="BA88" i="14"/>
  <c r="AY82" i="14"/>
  <c r="BA38" i="14"/>
  <c r="AQ37" i="14"/>
  <c r="AQ164" i="14"/>
  <c r="AQ116" i="14"/>
  <c r="AQ54" i="14"/>
  <c r="AY51" i="14"/>
  <c r="BA51" i="14"/>
  <c r="BC53" i="14"/>
  <c r="AY165" i="14"/>
  <c r="BC160" i="14"/>
  <c r="AS110" i="14"/>
  <c r="AU80" i="14"/>
  <c r="AW80" i="14"/>
  <c r="AS141" i="14"/>
  <c r="AW38" i="14"/>
  <c r="BE78" i="14"/>
  <c r="BE15" i="14"/>
  <c r="AY188" i="14"/>
  <c r="BE185" i="14"/>
  <c r="AW177" i="14"/>
  <c r="BE175" i="14"/>
  <c r="BE166" i="14"/>
  <c r="BA164" i="14"/>
  <c r="BA159" i="14"/>
  <c r="BA135" i="14"/>
  <c r="BA132" i="14"/>
  <c r="AS46" i="14"/>
  <c r="AQ177" i="14"/>
  <c r="BA171" i="14"/>
  <c r="AS178" i="14"/>
  <c r="AY172" i="14"/>
  <c r="BA170" i="14"/>
  <c r="AS165" i="14"/>
  <c r="AS163" i="14"/>
  <c r="AW145" i="14"/>
  <c r="AW134" i="14"/>
  <c r="AW129" i="14"/>
  <c r="BE114" i="14"/>
  <c r="BE110" i="14"/>
  <c r="BE106" i="14"/>
  <c r="AQ121" i="14"/>
  <c r="AU84" i="14"/>
  <c r="AY74" i="14"/>
  <c r="BC69" i="14"/>
  <c r="AW65" i="14"/>
  <c r="AU55" i="14"/>
  <c r="BA26" i="14"/>
  <c r="AQ25" i="14"/>
  <c r="BC23" i="14"/>
  <c r="AS75" i="14"/>
  <c r="AU107" i="14"/>
  <c r="BC66" i="14"/>
  <c r="AY118" i="14"/>
  <c r="AS112" i="14"/>
  <c r="BC99" i="14"/>
  <c r="BC81" i="14"/>
  <c r="AU70" i="14"/>
  <c r="AU66" i="14"/>
  <c r="BC41" i="14"/>
  <c r="BE39" i="14"/>
  <c r="AQ85" i="14"/>
  <c r="BE73" i="14"/>
  <c r="AQ23" i="14"/>
  <c r="BE18" i="14"/>
  <c r="AS31" i="14"/>
  <c r="AS20" i="14"/>
  <c r="BE157" i="14"/>
  <c r="BC134" i="14"/>
  <c r="AQ112" i="14"/>
  <c r="BC98" i="14"/>
  <c r="BA108" i="14"/>
  <c r="BC103" i="14"/>
  <c r="BE84" i="14"/>
  <c r="BC38" i="14"/>
  <c r="BA80" i="14"/>
  <c r="AU60" i="14"/>
  <c r="BE55" i="14"/>
  <c r="AW52" i="14"/>
  <c r="AU21" i="14"/>
  <c r="BA17" i="14"/>
  <c r="AW15" i="14"/>
  <c r="AS79" i="14"/>
  <c r="BA190" i="14"/>
  <c r="BC166" i="14"/>
  <c r="AY164" i="14"/>
  <c r="AY158" i="14"/>
  <c r="AY154" i="14"/>
  <c r="AY152" i="14"/>
  <c r="BC158" i="14"/>
  <c r="AY142" i="14"/>
  <c r="BE90" i="14"/>
  <c r="AY67" i="14"/>
  <c r="AS76" i="14"/>
  <c r="BA39" i="14"/>
  <c r="BA23" i="14"/>
  <c r="AS167" i="14"/>
  <c r="AQ148" i="14"/>
  <c r="AW152" i="14"/>
  <c r="AY126" i="14"/>
  <c r="BA42" i="14"/>
  <c r="AS17" i="14"/>
  <c r="BC14" i="14"/>
  <c r="BC18" i="14"/>
  <c r="BE180" i="14"/>
  <c r="BC168" i="14"/>
  <c r="AQ169" i="14"/>
  <c r="AU158" i="14"/>
  <c r="AU150" i="14"/>
  <c r="BC149" i="14"/>
  <c r="BA141" i="14"/>
  <c r="AY132" i="14"/>
  <c r="AU177" i="14"/>
  <c r="AW107" i="14"/>
  <c r="AS58" i="14"/>
  <c r="AS52" i="14"/>
  <c r="AY83" i="14"/>
  <c r="AW51" i="14"/>
  <c r="AS39" i="14"/>
  <c r="AQ18" i="14"/>
  <c r="BC52" i="14"/>
  <c r="BC25" i="14"/>
  <c r="AU160" i="14"/>
  <c r="BA184" i="14"/>
  <c r="BE151" i="14"/>
  <c r="AU176" i="14"/>
  <c r="AS160" i="14"/>
  <c r="BC152" i="14"/>
  <c r="BC146" i="14"/>
  <c r="AS150" i="14"/>
  <c r="AS182" i="14"/>
  <c r="BC104" i="14"/>
  <c r="BC101" i="14"/>
  <c r="BC96" i="14"/>
  <c r="BE82" i="14"/>
  <c r="AU68" i="14"/>
  <c r="BC39" i="14"/>
  <c r="AS158" i="14"/>
  <c r="AS85" i="14"/>
  <c r="AS86" i="14"/>
  <c r="BE68" i="14"/>
  <c r="AS175" i="14"/>
  <c r="BC139" i="14"/>
  <c r="AU136" i="14"/>
  <c r="BA58" i="14"/>
  <c r="AS80" i="14"/>
  <c r="BA60" i="14"/>
  <c r="AY16" i="14"/>
  <c r="AS186" i="14"/>
  <c r="BA50" i="14"/>
  <c r="BC138" i="14"/>
  <c r="BC171" i="14"/>
  <c r="BE171" i="14"/>
  <c r="AY162" i="14"/>
  <c r="AY160" i="14"/>
  <c r="AY156" i="14"/>
  <c r="AY150" i="14"/>
  <c r="BA142" i="14"/>
  <c r="BA63" i="14"/>
  <c r="AW57" i="14"/>
  <c r="AW176" i="14"/>
  <c r="BC114" i="14"/>
  <c r="BC108" i="14"/>
  <c r="AU178" i="14"/>
  <c r="BC189" i="14"/>
  <c r="BE181" i="14"/>
  <c r="BC174" i="14"/>
  <c r="AU182" i="14"/>
  <c r="AY139" i="14"/>
  <c r="AY141" i="14"/>
  <c r="BA139" i="14"/>
  <c r="AY134" i="14"/>
  <c r="BA131" i="14"/>
  <c r="BA123" i="14"/>
  <c r="AS47" i="14"/>
  <c r="BA35" i="14"/>
  <c r="BA19" i="14"/>
  <c r="AQ43" i="14"/>
  <c r="BC180" i="14"/>
  <c r="AS181" i="14"/>
  <c r="AS177" i="14"/>
  <c r="AY171" i="14"/>
  <c r="AW179" i="14"/>
  <c r="BC126" i="14"/>
  <c r="BC123" i="14"/>
  <c r="BC118" i="14"/>
  <c r="BC115" i="14"/>
  <c r="BC110" i="14"/>
  <c r="BC107" i="14"/>
  <c r="AY168" i="14"/>
  <c r="BC130" i="14"/>
  <c r="AQ104" i="14"/>
  <c r="AQ101" i="14"/>
  <c r="AQ96" i="14"/>
  <c r="AY53" i="14"/>
  <c r="BC35" i="14"/>
  <c r="BE93" i="14"/>
  <c r="AQ166" i="14"/>
  <c r="AU141" i="14"/>
  <c r="AW61" i="14"/>
  <c r="AY58" i="14"/>
  <c r="AQ80" i="14"/>
  <c r="AQ16" i="14"/>
  <c r="BA93" i="14"/>
  <c r="BA179" i="14"/>
  <c r="AQ91" i="14"/>
  <c r="BE172" i="14"/>
  <c r="BE167" i="14"/>
  <c r="AY145" i="14"/>
  <c r="AY136" i="14"/>
  <c r="AY146" i="14"/>
  <c r="BA186" i="14"/>
  <c r="BA182" i="14"/>
  <c r="BC169" i="14"/>
  <c r="BC172" i="14"/>
  <c r="BE169" i="14"/>
  <c r="AY148" i="14"/>
  <c r="AY147" i="14"/>
  <c r="AY130" i="14"/>
  <c r="AY65" i="14"/>
  <c r="AY61" i="14"/>
  <c r="BC167" i="14"/>
  <c r="BC170" i="14"/>
  <c r="AY128" i="14"/>
  <c r="AY138" i="14"/>
  <c r="BA138" i="14"/>
  <c r="BA146" i="14"/>
  <c r="AY63" i="14"/>
  <c r="L170" i="13"/>
  <c r="L162" i="13"/>
  <c r="L34" i="13"/>
  <c r="U189" i="13"/>
  <c r="U185" i="13"/>
  <c r="U157" i="13"/>
  <c r="U153" i="13"/>
  <c r="U93" i="13"/>
  <c r="U89" i="13"/>
  <c r="U61" i="13"/>
  <c r="U57" i="13"/>
  <c r="U33" i="13"/>
  <c r="U29" i="13"/>
  <c r="X182" i="13"/>
  <c r="X18" i="13"/>
  <c r="AA114" i="13"/>
  <c r="AA70" i="13"/>
  <c r="AA42" i="13"/>
  <c r="AA22" i="13"/>
  <c r="AP187" i="13"/>
  <c r="AP78" i="13"/>
  <c r="AP74" i="13"/>
  <c r="AP72" i="13"/>
  <c r="AP70" i="13"/>
  <c r="AP68" i="13"/>
  <c r="AP66" i="13"/>
  <c r="AP64" i="13"/>
  <c r="AG179" i="13"/>
  <c r="AG150" i="13"/>
  <c r="AG148" i="13"/>
  <c r="AG106" i="13"/>
  <c r="AG59" i="13"/>
  <c r="AG49" i="13"/>
  <c r="AG47" i="13"/>
  <c r="AG27" i="13"/>
  <c r="AG25" i="13"/>
  <c r="AG21" i="13"/>
  <c r="AJ187" i="13"/>
  <c r="AJ179" i="13"/>
  <c r="AJ138" i="13"/>
  <c r="AJ134" i="13"/>
  <c r="AJ132" i="13"/>
  <c r="AJ130" i="13"/>
  <c r="AJ114" i="13"/>
  <c r="AJ98" i="13"/>
  <c r="AM61" i="13"/>
  <c r="AM55" i="13"/>
  <c r="AM51" i="13"/>
  <c r="AP166" i="13"/>
  <c r="AP138" i="13"/>
  <c r="AP133" i="13"/>
  <c r="AP131" i="13"/>
  <c r="AP117" i="13"/>
  <c r="AP115" i="13"/>
  <c r="AP111" i="13"/>
  <c r="AP109" i="13"/>
  <c r="AP105" i="13"/>
  <c r="AP95" i="13"/>
  <c r="AP93" i="13"/>
  <c r="AP89" i="13"/>
  <c r="AP85" i="13"/>
  <c r="AP83" i="13"/>
  <c r="AP31" i="13"/>
  <c r="AP29" i="13"/>
  <c r="AP21" i="13"/>
  <c r="AP19" i="13"/>
  <c r="AP15" i="13"/>
  <c r="AG190" i="13"/>
  <c r="AG178" i="13"/>
  <c r="AG170" i="13"/>
  <c r="AG161" i="13"/>
  <c r="AG159" i="13"/>
  <c r="AG66" i="13"/>
  <c r="AJ74" i="13"/>
  <c r="AJ70" i="13"/>
  <c r="AJ68" i="13"/>
  <c r="AJ66" i="13"/>
  <c r="AJ62" i="13"/>
  <c r="AJ38" i="13"/>
  <c r="AM162" i="13"/>
  <c r="AM160" i="13"/>
  <c r="AM158" i="13"/>
  <c r="AM142" i="13"/>
  <c r="AM126" i="13"/>
  <c r="AM118" i="13"/>
  <c r="AM109" i="13"/>
  <c r="AM103" i="13"/>
  <c r="AM98" i="13"/>
  <c r="AM96" i="13"/>
  <c r="AM94" i="13"/>
  <c r="AM78" i="13"/>
  <c r="O171" i="13"/>
  <c r="AG85" i="13"/>
  <c r="AG81" i="13"/>
  <c r="AG79" i="13"/>
  <c r="AM163" i="13"/>
  <c r="AP127" i="13"/>
  <c r="AP119" i="13"/>
  <c r="AP58" i="13"/>
  <c r="AP56" i="13"/>
  <c r="AP54" i="13"/>
  <c r="AP52" i="13"/>
  <c r="AP42" i="13"/>
  <c r="AG62" i="13"/>
  <c r="AM62" i="13"/>
  <c r="AG17" i="13"/>
  <c r="AG15" i="13"/>
  <c r="AJ171" i="13"/>
  <c r="AJ161" i="13"/>
  <c r="AJ122" i="13"/>
  <c r="AJ118" i="13"/>
  <c r="AJ95" i="13"/>
  <c r="AJ54" i="13"/>
  <c r="AJ50" i="13"/>
  <c r="AM183" i="13"/>
  <c r="AM131" i="13"/>
  <c r="AM127" i="13"/>
  <c r="AM54" i="13"/>
  <c r="AM45" i="13"/>
  <c r="AM34" i="13"/>
  <c r="AM32" i="13"/>
  <c r="AM30" i="13"/>
  <c r="AM26" i="13"/>
  <c r="AM24" i="13"/>
  <c r="AP181" i="13"/>
  <c r="AP177" i="13"/>
  <c r="AP173" i="13"/>
  <c r="AP164" i="13"/>
  <c r="AP162" i="13"/>
  <c r="AP160" i="13"/>
  <c r="AP158" i="13"/>
  <c r="AP156" i="13"/>
  <c r="AP154" i="13"/>
  <c r="AP152" i="13"/>
  <c r="AP150" i="13"/>
  <c r="AP148" i="13"/>
  <c r="AP146" i="13"/>
  <c r="AP144" i="13"/>
  <c r="AP142" i="13"/>
  <c r="AP140" i="13"/>
  <c r="AP77" i="13"/>
  <c r="AP73" i="13"/>
  <c r="AP69" i="13"/>
  <c r="AP67" i="13"/>
  <c r="AP22" i="13"/>
  <c r="AP20" i="13"/>
  <c r="AG176" i="13"/>
  <c r="AG174" i="13"/>
  <c r="AG172" i="13"/>
  <c r="AG153" i="13"/>
  <c r="AG149" i="13"/>
  <c r="AG102" i="13"/>
  <c r="AG100" i="13"/>
  <c r="AG98" i="13"/>
  <c r="AG96" i="13"/>
  <c r="AG65" i="13"/>
  <c r="AG63" i="13"/>
  <c r="AG58" i="13"/>
  <c r="AG54" i="13"/>
  <c r="AG52" i="13"/>
  <c r="AG34" i="13"/>
  <c r="AG32" i="13"/>
  <c r="AJ145" i="13"/>
  <c r="AJ143" i="13"/>
  <c r="AJ106" i="13"/>
  <c r="AJ102" i="13"/>
  <c r="AJ100" i="13"/>
  <c r="AJ81" i="13"/>
  <c r="AJ79" i="13"/>
  <c r="AJ51" i="13"/>
  <c r="AJ42" i="13"/>
  <c r="AJ40" i="13"/>
  <c r="AJ30" i="13"/>
  <c r="AJ26" i="13"/>
  <c r="AJ24" i="13"/>
  <c r="AM150" i="13"/>
  <c r="AM125" i="13"/>
  <c r="AM119" i="13"/>
  <c r="AM67" i="13"/>
  <c r="AM63" i="13"/>
  <c r="AM27" i="13"/>
  <c r="AJ169" i="13"/>
  <c r="AJ165" i="13"/>
  <c r="AJ159" i="13"/>
  <c r="AJ116" i="13"/>
  <c r="AJ97" i="13"/>
  <c r="AJ48" i="13"/>
  <c r="AM189" i="13"/>
  <c r="AM39" i="13"/>
  <c r="L155" i="13"/>
  <c r="L147" i="13"/>
  <c r="L123" i="13"/>
  <c r="L115" i="13"/>
  <c r="U184" i="13"/>
  <c r="U164" i="13"/>
  <c r="U152" i="13"/>
  <c r="U116" i="13"/>
  <c r="U100" i="13"/>
  <c r="U88" i="13"/>
  <c r="U56" i="13"/>
  <c r="U38" i="13"/>
  <c r="U26" i="13"/>
  <c r="AP169" i="13"/>
  <c r="AP163" i="13"/>
  <c r="AP155" i="13"/>
  <c r="AP132" i="13"/>
  <c r="AP130" i="13"/>
  <c r="AP128" i="13"/>
  <c r="AP122" i="13"/>
  <c r="AP120" i="13"/>
  <c r="AP118" i="13"/>
  <c r="AP116" i="13"/>
  <c r="AP106" i="13"/>
  <c r="AP104" i="13"/>
  <c r="AP90" i="13"/>
  <c r="AP88" i="13"/>
  <c r="AP86" i="13"/>
  <c r="AP84" i="13"/>
  <c r="AP62" i="13"/>
  <c r="AP57" i="13"/>
  <c r="AP53" i="13"/>
  <c r="AP51" i="13"/>
  <c r="AP47" i="13"/>
  <c r="AP45" i="13"/>
  <c r="AP23" i="13"/>
  <c r="AG185" i="13"/>
  <c r="AG163" i="13"/>
  <c r="AG160" i="13"/>
  <c r="AG158" i="13"/>
  <c r="AG146" i="13"/>
  <c r="AG137" i="13"/>
  <c r="AG133" i="13"/>
  <c r="AG129" i="13"/>
  <c r="AG127" i="13"/>
  <c r="AG99" i="13"/>
  <c r="AG51" i="13"/>
  <c r="AG35" i="13"/>
  <c r="AJ182" i="13"/>
  <c r="AJ180" i="13"/>
  <c r="AJ178" i="13"/>
  <c r="AJ176" i="13"/>
  <c r="AJ154" i="13"/>
  <c r="AJ150" i="13"/>
  <c r="AJ148" i="13"/>
  <c r="AJ146" i="13"/>
  <c r="AJ129" i="13"/>
  <c r="AJ127" i="13"/>
  <c r="AJ90" i="13"/>
  <c r="AJ86" i="13"/>
  <c r="AJ84" i="13"/>
  <c r="AJ82" i="13"/>
  <c r="AJ63" i="13"/>
  <c r="AJ43" i="13"/>
  <c r="AJ27" i="13"/>
  <c r="AM182" i="13"/>
  <c r="AM86" i="13"/>
  <c r="L106" i="13"/>
  <c r="L74" i="13"/>
  <c r="L66" i="13"/>
  <c r="L42" i="13"/>
  <c r="AD181" i="13"/>
  <c r="AD169" i="13"/>
  <c r="AD165" i="13"/>
  <c r="AD161" i="13"/>
  <c r="AD127" i="13"/>
  <c r="AD103" i="13"/>
  <c r="AD73" i="13"/>
  <c r="AD69" i="13"/>
  <c r="AD65" i="13"/>
  <c r="AD31" i="13"/>
  <c r="AP178" i="13"/>
  <c r="AP176" i="13"/>
  <c r="AP172" i="13"/>
  <c r="O164" i="13"/>
  <c r="O162" i="13"/>
  <c r="O156" i="13"/>
  <c r="O154" i="13"/>
  <c r="O152" i="13"/>
  <c r="O148" i="13"/>
  <c r="O146" i="13"/>
  <c r="O140" i="13"/>
  <c r="O132" i="13"/>
  <c r="O130" i="13"/>
  <c r="O124" i="13"/>
  <c r="O122" i="13"/>
  <c r="O120" i="13"/>
  <c r="O100" i="13"/>
  <c r="O98" i="13"/>
  <c r="O92" i="13"/>
  <c r="O90" i="13"/>
  <c r="O88" i="13"/>
  <c r="R16" i="13"/>
  <c r="X178" i="13"/>
  <c r="X176" i="13"/>
  <c r="X170" i="13"/>
  <c r="X168" i="13"/>
  <c r="X146" i="13"/>
  <c r="X98" i="13"/>
  <c r="AP189" i="13"/>
  <c r="AP126" i="13"/>
  <c r="AP102" i="13"/>
  <c r="AP100" i="13"/>
  <c r="AP98" i="13"/>
  <c r="AP96" i="13"/>
  <c r="AP94" i="13"/>
  <c r="AD167" i="13"/>
  <c r="AD159" i="13"/>
  <c r="AD133" i="13"/>
  <c r="AD129" i="13"/>
  <c r="AD105" i="13"/>
  <c r="AD71" i="13"/>
  <c r="AD63" i="13"/>
  <c r="AD37" i="13"/>
  <c r="AD33" i="13"/>
  <c r="AP180" i="13"/>
  <c r="AP174" i="13"/>
  <c r="AP165" i="13"/>
  <c r="AP161" i="13"/>
  <c r="AP157" i="13"/>
  <c r="AP18" i="13"/>
  <c r="AG182" i="13"/>
  <c r="L105" i="13"/>
  <c r="L103" i="13"/>
  <c r="L101" i="13"/>
  <c r="L73" i="13"/>
  <c r="L71" i="13"/>
  <c r="L69" i="13"/>
  <c r="AA139" i="13"/>
  <c r="AA131" i="13"/>
  <c r="AP103" i="13"/>
  <c r="AA67" i="13"/>
  <c r="AA35" i="13"/>
  <c r="AD189" i="13"/>
  <c r="AD174" i="13"/>
  <c r="AD172" i="13"/>
  <c r="AD164" i="13"/>
  <c r="AD132" i="13"/>
  <c r="AD130" i="13"/>
  <c r="AD110" i="13"/>
  <c r="AD108" i="13"/>
  <c r="AD78" i="13"/>
  <c r="AD76" i="13"/>
  <c r="AD68" i="13"/>
  <c r="AD66" i="13"/>
  <c r="AD54" i="13"/>
  <c r="AD36" i="13"/>
  <c r="AD30" i="13"/>
  <c r="AP185" i="13"/>
  <c r="AP179" i="13"/>
  <c r="AP171" i="13"/>
  <c r="AP168" i="13"/>
  <c r="AP153" i="13"/>
  <c r="AP147" i="13"/>
  <c r="AP139" i="13"/>
  <c r="AP136" i="13"/>
  <c r="AP125" i="13"/>
  <c r="AP121" i="13"/>
  <c r="AP112" i="13"/>
  <c r="AP101" i="13"/>
  <c r="AP99" i="13"/>
  <c r="AP87" i="13"/>
  <c r="AP80" i="13"/>
  <c r="AP61" i="13"/>
  <c r="AP55" i="13"/>
  <c r="AP48" i="13"/>
  <c r="AP41" i="13"/>
  <c r="AP37" i="13"/>
  <c r="AP35" i="13"/>
  <c r="AP24" i="13"/>
  <c r="AJ14" i="13"/>
  <c r="AG180" i="13"/>
  <c r="AG169" i="13"/>
  <c r="AG165" i="13"/>
  <c r="AG156" i="13"/>
  <c r="AG145" i="13"/>
  <c r="AG143" i="13"/>
  <c r="AG131" i="13"/>
  <c r="AG122" i="13"/>
  <c r="AG118" i="13"/>
  <c r="AG116" i="13"/>
  <c r="AG114" i="13"/>
  <c r="AG112" i="13"/>
  <c r="AG110" i="13"/>
  <c r="AG94" i="13"/>
  <c r="AG92" i="13"/>
  <c r="AG43" i="13"/>
  <c r="AG41" i="13"/>
  <c r="AG37" i="13"/>
  <c r="AJ174" i="13"/>
  <c r="AJ172" i="13"/>
  <c r="AJ139" i="13"/>
  <c r="AJ107" i="13"/>
  <c r="AJ75" i="13"/>
  <c r="AJ46" i="13"/>
  <c r="AJ35" i="13"/>
  <c r="AJ31" i="13"/>
  <c r="AM187" i="13"/>
  <c r="AM134" i="13"/>
  <c r="AM83" i="13"/>
  <c r="AM79" i="13"/>
  <c r="AM59" i="13"/>
  <c r="AP71" i="13"/>
  <c r="AP40" i="13"/>
  <c r="AP38" i="13"/>
  <c r="AP36" i="13"/>
  <c r="AP34" i="13"/>
  <c r="AP32" i="13"/>
  <c r="AP30" i="13"/>
  <c r="AP25" i="13"/>
  <c r="AP16" i="13"/>
  <c r="AG188" i="13"/>
  <c r="AG181" i="13"/>
  <c r="AG166" i="13"/>
  <c r="AG164" i="13"/>
  <c r="AG147" i="13"/>
  <c r="AG144" i="13"/>
  <c r="AG142" i="13"/>
  <c r="AG140" i="13"/>
  <c r="AG107" i="13"/>
  <c r="AG105" i="13"/>
  <c r="AG83" i="13"/>
  <c r="AG70" i="13"/>
  <c r="AG68" i="13"/>
  <c r="AG30" i="13"/>
  <c r="AG28" i="13"/>
  <c r="AJ155" i="13"/>
  <c r="AJ123" i="13"/>
  <c r="AJ91" i="13"/>
  <c r="AJ59" i="13"/>
  <c r="AJ55" i="13"/>
  <c r="AJ22" i="13"/>
  <c r="AM147" i="13"/>
  <c r="AM143" i="13"/>
  <c r="AM123" i="13"/>
  <c r="AM70" i="13"/>
  <c r="AM19" i="13"/>
  <c r="AM15" i="13"/>
  <c r="AG108" i="13"/>
  <c r="AG101" i="13"/>
  <c r="AG97" i="13"/>
  <c r="AG95" i="13"/>
  <c r="AG73" i="13"/>
  <c r="AG64" i="13"/>
  <c r="AG57" i="13"/>
  <c r="AG48" i="13"/>
  <c r="AG46" i="13"/>
  <c r="AG44" i="13"/>
  <c r="AG33" i="13"/>
  <c r="AG31" i="13"/>
  <c r="AG22" i="13"/>
  <c r="AG20" i="13"/>
  <c r="AJ185" i="13"/>
  <c r="AJ181" i="13"/>
  <c r="AJ177" i="13"/>
  <c r="AJ175" i="13"/>
  <c r="AJ170" i="13"/>
  <c r="AJ166" i="13"/>
  <c r="AJ164" i="13"/>
  <c r="AJ162" i="13"/>
  <c r="AJ160" i="13"/>
  <c r="AJ158" i="13"/>
  <c r="AJ156" i="13"/>
  <c r="AJ153" i="13"/>
  <c r="AJ151" i="13"/>
  <c r="AJ142" i="13"/>
  <c r="AJ140" i="13"/>
  <c r="AJ137" i="13"/>
  <c r="AJ135" i="13"/>
  <c r="AJ126" i="13"/>
  <c r="AJ124" i="13"/>
  <c r="AJ121" i="13"/>
  <c r="AJ119" i="13"/>
  <c r="AJ110" i="13"/>
  <c r="AJ108" i="13"/>
  <c r="AJ105" i="13"/>
  <c r="AJ103" i="13"/>
  <c r="AJ94" i="13"/>
  <c r="AJ92" i="13"/>
  <c r="AJ89" i="13"/>
  <c r="AJ87" i="13"/>
  <c r="AJ78" i="13"/>
  <c r="AJ76" i="13"/>
  <c r="AJ73" i="13"/>
  <c r="AJ71" i="13"/>
  <c r="AJ53" i="13"/>
  <c r="AJ29" i="13"/>
  <c r="AJ23" i="13"/>
  <c r="AJ18" i="13"/>
  <c r="AJ16" i="13"/>
  <c r="AM159" i="13"/>
  <c r="AM141" i="13"/>
  <c r="AM135" i="13"/>
  <c r="AM130" i="13"/>
  <c r="AM128" i="13"/>
  <c r="AM95" i="13"/>
  <c r="AM77" i="13"/>
  <c r="AM71" i="13"/>
  <c r="AM66" i="13"/>
  <c r="AM64" i="13"/>
  <c r="AM40" i="13"/>
  <c r="AM31" i="13"/>
  <c r="AG138" i="13"/>
  <c r="AG115" i="13"/>
  <c r="AG84" i="13"/>
  <c r="AG82" i="13"/>
  <c r="AG80" i="13"/>
  <c r="AG78" i="13"/>
  <c r="AG76" i="13"/>
  <c r="AG74" i="13"/>
  <c r="AG69" i="13"/>
  <c r="AG60" i="13"/>
  <c r="AG53" i="13"/>
  <c r="AG38" i="13"/>
  <c r="AG36" i="13"/>
  <c r="AG19" i="13"/>
  <c r="AG16" i="13"/>
  <c r="AJ190" i="13"/>
  <c r="AJ188" i="13"/>
  <c r="AJ186" i="13"/>
  <c r="AJ163" i="13"/>
  <c r="AJ45" i="13"/>
  <c r="AJ39" i="13"/>
  <c r="AM175" i="13"/>
  <c r="AM171" i="13"/>
  <c r="AM157" i="13"/>
  <c r="AM151" i="13"/>
  <c r="AM111" i="13"/>
  <c r="AM107" i="13"/>
  <c r="AM93" i="13"/>
  <c r="AM87" i="13"/>
  <c r="AM47" i="13"/>
  <c r="AM43" i="13"/>
  <c r="AM29" i="13"/>
  <c r="AM23" i="13"/>
  <c r="L169" i="13"/>
  <c r="L167" i="13"/>
  <c r="L165" i="13"/>
  <c r="L137" i="13"/>
  <c r="L135" i="13"/>
  <c r="L133" i="13"/>
  <c r="L91" i="13"/>
  <c r="L83" i="13"/>
  <c r="L59" i="13"/>
  <c r="L51" i="13"/>
  <c r="O176" i="13"/>
  <c r="O48" i="13"/>
  <c r="O35" i="13"/>
  <c r="U148" i="13"/>
  <c r="U144" i="13"/>
  <c r="U142" i="13"/>
  <c r="U140" i="13"/>
  <c r="U138" i="13"/>
  <c r="U22" i="13"/>
  <c r="U18" i="13"/>
  <c r="U16" i="13"/>
  <c r="AD14" i="13"/>
  <c r="X139" i="13"/>
  <c r="X135" i="13"/>
  <c r="X131" i="13"/>
  <c r="X123" i="13"/>
  <c r="X119" i="13"/>
  <c r="X115" i="13"/>
  <c r="X107" i="13"/>
  <c r="X103" i="13"/>
  <c r="X99" i="13"/>
  <c r="X75" i="13"/>
  <c r="X71" i="13"/>
  <c r="X67" i="13"/>
  <c r="X59" i="13"/>
  <c r="X55" i="13"/>
  <c r="X51" i="13"/>
  <c r="X43" i="13"/>
  <c r="X39" i="13"/>
  <c r="X35" i="13"/>
  <c r="X27" i="13"/>
  <c r="X25" i="13"/>
  <c r="X21" i="13"/>
  <c r="AA162" i="13"/>
  <c r="AA160" i="13"/>
  <c r="AA62" i="13"/>
  <c r="AA60" i="13"/>
  <c r="AA58" i="13"/>
  <c r="AA56" i="13"/>
  <c r="AA54" i="13"/>
  <c r="AA52" i="13"/>
  <c r="AP175" i="13"/>
  <c r="AP159" i="13"/>
  <c r="AP143" i="13"/>
  <c r="AP46" i="13"/>
  <c r="AG90" i="13"/>
  <c r="L187" i="13"/>
  <c r="L179" i="13"/>
  <c r="L138" i="13"/>
  <c r="L130" i="13"/>
  <c r="L98" i="13"/>
  <c r="L41" i="13"/>
  <c r="L39" i="13"/>
  <c r="L37" i="13"/>
  <c r="L17" i="13"/>
  <c r="L15" i="13"/>
  <c r="O157" i="13"/>
  <c r="O149" i="13"/>
  <c r="O141" i="13"/>
  <c r="O133" i="13"/>
  <c r="O109" i="13"/>
  <c r="O101" i="13"/>
  <c r="O77" i="13"/>
  <c r="O69" i="13"/>
  <c r="O42" i="13"/>
  <c r="O36" i="13"/>
  <c r="O34" i="13"/>
  <c r="O28" i="13"/>
  <c r="O26" i="13"/>
  <c r="O20" i="13"/>
  <c r="O16" i="13"/>
  <c r="R188" i="13"/>
  <c r="R176" i="13"/>
  <c r="R172" i="13"/>
  <c r="R170" i="13"/>
  <c r="R144" i="13"/>
  <c r="R140" i="13"/>
  <c r="R138" i="13"/>
  <c r="R132" i="13"/>
  <c r="R128" i="13"/>
  <c r="R124" i="13"/>
  <c r="R122" i="13"/>
  <c r="R112" i="13"/>
  <c r="R108" i="13"/>
  <c r="R106" i="13"/>
  <c r="R96" i="13"/>
  <c r="R92" i="13"/>
  <c r="R90" i="13"/>
  <c r="R80" i="13"/>
  <c r="R76" i="13"/>
  <c r="R74" i="13"/>
  <c r="R68" i="13"/>
  <c r="R64" i="13"/>
  <c r="R60" i="13"/>
  <c r="R58" i="13"/>
  <c r="R48" i="13"/>
  <c r="R44" i="13"/>
  <c r="R42" i="13"/>
  <c r="U147" i="13"/>
  <c r="U135" i="13"/>
  <c r="U19" i="13"/>
  <c r="X126" i="13"/>
  <c r="X62" i="13"/>
  <c r="X30" i="13"/>
  <c r="X15" i="13"/>
  <c r="AA187" i="13"/>
  <c r="AA183" i="13"/>
  <c r="AA179" i="13"/>
  <c r="AA171" i="13"/>
  <c r="AA167" i="13"/>
  <c r="AA163" i="13"/>
  <c r="AA147" i="13"/>
  <c r="AA61" i="13"/>
  <c r="AA57" i="13"/>
  <c r="AA53" i="13"/>
  <c r="AP183" i="13"/>
  <c r="AP167" i="13"/>
  <c r="AP151" i="13"/>
  <c r="AP135" i="13"/>
  <c r="AP110" i="13"/>
  <c r="AG154" i="13"/>
  <c r="AG26" i="13"/>
  <c r="AA43" i="13"/>
  <c r="AD149" i="13"/>
  <c r="AD101" i="13"/>
  <c r="AD93" i="13"/>
  <c r="AD85" i="13"/>
  <c r="AD53" i="13"/>
  <c r="AP129" i="13"/>
  <c r="AP124" i="13"/>
  <c r="AP107" i="13"/>
  <c r="AP97" i="13"/>
  <c r="AP92" i="13"/>
  <c r="AP75" i="13"/>
  <c r="AP65" i="13"/>
  <c r="AP60" i="13"/>
  <c r="AP43" i="13"/>
  <c r="AP33" i="13"/>
  <c r="AP28" i="13"/>
  <c r="AG14" i="13"/>
  <c r="AM14" i="13"/>
  <c r="AG183" i="13"/>
  <c r="AG173" i="13"/>
  <c r="AG168" i="13"/>
  <c r="AG151" i="13"/>
  <c r="AG141" i="13"/>
  <c r="AG136" i="13"/>
  <c r="AG119" i="13"/>
  <c r="AG109" i="13"/>
  <c r="AG104" i="13"/>
  <c r="AG87" i="13"/>
  <c r="AG77" i="13"/>
  <c r="AG72" i="13"/>
  <c r="AG55" i="13"/>
  <c r="AG45" i="13"/>
  <c r="AG40" i="13"/>
  <c r="AG23" i="13"/>
  <c r="AJ189" i="13"/>
  <c r="AJ184" i="13"/>
  <c r="AJ167" i="13"/>
  <c r="AJ34" i="13"/>
  <c r="AJ32" i="13"/>
  <c r="AM146" i="13"/>
  <c r="AM144" i="13"/>
  <c r="AM82" i="13"/>
  <c r="AM80" i="13"/>
  <c r="AM18" i="13"/>
  <c r="AM16" i="13"/>
  <c r="AD134" i="13"/>
  <c r="AD118" i="13"/>
  <c r="AD38" i="13"/>
  <c r="AD22" i="13"/>
  <c r="AP123" i="13"/>
  <c r="AP113" i="13"/>
  <c r="AP108" i="13"/>
  <c r="AP91" i="13"/>
  <c r="AP81" i="13"/>
  <c r="AP76" i="13"/>
  <c r="AP59" i="13"/>
  <c r="AP49" i="13"/>
  <c r="AP44" i="13"/>
  <c r="AP27" i="13"/>
  <c r="AP17" i="13"/>
  <c r="AG189" i="13"/>
  <c r="AG184" i="13"/>
  <c r="AG167" i="13"/>
  <c r="AG157" i="13"/>
  <c r="AG152" i="13"/>
  <c r="AG135" i="13"/>
  <c r="AG125" i="13"/>
  <c r="AG120" i="13"/>
  <c r="AG103" i="13"/>
  <c r="AG93" i="13"/>
  <c r="AG88" i="13"/>
  <c r="AG71" i="13"/>
  <c r="AG61" i="13"/>
  <c r="AG56" i="13"/>
  <c r="AG39" i="13"/>
  <c r="AG29" i="13"/>
  <c r="AG24" i="13"/>
  <c r="AJ183" i="13"/>
  <c r="AJ173" i="13"/>
  <c r="AJ168" i="13"/>
  <c r="AJ58" i="13"/>
  <c r="AJ56" i="13"/>
  <c r="AM178" i="13"/>
  <c r="AM176" i="13"/>
  <c r="AM114" i="13"/>
  <c r="AM112" i="13"/>
  <c r="AM50" i="13"/>
  <c r="AM48" i="13"/>
  <c r="AJ157" i="13"/>
  <c r="AJ152" i="13"/>
  <c r="AJ149" i="13"/>
  <c r="AJ144" i="13"/>
  <c r="AJ141" i="13"/>
  <c r="AJ136" i="13"/>
  <c r="AJ133" i="13"/>
  <c r="AJ128" i="13"/>
  <c r="AJ125" i="13"/>
  <c r="AJ120" i="13"/>
  <c r="AJ117" i="13"/>
  <c r="AJ112" i="13"/>
  <c r="AJ109" i="13"/>
  <c r="AJ104" i="13"/>
  <c r="AJ101" i="13"/>
  <c r="AJ96" i="13"/>
  <c r="AJ93" i="13"/>
  <c r="AJ88" i="13"/>
  <c r="AJ85" i="13"/>
  <c r="AJ80" i="13"/>
  <c r="AJ77" i="13"/>
  <c r="AJ72" i="13"/>
  <c r="AJ69" i="13"/>
  <c r="AJ64" i="13"/>
  <c r="AJ61" i="13"/>
  <c r="AJ37" i="13"/>
  <c r="AJ21" i="13"/>
  <c r="AM181" i="13"/>
  <c r="AM165" i="13"/>
  <c r="AM149" i="13"/>
  <c r="AM133" i="13"/>
  <c r="AM117" i="13"/>
  <c r="AM101" i="13"/>
  <c r="AM85" i="13"/>
  <c r="AM69" i="13"/>
  <c r="AM53" i="13"/>
  <c r="AM37" i="13"/>
  <c r="AM21" i="13"/>
  <c r="AM186" i="13"/>
  <c r="AM184" i="13"/>
  <c r="AM170" i="13"/>
  <c r="AM168" i="13"/>
  <c r="AM154" i="13"/>
  <c r="AM152" i="13"/>
  <c r="AM138" i="13"/>
  <c r="AM136" i="13"/>
  <c r="AM122" i="13"/>
  <c r="AM120" i="13"/>
  <c r="AM106" i="13"/>
  <c r="AM104" i="13"/>
  <c r="AM90" i="13"/>
  <c r="AM88" i="13"/>
  <c r="AM74" i="13"/>
  <c r="AM72" i="13"/>
  <c r="AM58" i="13"/>
  <c r="AM56" i="13"/>
  <c r="AM42" i="13"/>
  <c r="AJ65" i="13"/>
  <c r="AJ60" i="13"/>
  <c r="AJ57" i="13"/>
  <c r="AJ52" i="13"/>
  <c r="AJ49" i="13"/>
  <c r="AJ44" i="13"/>
  <c r="AJ41" i="13"/>
  <c r="AJ36" i="13"/>
  <c r="AJ33" i="13"/>
  <c r="AJ28" i="13"/>
  <c r="AJ25" i="13"/>
  <c r="AJ20" i="13"/>
  <c r="AJ17" i="13"/>
  <c r="AM188" i="13"/>
  <c r="AM185" i="13"/>
  <c r="AM180" i="13"/>
  <c r="AM177" i="13"/>
  <c r="AM172" i="13"/>
  <c r="AM169" i="13"/>
  <c r="AM164" i="13"/>
  <c r="AM161" i="13"/>
  <c r="AM156" i="13"/>
  <c r="AM153" i="13"/>
  <c r="AM148" i="13"/>
  <c r="AM145" i="13"/>
  <c r="AM140" i="13"/>
  <c r="AM137" i="13"/>
  <c r="AM132" i="13"/>
  <c r="AM129" i="13"/>
  <c r="AM124" i="13"/>
  <c r="AM121" i="13"/>
  <c r="AM116" i="13"/>
  <c r="AM113" i="13"/>
  <c r="AM108" i="13"/>
  <c r="AM105" i="13"/>
  <c r="AM100" i="13"/>
  <c r="AM97" i="13"/>
  <c r="AM92" i="13"/>
  <c r="AM89" i="13"/>
  <c r="AM84" i="13"/>
  <c r="AM81" i="13"/>
  <c r="AM76" i="13"/>
  <c r="AM73" i="13"/>
  <c r="AM68" i="13"/>
  <c r="AM65" i="13"/>
  <c r="AM60" i="13"/>
  <c r="AM57" i="13"/>
  <c r="AM52" i="13"/>
  <c r="AM49" i="13"/>
  <c r="AM44" i="13"/>
  <c r="AM41" i="13"/>
  <c r="AM36" i="13"/>
  <c r="AM33" i="13"/>
  <c r="AM28" i="13"/>
  <c r="AM25" i="13"/>
  <c r="AM20" i="13"/>
  <c r="AM17" i="13"/>
  <c r="L190" i="13"/>
  <c r="L188" i="13"/>
  <c r="L186" i="13"/>
  <c r="L184" i="13"/>
  <c r="L182" i="13"/>
  <c r="L180" i="13"/>
  <c r="L178" i="13"/>
  <c r="L145" i="13"/>
  <c r="L143" i="13"/>
  <c r="L141" i="13"/>
  <c r="L128" i="13"/>
  <c r="L126" i="13"/>
  <c r="L124" i="13"/>
  <c r="L122" i="13"/>
  <c r="L120" i="13"/>
  <c r="L118" i="13"/>
  <c r="L116" i="13"/>
  <c r="L114" i="13"/>
  <c r="L81" i="13"/>
  <c r="L79" i="13"/>
  <c r="L77" i="13"/>
  <c r="L64" i="13"/>
  <c r="L62" i="13"/>
  <c r="L60" i="13"/>
  <c r="L58" i="13"/>
  <c r="L56" i="13"/>
  <c r="L54" i="13"/>
  <c r="L52" i="13"/>
  <c r="L50" i="13"/>
  <c r="O68" i="13"/>
  <c r="O66" i="13"/>
  <c r="O60" i="13"/>
  <c r="O58" i="13"/>
  <c r="O56" i="13"/>
  <c r="O54" i="13"/>
  <c r="O52" i="13"/>
  <c r="R180" i="13"/>
  <c r="X187" i="13"/>
  <c r="X82" i="13"/>
  <c r="AD150" i="13"/>
  <c r="I137" i="13"/>
  <c r="L177" i="13"/>
  <c r="L175" i="13"/>
  <c r="L173" i="13"/>
  <c r="L160" i="13"/>
  <c r="L158" i="13"/>
  <c r="L156" i="13"/>
  <c r="L154" i="13"/>
  <c r="L152" i="13"/>
  <c r="L150" i="13"/>
  <c r="L148" i="13"/>
  <c r="L146" i="13"/>
  <c r="L113" i="13"/>
  <c r="L111" i="13"/>
  <c r="L109" i="13"/>
  <c r="L96" i="13"/>
  <c r="L94" i="13"/>
  <c r="L92" i="13"/>
  <c r="L90" i="13"/>
  <c r="L88" i="13"/>
  <c r="L86" i="13"/>
  <c r="L84" i="13"/>
  <c r="L82" i="13"/>
  <c r="L49" i="13"/>
  <c r="L47" i="13"/>
  <c r="L45" i="13"/>
  <c r="L32" i="13"/>
  <c r="L30" i="13"/>
  <c r="L28" i="13"/>
  <c r="L26" i="13"/>
  <c r="L24" i="13"/>
  <c r="L22" i="13"/>
  <c r="L20" i="13"/>
  <c r="L18" i="13"/>
  <c r="O131" i="13"/>
  <c r="O123" i="13"/>
  <c r="O99" i="13"/>
  <c r="O91" i="13"/>
  <c r="L27" i="13"/>
  <c r="L19" i="13"/>
  <c r="O116" i="13"/>
  <c r="O112" i="13"/>
  <c r="O80" i="13"/>
  <c r="O67" i="13"/>
  <c r="O59" i="13"/>
  <c r="O51" i="13"/>
  <c r="R156" i="13"/>
  <c r="R154" i="13"/>
  <c r="R116" i="13"/>
  <c r="R28" i="13"/>
  <c r="R26" i="13"/>
  <c r="U179" i="13"/>
  <c r="U167" i="13"/>
  <c r="U125" i="13"/>
  <c r="U121" i="13"/>
  <c r="U112" i="13"/>
  <c r="U110" i="13"/>
  <c r="U108" i="13"/>
  <c r="U106" i="13"/>
  <c r="U84" i="13"/>
  <c r="U80" i="13"/>
  <c r="U78" i="13"/>
  <c r="U76" i="13"/>
  <c r="U74" i="13"/>
  <c r="U68" i="13"/>
  <c r="U54" i="13"/>
  <c r="U50" i="13"/>
  <c r="U48" i="13"/>
  <c r="U46" i="13"/>
  <c r="U44" i="13"/>
  <c r="X186" i="13"/>
  <c r="X184" i="13"/>
  <c r="X162" i="13"/>
  <c r="X150" i="13"/>
  <c r="X145" i="13"/>
  <c r="X129" i="13"/>
  <c r="X113" i="13"/>
  <c r="X91" i="13"/>
  <c r="X87" i="13"/>
  <c r="X83" i="13"/>
  <c r="X66" i="13"/>
  <c r="X50" i="13"/>
  <c r="X34" i="13"/>
  <c r="AA182" i="13"/>
  <c r="AA175" i="13"/>
  <c r="AA155" i="13"/>
  <c r="AA126" i="13"/>
  <c r="AA124" i="13"/>
  <c r="AA122" i="13"/>
  <c r="AA120" i="13"/>
  <c r="AA118" i="13"/>
  <c r="AA116" i="13"/>
  <c r="AA102" i="13"/>
  <c r="AA100" i="13"/>
  <c r="AA94" i="13"/>
  <c r="AA92" i="13"/>
  <c r="AA90" i="13"/>
  <c r="AA88" i="13"/>
  <c r="AA86" i="13"/>
  <c r="AA84" i="13"/>
  <c r="AA29" i="13"/>
  <c r="AA23" i="13"/>
  <c r="AA19" i="13"/>
  <c r="AA15" i="13"/>
  <c r="AD157" i="13"/>
  <c r="AD142" i="13"/>
  <c r="AD140" i="13"/>
  <c r="AD117" i="13"/>
  <c r="AD100" i="13"/>
  <c r="AD94" i="13"/>
  <c r="AD86" i="13"/>
  <c r="AD70" i="13"/>
  <c r="AD41" i="13"/>
  <c r="AD39" i="13"/>
  <c r="AD29" i="13"/>
  <c r="R52" i="13"/>
  <c r="U180" i="13"/>
  <c r="U176" i="13"/>
  <c r="U174" i="13"/>
  <c r="U172" i="13"/>
  <c r="U170" i="13"/>
  <c r="U120" i="13"/>
  <c r="U115" i="13"/>
  <c r="U103" i="13"/>
  <c r="U83" i="13"/>
  <c r="U71" i="13"/>
  <c r="U51" i="13"/>
  <c r="U39" i="13"/>
  <c r="X190" i="13"/>
  <c r="X183" i="13"/>
  <c r="X155" i="13"/>
  <c r="X151" i="13"/>
  <c r="X130" i="13"/>
  <c r="X114" i="13"/>
  <c r="X94" i="13"/>
  <c r="X81" i="13"/>
  <c r="X65" i="13"/>
  <c r="X49" i="13"/>
  <c r="X33" i="13"/>
  <c r="AA178" i="13"/>
  <c r="AA176" i="13"/>
  <c r="AA166" i="13"/>
  <c r="AA146" i="13"/>
  <c r="AA137" i="13"/>
  <c r="AA135" i="13"/>
  <c r="AA125" i="13"/>
  <c r="AA121" i="13"/>
  <c r="AA117" i="13"/>
  <c r="AA107" i="13"/>
  <c r="AA99" i="13"/>
  <c r="AA93" i="13"/>
  <c r="AA89" i="13"/>
  <c r="AA85" i="13"/>
  <c r="AA75" i="13"/>
  <c r="AA73" i="13"/>
  <c r="AA71" i="13"/>
  <c r="AA38" i="13"/>
  <c r="AA36" i="13"/>
  <c r="AA30" i="13"/>
  <c r="AA28" i="13"/>
  <c r="AA26" i="13"/>
  <c r="AA24" i="13"/>
  <c r="AA18" i="13"/>
  <c r="AA16" i="13"/>
  <c r="AD158" i="13"/>
  <c r="AD137" i="13"/>
  <c r="AD135" i="13"/>
  <c r="AD125" i="13"/>
  <c r="AD102" i="13"/>
  <c r="AD97" i="13"/>
  <c r="AD95" i="13"/>
  <c r="AD61" i="13"/>
  <c r="AD46" i="13"/>
  <c r="AD44" i="13"/>
  <c r="L189" i="13"/>
  <c r="L174" i="13"/>
  <c r="L161" i="13"/>
  <c r="L157" i="13"/>
  <c r="L142" i="13"/>
  <c r="L129" i="13"/>
  <c r="L125" i="13"/>
  <c r="L110" i="13"/>
  <c r="L97" i="13"/>
  <c r="L93" i="13"/>
  <c r="L78" i="13"/>
  <c r="L65" i="13"/>
  <c r="L61" i="13"/>
  <c r="L46" i="13"/>
  <c r="L33" i="13"/>
  <c r="L29" i="13"/>
  <c r="O190" i="13"/>
  <c r="O186" i="13"/>
  <c r="O84" i="13"/>
  <c r="R36" i="13"/>
  <c r="L185" i="13"/>
  <c r="L183" i="13"/>
  <c r="L181" i="13"/>
  <c r="L171" i="13"/>
  <c r="L168" i="13"/>
  <c r="L166" i="13"/>
  <c r="L164" i="13"/>
  <c r="L153" i="13"/>
  <c r="L151" i="13"/>
  <c r="L149" i="13"/>
  <c r="L139" i="13"/>
  <c r="L136" i="13"/>
  <c r="L134" i="13"/>
  <c r="L132" i="13"/>
  <c r="L121" i="13"/>
  <c r="L119" i="13"/>
  <c r="L117" i="13"/>
  <c r="L107" i="13"/>
  <c r="L104" i="13"/>
  <c r="L102" i="13"/>
  <c r="L100" i="13"/>
  <c r="L89" i="13"/>
  <c r="L87" i="13"/>
  <c r="L85" i="13"/>
  <c r="L75" i="13"/>
  <c r="L72" i="13"/>
  <c r="L70" i="13"/>
  <c r="L68" i="13"/>
  <c r="L57" i="13"/>
  <c r="L55" i="13"/>
  <c r="L53" i="13"/>
  <c r="L43" i="13"/>
  <c r="L40" i="13"/>
  <c r="L38" i="13"/>
  <c r="L36" i="13"/>
  <c r="L25" i="13"/>
  <c r="L23" i="13"/>
  <c r="L21" i="13"/>
  <c r="O180" i="13"/>
  <c r="O178" i="13"/>
  <c r="O144" i="13"/>
  <c r="U132" i="13"/>
  <c r="L176" i="13"/>
  <c r="L172" i="13"/>
  <c r="L159" i="13"/>
  <c r="L144" i="13"/>
  <c r="L140" i="13"/>
  <c r="L127" i="13"/>
  <c r="L112" i="13"/>
  <c r="L108" i="13"/>
  <c r="L95" i="13"/>
  <c r="L80" i="13"/>
  <c r="L76" i="13"/>
  <c r="L63" i="13"/>
  <c r="L48" i="13"/>
  <c r="L44" i="13"/>
  <c r="L31" i="13"/>
  <c r="L16" i="13"/>
  <c r="O188" i="13"/>
  <c r="O184" i="13"/>
  <c r="O163" i="13"/>
  <c r="O155" i="13"/>
  <c r="R164" i="13"/>
  <c r="R100" i="13"/>
  <c r="L163" i="13"/>
  <c r="L131" i="13"/>
  <c r="L99" i="13"/>
  <c r="L67" i="13"/>
  <c r="L35" i="13"/>
  <c r="O173" i="13"/>
  <c r="O165" i="13"/>
  <c r="O172" i="13"/>
  <c r="O170" i="13"/>
  <c r="O168" i="13"/>
  <c r="O160" i="13"/>
  <c r="O147" i="13"/>
  <c r="O139" i="13"/>
  <c r="O125" i="13"/>
  <c r="O117" i="13"/>
  <c r="O114" i="13"/>
  <c r="O108" i="13"/>
  <c r="O106" i="13"/>
  <c r="O104" i="13"/>
  <c r="O96" i="13"/>
  <c r="O83" i="13"/>
  <c r="O75" i="13"/>
  <c r="O61" i="13"/>
  <c r="O53" i="13"/>
  <c r="O32" i="13"/>
  <c r="O19" i="13"/>
  <c r="R189" i="13"/>
  <c r="R185" i="13"/>
  <c r="R181" i="13"/>
  <c r="R163" i="13"/>
  <c r="R157" i="13"/>
  <c r="R153" i="13"/>
  <c r="R149" i="13"/>
  <c r="R131" i="13"/>
  <c r="R125" i="13"/>
  <c r="R121" i="13"/>
  <c r="R117" i="13"/>
  <c r="R99" i="13"/>
  <c r="R93" i="13"/>
  <c r="R89" i="13"/>
  <c r="R85" i="13"/>
  <c r="R67" i="13"/>
  <c r="R61" i="13"/>
  <c r="R57" i="13"/>
  <c r="R53" i="13"/>
  <c r="R35" i="13"/>
  <c r="R29" i="13"/>
  <c r="R25" i="13"/>
  <c r="R21" i="13"/>
  <c r="U183" i="13"/>
  <c r="U173" i="13"/>
  <c r="U169" i="13"/>
  <c r="U160" i="13"/>
  <c r="U158" i="13"/>
  <c r="U156" i="13"/>
  <c r="U154" i="13"/>
  <c r="U136" i="13"/>
  <c r="U131" i="13"/>
  <c r="U119" i="13"/>
  <c r="U109" i="13"/>
  <c r="U105" i="13"/>
  <c r="U96" i="13"/>
  <c r="U94" i="13"/>
  <c r="U92" i="13"/>
  <c r="U90" i="13"/>
  <c r="U72" i="13"/>
  <c r="U67" i="13"/>
  <c r="U55" i="13"/>
  <c r="U49" i="13"/>
  <c r="X142" i="13"/>
  <c r="X78" i="13"/>
  <c r="AA190" i="13"/>
  <c r="AA158" i="13"/>
  <c r="AA106" i="13"/>
  <c r="AA50" i="13"/>
  <c r="AD190" i="13"/>
  <c r="AD62" i="13"/>
  <c r="O138" i="13"/>
  <c r="O136" i="13"/>
  <c r="O128" i="13"/>
  <c r="O115" i="13"/>
  <c r="O107" i="13"/>
  <c r="O93" i="13"/>
  <c r="O85" i="13"/>
  <c r="O82" i="13"/>
  <c r="O76" i="13"/>
  <c r="O74" i="13"/>
  <c r="O72" i="13"/>
  <c r="O64" i="13"/>
  <c r="O47" i="13"/>
  <c r="O41" i="13"/>
  <c r="O37" i="13"/>
  <c r="O29" i="13"/>
  <c r="O25" i="13"/>
  <c r="O21" i="13"/>
  <c r="R179" i="13"/>
  <c r="R173" i="13"/>
  <c r="R169" i="13"/>
  <c r="R165" i="13"/>
  <c r="R147" i="13"/>
  <c r="R141" i="13"/>
  <c r="R137" i="13"/>
  <c r="R133" i="13"/>
  <c r="R115" i="13"/>
  <c r="R109" i="13"/>
  <c r="R105" i="13"/>
  <c r="R101" i="13"/>
  <c r="R83" i="13"/>
  <c r="R77" i="13"/>
  <c r="R73" i="13"/>
  <c r="R69" i="13"/>
  <c r="R51" i="13"/>
  <c r="R45" i="13"/>
  <c r="R41" i="13"/>
  <c r="R37" i="13"/>
  <c r="R19" i="13"/>
  <c r="U190" i="13"/>
  <c r="U188" i="13"/>
  <c r="U186" i="13"/>
  <c r="U168" i="13"/>
  <c r="U163" i="13"/>
  <c r="U151" i="13"/>
  <c r="U141" i="13"/>
  <c r="U137" i="13"/>
  <c r="U128" i="13"/>
  <c r="U126" i="13"/>
  <c r="U124" i="13"/>
  <c r="U122" i="13"/>
  <c r="U104" i="13"/>
  <c r="U99" i="13"/>
  <c r="U87" i="13"/>
  <c r="U77" i="13"/>
  <c r="U73" i="13"/>
  <c r="U64" i="13"/>
  <c r="U62" i="13"/>
  <c r="U60" i="13"/>
  <c r="U58" i="13"/>
  <c r="U42" i="13"/>
  <c r="U35" i="13"/>
  <c r="U23" i="13"/>
  <c r="U17" i="13"/>
  <c r="X174" i="13"/>
  <c r="X110" i="13"/>
  <c r="X46" i="13"/>
  <c r="AA174" i="13"/>
  <c r="AA134" i="13"/>
  <c r="AA82" i="13"/>
  <c r="AD166" i="13"/>
  <c r="AD126" i="13"/>
  <c r="AD21" i="13"/>
  <c r="U45" i="13"/>
  <c r="U34" i="13"/>
  <c r="U32" i="13"/>
  <c r="U30" i="13"/>
  <c r="U28" i="13"/>
  <c r="X166" i="13"/>
  <c r="X161" i="13"/>
  <c r="X149" i="13"/>
  <c r="X138" i="13"/>
  <c r="X136" i="13"/>
  <c r="X106" i="13"/>
  <c r="X104" i="13"/>
  <c r="X74" i="13"/>
  <c r="X72" i="13"/>
  <c r="X42" i="13"/>
  <c r="X40" i="13"/>
  <c r="AA156" i="13"/>
  <c r="AA154" i="13"/>
  <c r="AA152" i="13"/>
  <c r="AA150" i="13"/>
  <c r="AA148" i="13"/>
  <c r="AA145" i="13"/>
  <c r="AA132" i="13"/>
  <c r="AA113" i="13"/>
  <c r="AA97" i="13"/>
  <c r="AA95" i="13"/>
  <c r="AA91" i="13"/>
  <c r="AA83" i="13"/>
  <c r="AA80" i="13"/>
  <c r="AA78" i="13"/>
  <c r="AA76" i="13"/>
  <c r="AA74" i="13"/>
  <c r="AA69" i="13"/>
  <c r="AA65" i="13"/>
  <c r="AA63" i="13"/>
  <c r="AA59" i="13"/>
  <c r="AA51" i="13"/>
  <c r="AA48" i="13"/>
  <c r="AA46" i="13"/>
  <c r="AA44" i="13"/>
  <c r="AA41" i="13"/>
  <c r="AA39" i="13"/>
  <c r="AD188" i="13"/>
  <c r="AD177" i="13"/>
  <c r="AD175" i="13"/>
  <c r="AD173" i="13"/>
  <c r="AD153" i="13"/>
  <c r="AD151" i="13"/>
  <c r="AD148" i="13"/>
  <c r="AD124" i="13"/>
  <c r="AD113" i="13"/>
  <c r="AD111" i="13"/>
  <c r="AD109" i="13"/>
  <c r="AD89" i="13"/>
  <c r="AD87" i="13"/>
  <c r="AD84" i="13"/>
  <c r="AD60" i="13"/>
  <c r="AD49" i="13"/>
  <c r="AD47" i="13"/>
  <c r="AD45" i="13"/>
  <c r="AD25" i="13"/>
  <c r="AD23" i="13"/>
  <c r="AD20" i="13"/>
  <c r="X167" i="13"/>
  <c r="X158" i="13"/>
  <c r="X156" i="13"/>
  <c r="X154" i="13"/>
  <c r="X152" i="13"/>
  <c r="X122" i="13"/>
  <c r="X120" i="13"/>
  <c r="X90" i="13"/>
  <c r="X88" i="13"/>
  <c r="X58" i="13"/>
  <c r="X56" i="13"/>
  <c r="X26" i="13"/>
  <c r="X24" i="13"/>
  <c r="AA157" i="13"/>
  <c r="AA153" i="13"/>
  <c r="AA142" i="13"/>
  <c r="AA140" i="13"/>
  <c r="AA138" i="13"/>
  <c r="AA133" i="13"/>
  <c r="AA129" i="13"/>
  <c r="AA123" i="13"/>
  <c r="AA115" i="13"/>
  <c r="AA110" i="13"/>
  <c r="AA108" i="13"/>
  <c r="AA105" i="13"/>
  <c r="AA103" i="13"/>
  <c r="AA81" i="13"/>
  <c r="AA68" i="13"/>
  <c r="AA49" i="13"/>
  <c r="AA33" i="13"/>
  <c r="AA31" i="13"/>
  <c r="AA27" i="13"/>
  <c r="AD185" i="13"/>
  <c r="AD183" i="13"/>
  <c r="AD180" i="13"/>
  <c r="AD156" i="13"/>
  <c r="AD145" i="13"/>
  <c r="AD143" i="13"/>
  <c r="AD141" i="13"/>
  <c r="AD121" i="13"/>
  <c r="AD119" i="13"/>
  <c r="AD116" i="13"/>
  <c r="AD92" i="13"/>
  <c r="AD81" i="13"/>
  <c r="AD79" i="13"/>
  <c r="AD77" i="13"/>
  <c r="AD57" i="13"/>
  <c r="AD55" i="13"/>
  <c r="AD52" i="13"/>
  <c r="AD28" i="13"/>
  <c r="AD17" i="13"/>
  <c r="AD15" i="13"/>
  <c r="O189" i="13"/>
  <c r="O185" i="13"/>
  <c r="O175" i="13"/>
  <c r="O169" i="13"/>
  <c r="O166" i="13"/>
  <c r="O159" i="13"/>
  <c r="O153" i="13"/>
  <c r="O150" i="13"/>
  <c r="O143" i="13"/>
  <c r="O137" i="13"/>
  <c r="O134" i="13"/>
  <c r="O127" i="13"/>
  <c r="O121" i="13"/>
  <c r="O118" i="13"/>
  <c r="O111" i="13"/>
  <c r="O105" i="13"/>
  <c r="O102" i="13"/>
  <c r="O95" i="13"/>
  <c r="O89" i="13"/>
  <c r="O86" i="13"/>
  <c r="O79" i="13"/>
  <c r="O73" i="13"/>
  <c r="O70" i="13"/>
  <c r="O63" i="13"/>
  <c r="O57" i="13"/>
  <c r="O50" i="13"/>
  <c r="O43" i="13"/>
  <c r="O24" i="13"/>
  <c r="O22" i="13"/>
  <c r="O15" i="13"/>
  <c r="R168" i="13"/>
  <c r="R166" i="13"/>
  <c r="R159" i="13"/>
  <c r="R136" i="13"/>
  <c r="R134" i="13"/>
  <c r="R127" i="13"/>
  <c r="R104" i="13"/>
  <c r="R102" i="13"/>
  <c r="R95" i="13"/>
  <c r="R72" i="13"/>
  <c r="R70" i="13"/>
  <c r="R63" i="13"/>
  <c r="R40" i="13"/>
  <c r="R38" i="13"/>
  <c r="R31" i="13"/>
  <c r="U177" i="13"/>
  <c r="U145" i="13"/>
  <c r="U113" i="13"/>
  <c r="U81" i="13"/>
  <c r="U53" i="13"/>
  <c r="U21" i="13"/>
  <c r="X189" i="13"/>
  <c r="X173" i="13"/>
  <c r="X134" i="13"/>
  <c r="X132" i="13"/>
  <c r="X125" i="13"/>
  <c r="X102" i="13"/>
  <c r="X100" i="13"/>
  <c r="X93" i="13"/>
  <c r="X70" i="13"/>
  <c r="X68" i="13"/>
  <c r="X61" i="13"/>
  <c r="X38" i="13"/>
  <c r="X36" i="13"/>
  <c r="X29" i="13"/>
  <c r="AA181" i="13"/>
  <c r="AA165" i="13"/>
  <c r="AA143" i="13"/>
  <c r="AA34" i="13"/>
  <c r="AA32" i="13"/>
  <c r="AD146" i="13"/>
  <c r="AD82" i="13"/>
  <c r="AD18" i="13"/>
  <c r="O183" i="13"/>
  <c r="O181" i="13"/>
  <c r="O177" i="13"/>
  <c r="O174" i="13"/>
  <c r="O167" i="13"/>
  <c r="O161" i="13"/>
  <c r="O158" i="13"/>
  <c r="O151" i="13"/>
  <c r="O145" i="13"/>
  <c r="O142" i="13"/>
  <c r="O135" i="13"/>
  <c r="O129" i="13"/>
  <c r="O126" i="13"/>
  <c r="O119" i="13"/>
  <c r="O113" i="13"/>
  <c r="O110" i="13"/>
  <c r="O103" i="13"/>
  <c r="O97" i="13"/>
  <c r="O94" i="13"/>
  <c r="O87" i="13"/>
  <c r="O81" i="13"/>
  <c r="O78" i="13"/>
  <c r="O71" i="13"/>
  <c r="O65" i="13"/>
  <c r="O45" i="13"/>
  <c r="O40" i="13"/>
  <c r="O38" i="13"/>
  <c r="O31" i="13"/>
  <c r="R186" i="13"/>
  <c r="R184" i="13"/>
  <c r="R182" i="13"/>
  <c r="R152" i="13"/>
  <c r="R150" i="13"/>
  <c r="R143" i="13"/>
  <c r="R120" i="13"/>
  <c r="R118" i="13"/>
  <c r="R111" i="13"/>
  <c r="R88" i="13"/>
  <c r="R86" i="13"/>
  <c r="R79" i="13"/>
  <c r="R56" i="13"/>
  <c r="R54" i="13"/>
  <c r="R47" i="13"/>
  <c r="R24" i="13"/>
  <c r="R22" i="13"/>
  <c r="R15" i="13"/>
  <c r="U161" i="13"/>
  <c r="U129" i="13"/>
  <c r="U97" i="13"/>
  <c r="U65" i="13"/>
  <c r="U37" i="13"/>
  <c r="X181" i="13"/>
  <c r="X159" i="13"/>
  <c r="AA98" i="13"/>
  <c r="AA96" i="13"/>
  <c r="AA79" i="13"/>
  <c r="O27" i="13"/>
  <c r="O18" i="13"/>
  <c r="R187" i="13"/>
  <c r="R178" i="13"/>
  <c r="R171" i="13"/>
  <c r="R162" i="13"/>
  <c r="R155" i="13"/>
  <c r="R146" i="13"/>
  <c r="R139" i="13"/>
  <c r="R130" i="13"/>
  <c r="R123" i="13"/>
  <c r="R114" i="13"/>
  <c r="R107" i="13"/>
  <c r="R98" i="13"/>
  <c r="R91" i="13"/>
  <c r="R82" i="13"/>
  <c r="R75" i="13"/>
  <c r="R66" i="13"/>
  <c r="R59" i="13"/>
  <c r="R50" i="13"/>
  <c r="R43" i="13"/>
  <c r="R34" i="13"/>
  <c r="R27" i="13"/>
  <c r="R18" i="13"/>
  <c r="U182" i="13"/>
  <c r="U175" i="13"/>
  <c r="U166" i="13"/>
  <c r="U159" i="13"/>
  <c r="U150" i="13"/>
  <c r="U143" i="13"/>
  <c r="U134" i="13"/>
  <c r="U127" i="13"/>
  <c r="U118" i="13"/>
  <c r="U111" i="13"/>
  <c r="U102" i="13"/>
  <c r="U95" i="13"/>
  <c r="U86" i="13"/>
  <c r="U79" i="13"/>
  <c r="U70" i="13"/>
  <c r="U63" i="13"/>
  <c r="U47" i="13"/>
  <c r="U40" i="13"/>
  <c r="U31" i="13"/>
  <c r="U24" i="13"/>
  <c r="U15" i="13"/>
  <c r="AA14" i="13"/>
  <c r="X164" i="13"/>
  <c r="X157" i="13"/>
  <c r="X148" i="13"/>
  <c r="X141" i="13"/>
  <c r="AA186" i="13"/>
  <c r="AA184" i="13"/>
  <c r="AA170" i="13"/>
  <c r="AA168" i="13"/>
  <c r="AA101" i="13"/>
  <c r="AA37" i="13"/>
  <c r="AD162" i="13"/>
  <c r="AD98" i="13"/>
  <c r="AD34" i="13"/>
  <c r="O62" i="13"/>
  <c r="O55" i="13"/>
  <c r="O49" i="13"/>
  <c r="O46" i="13"/>
  <c r="O39" i="13"/>
  <c r="O33" i="13"/>
  <c r="O30" i="13"/>
  <c r="O23" i="13"/>
  <c r="O17" i="13"/>
  <c r="R190" i="13"/>
  <c r="R183" i="13"/>
  <c r="R177" i="13"/>
  <c r="R174" i="13"/>
  <c r="R167" i="13"/>
  <c r="R161" i="13"/>
  <c r="R158" i="13"/>
  <c r="R151" i="13"/>
  <c r="R145" i="13"/>
  <c r="R142" i="13"/>
  <c r="R135" i="13"/>
  <c r="R129" i="13"/>
  <c r="R126" i="13"/>
  <c r="R119" i="13"/>
  <c r="R113" i="13"/>
  <c r="R110" i="13"/>
  <c r="R103" i="13"/>
  <c r="R97" i="13"/>
  <c r="R94" i="13"/>
  <c r="R87" i="13"/>
  <c r="R81" i="13"/>
  <c r="R78" i="13"/>
  <c r="R71" i="13"/>
  <c r="R65" i="13"/>
  <c r="R62" i="13"/>
  <c r="R55" i="13"/>
  <c r="R49" i="13"/>
  <c r="R46" i="13"/>
  <c r="R39" i="13"/>
  <c r="R33" i="13"/>
  <c r="R30" i="13"/>
  <c r="R23" i="13"/>
  <c r="R17" i="13"/>
  <c r="U187" i="13"/>
  <c r="U181" i="13"/>
  <c r="U178" i="13"/>
  <c r="U171" i="13"/>
  <c r="U165" i="13"/>
  <c r="U162" i="13"/>
  <c r="U155" i="13"/>
  <c r="U149" i="13"/>
  <c r="U146" i="13"/>
  <c r="U139" i="13"/>
  <c r="U133" i="13"/>
  <c r="U130" i="13"/>
  <c r="U123" i="13"/>
  <c r="U117" i="13"/>
  <c r="U114" i="13"/>
  <c r="U107" i="13"/>
  <c r="U101" i="13"/>
  <c r="U98" i="13"/>
  <c r="U91" i="13"/>
  <c r="U85" i="13"/>
  <c r="U82" i="13"/>
  <c r="U75" i="13"/>
  <c r="U69" i="13"/>
  <c r="U66" i="13"/>
  <c r="U59" i="13"/>
  <c r="U52" i="13"/>
  <c r="U43" i="13"/>
  <c r="U41" i="13"/>
  <c r="U36" i="13"/>
  <c r="U27" i="13"/>
  <c r="U25" i="13"/>
  <c r="U20" i="13"/>
  <c r="X14" i="13"/>
  <c r="X188" i="13"/>
  <c r="X185" i="13"/>
  <c r="X180" i="13"/>
  <c r="X177" i="13"/>
  <c r="X172" i="13"/>
  <c r="X169" i="13"/>
  <c r="X163" i="13"/>
  <c r="X160" i="13"/>
  <c r="X153" i="13"/>
  <c r="X147" i="13"/>
  <c r="X144" i="13"/>
  <c r="X118" i="13"/>
  <c r="X116" i="13"/>
  <c r="X109" i="13"/>
  <c r="X86" i="13"/>
  <c r="X84" i="13"/>
  <c r="X77" i="13"/>
  <c r="X54" i="13"/>
  <c r="X52" i="13"/>
  <c r="X45" i="13"/>
  <c r="X22" i="13"/>
  <c r="X20" i="13"/>
  <c r="AA189" i="13"/>
  <c r="AA173" i="13"/>
  <c r="AA130" i="13"/>
  <c r="AA128" i="13"/>
  <c r="AA111" i="13"/>
  <c r="AA66" i="13"/>
  <c r="AA64" i="13"/>
  <c r="AA47" i="13"/>
  <c r="AD178" i="13"/>
  <c r="AD114" i="13"/>
  <c r="AD50" i="13"/>
  <c r="X137" i="13"/>
  <c r="X128" i="13"/>
  <c r="X121" i="13"/>
  <c r="X112" i="13"/>
  <c r="X105" i="13"/>
  <c r="X96" i="13"/>
  <c r="X89" i="13"/>
  <c r="X80" i="13"/>
  <c r="X73" i="13"/>
  <c r="X64" i="13"/>
  <c r="X57" i="13"/>
  <c r="X48" i="13"/>
  <c r="X41" i="13"/>
  <c r="X32" i="13"/>
  <c r="X23" i="13"/>
  <c r="X16" i="13"/>
  <c r="AA151" i="13"/>
  <c r="AA141" i="13"/>
  <c r="AA136" i="13"/>
  <c r="AA119" i="13"/>
  <c r="AA109" i="13"/>
  <c r="AA104" i="13"/>
  <c r="AA87" i="13"/>
  <c r="AA77" i="13"/>
  <c r="AA72" i="13"/>
  <c r="AA55" i="13"/>
  <c r="AA45" i="13"/>
  <c r="AA40" i="13"/>
  <c r="AA21" i="13"/>
  <c r="X143" i="13"/>
  <c r="X140" i="13"/>
  <c r="X133" i="13"/>
  <c r="X127" i="13"/>
  <c r="X124" i="13"/>
  <c r="X117" i="13"/>
  <c r="X111" i="13"/>
  <c r="X108" i="13"/>
  <c r="X101" i="13"/>
  <c r="X95" i="13"/>
  <c r="X92" i="13"/>
  <c r="X85" i="13"/>
  <c r="X79" i="13"/>
  <c r="X76" i="13"/>
  <c r="X69" i="13"/>
  <c r="X63" i="13"/>
  <c r="X60" i="13"/>
  <c r="X53" i="13"/>
  <c r="X47" i="13"/>
  <c r="X44" i="13"/>
  <c r="X37" i="13"/>
  <c r="X31" i="13"/>
  <c r="X28" i="13"/>
  <c r="X19" i="13"/>
  <c r="X17" i="13"/>
  <c r="AA188" i="13"/>
  <c r="AA185" i="13"/>
  <c r="AA180" i="13"/>
  <c r="AA177" i="13"/>
  <c r="AA172" i="13"/>
  <c r="AA169" i="13"/>
  <c r="AA164" i="13"/>
  <c r="AA161" i="13"/>
  <c r="AA159" i="13"/>
  <c r="AA149" i="13"/>
  <c r="AA144" i="13"/>
  <c r="AA127" i="13"/>
  <c r="AA112" i="13"/>
  <c r="AD186" i="13"/>
  <c r="AD170" i="13"/>
  <c r="AD154" i="13"/>
  <c r="AD138" i="13"/>
  <c r="AD122" i="13"/>
  <c r="AD106" i="13"/>
  <c r="AD90" i="13"/>
  <c r="AD74" i="13"/>
  <c r="AD58" i="13"/>
  <c r="AD42" i="13"/>
  <c r="AD26" i="13"/>
  <c r="AD187" i="13"/>
  <c r="AD184" i="13"/>
  <c r="AD179" i="13"/>
  <c r="AD176" i="13"/>
  <c r="AD171" i="13"/>
  <c r="AD168" i="13"/>
  <c r="AD163" i="13"/>
  <c r="AD160" i="13"/>
  <c r="AD155" i="13"/>
  <c r="AD152" i="13"/>
  <c r="AD147" i="13"/>
  <c r="AD144" i="13"/>
  <c r="AD139" i="13"/>
  <c r="AD136" i="13"/>
  <c r="AD131" i="13"/>
  <c r="AD128" i="13"/>
  <c r="AD123" i="13"/>
  <c r="AD120" i="13"/>
  <c r="AD115" i="13"/>
  <c r="AD112" i="13"/>
  <c r="AD107" i="13"/>
  <c r="AD104" i="13"/>
  <c r="AD99" i="13"/>
  <c r="AD96" i="13"/>
  <c r="AD91" i="13"/>
  <c r="AD88" i="13"/>
  <c r="AD83" i="13"/>
  <c r="AD80" i="13"/>
  <c r="AD75" i="13"/>
  <c r="AD72" i="13"/>
  <c r="AD67" i="13"/>
  <c r="AD64" i="13"/>
  <c r="AD59" i="13"/>
  <c r="AD56" i="13"/>
  <c r="AD51" i="13"/>
  <c r="AD48" i="13"/>
  <c r="AD43" i="13"/>
  <c r="AD40" i="13"/>
  <c r="AD35" i="13"/>
  <c r="AD32" i="13"/>
  <c r="AD27" i="13"/>
  <c r="AD24" i="13"/>
  <c r="AD19" i="13"/>
  <c r="AD16" i="13"/>
  <c r="AA25" i="13"/>
  <c r="AA20" i="13"/>
  <c r="AA17" i="13"/>
  <c r="R175" i="13"/>
  <c r="O187" i="13"/>
  <c r="O179" i="13"/>
  <c r="R14" i="13"/>
  <c r="O14" i="13"/>
  <c r="I132" i="13"/>
  <c r="I146" i="13"/>
  <c r="I180" i="13"/>
  <c r="I39" i="13"/>
  <c r="I43" i="13"/>
  <c r="I89" i="13"/>
  <c r="I101" i="13"/>
  <c r="I34" i="13"/>
  <c r="I46" i="13"/>
  <c r="I50" i="13"/>
  <c r="I112" i="13"/>
  <c r="I116" i="13"/>
  <c r="I14" i="13"/>
  <c r="I30" i="13"/>
  <c r="I60" i="13"/>
  <c r="I108" i="13"/>
  <c r="I124" i="13"/>
  <c r="I185" i="13"/>
  <c r="I19" i="13"/>
  <c r="I65" i="13"/>
  <c r="I107" i="13"/>
  <c r="I123" i="13"/>
  <c r="I125" i="13"/>
  <c r="I184" i="13"/>
  <c r="I18" i="13"/>
  <c r="I36" i="13"/>
  <c r="I55" i="13"/>
  <c r="I59" i="13"/>
  <c r="I63" i="13"/>
  <c r="I83" i="13"/>
  <c r="I122" i="13"/>
  <c r="I140" i="13"/>
  <c r="I148" i="13"/>
  <c r="I152" i="13"/>
  <c r="I156" i="13"/>
  <c r="I160" i="13"/>
  <c r="I164" i="13"/>
  <c r="I189" i="13"/>
  <c r="I15" i="13"/>
  <c r="I23" i="13"/>
  <c r="I27" i="13"/>
  <c r="I35" i="13"/>
  <c r="I66" i="13"/>
  <c r="I70" i="13"/>
  <c r="I76" i="13"/>
  <c r="I80" i="13"/>
  <c r="I130" i="13"/>
  <c r="I139" i="13"/>
  <c r="I149" i="13"/>
  <c r="I153" i="13"/>
  <c r="I157" i="13"/>
  <c r="I161" i="13"/>
  <c r="I177" i="13"/>
  <c r="I22" i="13"/>
  <c r="I58" i="13"/>
  <c r="I26" i="13"/>
  <c r="I31" i="13"/>
  <c r="I37" i="13"/>
  <c r="I53" i="13"/>
  <c r="I62" i="13"/>
  <c r="I72" i="13"/>
  <c r="I87" i="13"/>
  <c r="I92" i="13"/>
  <c r="I96" i="13"/>
  <c r="I100" i="13"/>
  <c r="I103" i="13"/>
  <c r="I111" i="13"/>
  <c r="I113" i="13"/>
  <c r="I115" i="13"/>
  <c r="I120" i="13"/>
  <c r="I128" i="13"/>
  <c r="I133" i="13"/>
  <c r="I144" i="13"/>
  <c r="I168" i="13"/>
  <c r="I172" i="13"/>
  <c r="I38" i="13"/>
  <c r="I42" i="13"/>
  <c r="I47" i="13"/>
  <c r="I51" i="13"/>
  <c r="I54" i="13"/>
  <c r="I67" i="13"/>
  <c r="I71" i="13"/>
  <c r="I75" i="13"/>
  <c r="I79" i="13"/>
  <c r="I84" i="13"/>
  <c r="I88" i="13"/>
  <c r="I20" i="13"/>
  <c r="I25" i="13"/>
  <c r="I82" i="13"/>
  <c r="I165" i="13"/>
  <c r="I167" i="13"/>
  <c r="I176" i="13"/>
  <c r="I181" i="13"/>
  <c r="I188" i="13"/>
  <c r="I93" i="13"/>
  <c r="I95" i="13"/>
  <c r="I104" i="13"/>
  <c r="I109" i="13"/>
  <c r="I117" i="13"/>
  <c r="I127" i="13"/>
  <c r="I136" i="13"/>
  <c r="I145" i="13"/>
  <c r="I147" i="13"/>
  <c r="I169" i="13"/>
  <c r="I173" i="13"/>
  <c r="I41" i="13"/>
  <c r="I73" i="13"/>
  <c r="I78" i="13"/>
  <c r="I81" i="13"/>
  <c r="I121" i="13"/>
  <c r="I129" i="13"/>
  <c r="I135" i="13"/>
  <c r="I138" i="13"/>
  <c r="I151" i="13"/>
  <c r="I21" i="13"/>
  <c r="I56" i="13"/>
  <c r="I68" i="13"/>
  <c r="I86" i="13"/>
  <c r="I91" i="13"/>
  <c r="I159" i="13"/>
  <c r="I179" i="13"/>
  <c r="I187" i="13"/>
  <c r="U14" i="13"/>
  <c r="I28" i="13"/>
  <c r="I29" i="13"/>
  <c r="I33" i="13"/>
  <c r="I69" i="13"/>
  <c r="I74" i="13"/>
  <c r="I143" i="13"/>
  <c r="I178" i="13"/>
  <c r="I183" i="13"/>
  <c r="AP14" i="13"/>
  <c r="I17" i="13"/>
  <c r="I44" i="13"/>
  <c r="I45" i="13"/>
  <c r="I57" i="13"/>
  <c r="I61" i="13"/>
  <c r="I105" i="13"/>
  <c r="I155" i="13"/>
  <c r="I171" i="13"/>
  <c r="I49" i="13"/>
  <c r="I52" i="13"/>
  <c r="I64" i="13"/>
  <c r="I85" i="13"/>
  <c r="I97" i="13"/>
  <c r="I99" i="13"/>
  <c r="I114" i="13"/>
  <c r="I119" i="13"/>
  <c r="I131" i="13"/>
  <c r="I162" i="13"/>
  <c r="I163" i="13"/>
  <c r="I175" i="13"/>
  <c r="I16" i="13"/>
  <c r="I24" i="13"/>
  <c r="I32" i="13"/>
  <c r="I40" i="13"/>
  <c r="I48" i="13"/>
  <c r="I77" i="13"/>
  <c r="I98" i="13"/>
  <c r="I106" i="13"/>
  <c r="I90" i="13"/>
  <c r="I141" i="13"/>
  <c r="I94" i="13"/>
  <c r="I110" i="13"/>
  <c r="I102" i="13"/>
  <c r="I118" i="13"/>
  <c r="I134" i="13"/>
  <c r="I170" i="13"/>
  <c r="I126" i="13"/>
  <c r="I142" i="13"/>
  <c r="I154" i="13"/>
  <c r="I186" i="13"/>
  <c r="I150" i="13"/>
  <c r="I158" i="13"/>
  <c r="I166" i="13"/>
  <c r="I174" i="13"/>
  <c r="I182" i="13"/>
  <c r="I190" i="13"/>
  <c r="K12" i="2" l="1"/>
  <c r="U14" i="11" l="1"/>
  <c r="U16" i="11"/>
  <c r="T16" i="11"/>
  <c r="S16" i="11"/>
  <c r="T14" i="11"/>
  <c r="S14" i="11"/>
  <c r="S22" i="11"/>
  <c r="T22" i="11"/>
  <c r="U22" i="11"/>
  <c r="S24" i="11"/>
  <c r="T24" i="11"/>
  <c r="U24" i="11"/>
  <c r="S30" i="11"/>
  <c r="T30" i="11"/>
  <c r="U30" i="11"/>
  <c r="S32" i="11"/>
  <c r="T32" i="11"/>
  <c r="U32" i="11"/>
  <c r="S38" i="11"/>
  <c r="T38" i="11"/>
  <c r="U38" i="11"/>
  <c r="S40" i="11"/>
  <c r="T40" i="11"/>
  <c r="U40" i="11"/>
  <c r="S46" i="11"/>
  <c r="T46" i="11"/>
  <c r="U46" i="11"/>
  <c r="S48" i="11"/>
  <c r="T48" i="11"/>
  <c r="U48" i="11"/>
  <c r="S54" i="11"/>
  <c r="T54" i="11"/>
  <c r="U54" i="11"/>
  <c r="S56" i="11"/>
  <c r="T56" i="11"/>
  <c r="U56" i="11"/>
  <c r="S62" i="11"/>
  <c r="T62" i="11"/>
  <c r="U62" i="11"/>
  <c r="S64" i="11"/>
  <c r="T64" i="11"/>
  <c r="U64" i="11"/>
  <c r="S70" i="11"/>
  <c r="T70" i="11"/>
  <c r="U70" i="11"/>
  <c r="S72" i="11"/>
  <c r="T72" i="11"/>
  <c r="U72" i="11"/>
  <c r="S78" i="11"/>
  <c r="T78" i="11"/>
  <c r="U78" i="11"/>
  <c r="S80" i="11"/>
  <c r="T80" i="11"/>
  <c r="U80" i="11"/>
  <c r="S86" i="11"/>
  <c r="T86" i="11"/>
  <c r="U86" i="11"/>
  <c r="S88" i="11"/>
  <c r="T88" i="11"/>
  <c r="U88" i="11"/>
  <c r="S94" i="11"/>
  <c r="T94" i="11"/>
  <c r="U94" i="11"/>
  <c r="S96" i="11"/>
  <c r="T96" i="11"/>
  <c r="U96" i="11"/>
  <c r="S102" i="11"/>
  <c r="T102" i="11"/>
  <c r="U102" i="11"/>
  <c r="S104" i="11"/>
  <c r="T104" i="11"/>
  <c r="U104" i="11"/>
  <c r="S110" i="11"/>
  <c r="T110" i="11"/>
  <c r="U110" i="11"/>
  <c r="S112" i="11"/>
  <c r="T112" i="11"/>
  <c r="U112" i="11"/>
  <c r="U118" i="11"/>
  <c r="U120" i="11"/>
  <c r="S118" i="11"/>
  <c r="S120" i="11"/>
  <c r="U14" i="10"/>
  <c r="U16" i="10"/>
  <c r="S14" i="10"/>
  <c r="S16" i="10"/>
  <c r="T85" i="11" l="1"/>
  <c r="T87" i="11" s="1"/>
  <c r="S69" i="11"/>
  <c r="S73" i="11" s="1"/>
  <c r="S53" i="11"/>
  <c r="S55" i="11" s="1"/>
  <c r="S37" i="11"/>
  <c r="S39" i="11" s="1"/>
  <c r="T101" i="11"/>
  <c r="T105" i="11" s="1"/>
  <c r="T109" i="11"/>
  <c r="T111" i="11" s="1"/>
  <c r="S45" i="11"/>
  <c r="S47" i="11" s="1"/>
  <c r="S29" i="11"/>
  <c r="S31" i="11" s="1"/>
  <c r="U117" i="11"/>
  <c r="U121" i="11" s="1"/>
  <c r="U109" i="11"/>
  <c r="U111" i="11" s="1"/>
  <c r="S13" i="10"/>
  <c r="S15" i="10" s="1"/>
  <c r="S117" i="11"/>
  <c r="S121" i="11" s="1"/>
  <c r="S109" i="11"/>
  <c r="S111" i="11" s="1"/>
  <c r="S93" i="11"/>
  <c r="S95" i="11" s="1"/>
  <c r="U69" i="11"/>
  <c r="U71" i="11" s="1"/>
  <c r="T69" i="11"/>
  <c r="T71" i="11" s="1"/>
  <c r="T21" i="11"/>
  <c r="T25" i="11" s="1"/>
  <c r="T61" i="11"/>
  <c r="T65" i="11" s="1"/>
  <c r="T45" i="11"/>
  <c r="T47" i="11" s="1"/>
  <c r="T29" i="11"/>
  <c r="T31" i="11" s="1"/>
  <c r="U93" i="11"/>
  <c r="U95" i="11" s="1"/>
  <c r="S101" i="11"/>
  <c r="S105" i="11" s="1"/>
  <c r="S61" i="11"/>
  <c r="S63" i="11" s="1"/>
  <c r="U45" i="11"/>
  <c r="U47" i="11" s="1"/>
  <c r="U29" i="11"/>
  <c r="U31" i="11" s="1"/>
  <c r="U13" i="11"/>
  <c r="U17" i="11" s="1"/>
  <c r="S85" i="11"/>
  <c r="S89" i="11" s="1"/>
  <c r="U13" i="10"/>
  <c r="U17" i="10" s="1"/>
  <c r="U77" i="11"/>
  <c r="U79" i="11" s="1"/>
  <c r="T77" i="11"/>
  <c r="T79" i="11" s="1"/>
  <c r="S21" i="11"/>
  <c r="S25" i="11" s="1"/>
  <c r="T93" i="11"/>
  <c r="T95" i="11" s="1"/>
  <c r="S77" i="11"/>
  <c r="S79" i="11" s="1"/>
  <c r="U53" i="11"/>
  <c r="U55" i="11" s="1"/>
  <c r="T53" i="11"/>
  <c r="T55" i="11" s="1"/>
  <c r="U37" i="11"/>
  <c r="U39" i="11" s="1"/>
  <c r="T37" i="11"/>
  <c r="T39" i="11" s="1"/>
  <c r="S13" i="11"/>
  <c r="S15" i="11" s="1"/>
  <c r="T13" i="11"/>
  <c r="T17" i="11" s="1"/>
  <c r="U21" i="11"/>
  <c r="U25" i="11" s="1"/>
  <c r="U61" i="11"/>
  <c r="U65" i="11" s="1"/>
  <c r="S71" i="11"/>
  <c r="U85" i="11"/>
  <c r="U89" i="11" s="1"/>
  <c r="U101" i="11"/>
  <c r="U105" i="11" s="1"/>
  <c r="S41" i="11" l="1"/>
  <c r="T103" i="11"/>
  <c r="T89" i="11"/>
  <c r="S57" i="11"/>
  <c r="S113" i="11"/>
  <c r="S49" i="11"/>
  <c r="U97" i="11"/>
  <c r="T63" i="11"/>
  <c r="S97" i="11"/>
  <c r="T113" i="11"/>
  <c r="U113" i="11"/>
  <c r="S81" i="11"/>
  <c r="U119" i="11"/>
  <c r="T41" i="11"/>
  <c r="T23" i="11"/>
  <c r="U81" i="11"/>
  <c r="S103" i="11"/>
  <c r="U33" i="11"/>
  <c r="S119" i="11"/>
  <c r="S33" i="11"/>
  <c r="T57" i="11"/>
  <c r="U49" i="11"/>
  <c r="T33" i="11"/>
  <c r="T73" i="11"/>
  <c r="S23" i="11"/>
  <c r="S17" i="10"/>
  <c r="U73" i="11"/>
  <c r="U41" i="11"/>
  <c r="T49" i="11"/>
  <c r="T97" i="11"/>
  <c r="U63" i="11"/>
  <c r="U15" i="11"/>
  <c r="S65" i="11"/>
  <c r="T15" i="11"/>
  <c r="U87" i="11"/>
  <c r="T81" i="11"/>
  <c r="U57" i="11"/>
  <c r="S17" i="11"/>
  <c r="S87" i="11"/>
  <c r="U15" i="10"/>
  <c r="U103" i="11"/>
  <c r="U23" i="11"/>
  <c r="U22" i="10"/>
  <c r="S22" i="10"/>
  <c r="H64" i="4" l="1"/>
  <c r="H88" i="4"/>
  <c r="K87" i="4"/>
  <c r="H53" i="4"/>
  <c r="H49" i="4"/>
  <c r="H95" i="4"/>
  <c r="N99" i="4"/>
  <c r="H99" i="4"/>
  <c r="N103" i="4"/>
  <c r="H103" i="4"/>
  <c r="H116" i="4"/>
  <c r="N146" i="4"/>
  <c r="K148" i="4"/>
  <c r="N168" i="4"/>
  <c r="H168" i="4"/>
  <c r="K173" i="4"/>
  <c r="H171" i="4"/>
  <c r="H107" i="4"/>
  <c r="K71" i="4"/>
  <c r="H93" i="4"/>
  <c r="K97" i="4"/>
  <c r="H119" i="4"/>
  <c r="K151" i="4"/>
  <c r="K161" i="4"/>
  <c r="K172" i="4"/>
  <c r="H172" i="4"/>
  <c r="H60" i="4"/>
  <c r="N105" i="4"/>
  <c r="H105" i="4"/>
  <c r="H128" i="4"/>
  <c r="H146" i="4"/>
  <c r="N150" i="4"/>
  <c r="H150" i="4"/>
  <c r="N160" i="4"/>
  <c r="H173" i="4"/>
  <c r="H65" i="4"/>
  <c r="K79" i="4"/>
  <c r="H97" i="4"/>
  <c r="H120" i="4"/>
  <c r="H161" i="4"/>
  <c r="K180" i="4"/>
  <c r="N169" i="4"/>
  <c r="K181" i="4"/>
  <c r="N178" i="4"/>
  <c r="H176" i="4"/>
  <c r="N174" i="4"/>
  <c r="K169" i="4"/>
  <c r="K165" i="4"/>
  <c r="H164" i="4"/>
  <c r="H160" i="4"/>
  <c r="H156" i="4"/>
  <c r="H152" i="4"/>
  <c r="H148" i="4"/>
  <c r="H144" i="4"/>
  <c r="N142" i="4"/>
  <c r="H140" i="4"/>
  <c r="H136" i="4"/>
  <c r="K133" i="4"/>
  <c r="H132" i="4"/>
  <c r="H124" i="4"/>
  <c r="H112" i="4"/>
  <c r="H108" i="4"/>
  <c r="K105" i="4"/>
  <c r="K101" i="4"/>
  <c r="K93" i="4"/>
  <c r="H92" i="4"/>
  <c r="H84" i="4"/>
  <c r="H80" i="4"/>
  <c r="N180" i="4"/>
  <c r="N176" i="4"/>
  <c r="H174" i="4"/>
  <c r="N172" i="4"/>
  <c r="H170" i="4"/>
  <c r="H166" i="4"/>
  <c r="N164" i="4"/>
  <c r="H162" i="4"/>
  <c r="H158" i="4"/>
  <c r="K155" i="4"/>
  <c r="H154" i="4"/>
  <c r="N148" i="4"/>
  <c r="K147" i="4"/>
  <c r="H138" i="4"/>
  <c r="N116" i="4"/>
  <c r="K95" i="4"/>
  <c r="K91" i="4"/>
  <c r="K83" i="4"/>
  <c r="H177" i="4"/>
  <c r="N171" i="4"/>
  <c r="H169" i="4"/>
  <c r="N155" i="4"/>
  <c r="N147" i="4"/>
  <c r="H137" i="4"/>
  <c r="H121" i="4"/>
  <c r="N91" i="4"/>
  <c r="N83" i="4"/>
  <c r="H77" i="4"/>
  <c r="N75" i="4"/>
  <c r="H69" i="4"/>
  <c r="N67" i="4"/>
  <c r="H61" i="4"/>
  <c r="H57" i="4"/>
  <c r="H45" i="4"/>
  <c r="H41" i="4"/>
  <c r="H189" i="4"/>
  <c r="K178" i="4"/>
  <c r="H165" i="4"/>
  <c r="N159" i="4"/>
  <c r="K146" i="4"/>
  <c r="N135" i="4"/>
  <c r="H133" i="4"/>
  <c r="H117" i="4"/>
  <c r="H101" i="4"/>
  <c r="N95" i="4"/>
  <c r="N79" i="4"/>
  <c r="H75" i="4"/>
  <c r="H59" i="4"/>
  <c r="H43" i="4"/>
  <c r="H163" i="4"/>
  <c r="N157" i="4"/>
  <c r="K136" i="4"/>
  <c r="N93" i="4"/>
  <c r="H83" i="4"/>
  <c r="K75" i="4"/>
  <c r="H54" i="4"/>
  <c r="K43" i="4"/>
  <c r="H167" i="4"/>
  <c r="K156" i="4"/>
  <c r="H87" i="4"/>
  <c r="H72" i="4"/>
  <c r="H56" i="4"/>
  <c r="H48" i="4"/>
  <c r="K176" i="4"/>
  <c r="N165" i="4"/>
  <c r="H123" i="4"/>
  <c r="N101" i="4"/>
  <c r="H91" i="4"/>
  <c r="N68" i="4"/>
  <c r="H175" i="4"/>
  <c r="K164" i="4"/>
  <c r="K132" i="4"/>
  <c r="H79" i="4"/>
  <c r="H68" i="4"/>
  <c r="H52" i="4"/>
  <c r="N152" i="4"/>
  <c r="K154" i="4"/>
  <c r="K158" i="4"/>
  <c r="K159" i="4"/>
  <c r="N162" i="4"/>
  <c r="K163" i="4"/>
  <c r="N166" i="4"/>
  <c r="K167" i="4"/>
  <c r="K170" i="4"/>
  <c r="K171" i="4"/>
  <c r="K174" i="4"/>
  <c r="K177" i="4"/>
  <c r="H44" i="4"/>
  <c r="H76" i="4"/>
  <c r="N137" i="4"/>
  <c r="H159" i="4"/>
  <c r="N156" i="4"/>
  <c r="N175" i="4"/>
  <c r="H178" i="4"/>
  <c r="H139" i="4"/>
  <c r="K160" i="4"/>
  <c r="N181" i="4"/>
  <c r="N62" i="4"/>
  <c r="K115" i="4"/>
  <c r="H115" i="4"/>
  <c r="K142" i="4"/>
  <c r="H142" i="4"/>
  <c r="H157" i="4"/>
  <c r="K157" i="4"/>
  <c r="N43" i="4"/>
  <c r="N59" i="4"/>
  <c r="K63" i="4"/>
  <c r="K67" i="4"/>
  <c r="N71" i="4"/>
  <c r="K74" i="4"/>
  <c r="K109" i="4"/>
  <c r="H109" i="4"/>
  <c r="N110" i="4"/>
  <c r="H110" i="4"/>
  <c r="N111" i="4"/>
  <c r="H111" i="4"/>
  <c r="N117" i="4"/>
  <c r="K126" i="4"/>
  <c r="H126" i="4"/>
  <c r="H42" i="4"/>
  <c r="N44" i="4"/>
  <c r="N48" i="4"/>
  <c r="K52" i="4"/>
  <c r="K56" i="4"/>
  <c r="H58" i="4"/>
  <c r="N60" i="4"/>
  <c r="H62" i="4"/>
  <c r="K64" i="4"/>
  <c r="H66" i="4"/>
  <c r="K68" i="4"/>
  <c r="H70" i="4"/>
  <c r="H73" i="4"/>
  <c r="H81" i="4"/>
  <c r="H85" i="4"/>
  <c r="H89" i="4"/>
  <c r="K94" i="4"/>
  <c r="H94" i="4"/>
  <c r="K96" i="4"/>
  <c r="H96" i="4"/>
  <c r="N98" i="4"/>
  <c r="H98" i="4"/>
  <c r="K100" i="4"/>
  <c r="H100" i="4"/>
  <c r="N102" i="4"/>
  <c r="H102" i="4"/>
  <c r="N104" i="4"/>
  <c r="H104" i="4"/>
  <c r="N106" i="4"/>
  <c r="H106" i="4"/>
  <c r="K113" i="4"/>
  <c r="H113" i="4"/>
  <c r="N129" i="4"/>
  <c r="H129" i="4"/>
  <c r="K135" i="4"/>
  <c r="N42" i="4"/>
  <c r="K46" i="4"/>
  <c r="K50" i="4"/>
  <c r="K54" i="4"/>
  <c r="N58" i="4"/>
  <c r="N66" i="4"/>
  <c r="K70" i="4"/>
  <c r="K131" i="4"/>
  <c r="H131" i="4"/>
  <c r="N47" i="4"/>
  <c r="K51" i="4"/>
  <c r="K55" i="4"/>
  <c r="N78" i="4"/>
  <c r="N82" i="4"/>
  <c r="N86" i="4"/>
  <c r="K90" i="4"/>
  <c r="N130" i="4"/>
  <c r="H130" i="4"/>
  <c r="K141" i="4"/>
  <c r="H141" i="4"/>
  <c r="H149" i="4"/>
  <c r="K149" i="4"/>
  <c r="H46" i="4"/>
  <c r="H50" i="4"/>
  <c r="N41" i="4"/>
  <c r="N45" i="4"/>
  <c r="H47" i="4"/>
  <c r="K49" i="4"/>
  <c r="H51" i="4"/>
  <c r="K53" i="4"/>
  <c r="H55" i="4"/>
  <c r="N57" i="4"/>
  <c r="K61" i="4"/>
  <c r="H63" i="4"/>
  <c r="N65" i="4"/>
  <c r="H67" i="4"/>
  <c r="K69" i="4"/>
  <c r="H30" i="4"/>
  <c r="N72" i="4"/>
  <c r="N73" i="4"/>
  <c r="H74" i="4"/>
  <c r="K76" i="4"/>
  <c r="N77" i="4"/>
  <c r="H78" i="4"/>
  <c r="K80" i="4"/>
  <c r="N81" i="4"/>
  <c r="H82" i="4"/>
  <c r="K84" i="4"/>
  <c r="N85" i="4"/>
  <c r="H86" i="4"/>
  <c r="N88" i="4"/>
  <c r="N89" i="4"/>
  <c r="H90" i="4"/>
  <c r="N92" i="4"/>
  <c r="N114" i="4"/>
  <c r="H114" i="4"/>
  <c r="K125" i="4"/>
  <c r="H125" i="4"/>
  <c r="N127" i="4"/>
  <c r="H19" i="4"/>
  <c r="N143" i="4"/>
  <c r="H143" i="4"/>
  <c r="N118" i="4"/>
  <c r="H118" i="4"/>
  <c r="N133" i="4"/>
  <c r="N145" i="4"/>
  <c r="H145" i="4"/>
  <c r="H153" i="4"/>
  <c r="N153" i="4"/>
  <c r="K107" i="4"/>
  <c r="K119" i="4"/>
  <c r="N134" i="4"/>
  <c r="H134" i="4"/>
  <c r="N108" i="4"/>
  <c r="K112" i="4"/>
  <c r="K121" i="4"/>
  <c r="K122" i="4"/>
  <c r="H122" i="4"/>
  <c r="N123" i="4"/>
  <c r="K137" i="4"/>
  <c r="N138" i="4"/>
  <c r="K139" i="4"/>
  <c r="H179" i="4"/>
  <c r="K179" i="4"/>
  <c r="N187" i="4"/>
  <c r="H187" i="4"/>
  <c r="K116" i="4"/>
  <c r="N120" i="4"/>
  <c r="K124" i="4"/>
  <c r="K128" i="4"/>
  <c r="N132" i="4"/>
  <c r="N136" i="4"/>
  <c r="N140" i="4"/>
  <c r="N144" i="4"/>
  <c r="H147" i="4"/>
  <c r="H151" i="4"/>
  <c r="H155" i="4"/>
  <c r="K183" i="4"/>
  <c r="H183" i="4"/>
  <c r="H181" i="4"/>
  <c r="N185" i="4"/>
  <c r="H185" i="4"/>
  <c r="K189" i="4"/>
  <c r="H180" i="4"/>
  <c r="N182" i="4"/>
  <c r="H182" i="4"/>
  <c r="N184" i="4"/>
  <c r="H184" i="4"/>
  <c r="K186" i="4"/>
  <c r="H186" i="4"/>
  <c r="K188" i="4"/>
  <c r="H188" i="4"/>
  <c r="K190" i="4"/>
  <c r="H190" i="4"/>
  <c r="K57" i="4" l="1"/>
  <c r="N52" i="4"/>
  <c r="K114" i="4"/>
  <c r="N107" i="4"/>
  <c r="K150" i="4"/>
  <c r="K182" i="4"/>
  <c r="K103" i="4"/>
  <c r="N190" i="4"/>
  <c r="K44" i="4"/>
  <c r="K60" i="4"/>
  <c r="K110" i="4"/>
  <c r="N84" i="4"/>
  <c r="N96" i="4"/>
  <c r="K123" i="4"/>
  <c r="K143" i="4"/>
  <c r="K153" i="4"/>
  <c r="H35" i="4"/>
  <c r="K41" i="4"/>
  <c r="K144" i="4"/>
  <c r="N50" i="4"/>
  <c r="N113" i="4"/>
  <c r="N64" i="4"/>
  <c r="K48" i="4"/>
  <c r="K82" i="4"/>
  <c r="N151" i="4"/>
  <c r="K118" i="4"/>
  <c r="N139" i="4"/>
  <c r="K99" i="4"/>
  <c r="N128" i="4"/>
  <c r="K89" i="4"/>
  <c r="N94" i="4"/>
  <c r="K185" i="4"/>
  <c r="N149" i="4"/>
  <c r="N70" i="4"/>
  <c r="N76" i="4"/>
  <c r="K65" i="4"/>
  <c r="K47" i="4"/>
  <c r="N177" i="4"/>
  <c r="K120" i="4"/>
  <c r="N49" i="4"/>
  <c r="K106" i="4"/>
  <c r="K66" i="4"/>
  <c r="K86" i="4"/>
  <c r="N80" i="4"/>
  <c r="N100" i="4"/>
  <c r="K111" i="4"/>
  <c r="K175" i="4"/>
  <c r="K187" i="4"/>
  <c r="N90" i="4"/>
  <c r="N158" i="4"/>
  <c r="N186" i="4"/>
  <c r="N121" i="4"/>
  <c r="K108" i="4"/>
  <c r="N53" i="4"/>
  <c r="N167" i="4"/>
  <c r="N55" i="4"/>
  <c r="N126" i="4"/>
  <c r="N74" i="4"/>
  <c r="K92" i="4"/>
  <c r="H135" i="4"/>
  <c r="N56" i="4"/>
  <c r="K184" i="4"/>
  <c r="H71" i="4"/>
  <c r="K138" i="4"/>
  <c r="N51" i="4"/>
  <c r="K62" i="4"/>
  <c r="K78" i="4"/>
  <c r="N163" i="4"/>
  <c r="N112" i="4"/>
  <c r="K85" i="4"/>
  <c r="K117" i="4"/>
  <c r="N170" i="4"/>
  <c r="N54" i="4"/>
  <c r="N46" i="4"/>
  <c r="K45" i="4"/>
  <c r="K77" i="4"/>
  <c r="N97" i="4"/>
  <c r="K140" i="4"/>
  <c r="N161" i="4"/>
  <c r="K59" i="4"/>
  <c r="K104" i="4"/>
  <c r="N125" i="4"/>
  <c r="K168" i="4"/>
  <c r="N189" i="4"/>
  <c r="N61" i="4"/>
  <c r="K72" i="4"/>
  <c r="N87" i="4"/>
  <c r="K98" i="4"/>
  <c r="N119" i="4"/>
  <c r="K130" i="4"/>
  <c r="K162" i="4"/>
  <c r="N183" i="4"/>
  <c r="K42" i="4"/>
  <c r="K58" i="4"/>
  <c r="N63" i="4"/>
  <c r="K102" i="4"/>
  <c r="K134" i="4"/>
  <c r="K166" i="4"/>
  <c r="N124" i="4"/>
  <c r="N188" i="4"/>
  <c r="K81" i="4"/>
  <c r="K129" i="4"/>
  <c r="K145" i="4"/>
  <c r="H127" i="4"/>
  <c r="N69" i="4"/>
  <c r="K127" i="4"/>
  <c r="H38" i="4"/>
  <c r="N141" i="4"/>
  <c r="N131" i="4"/>
  <c r="N122" i="4"/>
  <c r="N154" i="4"/>
  <c r="H36" i="4"/>
  <c r="H18" i="4"/>
  <c r="K73" i="4"/>
  <c r="K88" i="4"/>
  <c r="N109" i="4"/>
  <c r="K152" i="4"/>
  <c r="N173" i="4"/>
  <c r="N115" i="4"/>
  <c r="N179" i="4"/>
  <c r="H24" i="4"/>
  <c r="H34" i="4"/>
  <c r="H37" i="4"/>
  <c r="H26" i="4"/>
  <c r="H33" i="4"/>
  <c r="H16" i="4"/>
  <c r="H23" i="4"/>
  <c r="H29" i="4"/>
  <c r="H20" i="4"/>
  <c r="H39" i="4"/>
  <c r="H27" i="4"/>
  <c r="H28" i="4"/>
  <c r="H21" i="4"/>
  <c r="H22" i="4"/>
  <c r="H32" i="4"/>
  <c r="H17" i="4"/>
  <c r="H25" i="4"/>
  <c r="H31" i="4"/>
  <c r="H40" i="4"/>
  <c r="N33" i="4" l="1"/>
  <c r="K33" i="4"/>
  <c r="N17" i="4"/>
  <c r="K17" i="4"/>
  <c r="N15" i="4"/>
  <c r="K15" i="4"/>
  <c r="H14" i="4"/>
  <c r="H15" i="4"/>
  <c r="K32" i="4"/>
  <c r="N32" i="4"/>
  <c r="K30" i="4"/>
  <c r="N30" i="4"/>
  <c r="N23" i="4"/>
  <c r="K23" i="4"/>
  <c r="N25" i="4"/>
  <c r="K25" i="4"/>
  <c r="K26" i="4"/>
  <c r="N26" i="4"/>
  <c r="N29" i="4"/>
  <c r="K29" i="4"/>
  <c r="K40" i="4"/>
  <c r="N40" i="4"/>
  <c r="K28" i="4"/>
  <c r="N28" i="4"/>
  <c r="K24" i="4"/>
  <c r="N24" i="4"/>
  <c r="N20" i="4"/>
  <c r="K20" i="4"/>
  <c r="K36" i="4"/>
  <c r="N36" i="4"/>
  <c r="K18" i="4"/>
  <c r="N18" i="4"/>
  <c r="N31" i="4"/>
  <c r="K31" i="4"/>
  <c r="N21" i="4"/>
  <c r="K21" i="4"/>
  <c r="K16" i="4"/>
  <c r="N16" i="4"/>
  <c r="N35" i="4"/>
  <c r="K35" i="4"/>
  <c r="K38" i="4"/>
  <c r="N38" i="4"/>
  <c r="N39" i="4"/>
  <c r="K39" i="4"/>
  <c r="K34" i="4"/>
  <c r="N34" i="4"/>
  <c r="N27" i="4"/>
  <c r="K27" i="4"/>
  <c r="N37" i="4"/>
  <c r="K37" i="4"/>
  <c r="K22" i="4"/>
  <c r="N22" i="4"/>
  <c r="N19" i="4"/>
  <c r="K19" i="4"/>
  <c r="K14" i="4" l="1"/>
  <c r="N14" i="4"/>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2"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4" i="1"/>
  <c r="M13" i="1"/>
  <c r="M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2" i="1"/>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G118" i="11" l="1"/>
  <c r="V120" i="11" l="1"/>
  <c r="T120" i="11"/>
  <c r="R120" i="11"/>
  <c r="Q120" i="11"/>
  <c r="P120" i="11"/>
  <c r="O120" i="11"/>
  <c r="N120" i="11"/>
  <c r="M120" i="11"/>
  <c r="L120" i="11"/>
  <c r="K120" i="11"/>
  <c r="J120" i="11"/>
  <c r="I120" i="11"/>
  <c r="H120" i="11"/>
  <c r="G120" i="11"/>
  <c r="G117" i="11" s="1"/>
  <c r="V118" i="11"/>
  <c r="T118" i="11"/>
  <c r="R118" i="11"/>
  <c r="Q118" i="11"/>
  <c r="P118" i="11"/>
  <c r="O118" i="11"/>
  <c r="N118" i="11"/>
  <c r="M118" i="11"/>
  <c r="L118" i="11"/>
  <c r="K118" i="11"/>
  <c r="K117" i="11" s="1"/>
  <c r="J118" i="11"/>
  <c r="I118" i="11"/>
  <c r="H118" i="11"/>
  <c r="H117" i="11" s="1"/>
  <c r="T117" i="11"/>
  <c r="V112" i="11"/>
  <c r="R112" i="11"/>
  <c r="Q112" i="11"/>
  <c r="P112" i="11"/>
  <c r="O112" i="11"/>
  <c r="N112" i="11"/>
  <c r="M112" i="11"/>
  <c r="L112" i="11"/>
  <c r="K112" i="11"/>
  <c r="J112" i="11"/>
  <c r="I112" i="11"/>
  <c r="H112" i="11"/>
  <c r="G112" i="11"/>
  <c r="V110" i="11"/>
  <c r="R110" i="11"/>
  <c r="Q110" i="11"/>
  <c r="P110" i="11"/>
  <c r="O110" i="11"/>
  <c r="N110" i="11"/>
  <c r="M110" i="11"/>
  <c r="L110" i="11"/>
  <c r="K110" i="11"/>
  <c r="J110" i="11"/>
  <c r="I110" i="11"/>
  <c r="H110" i="11"/>
  <c r="G110" i="11"/>
  <c r="V104" i="11"/>
  <c r="R104" i="11"/>
  <c r="Q104" i="11"/>
  <c r="P104" i="11"/>
  <c r="O104" i="11"/>
  <c r="N104" i="11"/>
  <c r="M104" i="11"/>
  <c r="L104" i="11"/>
  <c r="K104" i="11"/>
  <c r="J104" i="11"/>
  <c r="I104" i="11"/>
  <c r="H104" i="11"/>
  <c r="G104" i="11"/>
  <c r="V102" i="11"/>
  <c r="R102" i="11"/>
  <c r="Q102" i="11"/>
  <c r="Q101" i="11" s="1"/>
  <c r="P102" i="11"/>
  <c r="O102" i="11"/>
  <c r="N102" i="11"/>
  <c r="M102" i="11"/>
  <c r="M101" i="11" s="1"/>
  <c r="L102" i="11"/>
  <c r="K102" i="11"/>
  <c r="J102" i="11"/>
  <c r="I102" i="11"/>
  <c r="I101" i="11" s="1"/>
  <c r="H102" i="11"/>
  <c r="G102" i="11"/>
  <c r="V96" i="11"/>
  <c r="R96" i="11"/>
  <c r="Q96" i="11"/>
  <c r="P96" i="11"/>
  <c r="O96" i="11"/>
  <c r="N96" i="11"/>
  <c r="M96" i="11"/>
  <c r="L96" i="11"/>
  <c r="K96" i="11"/>
  <c r="J96" i="11"/>
  <c r="I96" i="11"/>
  <c r="H96" i="11"/>
  <c r="G96" i="11"/>
  <c r="V94" i="11"/>
  <c r="R94" i="11"/>
  <c r="Q94" i="11"/>
  <c r="P94" i="11"/>
  <c r="O94" i="11"/>
  <c r="N94" i="11"/>
  <c r="M94" i="11"/>
  <c r="L94" i="11"/>
  <c r="K94" i="11"/>
  <c r="J94" i="11"/>
  <c r="I94" i="11"/>
  <c r="H94" i="11"/>
  <c r="G94" i="11"/>
  <c r="V88" i="11"/>
  <c r="R88" i="11"/>
  <c r="Q88" i="11"/>
  <c r="P88" i="11"/>
  <c r="O88" i="11"/>
  <c r="N88" i="11"/>
  <c r="M88" i="11"/>
  <c r="L88" i="11"/>
  <c r="K88" i="11"/>
  <c r="J88" i="11"/>
  <c r="I88" i="11"/>
  <c r="H88" i="11"/>
  <c r="G88" i="11"/>
  <c r="V86" i="11"/>
  <c r="R86" i="11"/>
  <c r="Q86" i="11"/>
  <c r="P86" i="11"/>
  <c r="O86" i="11"/>
  <c r="N86" i="11"/>
  <c r="M86" i="11"/>
  <c r="L86" i="11"/>
  <c r="K86" i="11"/>
  <c r="J86" i="11"/>
  <c r="I86" i="11"/>
  <c r="H86" i="11"/>
  <c r="G86" i="11"/>
  <c r="V80" i="11"/>
  <c r="R80" i="11"/>
  <c r="Q80" i="11"/>
  <c r="P80" i="11"/>
  <c r="O80" i="11"/>
  <c r="N80" i="11"/>
  <c r="M80" i="11"/>
  <c r="L80" i="11"/>
  <c r="K80" i="11"/>
  <c r="J80" i="11"/>
  <c r="I80" i="11"/>
  <c r="H80" i="11"/>
  <c r="G80" i="11"/>
  <c r="V78" i="11"/>
  <c r="R78" i="11"/>
  <c r="Q78" i="11"/>
  <c r="P78" i="11"/>
  <c r="O78" i="11"/>
  <c r="N78" i="11"/>
  <c r="M78" i="11"/>
  <c r="L78" i="11"/>
  <c r="K78" i="11"/>
  <c r="J78" i="11"/>
  <c r="I78" i="11"/>
  <c r="H78" i="11"/>
  <c r="G78" i="11"/>
  <c r="V72" i="11"/>
  <c r="R72" i="11"/>
  <c r="Q72" i="11"/>
  <c r="P72" i="11"/>
  <c r="O72" i="11"/>
  <c r="N72" i="11"/>
  <c r="M72" i="11"/>
  <c r="L72" i="11"/>
  <c r="K72" i="11"/>
  <c r="J72" i="11"/>
  <c r="I72" i="11"/>
  <c r="H72" i="11"/>
  <c r="G72" i="11"/>
  <c r="V70" i="11"/>
  <c r="R70" i="11"/>
  <c r="Q70" i="11"/>
  <c r="Q69" i="11" s="1"/>
  <c r="P70" i="11"/>
  <c r="O70" i="11"/>
  <c r="N70" i="11"/>
  <c r="M70" i="11"/>
  <c r="M69" i="11" s="1"/>
  <c r="L70" i="11"/>
  <c r="K70" i="11"/>
  <c r="J70" i="11"/>
  <c r="I70" i="11"/>
  <c r="I69" i="11" s="1"/>
  <c r="H70" i="11"/>
  <c r="G70" i="11"/>
  <c r="V64" i="11"/>
  <c r="R64" i="11"/>
  <c r="Q64" i="11"/>
  <c r="P64" i="11"/>
  <c r="O64" i="11"/>
  <c r="N64" i="11"/>
  <c r="M64" i="11"/>
  <c r="L64" i="11"/>
  <c r="K64" i="11"/>
  <c r="J64" i="11"/>
  <c r="I64" i="11"/>
  <c r="H64" i="11"/>
  <c r="G64" i="11"/>
  <c r="V62" i="11"/>
  <c r="R62" i="11"/>
  <c r="Q62" i="11"/>
  <c r="P62" i="11"/>
  <c r="O62" i="11"/>
  <c r="N62" i="11"/>
  <c r="M62" i="11"/>
  <c r="L62" i="11"/>
  <c r="K62" i="11"/>
  <c r="J62" i="11"/>
  <c r="I62" i="11"/>
  <c r="H62" i="11"/>
  <c r="G62" i="11"/>
  <c r="H54" i="11"/>
  <c r="I54" i="11"/>
  <c r="J54" i="11"/>
  <c r="K54" i="11"/>
  <c r="L54" i="11"/>
  <c r="M54" i="11"/>
  <c r="N54" i="11"/>
  <c r="O54" i="11"/>
  <c r="P54" i="11"/>
  <c r="Q54" i="11"/>
  <c r="R54" i="11"/>
  <c r="V54" i="11"/>
  <c r="H56" i="11"/>
  <c r="I56" i="11"/>
  <c r="J56" i="11"/>
  <c r="K56" i="11"/>
  <c r="L56" i="11"/>
  <c r="M56" i="11"/>
  <c r="N56" i="11"/>
  <c r="O56" i="11"/>
  <c r="P56" i="11"/>
  <c r="Q56" i="11"/>
  <c r="R56" i="11"/>
  <c r="V56" i="11"/>
  <c r="G56" i="11"/>
  <c r="G54" i="11"/>
  <c r="V48" i="11"/>
  <c r="R48" i="11"/>
  <c r="Q48" i="11"/>
  <c r="P48" i="11"/>
  <c r="O48" i="11"/>
  <c r="N48" i="11"/>
  <c r="M48" i="11"/>
  <c r="L48" i="11"/>
  <c r="K48" i="11"/>
  <c r="J48" i="11"/>
  <c r="I48" i="11"/>
  <c r="H48" i="11"/>
  <c r="G48" i="11"/>
  <c r="V46" i="11"/>
  <c r="R46" i="11"/>
  <c r="Q46" i="11"/>
  <c r="P46" i="11"/>
  <c r="O46" i="11"/>
  <c r="N46" i="11"/>
  <c r="M46" i="11"/>
  <c r="L46" i="11"/>
  <c r="K46" i="11"/>
  <c r="J46" i="11"/>
  <c r="I46" i="11"/>
  <c r="H46" i="11"/>
  <c r="G46" i="11"/>
  <c r="V40" i="11"/>
  <c r="R40" i="11"/>
  <c r="Q40" i="11"/>
  <c r="P40" i="11"/>
  <c r="O40" i="11"/>
  <c r="N40" i="11"/>
  <c r="M40" i="11"/>
  <c r="L40" i="11"/>
  <c r="K40" i="11"/>
  <c r="J40" i="11"/>
  <c r="I40" i="11"/>
  <c r="H40" i="11"/>
  <c r="G40" i="11"/>
  <c r="V38" i="11"/>
  <c r="R38" i="11"/>
  <c r="Q38" i="11"/>
  <c r="P38" i="11"/>
  <c r="O38" i="11"/>
  <c r="N38" i="11"/>
  <c r="M38" i="11"/>
  <c r="L38" i="11"/>
  <c r="K38" i="11"/>
  <c r="J38" i="11"/>
  <c r="I38" i="11"/>
  <c r="H38" i="11"/>
  <c r="G38" i="11"/>
  <c r="V32" i="11"/>
  <c r="R32" i="11"/>
  <c r="Q32" i="11"/>
  <c r="P32" i="11"/>
  <c r="O32" i="11"/>
  <c r="N32" i="11"/>
  <c r="M32" i="11"/>
  <c r="L32" i="11"/>
  <c r="K32" i="11"/>
  <c r="J32" i="11"/>
  <c r="I32" i="11"/>
  <c r="H32" i="11"/>
  <c r="G32" i="11"/>
  <c r="V30" i="11"/>
  <c r="R30" i="11"/>
  <c r="Q30" i="11"/>
  <c r="P30" i="11"/>
  <c r="O30" i="11"/>
  <c r="N30" i="11"/>
  <c r="M30" i="11"/>
  <c r="L30" i="11"/>
  <c r="K30" i="11"/>
  <c r="J30" i="11"/>
  <c r="I30" i="11"/>
  <c r="H30" i="11"/>
  <c r="G30" i="11"/>
  <c r="H22" i="11"/>
  <c r="I22" i="11"/>
  <c r="J22" i="11"/>
  <c r="K22" i="11"/>
  <c r="L22" i="11"/>
  <c r="M22" i="11"/>
  <c r="N22" i="11"/>
  <c r="O22" i="11"/>
  <c r="P22" i="11"/>
  <c r="Q22" i="11"/>
  <c r="R22" i="11"/>
  <c r="V22" i="11"/>
  <c r="H24" i="11"/>
  <c r="I24" i="11"/>
  <c r="J24" i="11"/>
  <c r="K24" i="11"/>
  <c r="L24" i="11"/>
  <c r="M24" i="11"/>
  <c r="N24" i="11"/>
  <c r="O24" i="11"/>
  <c r="P24" i="11"/>
  <c r="Q24" i="11"/>
  <c r="R24" i="11"/>
  <c r="V24" i="11"/>
  <c r="G22" i="11"/>
  <c r="G24" i="11"/>
  <c r="H14" i="11"/>
  <c r="I14" i="11"/>
  <c r="J14" i="11"/>
  <c r="K14" i="11"/>
  <c r="L14" i="11"/>
  <c r="M14" i="11"/>
  <c r="N14" i="11"/>
  <c r="O14" i="11"/>
  <c r="P14" i="11"/>
  <c r="Q14" i="11"/>
  <c r="R14" i="11"/>
  <c r="V14" i="11"/>
  <c r="H16" i="11"/>
  <c r="I16" i="11"/>
  <c r="J16" i="11"/>
  <c r="K16" i="11"/>
  <c r="L16" i="11"/>
  <c r="M16" i="11"/>
  <c r="N16" i="11"/>
  <c r="O16" i="11"/>
  <c r="P16" i="11"/>
  <c r="Q16" i="11"/>
  <c r="R16" i="11"/>
  <c r="V16" i="11"/>
  <c r="G16" i="11"/>
  <c r="G14" i="11"/>
  <c r="V85" i="11" l="1"/>
  <c r="V89" i="11" s="1"/>
  <c r="Q93" i="11"/>
  <c r="Q97" i="11" s="1"/>
  <c r="V101" i="11"/>
  <c r="V105" i="11" s="1"/>
  <c r="R77" i="11"/>
  <c r="R81" i="11" s="1"/>
  <c r="V37" i="11"/>
  <c r="V41" i="11" s="1"/>
  <c r="O77" i="11"/>
  <c r="O79" i="11" s="1"/>
  <c r="J77" i="11"/>
  <c r="J79" i="11" s="1"/>
  <c r="N77" i="11"/>
  <c r="N81" i="11" s="1"/>
  <c r="P85" i="11"/>
  <c r="P87" i="11" s="1"/>
  <c r="R61" i="11"/>
  <c r="R63" i="11" s="1"/>
  <c r="N61" i="11"/>
  <c r="N63" i="11" s="1"/>
  <c r="N117" i="11"/>
  <c r="N121" i="11" s="1"/>
  <c r="L85" i="11"/>
  <c r="L89" i="11" s="1"/>
  <c r="J61" i="11"/>
  <c r="J65" i="11" s="1"/>
  <c r="H85" i="11"/>
  <c r="H89" i="11" s="1"/>
  <c r="O117" i="11"/>
  <c r="O119" i="11" s="1"/>
  <c r="Q29" i="11"/>
  <c r="Q31" i="11" s="1"/>
  <c r="K69" i="11"/>
  <c r="K71" i="11" s="1"/>
  <c r="I93" i="11"/>
  <c r="I95" i="11" s="1"/>
  <c r="M29" i="11"/>
  <c r="M31" i="11" s="1"/>
  <c r="K13" i="11"/>
  <c r="K15" i="11" s="1"/>
  <c r="K21" i="11"/>
  <c r="K25" i="11" s="1"/>
  <c r="L93" i="11"/>
  <c r="L97" i="11" s="1"/>
  <c r="P93" i="11"/>
  <c r="P95" i="11" s="1"/>
  <c r="V93" i="11"/>
  <c r="V97" i="11" s="1"/>
  <c r="H101" i="11"/>
  <c r="H105" i="11" s="1"/>
  <c r="L101" i="11"/>
  <c r="L105" i="11" s="1"/>
  <c r="P101" i="11"/>
  <c r="P105" i="11" s="1"/>
  <c r="J109" i="11"/>
  <c r="J113" i="11" s="1"/>
  <c r="N109" i="11"/>
  <c r="N111" i="11" s="1"/>
  <c r="R109" i="11"/>
  <c r="R113" i="11" s="1"/>
  <c r="R37" i="11"/>
  <c r="R41" i="11" s="1"/>
  <c r="G85" i="11"/>
  <c r="G89" i="11" s="1"/>
  <c r="K85" i="11"/>
  <c r="K89" i="11" s="1"/>
  <c r="O85" i="11"/>
  <c r="O89" i="11" s="1"/>
  <c r="I85" i="11"/>
  <c r="I87" i="11" s="1"/>
  <c r="M85" i="11"/>
  <c r="M87" i="11" s="1"/>
  <c r="Q85" i="11"/>
  <c r="Q89" i="11" s="1"/>
  <c r="M93" i="11"/>
  <c r="M95" i="11" s="1"/>
  <c r="K109" i="11"/>
  <c r="K113" i="11" s="1"/>
  <c r="O109" i="11"/>
  <c r="O113" i="11" s="1"/>
  <c r="I117" i="11"/>
  <c r="I121" i="11" s="1"/>
  <c r="M117" i="11"/>
  <c r="M119" i="11" s="1"/>
  <c r="Q117" i="11"/>
  <c r="Q119" i="11" s="1"/>
  <c r="J37" i="11"/>
  <c r="J39" i="11" s="1"/>
  <c r="N37" i="11"/>
  <c r="N41" i="11" s="1"/>
  <c r="V29" i="11"/>
  <c r="V33" i="11" s="1"/>
  <c r="I77" i="11"/>
  <c r="I79" i="11" s="1"/>
  <c r="Q77" i="11"/>
  <c r="Q79" i="11" s="1"/>
  <c r="R29" i="11"/>
  <c r="R33" i="11" s="1"/>
  <c r="P29" i="11"/>
  <c r="P33" i="11" s="1"/>
  <c r="Q37" i="11"/>
  <c r="Q41" i="11" s="1"/>
  <c r="O45" i="11"/>
  <c r="O49" i="11" s="1"/>
  <c r="K61" i="11"/>
  <c r="K65" i="11" s="1"/>
  <c r="O69" i="11"/>
  <c r="O73" i="11" s="1"/>
  <c r="K53" i="11"/>
  <c r="K57" i="11" s="1"/>
  <c r="L29" i="11"/>
  <c r="L33" i="11" s="1"/>
  <c r="P13" i="11"/>
  <c r="P15" i="11" s="1"/>
  <c r="H13" i="11"/>
  <c r="H17" i="11" s="1"/>
  <c r="P21" i="11"/>
  <c r="P23" i="11" s="1"/>
  <c r="L21" i="11"/>
  <c r="L25" i="11" s="1"/>
  <c r="G37" i="11"/>
  <c r="G41" i="11" s="1"/>
  <c r="H45" i="11"/>
  <c r="H49" i="11" s="1"/>
  <c r="L45" i="11"/>
  <c r="L49" i="11" s="1"/>
  <c r="V45" i="11"/>
  <c r="V49" i="11" s="1"/>
  <c r="M61" i="11"/>
  <c r="M65" i="11" s="1"/>
  <c r="K45" i="11"/>
  <c r="K49" i="11" s="1"/>
  <c r="P53" i="11"/>
  <c r="P55" i="11" s="1"/>
  <c r="L53" i="11"/>
  <c r="L55" i="11" s="1"/>
  <c r="H53" i="11"/>
  <c r="H55" i="11" s="1"/>
  <c r="R69" i="11"/>
  <c r="R71" i="11" s="1"/>
  <c r="H77" i="11"/>
  <c r="H79" i="11" s="1"/>
  <c r="L13" i="11"/>
  <c r="L17" i="11" s="1"/>
  <c r="H21" i="11"/>
  <c r="H25" i="11" s="1"/>
  <c r="O37" i="11"/>
  <c r="O39" i="11" s="1"/>
  <c r="P45" i="11"/>
  <c r="P49" i="11" s="1"/>
  <c r="Q61" i="11"/>
  <c r="Q65" i="11" s="1"/>
  <c r="G101" i="11"/>
  <c r="G105" i="11" s="1"/>
  <c r="K101" i="11"/>
  <c r="K103" i="11" s="1"/>
  <c r="I109" i="11"/>
  <c r="I113" i="11" s="1"/>
  <c r="M109" i="11"/>
  <c r="M113" i="11" s="1"/>
  <c r="Q109" i="11"/>
  <c r="Q111" i="11" s="1"/>
  <c r="L69" i="11"/>
  <c r="L71" i="11" s="1"/>
  <c r="N93" i="11"/>
  <c r="N95" i="11" s="1"/>
  <c r="Q13" i="11"/>
  <c r="Q15" i="11" s="1"/>
  <c r="M13" i="11"/>
  <c r="M15" i="11" s="1"/>
  <c r="I13" i="11"/>
  <c r="I17" i="11" s="1"/>
  <c r="V21" i="11"/>
  <c r="V25" i="11" s="1"/>
  <c r="Q21" i="11"/>
  <c r="Q23" i="11" s="1"/>
  <c r="M21" i="11"/>
  <c r="M23" i="11" s="1"/>
  <c r="I21" i="11"/>
  <c r="I23" i="11" s="1"/>
  <c r="H29" i="11"/>
  <c r="H33" i="11" s="1"/>
  <c r="G29" i="11"/>
  <c r="G31" i="11" s="1"/>
  <c r="K29" i="11"/>
  <c r="K31" i="11" s="1"/>
  <c r="O29" i="11"/>
  <c r="O31" i="11" s="1"/>
  <c r="K37" i="11"/>
  <c r="K39" i="11" s="1"/>
  <c r="R45" i="11"/>
  <c r="R47" i="11" s="1"/>
  <c r="R53" i="11"/>
  <c r="R55" i="11" s="1"/>
  <c r="N53" i="11"/>
  <c r="N55" i="11" s="1"/>
  <c r="J53" i="11"/>
  <c r="J55" i="11" s="1"/>
  <c r="O53" i="11"/>
  <c r="O57" i="11" s="1"/>
  <c r="H61" i="11"/>
  <c r="H63" i="11" s="1"/>
  <c r="L61" i="11"/>
  <c r="L63" i="11" s="1"/>
  <c r="P61" i="11"/>
  <c r="P63" i="11" s="1"/>
  <c r="V61" i="11"/>
  <c r="V63" i="11" s="1"/>
  <c r="J69" i="11"/>
  <c r="J73" i="11" s="1"/>
  <c r="I73" i="11"/>
  <c r="M73" i="11"/>
  <c r="Q73" i="11"/>
  <c r="J101" i="11"/>
  <c r="J103" i="11" s="1"/>
  <c r="N101" i="11"/>
  <c r="N105" i="11" s="1"/>
  <c r="R101" i="11"/>
  <c r="R105" i="11" s="1"/>
  <c r="L109" i="11"/>
  <c r="L113" i="11" s="1"/>
  <c r="P109" i="11"/>
  <c r="P111" i="11" s="1"/>
  <c r="V109" i="11"/>
  <c r="V111" i="11" s="1"/>
  <c r="P69" i="11"/>
  <c r="P71" i="11" s="1"/>
  <c r="R93" i="11"/>
  <c r="R95" i="11" s="1"/>
  <c r="L117" i="11"/>
  <c r="L119" i="11" s="1"/>
  <c r="P117" i="11"/>
  <c r="P121" i="11" s="1"/>
  <c r="V117" i="11"/>
  <c r="V121" i="11" s="1"/>
  <c r="O13" i="11"/>
  <c r="O17" i="11" s="1"/>
  <c r="R21" i="11"/>
  <c r="R23" i="11" s="1"/>
  <c r="N21" i="11"/>
  <c r="N23" i="11" s="1"/>
  <c r="J21" i="11"/>
  <c r="J23" i="11" s="1"/>
  <c r="O21" i="11"/>
  <c r="O25" i="11" s="1"/>
  <c r="I29" i="11"/>
  <c r="I31" i="11" s="1"/>
  <c r="I37" i="11"/>
  <c r="I41" i="11" s="1"/>
  <c r="G45" i="11"/>
  <c r="G49" i="11" s="1"/>
  <c r="I61" i="11"/>
  <c r="I63" i="11" s="1"/>
  <c r="I71" i="11"/>
  <c r="M71" i="11"/>
  <c r="Q71" i="11"/>
  <c r="K77" i="11"/>
  <c r="K81" i="11" s="1"/>
  <c r="L77" i="11"/>
  <c r="L79" i="11" s="1"/>
  <c r="P77" i="11"/>
  <c r="P79" i="11" s="1"/>
  <c r="V77" i="11"/>
  <c r="V79" i="11" s="1"/>
  <c r="K93" i="11"/>
  <c r="K97" i="11" s="1"/>
  <c r="V69" i="11"/>
  <c r="V71" i="11" s="1"/>
  <c r="J93" i="11"/>
  <c r="J95" i="11" s="1"/>
  <c r="O61" i="11"/>
  <c r="O65" i="11" s="1"/>
  <c r="N69" i="11"/>
  <c r="N71" i="11" s="1"/>
  <c r="M77" i="11"/>
  <c r="M81" i="11" s="1"/>
  <c r="J85" i="11"/>
  <c r="J87" i="11" s="1"/>
  <c r="N85" i="11"/>
  <c r="N87" i="11" s="1"/>
  <c r="R85" i="11"/>
  <c r="R89" i="11" s="1"/>
  <c r="J117" i="11"/>
  <c r="J119" i="11" s="1"/>
  <c r="R117" i="11"/>
  <c r="R121" i="11" s="1"/>
  <c r="V53" i="11"/>
  <c r="V57" i="11" s="1"/>
  <c r="Q53" i="11"/>
  <c r="Q55" i="11" s="1"/>
  <c r="M53" i="11"/>
  <c r="M55" i="11" s="1"/>
  <c r="I53" i="11"/>
  <c r="I55" i="11" s="1"/>
  <c r="O93" i="11"/>
  <c r="O97" i="11" s="1"/>
  <c r="O101" i="11"/>
  <c r="O103" i="11" s="1"/>
  <c r="I103" i="11"/>
  <c r="M103" i="11"/>
  <c r="Q103" i="11"/>
  <c r="G109" i="11"/>
  <c r="G111" i="11" s="1"/>
  <c r="Q113" i="11"/>
  <c r="K119" i="11"/>
  <c r="T119" i="11"/>
  <c r="G93" i="11"/>
  <c r="G97" i="11" s="1"/>
  <c r="I119" i="11"/>
  <c r="K121" i="11"/>
  <c r="T121" i="11"/>
  <c r="I105" i="11"/>
  <c r="M105" i="11"/>
  <c r="Q105" i="11"/>
  <c r="G121" i="11"/>
  <c r="G61" i="11"/>
  <c r="G63" i="11" s="1"/>
  <c r="G77" i="11"/>
  <c r="G79" i="11" s="1"/>
  <c r="G119" i="11"/>
  <c r="H69" i="11"/>
  <c r="H71" i="11" s="1"/>
  <c r="H121" i="11"/>
  <c r="G69" i="11"/>
  <c r="G71" i="11" s="1"/>
  <c r="H109" i="11"/>
  <c r="H111" i="11" s="1"/>
  <c r="H119" i="11"/>
  <c r="H93" i="11"/>
  <c r="H95" i="11" s="1"/>
  <c r="G53" i="11"/>
  <c r="G55" i="11" s="1"/>
  <c r="I45" i="11"/>
  <c r="I49" i="11" s="1"/>
  <c r="G39" i="11"/>
  <c r="Q45" i="11"/>
  <c r="Q49" i="11" s="1"/>
  <c r="M45" i="11"/>
  <c r="M49" i="11" s="1"/>
  <c r="M37" i="11"/>
  <c r="M41" i="11" s="1"/>
  <c r="J29" i="11"/>
  <c r="J31" i="11" s="1"/>
  <c r="N29" i="11"/>
  <c r="N33" i="11" s="1"/>
  <c r="H37" i="11"/>
  <c r="H41" i="11" s="1"/>
  <c r="L37" i="11"/>
  <c r="L39" i="11" s="1"/>
  <c r="P37" i="11"/>
  <c r="P41" i="11" s="1"/>
  <c r="J45" i="11"/>
  <c r="J47" i="11" s="1"/>
  <c r="N45" i="11"/>
  <c r="N47" i="11" s="1"/>
  <c r="G21" i="11"/>
  <c r="G23" i="11" s="1"/>
  <c r="P17" i="11"/>
  <c r="J13" i="11"/>
  <c r="J15" i="11" s="1"/>
  <c r="V13" i="11"/>
  <c r="V15" i="11" s="1"/>
  <c r="R13" i="11"/>
  <c r="R15" i="11" s="1"/>
  <c r="N13" i="11"/>
  <c r="N15" i="11" s="1"/>
  <c r="G13" i="11"/>
  <c r="G17" i="11" s="1"/>
  <c r="J63" i="11" l="1"/>
  <c r="O81" i="11"/>
  <c r="N39" i="11"/>
  <c r="K63" i="11"/>
  <c r="R31" i="11"/>
  <c r="Q87" i="11"/>
  <c r="K73" i="11"/>
  <c r="R65" i="11"/>
  <c r="L31" i="11"/>
  <c r="I89" i="11"/>
  <c r="R97" i="11"/>
  <c r="R79" i="11"/>
  <c r="O33" i="11"/>
  <c r="N97" i="11"/>
  <c r="J111" i="11"/>
  <c r="P89" i="11"/>
  <c r="H81" i="11"/>
  <c r="K55" i="11"/>
  <c r="H87" i="11"/>
  <c r="N57" i="11"/>
  <c r="V103" i="11"/>
  <c r="H65" i="11"/>
  <c r="J81" i="11"/>
  <c r="I97" i="11"/>
  <c r="L95" i="11"/>
  <c r="M121" i="11"/>
  <c r="N65" i="11"/>
  <c r="M97" i="11"/>
  <c r="P31" i="11"/>
  <c r="J25" i="11"/>
  <c r="V87" i="11"/>
  <c r="G87" i="11"/>
  <c r="V95" i="11"/>
  <c r="L87" i="11"/>
  <c r="V39" i="11"/>
  <c r="Q81" i="11"/>
  <c r="J71" i="11"/>
  <c r="Q33" i="11"/>
  <c r="K17" i="11"/>
  <c r="O15" i="11"/>
  <c r="V47" i="11"/>
  <c r="I15" i="11"/>
  <c r="P103" i="11"/>
  <c r="H15" i="11"/>
  <c r="G15" i="11"/>
  <c r="R39" i="11"/>
  <c r="L103" i="11"/>
  <c r="K111" i="11"/>
  <c r="Q95" i="11"/>
  <c r="L73" i="11"/>
  <c r="K105" i="11"/>
  <c r="L15" i="11"/>
  <c r="P47" i="11"/>
  <c r="P97" i="11"/>
  <c r="V31" i="11"/>
  <c r="J57" i="11"/>
  <c r="R111" i="11"/>
  <c r="M33" i="11"/>
  <c r="N79" i="11"/>
  <c r="O71" i="11"/>
  <c r="I81" i="11"/>
  <c r="N113" i="11"/>
  <c r="V23" i="11"/>
  <c r="V55" i="11"/>
  <c r="N119" i="11"/>
  <c r="O121" i="11"/>
  <c r="P57" i="11"/>
  <c r="N89" i="11"/>
  <c r="J89" i="11"/>
  <c r="J41" i="11"/>
  <c r="I25" i="11"/>
  <c r="L57" i="11"/>
  <c r="H103" i="11"/>
  <c r="K87" i="11"/>
  <c r="O111" i="11"/>
  <c r="P81" i="11"/>
  <c r="K23" i="11"/>
  <c r="M89" i="11"/>
  <c r="L121" i="11"/>
  <c r="Q121" i="11"/>
  <c r="Q63" i="11"/>
  <c r="I33" i="11"/>
  <c r="V65" i="11"/>
  <c r="R119" i="11"/>
  <c r="R25" i="11"/>
  <c r="K47" i="11"/>
  <c r="G33" i="11"/>
  <c r="G95" i="11"/>
  <c r="O87" i="11"/>
  <c r="V119" i="11"/>
  <c r="P25" i="11"/>
  <c r="P113" i="11"/>
  <c r="J105" i="11"/>
  <c r="V81" i="11"/>
  <c r="H47" i="11"/>
  <c r="Q39" i="11"/>
  <c r="M63" i="11"/>
  <c r="N31" i="11"/>
  <c r="R87" i="11"/>
  <c r="Q25" i="11"/>
  <c r="R103" i="11"/>
  <c r="I111" i="11"/>
  <c r="I65" i="11"/>
  <c r="H23" i="11"/>
  <c r="H57" i="11"/>
  <c r="Q17" i="11"/>
  <c r="O47" i="11"/>
  <c r="J49" i="11"/>
  <c r="L23" i="11"/>
  <c r="N25" i="11"/>
  <c r="R57" i="11"/>
  <c r="H97" i="11"/>
  <c r="M111" i="11"/>
  <c r="G103" i="11"/>
  <c r="P65" i="11"/>
  <c r="R49" i="11"/>
  <c r="R73" i="11"/>
  <c r="K95" i="11"/>
  <c r="L65" i="11"/>
  <c r="M79" i="11"/>
  <c r="O63" i="11"/>
  <c r="O41" i="11"/>
  <c r="J121" i="11"/>
  <c r="H31" i="11"/>
  <c r="K79" i="11"/>
  <c r="G47" i="11"/>
  <c r="O105" i="11"/>
  <c r="K33" i="11"/>
  <c r="L47" i="11"/>
  <c r="O95" i="11"/>
  <c r="K41" i="11"/>
  <c r="N17" i="11"/>
  <c r="L41" i="11"/>
  <c r="G73" i="11"/>
  <c r="V113" i="11"/>
  <c r="P73" i="11"/>
  <c r="O55" i="11"/>
  <c r="I57" i="11"/>
  <c r="M25" i="11"/>
  <c r="M57" i="11"/>
  <c r="Q57" i="11"/>
  <c r="P119" i="11"/>
  <c r="L111" i="11"/>
  <c r="N103" i="11"/>
  <c r="I39" i="11"/>
  <c r="N73" i="11"/>
  <c r="R17" i="11"/>
  <c r="M17" i="11"/>
  <c r="M39" i="11"/>
  <c r="G113" i="11"/>
  <c r="J17" i="11"/>
  <c r="H113" i="11"/>
  <c r="G81" i="11"/>
  <c r="J97" i="11"/>
  <c r="L81" i="11"/>
  <c r="V73" i="11"/>
  <c r="O23" i="11"/>
  <c r="G65" i="11"/>
  <c r="H73" i="11"/>
  <c r="G57" i="11"/>
  <c r="P39" i="11"/>
  <c r="J33" i="11"/>
  <c r="N49" i="11"/>
  <c r="Q47" i="11"/>
  <c r="H39" i="11"/>
  <c r="M47" i="11"/>
  <c r="I47" i="11"/>
  <c r="G25" i="11"/>
  <c r="V17" i="11"/>
  <c r="G16" i="10" l="1"/>
  <c r="I14" i="10"/>
  <c r="J14" i="10"/>
  <c r="K14" i="10"/>
  <c r="L14" i="10"/>
  <c r="M14" i="10"/>
  <c r="N14" i="10"/>
  <c r="O14" i="10"/>
  <c r="P14" i="10"/>
  <c r="Q14" i="10"/>
  <c r="R14" i="10"/>
  <c r="T14" i="10"/>
  <c r="V14" i="10"/>
  <c r="I16" i="10"/>
  <c r="J16" i="10"/>
  <c r="K16" i="10"/>
  <c r="L16" i="10"/>
  <c r="L13" i="10" s="1"/>
  <c r="L15" i="10" s="1"/>
  <c r="M16" i="10"/>
  <c r="N16" i="10"/>
  <c r="O16" i="10"/>
  <c r="P16" i="10"/>
  <c r="P13" i="10" s="1"/>
  <c r="Q16" i="10"/>
  <c r="R16" i="10"/>
  <c r="T16" i="10"/>
  <c r="T13" i="10" s="1"/>
  <c r="V16" i="10"/>
  <c r="G14" i="10"/>
  <c r="I21" i="10"/>
  <c r="K21" i="10"/>
  <c r="M21" i="10"/>
  <c r="O21" i="10"/>
  <c r="Q21" i="10"/>
  <c r="S21" i="10"/>
  <c r="U21" i="10"/>
  <c r="H22" i="10"/>
  <c r="I22" i="10"/>
  <c r="J22" i="10"/>
  <c r="K22" i="10"/>
  <c r="L22" i="10"/>
  <c r="M22" i="10"/>
  <c r="N22" i="10"/>
  <c r="O22" i="10"/>
  <c r="P22" i="10"/>
  <c r="Q22" i="10"/>
  <c r="R22" i="10"/>
  <c r="T22" i="10"/>
  <c r="V22" i="10"/>
  <c r="G22" i="10"/>
  <c r="G21" i="10"/>
  <c r="G13" i="10" l="1"/>
  <c r="G17" i="10" s="1"/>
  <c r="O13" i="10"/>
  <c r="O17" i="10" s="1"/>
  <c r="K13" i="10"/>
  <c r="K15" i="10" s="1"/>
  <c r="Q13" i="10"/>
  <c r="Q15" i="10" s="1"/>
  <c r="M13" i="10"/>
  <c r="M17" i="10" s="1"/>
  <c r="I13" i="10"/>
  <c r="I17" i="10" s="1"/>
  <c r="T17" i="10"/>
  <c r="T15" i="10"/>
  <c r="P15" i="10"/>
  <c r="P17" i="10"/>
  <c r="L17" i="10"/>
  <c r="V13" i="10"/>
  <c r="V15" i="10" s="1"/>
  <c r="R13" i="10"/>
  <c r="R17" i="10" s="1"/>
  <c r="N13" i="10"/>
  <c r="N15" i="10" s="1"/>
  <c r="J13" i="10"/>
  <c r="J17" i="10" s="1"/>
  <c r="Q17" i="10" l="1"/>
  <c r="J15" i="10"/>
  <c r="V17" i="10"/>
  <c r="G15" i="10"/>
  <c r="R15" i="10"/>
  <c r="M15" i="10"/>
  <c r="N17" i="10"/>
  <c r="K17" i="10"/>
  <c r="I15" i="10"/>
  <c r="O15" i="10"/>
  <c r="H16" i="10" l="1"/>
  <c r="H14" i="10"/>
  <c r="H13" i="10" l="1"/>
  <c r="H15" i="10" s="1"/>
  <c r="H17" i="10" l="1"/>
  <c r="M15" i="4" l="1"/>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O70" i="4" s="1"/>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O134" i="4" s="1"/>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4" i="4"/>
  <c r="I14" i="4" s="1"/>
  <c r="I188" i="4" l="1"/>
  <c r="I184" i="4"/>
  <c r="I180" i="4"/>
  <c r="I176" i="4"/>
  <c r="I172" i="4"/>
  <c r="I168" i="4"/>
  <c r="I164" i="4"/>
  <c r="I160" i="4"/>
  <c r="I156" i="4"/>
  <c r="I152" i="4"/>
  <c r="I148" i="4"/>
  <c r="I144" i="4"/>
  <c r="I140" i="4"/>
  <c r="I136" i="4"/>
  <c r="I132" i="4"/>
  <c r="I128" i="4"/>
  <c r="I124" i="4"/>
  <c r="I120" i="4"/>
  <c r="I112" i="4"/>
  <c r="I104" i="4"/>
  <c r="I96" i="4"/>
  <c r="I72" i="4"/>
  <c r="I40" i="4"/>
  <c r="O174" i="4"/>
  <c r="O166" i="4"/>
  <c r="O142" i="4"/>
  <c r="O110" i="4"/>
  <c r="O102" i="4"/>
  <c r="O78" i="4"/>
  <c r="O46" i="4"/>
  <c r="O38" i="4"/>
  <c r="I183" i="4"/>
  <c r="I175" i="4"/>
  <c r="I167" i="4"/>
  <c r="I159" i="4"/>
  <c r="I151" i="4"/>
  <c r="I143" i="4"/>
  <c r="I135" i="4"/>
  <c r="I127" i="4"/>
  <c r="I119" i="4"/>
  <c r="I107" i="4"/>
  <c r="I83" i="4"/>
  <c r="I186" i="4"/>
  <c r="I178" i="4"/>
  <c r="I170" i="4"/>
  <c r="I162" i="4"/>
  <c r="I154" i="4"/>
  <c r="I142" i="4"/>
  <c r="P142" i="4" s="1"/>
  <c r="I134" i="4"/>
  <c r="P134" i="4" s="1"/>
  <c r="I126" i="4"/>
  <c r="I118" i="4"/>
  <c r="I110" i="4"/>
  <c r="I102" i="4"/>
  <c r="I94" i="4"/>
  <c r="I86" i="4"/>
  <c r="I78" i="4"/>
  <c r="I74" i="4"/>
  <c r="I66" i="4"/>
  <c r="I62" i="4"/>
  <c r="I58" i="4"/>
  <c r="I54" i="4"/>
  <c r="I50" i="4"/>
  <c r="I46" i="4"/>
  <c r="I42" i="4"/>
  <c r="I38" i="4"/>
  <c r="I34" i="4"/>
  <c r="I30" i="4"/>
  <c r="I26" i="4"/>
  <c r="I22" i="4"/>
  <c r="I18" i="4"/>
  <c r="L176" i="4"/>
  <c r="L168" i="4"/>
  <c r="L152" i="4"/>
  <c r="L144" i="4"/>
  <c r="L136" i="4"/>
  <c r="L128" i="4"/>
  <c r="L120" i="4"/>
  <c r="L112" i="4"/>
  <c r="L104" i="4"/>
  <c r="L88" i="4"/>
  <c r="L80" i="4"/>
  <c r="L72" i="4"/>
  <c r="L56" i="4"/>
  <c r="L48" i="4"/>
  <c r="L40" i="4"/>
  <c r="O190" i="4"/>
  <c r="O182" i="4"/>
  <c r="O158" i="4"/>
  <c r="O150" i="4"/>
  <c r="O130" i="4"/>
  <c r="O126" i="4"/>
  <c r="O122" i="4"/>
  <c r="O118" i="4"/>
  <c r="O114" i="4"/>
  <c r="O106" i="4"/>
  <c r="O98" i="4"/>
  <c r="O94" i="4"/>
  <c r="O90" i="4"/>
  <c r="O86" i="4"/>
  <c r="O82" i="4"/>
  <c r="O74" i="4"/>
  <c r="O66" i="4"/>
  <c r="O62" i="4"/>
  <c r="O58" i="4"/>
  <c r="O54" i="4"/>
  <c r="O50" i="4"/>
  <c r="O42" i="4"/>
  <c r="O34" i="4"/>
  <c r="O30" i="4"/>
  <c r="O26" i="4"/>
  <c r="O22" i="4"/>
  <c r="O18" i="4"/>
  <c r="I187" i="4"/>
  <c r="I179" i="4"/>
  <c r="I171" i="4"/>
  <c r="I163" i="4"/>
  <c r="I155" i="4"/>
  <c r="I147" i="4"/>
  <c r="I139" i="4"/>
  <c r="I131" i="4"/>
  <c r="I123" i="4"/>
  <c r="I115" i="4"/>
  <c r="I111" i="4"/>
  <c r="I103" i="4"/>
  <c r="I99" i="4"/>
  <c r="I95" i="4"/>
  <c r="I91" i="4"/>
  <c r="I87" i="4"/>
  <c r="I79" i="4"/>
  <c r="I75" i="4"/>
  <c r="I71" i="4"/>
  <c r="I67" i="4"/>
  <c r="I63" i="4"/>
  <c r="I59" i="4"/>
  <c r="I55" i="4"/>
  <c r="I51" i="4"/>
  <c r="I47" i="4"/>
  <c r="I43" i="4"/>
  <c r="I39" i="4"/>
  <c r="I35" i="4"/>
  <c r="I31" i="4"/>
  <c r="I27" i="4"/>
  <c r="I23" i="4"/>
  <c r="I19" i="4"/>
  <c r="I15" i="4"/>
  <c r="I190" i="4"/>
  <c r="P190" i="4" s="1"/>
  <c r="I182" i="4"/>
  <c r="P182" i="4" s="1"/>
  <c r="I174" i="4"/>
  <c r="P174" i="4" s="1"/>
  <c r="I166" i="4"/>
  <c r="P166" i="4" s="1"/>
  <c r="I158" i="4"/>
  <c r="I150" i="4"/>
  <c r="I146" i="4"/>
  <c r="I138" i="4"/>
  <c r="I130" i="4"/>
  <c r="P130" i="4" s="1"/>
  <c r="I122" i="4"/>
  <c r="I114" i="4"/>
  <c r="P114" i="4" s="1"/>
  <c r="I106" i="4"/>
  <c r="I98" i="4"/>
  <c r="I90" i="4"/>
  <c r="I82" i="4"/>
  <c r="P82" i="4" s="1"/>
  <c r="I70" i="4"/>
  <c r="P70" i="4" s="1"/>
  <c r="L181" i="4"/>
  <c r="L85" i="4"/>
  <c r="L53" i="4"/>
  <c r="I88" i="4"/>
  <c r="I80" i="4"/>
  <c r="I64" i="4"/>
  <c r="I56" i="4"/>
  <c r="I48" i="4"/>
  <c r="I32" i="4"/>
  <c r="I24" i="4"/>
  <c r="I16" i="4"/>
  <c r="I113" i="4"/>
  <c r="I109" i="4"/>
  <c r="I105" i="4"/>
  <c r="I101" i="4"/>
  <c r="I97" i="4"/>
  <c r="I93" i="4"/>
  <c r="I89" i="4"/>
  <c r="I85" i="4"/>
  <c r="I81" i="4"/>
  <c r="I77" i="4"/>
  <c r="I73" i="4"/>
  <c r="I69" i="4"/>
  <c r="I65" i="4"/>
  <c r="I61" i="4"/>
  <c r="I57" i="4"/>
  <c r="I53" i="4"/>
  <c r="I49" i="4"/>
  <c r="I45" i="4"/>
  <c r="I41" i="4"/>
  <c r="I37" i="4"/>
  <c r="I33" i="4"/>
  <c r="I29" i="4"/>
  <c r="I25" i="4"/>
  <c r="I21" i="4"/>
  <c r="I17" i="4"/>
  <c r="L187" i="4"/>
  <c r="L183" i="4"/>
  <c r="L175" i="4"/>
  <c r="L163" i="4"/>
  <c r="L151" i="4"/>
  <c r="L131" i="4"/>
  <c r="L123" i="4"/>
  <c r="L99" i="4"/>
  <c r="L87" i="4"/>
  <c r="L63" i="4"/>
  <c r="L59" i="4"/>
  <c r="L51" i="4"/>
  <c r="L39" i="4"/>
  <c r="L31" i="4"/>
  <c r="L27" i="4"/>
  <c r="L19" i="4"/>
  <c r="L15" i="4"/>
  <c r="L171" i="4"/>
  <c r="L43" i="4"/>
  <c r="I116" i="4"/>
  <c r="I108" i="4"/>
  <c r="I100" i="4"/>
  <c r="I92" i="4"/>
  <c r="I84" i="4"/>
  <c r="I76" i="4"/>
  <c r="I68" i="4"/>
  <c r="I60" i="4"/>
  <c r="I52" i="4"/>
  <c r="I44" i="4"/>
  <c r="I36" i="4"/>
  <c r="I28" i="4"/>
  <c r="I20" i="4"/>
  <c r="L188" i="4"/>
  <c r="L184" i="4"/>
  <c r="L180" i="4"/>
  <c r="L172" i="4"/>
  <c r="L164" i="4"/>
  <c r="L156" i="4"/>
  <c r="L148" i="4"/>
  <c r="L140" i="4"/>
  <c r="L132" i="4"/>
  <c r="L124" i="4"/>
  <c r="L116" i="4"/>
  <c r="L108" i="4"/>
  <c r="L100" i="4"/>
  <c r="L92" i="4"/>
  <c r="L84" i="4"/>
  <c r="L76" i="4"/>
  <c r="L68" i="4"/>
  <c r="L60" i="4"/>
  <c r="L52" i="4"/>
  <c r="L44" i="4"/>
  <c r="L36" i="4"/>
  <c r="L139" i="4"/>
  <c r="L96" i="4"/>
  <c r="L159" i="4"/>
  <c r="L147" i="4"/>
  <c r="L135" i="4"/>
  <c r="L119" i="4"/>
  <c r="L111" i="4"/>
  <c r="L95" i="4"/>
  <c r="L83" i="4"/>
  <c r="L71" i="4"/>
  <c r="L160" i="4"/>
  <c r="L117" i="4"/>
  <c r="L75" i="4"/>
  <c r="L32" i="4"/>
  <c r="O186" i="4"/>
  <c r="O178" i="4"/>
  <c r="O170" i="4"/>
  <c r="O162" i="4"/>
  <c r="O154" i="4"/>
  <c r="O146" i="4"/>
  <c r="O138" i="4"/>
  <c r="L179" i="4"/>
  <c r="L167" i="4"/>
  <c r="L155" i="4"/>
  <c r="L143" i="4"/>
  <c r="L127" i="4"/>
  <c r="L115" i="4"/>
  <c r="L103" i="4"/>
  <c r="L91" i="4"/>
  <c r="L79" i="4"/>
  <c r="L67" i="4"/>
  <c r="L55" i="4"/>
  <c r="L47" i="4"/>
  <c r="L35" i="4"/>
  <c r="L23" i="4"/>
  <c r="I189" i="4"/>
  <c r="I185" i="4"/>
  <c r="I181" i="4"/>
  <c r="I177" i="4"/>
  <c r="I173" i="4"/>
  <c r="I169" i="4"/>
  <c r="I165" i="4"/>
  <c r="I161" i="4"/>
  <c r="I157" i="4"/>
  <c r="I153" i="4"/>
  <c r="I149" i="4"/>
  <c r="I145" i="4"/>
  <c r="I141" i="4"/>
  <c r="I137" i="4"/>
  <c r="I133" i="4"/>
  <c r="I129" i="4"/>
  <c r="I125" i="4"/>
  <c r="I121" i="4"/>
  <c r="I117" i="4"/>
  <c r="L185" i="4"/>
  <c r="L177" i="4"/>
  <c r="L173" i="4"/>
  <c r="L169" i="4"/>
  <c r="L165" i="4"/>
  <c r="L161" i="4"/>
  <c r="L157" i="4"/>
  <c r="L153" i="4"/>
  <c r="L145" i="4"/>
  <c r="L141" i="4"/>
  <c r="L137" i="4"/>
  <c r="L133" i="4"/>
  <c r="L129" i="4"/>
  <c r="L125" i="4"/>
  <c r="L121" i="4"/>
  <c r="L113" i="4"/>
  <c r="L109" i="4"/>
  <c r="L105" i="4"/>
  <c r="L101" i="4"/>
  <c r="L97" i="4"/>
  <c r="L93" i="4"/>
  <c r="L89" i="4"/>
  <c r="L81" i="4"/>
  <c r="L77" i="4"/>
  <c r="L73" i="4"/>
  <c r="L69" i="4"/>
  <c r="L65" i="4"/>
  <c r="L61" i="4"/>
  <c r="L57" i="4"/>
  <c r="L49" i="4"/>
  <c r="L45" i="4"/>
  <c r="L41" i="4"/>
  <c r="L37" i="4"/>
  <c r="L33" i="4"/>
  <c r="L29" i="4"/>
  <c r="L25" i="4"/>
  <c r="L21" i="4"/>
  <c r="L189" i="4"/>
  <c r="L149" i="4"/>
  <c r="L107" i="4"/>
  <c r="L64" i="4"/>
  <c r="L17" i="4"/>
  <c r="O188" i="4"/>
  <c r="O184" i="4"/>
  <c r="O180" i="4"/>
  <c r="O176" i="4"/>
  <c r="O172" i="4"/>
  <c r="O168" i="4"/>
  <c r="O164" i="4"/>
  <c r="O160" i="4"/>
  <c r="O156" i="4"/>
  <c r="O152" i="4"/>
  <c r="O148" i="4"/>
  <c r="O144" i="4"/>
  <c r="O140" i="4"/>
  <c r="O136" i="4"/>
  <c r="O132" i="4"/>
  <c r="O128" i="4"/>
  <c r="O124" i="4"/>
  <c r="O120" i="4"/>
  <c r="O116" i="4"/>
  <c r="O112" i="4"/>
  <c r="O108" i="4"/>
  <c r="O104" i="4"/>
  <c r="O100" i="4"/>
  <c r="O96" i="4"/>
  <c r="O92" i="4"/>
  <c r="O88" i="4"/>
  <c r="O84" i="4"/>
  <c r="O80" i="4"/>
  <c r="O76" i="4"/>
  <c r="O72" i="4"/>
  <c r="O68" i="4"/>
  <c r="O64" i="4"/>
  <c r="O60" i="4"/>
  <c r="O56" i="4"/>
  <c r="O52" i="4"/>
  <c r="O48" i="4"/>
  <c r="O44" i="4"/>
  <c r="O40" i="4"/>
  <c r="O36" i="4"/>
  <c r="O32" i="4"/>
  <c r="O28" i="4"/>
  <c r="O24" i="4"/>
  <c r="O20" i="4"/>
  <c r="O16" i="4"/>
  <c r="O189" i="4"/>
  <c r="O185" i="4"/>
  <c r="O181" i="4"/>
  <c r="O177" i="4"/>
  <c r="O173" i="4"/>
  <c r="O169" i="4"/>
  <c r="O165" i="4"/>
  <c r="O161" i="4"/>
  <c r="O157" i="4"/>
  <c r="O153" i="4"/>
  <c r="O149" i="4"/>
  <c r="O145" i="4"/>
  <c r="O141" i="4"/>
  <c r="O137" i="4"/>
  <c r="O133" i="4"/>
  <c r="O129" i="4"/>
  <c r="O125" i="4"/>
  <c r="O121" i="4"/>
  <c r="O117" i="4"/>
  <c r="O113" i="4"/>
  <c r="O109" i="4"/>
  <c r="O105" i="4"/>
  <c r="O101" i="4"/>
  <c r="O97" i="4"/>
  <c r="O93" i="4"/>
  <c r="O89" i="4"/>
  <c r="O85" i="4"/>
  <c r="O81" i="4"/>
  <c r="O77" i="4"/>
  <c r="O73" i="4"/>
  <c r="O69" i="4"/>
  <c r="O65" i="4"/>
  <c r="O61" i="4"/>
  <c r="O57" i="4"/>
  <c r="O53" i="4"/>
  <c r="O49" i="4"/>
  <c r="O45" i="4"/>
  <c r="O41" i="4"/>
  <c r="O37" i="4"/>
  <c r="O33" i="4"/>
  <c r="O29" i="4"/>
  <c r="O25" i="4"/>
  <c r="O21" i="4"/>
  <c r="O17" i="4"/>
  <c r="O14" i="4"/>
  <c r="P14" i="4" s="1"/>
  <c r="O187" i="4"/>
  <c r="O183" i="4"/>
  <c r="O179" i="4"/>
  <c r="O175" i="4"/>
  <c r="O171" i="4"/>
  <c r="O167" i="4"/>
  <c r="O163" i="4"/>
  <c r="O159" i="4"/>
  <c r="O155" i="4"/>
  <c r="O151" i="4"/>
  <c r="O147" i="4"/>
  <c r="O143" i="4"/>
  <c r="O139" i="4"/>
  <c r="O135" i="4"/>
  <c r="O131" i="4"/>
  <c r="O127" i="4"/>
  <c r="O123" i="4"/>
  <c r="O119" i="4"/>
  <c r="O115" i="4"/>
  <c r="O111" i="4"/>
  <c r="O107" i="4"/>
  <c r="O103" i="4"/>
  <c r="O99" i="4"/>
  <c r="O95" i="4"/>
  <c r="O91" i="4"/>
  <c r="O87" i="4"/>
  <c r="O83" i="4"/>
  <c r="O79" i="4"/>
  <c r="O75" i="4"/>
  <c r="O71" i="4"/>
  <c r="O67" i="4"/>
  <c r="O63" i="4"/>
  <c r="O59" i="4"/>
  <c r="O55" i="4"/>
  <c r="O51" i="4"/>
  <c r="O47" i="4"/>
  <c r="O43" i="4"/>
  <c r="O39" i="4"/>
  <c r="O35" i="4"/>
  <c r="O31" i="4"/>
  <c r="O27" i="4"/>
  <c r="O23" i="4"/>
  <c r="O19" i="4"/>
  <c r="O15" i="4"/>
  <c r="L14" i="4"/>
  <c r="L190" i="4"/>
  <c r="L186" i="4"/>
  <c r="L182" i="4"/>
  <c r="R182" i="4" s="1"/>
  <c r="L178" i="4"/>
  <c r="R178" i="4" s="1"/>
  <c r="L174" i="4"/>
  <c r="L170" i="4"/>
  <c r="L166" i="4"/>
  <c r="L162" i="4"/>
  <c r="R162" i="4" s="1"/>
  <c r="L158" i="4"/>
  <c r="L154" i="4"/>
  <c r="L150" i="4"/>
  <c r="L146" i="4"/>
  <c r="R146" i="4" s="1"/>
  <c r="L142" i="4"/>
  <c r="L138" i="4"/>
  <c r="L134" i="4"/>
  <c r="R134" i="4" s="1"/>
  <c r="L130" i="4"/>
  <c r="R130" i="4" s="1"/>
  <c r="L126" i="4"/>
  <c r="L122" i="4"/>
  <c r="L118" i="4"/>
  <c r="L114" i="4"/>
  <c r="R114" i="4" s="1"/>
  <c r="L110" i="4"/>
  <c r="L106" i="4"/>
  <c r="L102" i="4"/>
  <c r="L98" i="4"/>
  <c r="R98" i="4" s="1"/>
  <c r="L94" i="4"/>
  <c r="R94" i="4" s="1"/>
  <c r="L90" i="4"/>
  <c r="R90" i="4" s="1"/>
  <c r="L86" i="4"/>
  <c r="R86" i="4" s="1"/>
  <c r="L82" i="4"/>
  <c r="R82" i="4" s="1"/>
  <c r="L78" i="4"/>
  <c r="R78" i="4" s="1"/>
  <c r="L74" i="4"/>
  <c r="L70" i="4"/>
  <c r="R70" i="4" s="1"/>
  <c r="L66" i="4"/>
  <c r="R66" i="4" s="1"/>
  <c r="L62" i="4"/>
  <c r="L58" i="4"/>
  <c r="L54" i="4"/>
  <c r="L50" i="4"/>
  <c r="R50" i="4" s="1"/>
  <c r="L46" i="4"/>
  <c r="L42" i="4"/>
  <c r="L38" i="4"/>
  <c r="R38" i="4" s="1"/>
  <c r="L34" i="4"/>
  <c r="R34" i="4" s="1"/>
  <c r="L30" i="4"/>
  <c r="R30" i="4" s="1"/>
  <c r="L26" i="4"/>
  <c r="R26" i="4" s="1"/>
  <c r="L22" i="4"/>
  <c r="R22" i="4" s="1"/>
  <c r="L18" i="4"/>
  <c r="R18" i="4" s="1"/>
  <c r="L28" i="4"/>
  <c r="L24" i="4"/>
  <c r="L20" i="4"/>
  <c r="L16" i="4"/>
  <c r="R20" i="4" l="1"/>
  <c r="R54" i="4"/>
  <c r="R118" i="4"/>
  <c r="R150" i="4"/>
  <c r="R166" i="4"/>
  <c r="R74" i="4"/>
  <c r="R16" i="4"/>
  <c r="R154" i="4"/>
  <c r="R186" i="4"/>
  <c r="R149" i="4"/>
  <c r="R101" i="4"/>
  <c r="P150" i="4"/>
  <c r="R24" i="4"/>
  <c r="R58" i="4"/>
  <c r="R122" i="4"/>
  <c r="R102" i="4"/>
  <c r="R65" i="4"/>
  <c r="R81" i="4"/>
  <c r="R121" i="4"/>
  <c r="R137" i="4"/>
  <c r="P121" i="4"/>
  <c r="P137" i="4"/>
  <c r="P153" i="4"/>
  <c r="P169" i="4"/>
  <c r="P185" i="4"/>
  <c r="R91" i="4"/>
  <c r="R75" i="4"/>
  <c r="R83" i="4"/>
  <c r="R135" i="4"/>
  <c r="R139" i="4"/>
  <c r="R184" i="4"/>
  <c r="P36" i="4"/>
  <c r="P68" i="4"/>
  <c r="P100" i="4"/>
  <c r="R171" i="4"/>
  <c r="R131" i="4"/>
  <c r="R183" i="4"/>
  <c r="P25" i="4"/>
  <c r="P41" i="4"/>
  <c r="P57" i="4"/>
  <c r="P73" i="4"/>
  <c r="P89" i="4"/>
  <c r="P105" i="4"/>
  <c r="P24" i="4"/>
  <c r="P64" i="4"/>
  <c r="R85" i="4"/>
  <c r="P90" i="4"/>
  <c r="P122" i="4"/>
  <c r="P23" i="4"/>
  <c r="P39" i="4"/>
  <c r="P55" i="4"/>
  <c r="P71" i="4"/>
  <c r="P91" i="4"/>
  <c r="P139" i="4"/>
  <c r="P171" i="4"/>
  <c r="R56" i="4"/>
  <c r="R104" i="4"/>
  <c r="R136" i="4"/>
  <c r="R176" i="4"/>
  <c r="P30" i="4"/>
  <c r="P46" i="4"/>
  <c r="P118" i="4"/>
  <c r="P154" i="4"/>
  <c r="P186" i="4"/>
  <c r="P40" i="4"/>
  <c r="P112" i="4"/>
  <c r="P132" i="4"/>
  <c r="P148" i="4"/>
  <c r="P164" i="4"/>
  <c r="P180" i="4"/>
  <c r="P98" i="4"/>
  <c r="P158" i="4"/>
  <c r="R46" i="4"/>
  <c r="R142" i="4"/>
  <c r="R158" i="4"/>
  <c r="R174" i="4"/>
  <c r="R190" i="4"/>
  <c r="R133" i="4"/>
  <c r="P117" i="4"/>
  <c r="P133" i="4"/>
  <c r="P149" i="4"/>
  <c r="P165" i="4"/>
  <c r="P181" i="4"/>
  <c r="R52" i="4"/>
  <c r="R84" i="4"/>
  <c r="P78" i="4"/>
  <c r="R69" i="4"/>
  <c r="R55" i="4"/>
  <c r="R103" i="4"/>
  <c r="R117" i="4"/>
  <c r="R36" i="4"/>
  <c r="R68" i="4"/>
  <c r="R100" i="4"/>
  <c r="R132" i="4"/>
  <c r="R164" i="4"/>
  <c r="P94" i="4"/>
  <c r="R29" i="4"/>
  <c r="R124" i="4"/>
  <c r="R31" i="4"/>
  <c r="R14" i="4"/>
  <c r="R107" i="4"/>
  <c r="R25" i="4"/>
  <c r="R41" i="4"/>
  <c r="R61" i="4"/>
  <c r="R77" i="4"/>
  <c r="R97" i="4"/>
  <c r="R113" i="4"/>
  <c r="R153" i="4"/>
  <c r="R169" i="4"/>
  <c r="R35" i="4"/>
  <c r="R79" i="4"/>
  <c r="R127" i="4"/>
  <c r="R179" i="4"/>
  <c r="R32" i="4"/>
  <c r="R71" i="4"/>
  <c r="R119" i="4"/>
  <c r="R96" i="4"/>
  <c r="R116" i="4"/>
  <c r="R148" i="4"/>
  <c r="R180" i="4"/>
  <c r="P28" i="4"/>
  <c r="P60" i="4"/>
  <c r="P92" i="4"/>
  <c r="R43" i="4"/>
  <c r="R27" i="4"/>
  <c r="R59" i="4"/>
  <c r="R123" i="4"/>
  <c r="R175" i="4"/>
  <c r="P21" i="4"/>
  <c r="P37" i="4"/>
  <c r="P53" i="4"/>
  <c r="P69" i="4"/>
  <c r="P85" i="4"/>
  <c r="P101" i="4"/>
  <c r="P16" i="4"/>
  <c r="P56" i="4"/>
  <c r="R53" i="4"/>
  <c r="P146" i="4"/>
  <c r="P19" i="4"/>
  <c r="P35" i="4"/>
  <c r="P51" i="4"/>
  <c r="P67" i="4"/>
  <c r="P87" i="4"/>
  <c r="P103" i="4"/>
  <c r="P131" i="4"/>
  <c r="P163" i="4"/>
  <c r="R48" i="4"/>
  <c r="R88" i="4"/>
  <c r="R128" i="4"/>
  <c r="R168" i="4"/>
  <c r="P26" i="4"/>
  <c r="P42" i="4"/>
  <c r="P58" i="4"/>
  <c r="P110" i="4"/>
  <c r="P178" i="4"/>
  <c r="P119" i="4"/>
  <c r="P151" i="4"/>
  <c r="P183" i="4"/>
  <c r="P104" i="4"/>
  <c r="P128" i="4"/>
  <c r="P144" i="4"/>
  <c r="P160" i="4"/>
  <c r="P176" i="4"/>
  <c r="R157" i="4"/>
  <c r="R47" i="4"/>
  <c r="R60" i="4"/>
  <c r="R156" i="4"/>
  <c r="R63" i="4"/>
  <c r="P111" i="4"/>
  <c r="P62" i="4"/>
  <c r="P127" i="4"/>
  <c r="R170" i="4"/>
  <c r="R189" i="4"/>
  <c r="R105" i="4"/>
  <c r="R125" i="4"/>
  <c r="R141" i="4"/>
  <c r="R161" i="4"/>
  <c r="P125" i="4"/>
  <c r="P141" i="4"/>
  <c r="P157" i="4"/>
  <c r="P173" i="4"/>
  <c r="P189" i="4"/>
  <c r="R155" i="4"/>
  <c r="R95" i="4"/>
  <c r="R147" i="4"/>
  <c r="R188" i="4"/>
  <c r="P44" i="4"/>
  <c r="P76" i="4"/>
  <c r="P108" i="4"/>
  <c r="R15" i="4"/>
  <c r="R39" i="4"/>
  <c r="R87" i="4"/>
  <c r="R151" i="4"/>
  <c r="R187" i="4"/>
  <c r="P29" i="4"/>
  <c r="P45" i="4"/>
  <c r="P61" i="4"/>
  <c r="P77" i="4"/>
  <c r="P93" i="4"/>
  <c r="P109" i="4"/>
  <c r="P32" i="4"/>
  <c r="P80" i="4"/>
  <c r="R181" i="4"/>
  <c r="P27" i="4"/>
  <c r="P43" i="4"/>
  <c r="P59" i="4"/>
  <c r="P75" i="4"/>
  <c r="P95" i="4"/>
  <c r="P115" i="4"/>
  <c r="P147" i="4"/>
  <c r="P179" i="4"/>
  <c r="R72" i="4"/>
  <c r="R112" i="4"/>
  <c r="R144" i="4"/>
  <c r="P18" i="4"/>
  <c r="P34" i="4"/>
  <c r="P50" i="4"/>
  <c r="P66" i="4"/>
  <c r="P126" i="4"/>
  <c r="P162" i="4"/>
  <c r="P83" i="4"/>
  <c r="P135" i="4"/>
  <c r="P167" i="4"/>
  <c r="P72" i="4"/>
  <c r="P120" i="4"/>
  <c r="P136" i="4"/>
  <c r="P152" i="4"/>
  <c r="P168" i="4"/>
  <c r="P184" i="4"/>
  <c r="R45" i="4"/>
  <c r="R173" i="4"/>
  <c r="R143" i="4"/>
  <c r="R92" i="4"/>
  <c r="P86" i="4"/>
  <c r="P159" i="4"/>
  <c r="R42" i="4"/>
  <c r="R106" i="4"/>
  <c r="R138" i="4"/>
  <c r="R17" i="4"/>
  <c r="R33" i="4"/>
  <c r="R49" i="4"/>
  <c r="R89" i="4"/>
  <c r="R177" i="4"/>
  <c r="R28" i="4"/>
  <c r="R62" i="4"/>
  <c r="R110" i="4"/>
  <c r="R126" i="4"/>
  <c r="R64" i="4"/>
  <c r="R21" i="4"/>
  <c r="R37" i="4"/>
  <c r="R57" i="4"/>
  <c r="R73" i="4"/>
  <c r="R93" i="4"/>
  <c r="R109" i="4"/>
  <c r="R129" i="4"/>
  <c r="R145" i="4"/>
  <c r="R165" i="4"/>
  <c r="R185" i="4"/>
  <c r="P129" i="4"/>
  <c r="P145" i="4"/>
  <c r="P161" i="4"/>
  <c r="P177" i="4"/>
  <c r="R23" i="4"/>
  <c r="R67" i="4"/>
  <c r="R115" i="4"/>
  <c r="R167" i="4"/>
  <c r="R160" i="4"/>
  <c r="R111" i="4"/>
  <c r="R159" i="4"/>
  <c r="R44" i="4"/>
  <c r="R76" i="4"/>
  <c r="R108" i="4"/>
  <c r="R140" i="4"/>
  <c r="R172" i="4"/>
  <c r="P20" i="4"/>
  <c r="P52" i="4"/>
  <c r="P84" i="4"/>
  <c r="P116" i="4"/>
  <c r="R19" i="4"/>
  <c r="R51" i="4"/>
  <c r="R99" i="4"/>
  <c r="R163" i="4"/>
  <c r="P17" i="4"/>
  <c r="P33" i="4"/>
  <c r="P49" i="4"/>
  <c r="P65" i="4"/>
  <c r="P81" i="4"/>
  <c r="P97" i="4"/>
  <c r="P113" i="4"/>
  <c r="P48" i="4"/>
  <c r="P88" i="4"/>
  <c r="P106" i="4"/>
  <c r="P138" i="4"/>
  <c r="P15" i="4"/>
  <c r="P31" i="4"/>
  <c r="P47" i="4"/>
  <c r="P63" i="4"/>
  <c r="P79" i="4"/>
  <c r="P99" i="4"/>
  <c r="P123" i="4"/>
  <c r="P155" i="4"/>
  <c r="P187" i="4"/>
  <c r="R40" i="4"/>
  <c r="R80" i="4"/>
  <c r="R120" i="4"/>
  <c r="R152" i="4"/>
  <c r="P22" i="4"/>
  <c r="P38" i="4"/>
  <c r="P54" i="4"/>
  <c r="P74" i="4"/>
  <c r="P102" i="4"/>
  <c r="P170" i="4"/>
  <c r="P107" i="4"/>
  <c r="P143" i="4"/>
  <c r="P175" i="4"/>
  <c r="P96" i="4"/>
  <c r="P124" i="4"/>
  <c r="P140" i="4"/>
  <c r="P156" i="4"/>
  <c r="P172" i="4"/>
  <c r="P188" i="4"/>
  <c r="O15" i="5"/>
  <c r="P15" i="5" s="1"/>
  <c r="O16" i="5"/>
  <c r="P16" i="5" s="1"/>
  <c r="O17" i="5"/>
  <c r="P17" i="5" s="1"/>
  <c r="O18" i="5"/>
  <c r="P18" i="5" s="1"/>
  <c r="O19" i="5"/>
  <c r="P19" i="5" s="1"/>
  <c r="O20" i="5"/>
  <c r="P20" i="5" s="1"/>
  <c r="O21" i="5"/>
  <c r="P21" i="5" s="1"/>
  <c r="O22" i="5"/>
  <c r="P22" i="5" s="1"/>
  <c r="O23" i="5"/>
  <c r="P23" i="5" s="1"/>
  <c r="O24" i="5"/>
  <c r="P24" i="5" s="1"/>
  <c r="O25" i="5"/>
  <c r="P25" i="5" s="1"/>
  <c r="O26" i="5"/>
  <c r="P26" i="5" s="1"/>
  <c r="O27" i="5"/>
  <c r="P27" i="5" s="1"/>
  <c r="O28" i="5"/>
  <c r="P28" i="5" s="1"/>
  <c r="O29" i="5"/>
  <c r="P29" i="5" s="1"/>
  <c r="O30" i="5"/>
  <c r="P30" i="5" s="1"/>
  <c r="O31" i="5"/>
  <c r="P31" i="5" s="1"/>
  <c r="O32" i="5"/>
  <c r="P32" i="5" s="1"/>
  <c r="O33" i="5"/>
  <c r="P33" i="5" s="1"/>
  <c r="O34" i="5"/>
  <c r="P34" i="5" s="1"/>
  <c r="O35" i="5"/>
  <c r="P35" i="5" s="1"/>
  <c r="O36" i="5"/>
  <c r="P36" i="5" s="1"/>
  <c r="O37" i="5"/>
  <c r="P37" i="5" s="1"/>
  <c r="O38" i="5"/>
  <c r="P38" i="5" s="1"/>
  <c r="O39" i="5"/>
  <c r="P39" i="5" s="1"/>
  <c r="O40" i="5"/>
  <c r="P40" i="5" s="1"/>
  <c r="O41" i="5"/>
  <c r="P41" i="5" s="1"/>
  <c r="O42" i="5"/>
  <c r="P42" i="5" s="1"/>
  <c r="O43" i="5"/>
  <c r="P43" i="5" s="1"/>
  <c r="O44" i="5"/>
  <c r="P44" i="5" s="1"/>
  <c r="O45" i="5"/>
  <c r="P45" i="5" s="1"/>
  <c r="O46" i="5"/>
  <c r="P46" i="5" s="1"/>
  <c r="O47" i="5"/>
  <c r="P47" i="5" s="1"/>
  <c r="O48" i="5"/>
  <c r="P48" i="5" s="1"/>
  <c r="O49" i="5"/>
  <c r="P49" i="5" s="1"/>
  <c r="O50" i="5"/>
  <c r="P50" i="5" s="1"/>
  <c r="O51" i="5"/>
  <c r="P51" i="5" s="1"/>
  <c r="O52" i="5"/>
  <c r="P52" i="5" s="1"/>
  <c r="O53" i="5"/>
  <c r="P53" i="5" s="1"/>
  <c r="O54" i="5"/>
  <c r="P54" i="5" s="1"/>
  <c r="O55" i="5"/>
  <c r="P55" i="5" s="1"/>
  <c r="O56" i="5"/>
  <c r="P56" i="5" s="1"/>
  <c r="O57" i="5"/>
  <c r="P57" i="5" s="1"/>
  <c r="O58" i="5"/>
  <c r="P58" i="5" s="1"/>
  <c r="O59" i="5"/>
  <c r="P59" i="5" s="1"/>
  <c r="O60" i="5"/>
  <c r="P60" i="5" s="1"/>
  <c r="O61" i="5"/>
  <c r="P61" i="5" s="1"/>
  <c r="O62" i="5"/>
  <c r="P62" i="5" s="1"/>
  <c r="O63" i="5"/>
  <c r="P63" i="5" s="1"/>
  <c r="O64" i="5"/>
  <c r="P64" i="5" s="1"/>
  <c r="O65" i="5"/>
  <c r="P65" i="5" s="1"/>
  <c r="O66" i="5"/>
  <c r="P66" i="5" s="1"/>
  <c r="O67" i="5"/>
  <c r="P67" i="5" s="1"/>
  <c r="O68" i="5"/>
  <c r="P68" i="5" s="1"/>
  <c r="O69" i="5"/>
  <c r="P69" i="5" s="1"/>
  <c r="O70" i="5"/>
  <c r="P70" i="5" s="1"/>
  <c r="O71" i="5"/>
  <c r="P71" i="5" s="1"/>
  <c r="O72" i="5"/>
  <c r="P72" i="5" s="1"/>
  <c r="O73" i="5"/>
  <c r="P73" i="5" s="1"/>
  <c r="O74" i="5"/>
  <c r="P74" i="5" s="1"/>
  <c r="O75" i="5"/>
  <c r="P75" i="5" s="1"/>
  <c r="O76" i="5"/>
  <c r="P76" i="5" s="1"/>
  <c r="O77" i="5"/>
  <c r="P77" i="5" s="1"/>
  <c r="O78" i="5"/>
  <c r="P78" i="5" s="1"/>
  <c r="O79" i="5"/>
  <c r="P79" i="5" s="1"/>
  <c r="O80" i="5"/>
  <c r="P80" i="5" s="1"/>
  <c r="O81" i="5"/>
  <c r="P81" i="5" s="1"/>
  <c r="O82" i="5"/>
  <c r="P82" i="5" s="1"/>
  <c r="O83" i="5"/>
  <c r="P83" i="5" s="1"/>
  <c r="O84" i="5"/>
  <c r="P84" i="5" s="1"/>
  <c r="O85" i="5"/>
  <c r="P85" i="5" s="1"/>
  <c r="O86" i="5"/>
  <c r="P86" i="5" s="1"/>
  <c r="O87" i="5"/>
  <c r="P87" i="5" s="1"/>
  <c r="O88" i="5"/>
  <c r="P88" i="5" s="1"/>
  <c r="O89" i="5"/>
  <c r="P89" i="5" s="1"/>
  <c r="O90" i="5"/>
  <c r="P90" i="5" s="1"/>
  <c r="O91" i="5"/>
  <c r="P91" i="5" s="1"/>
  <c r="O92" i="5"/>
  <c r="P92" i="5" s="1"/>
  <c r="O93" i="5"/>
  <c r="P93" i="5" s="1"/>
  <c r="O94" i="5"/>
  <c r="P94" i="5" s="1"/>
  <c r="O95" i="5"/>
  <c r="P95" i="5" s="1"/>
  <c r="O96" i="5"/>
  <c r="P96" i="5" s="1"/>
  <c r="O97" i="5"/>
  <c r="P97" i="5" s="1"/>
  <c r="O98" i="5"/>
  <c r="P98" i="5" s="1"/>
  <c r="O99" i="5"/>
  <c r="P99" i="5" s="1"/>
  <c r="O100" i="5"/>
  <c r="P100" i="5" s="1"/>
  <c r="O101" i="5"/>
  <c r="P101" i="5" s="1"/>
  <c r="O102" i="5"/>
  <c r="P102" i="5" s="1"/>
  <c r="O103" i="5"/>
  <c r="P103" i="5" s="1"/>
  <c r="O104" i="5"/>
  <c r="P104" i="5" s="1"/>
  <c r="O105" i="5"/>
  <c r="P105" i="5" s="1"/>
  <c r="O106" i="5"/>
  <c r="P106" i="5" s="1"/>
  <c r="O107" i="5"/>
  <c r="P107" i="5" s="1"/>
  <c r="O108" i="5"/>
  <c r="P108" i="5" s="1"/>
  <c r="O109" i="5"/>
  <c r="P109" i="5" s="1"/>
  <c r="O110" i="5"/>
  <c r="P110" i="5" s="1"/>
  <c r="O111" i="5"/>
  <c r="P111" i="5" s="1"/>
  <c r="O112" i="5"/>
  <c r="P112" i="5" s="1"/>
  <c r="O113" i="5"/>
  <c r="P113" i="5" s="1"/>
  <c r="O114" i="5"/>
  <c r="P114" i="5" s="1"/>
  <c r="O115" i="5"/>
  <c r="P115" i="5" s="1"/>
  <c r="O116" i="5"/>
  <c r="P116" i="5" s="1"/>
  <c r="O117" i="5"/>
  <c r="P117" i="5" s="1"/>
  <c r="O118" i="5"/>
  <c r="P118" i="5" s="1"/>
  <c r="O119" i="5"/>
  <c r="P119" i="5" s="1"/>
  <c r="O120" i="5"/>
  <c r="P120" i="5" s="1"/>
  <c r="O121" i="5"/>
  <c r="P121" i="5" s="1"/>
  <c r="O122" i="5"/>
  <c r="P122" i="5" s="1"/>
  <c r="O123" i="5"/>
  <c r="P123" i="5" s="1"/>
  <c r="O124" i="5"/>
  <c r="P124" i="5" s="1"/>
  <c r="O125" i="5"/>
  <c r="P125" i="5" s="1"/>
  <c r="O126" i="5"/>
  <c r="P126" i="5" s="1"/>
  <c r="O127" i="5"/>
  <c r="P127" i="5" s="1"/>
  <c r="O128" i="5"/>
  <c r="P128" i="5" s="1"/>
  <c r="O129" i="5"/>
  <c r="P129" i="5" s="1"/>
  <c r="O130" i="5"/>
  <c r="P130" i="5" s="1"/>
  <c r="O131" i="5"/>
  <c r="P131" i="5" s="1"/>
  <c r="O132" i="5"/>
  <c r="P132" i="5" s="1"/>
  <c r="O133" i="5"/>
  <c r="P133" i="5" s="1"/>
  <c r="O134" i="5"/>
  <c r="P134" i="5" s="1"/>
  <c r="O135" i="5"/>
  <c r="P135" i="5" s="1"/>
  <c r="O136" i="5"/>
  <c r="P136" i="5" s="1"/>
  <c r="O137" i="5"/>
  <c r="P137" i="5" s="1"/>
  <c r="O138" i="5"/>
  <c r="P138" i="5" s="1"/>
  <c r="O139" i="5"/>
  <c r="P139" i="5" s="1"/>
  <c r="O140" i="5"/>
  <c r="P140" i="5" s="1"/>
  <c r="O141" i="5"/>
  <c r="P141" i="5" s="1"/>
  <c r="O142" i="5"/>
  <c r="P142" i="5" s="1"/>
  <c r="O143" i="5"/>
  <c r="P143" i="5" s="1"/>
  <c r="O144" i="5"/>
  <c r="P144" i="5" s="1"/>
  <c r="O145" i="5"/>
  <c r="P145" i="5" s="1"/>
  <c r="O146" i="5"/>
  <c r="P146" i="5" s="1"/>
  <c r="O147" i="5"/>
  <c r="P147" i="5" s="1"/>
  <c r="O148" i="5"/>
  <c r="P148" i="5" s="1"/>
  <c r="O149" i="5"/>
  <c r="P149" i="5" s="1"/>
  <c r="O150" i="5"/>
  <c r="P150" i="5" s="1"/>
  <c r="O151" i="5"/>
  <c r="P151" i="5" s="1"/>
  <c r="O152" i="5"/>
  <c r="P152" i="5" s="1"/>
  <c r="O153" i="5"/>
  <c r="P153" i="5" s="1"/>
  <c r="O154" i="5"/>
  <c r="P154" i="5" s="1"/>
  <c r="O155" i="5"/>
  <c r="P155" i="5" s="1"/>
  <c r="O156" i="5"/>
  <c r="P156" i="5" s="1"/>
  <c r="O157" i="5"/>
  <c r="P157" i="5" s="1"/>
  <c r="O158" i="5"/>
  <c r="P158" i="5" s="1"/>
  <c r="O159" i="5"/>
  <c r="P159" i="5" s="1"/>
  <c r="O160" i="5"/>
  <c r="P160" i="5" s="1"/>
  <c r="O161" i="5"/>
  <c r="P161" i="5" s="1"/>
  <c r="O162" i="5"/>
  <c r="P162" i="5" s="1"/>
  <c r="O163" i="5"/>
  <c r="P163" i="5" s="1"/>
  <c r="O164" i="5"/>
  <c r="P164" i="5" s="1"/>
  <c r="O165" i="5"/>
  <c r="P165" i="5" s="1"/>
  <c r="O166" i="5"/>
  <c r="P166" i="5" s="1"/>
  <c r="O167" i="5"/>
  <c r="P167" i="5" s="1"/>
  <c r="O168" i="5"/>
  <c r="P168" i="5" s="1"/>
  <c r="O169" i="5"/>
  <c r="P169" i="5" s="1"/>
  <c r="O170" i="5"/>
  <c r="P170" i="5" s="1"/>
  <c r="O171" i="5"/>
  <c r="P171" i="5" s="1"/>
  <c r="O172" i="5"/>
  <c r="P172" i="5" s="1"/>
  <c r="O173" i="5"/>
  <c r="P173" i="5" s="1"/>
  <c r="O174" i="5"/>
  <c r="P174" i="5" s="1"/>
  <c r="O175" i="5"/>
  <c r="P175" i="5" s="1"/>
  <c r="O176" i="5"/>
  <c r="P176" i="5" s="1"/>
  <c r="O177" i="5"/>
  <c r="P177" i="5" s="1"/>
  <c r="O178" i="5"/>
  <c r="P178" i="5" s="1"/>
  <c r="O179" i="5"/>
  <c r="P179" i="5" s="1"/>
  <c r="O180" i="5"/>
  <c r="P180" i="5" s="1"/>
  <c r="O181" i="5"/>
  <c r="P181" i="5" s="1"/>
  <c r="O182" i="5"/>
  <c r="P182" i="5" s="1"/>
  <c r="O183" i="5"/>
  <c r="P183" i="5" s="1"/>
  <c r="O184" i="5"/>
  <c r="P184" i="5" s="1"/>
  <c r="O185" i="5"/>
  <c r="P185" i="5" s="1"/>
  <c r="O186" i="5"/>
  <c r="P186" i="5" s="1"/>
  <c r="O187" i="5"/>
  <c r="P187" i="5" s="1"/>
  <c r="O188" i="5"/>
  <c r="P188" i="5" s="1"/>
  <c r="O189" i="5"/>
  <c r="P189" i="5" s="1"/>
  <c r="O190" i="5"/>
  <c r="P190" i="5" s="1"/>
  <c r="O14" i="5"/>
  <c r="P14" i="5" s="1"/>
  <c r="I15" i="5"/>
  <c r="J15" i="5" s="1"/>
  <c r="I16" i="5"/>
  <c r="J16" i="5" s="1"/>
  <c r="I17" i="5"/>
  <c r="J17" i="5" s="1"/>
  <c r="I18" i="5"/>
  <c r="J18" i="5" s="1"/>
  <c r="I19" i="5"/>
  <c r="I20" i="5"/>
  <c r="J20" i="5" s="1"/>
  <c r="I21" i="5"/>
  <c r="J21" i="5" s="1"/>
  <c r="I22" i="5"/>
  <c r="J22" i="5" s="1"/>
  <c r="I23" i="5"/>
  <c r="J23" i="5" s="1"/>
  <c r="I24" i="5"/>
  <c r="J24" i="5" s="1"/>
  <c r="I25" i="5"/>
  <c r="J25" i="5" s="1"/>
  <c r="I26" i="5"/>
  <c r="J26" i="5" s="1"/>
  <c r="I27" i="5"/>
  <c r="I28" i="5"/>
  <c r="J28" i="5" s="1"/>
  <c r="I29" i="5"/>
  <c r="J29" i="5" s="1"/>
  <c r="I30" i="5"/>
  <c r="J30" i="5" s="1"/>
  <c r="I31" i="5"/>
  <c r="J31" i="5" s="1"/>
  <c r="I32" i="5"/>
  <c r="J32" i="5" s="1"/>
  <c r="I33" i="5"/>
  <c r="J33" i="5" s="1"/>
  <c r="I34" i="5"/>
  <c r="J34" i="5" s="1"/>
  <c r="I35" i="5"/>
  <c r="I36" i="5"/>
  <c r="J36" i="5" s="1"/>
  <c r="I37" i="5"/>
  <c r="J37" i="5" s="1"/>
  <c r="I38" i="5"/>
  <c r="J38" i="5" s="1"/>
  <c r="I39" i="5"/>
  <c r="J39" i="5" s="1"/>
  <c r="I40" i="5"/>
  <c r="J40" i="5" s="1"/>
  <c r="I41" i="5"/>
  <c r="J41" i="5" s="1"/>
  <c r="I42" i="5"/>
  <c r="J42" i="5" s="1"/>
  <c r="I43" i="5"/>
  <c r="I44" i="5"/>
  <c r="J44" i="5" s="1"/>
  <c r="I45" i="5"/>
  <c r="J45" i="5" s="1"/>
  <c r="I46" i="5"/>
  <c r="J46" i="5" s="1"/>
  <c r="I47" i="5"/>
  <c r="J47" i="5" s="1"/>
  <c r="I48" i="5"/>
  <c r="J48" i="5" s="1"/>
  <c r="I49" i="5"/>
  <c r="J49" i="5" s="1"/>
  <c r="I50" i="5"/>
  <c r="J50" i="5" s="1"/>
  <c r="I51" i="5"/>
  <c r="I52" i="5"/>
  <c r="J52" i="5" s="1"/>
  <c r="I53" i="5"/>
  <c r="J53" i="5" s="1"/>
  <c r="I54" i="5"/>
  <c r="J54" i="5" s="1"/>
  <c r="I55" i="5"/>
  <c r="J55" i="5" s="1"/>
  <c r="I56" i="5"/>
  <c r="J56" i="5" s="1"/>
  <c r="I57" i="5"/>
  <c r="J57" i="5" s="1"/>
  <c r="I58" i="5"/>
  <c r="J58" i="5" s="1"/>
  <c r="I59" i="5"/>
  <c r="I60" i="5"/>
  <c r="J60" i="5" s="1"/>
  <c r="I61" i="5"/>
  <c r="J61" i="5" s="1"/>
  <c r="I62" i="5"/>
  <c r="J62" i="5" s="1"/>
  <c r="I63" i="5"/>
  <c r="J63" i="5" s="1"/>
  <c r="I64" i="5"/>
  <c r="J64" i="5" s="1"/>
  <c r="I65" i="5"/>
  <c r="J65" i="5" s="1"/>
  <c r="I66" i="5"/>
  <c r="J66" i="5" s="1"/>
  <c r="I67" i="5"/>
  <c r="I68" i="5"/>
  <c r="J68" i="5" s="1"/>
  <c r="I69" i="5"/>
  <c r="J69" i="5" s="1"/>
  <c r="I70" i="5"/>
  <c r="J70" i="5" s="1"/>
  <c r="I71" i="5"/>
  <c r="J71" i="5" s="1"/>
  <c r="I72" i="5"/>
  <c r="J72" i="5" s="1"/>
  <c r="I73" i="5"/>
  <c r="J73" i="5" s="1"/>
  <c r="I74" i="5"/>
  <c r="J74" i="5" s="1"/>
  <c r="I75" i="5"/>
  <c r="I76" i="5"/>
  <c r="J76" i="5" s="1"/>
  <c r="I77" i="5"/>
  <c r="J77" i="5" s="1"/>
  <c r="I78" i="5"/>
  <c r="J78" i="5" s="1"/>
  <c r="I79" i="5"/>
  <c r="J79" i="5" s="1"/>
  <c r="I80" i="5"/>
  <c r="J80" i="5" s="1"/>
  <c r="I81" i="5"/>
  <c r="J81" i="5" s="1"/>
  <c r="I82" i="5"/>
  <c r="J82" i="5" s="1"/>
  <c r="I83" i="5"/>
  <c r="I84" i="5"/>
  <c r="J84" i="5" s="1"/>
  <c r="I85" i="5"/>
  <c r="J85" i="5" s="1"/>
  <c r="I86" i="5"/>
  <c r="J86" i="5" s="1"/>
  <c r="I87" i="5"/>
  <c r="J87" i="5" s="1"/>
  <c r="I88" i="5"/>
  <c r="J88" i="5" s="1"/>
  <c r="I89" i="5"/>
  <c r="J89" i="5" s="1"/>
  <c r="I90" i="5"/>
  <c r="J90" i="5" s="1"/>
  <c r="I91" i="5"/>
  <c r="I92" i="5"/>
  <c r="J92" i="5" s="1"/>
  <c r="I93" i="5"/>
  <c r="J93" i="5" s="1"/>
  <c r="I94" i="5"/>
  <c r="J94" i="5" s="1"/>
  <c r="I95" i="5"/>
  <c r="J95" i="5" s="1"/>
  <c r="I96" i="5"/>
  <c r="J96" i="5" s="1"/>
  <c r="I97" i="5"/>
  <c r="J97" i="5" s="1"/>
  <c r="I98" i="5"/>
  <c r="J98" i="5" s="1"/>
  <c r="I99" i="5"/>
  <c r="I100" i="5"/>
  <c r="J100" i="5" s="1"/>
  <c r="I101" i="5"/>
  <c r="J101" i="5" s="1"/>
  <c r="I102" i="5"/>
  <c r="J102" i="5" s="1"/>
  <c r="I103" i="5"/>
  <c r="J103" i="5" s="1"/>
  <c r="I104" i="5"/>
  <c r="J104" i="5" s="1"/>
  <c r="I105" i="5"/>
  <c r="J105" i="5" s="1"/>
  <c r="I106" i="5"/>
  <c r="J106" i="5" s="1"/>
  <c r="I107" i="5"/>
  <c r="I108" i="5"/>
  <c r="J108" i="5" s="1"/>
  <c r="I109" i="5"/>
  <c r="J109" i="5" s="1"/>
  <c r="I110" i="5"/>
  <c r="J110" i="5" s="1"/>
  <c r="I111" i="5"/>
  <c r="J111" i="5" s="1"/>
  <c r="I112" i="5"/>
  <c r="J112" i="5" s="1"/>
  <c r="I113" i="5"/>
  <c r="J113" i="5" s="1"/>
  <c r="I114" i="5"/>
  <c r="J114" i="5" s="1"/>
  <c r="I115" i="5"/>
  <c r="I116" i="5"/>
  <c r="J116" i="5" s="1"/>
  <c r="I117" i="5"/>
  <c r="J117" i="5" s="1"/>
  <c r="I118" i="5"/>
  <c r="J118" i="5" s="1"/>
  <c r="I119" i="5"/>
  <c r="J119" i="5" s="1"/>
  <c r="I120" i="5"/>
  <c r="J120" i="5" s="1"/>
  <c r="I121" i="5"/>
  <c r="J121" i="5" s="1"/>
  <c r="I122" i="5"/>
  <c r="J122" i="5" s="1"/>
  <c r="I123" i="5"/>
  <c r="I124" i="5"/>
  <c r="J124" i="5" s="1"/>
  <c r="I125" i="5"/>
  <c r="J125" i="5" s="1"/>
  <c r="I126" i="5"/>
  <c r="J126" i="5" s="1"/>
  <c r="I127" i="5"/>
  <c r="J127" i="5" s="1"/>
  <c r="I128" i="5"/>
  <c r="J128" i="5" s="1"/>
  <c r="I129" i="5"/>
  <c r="J129" i="5" s="1"/>
  <c r="I130" i="5"/>
  <c r="J130" i="5" s="1"/>
  <c r="I131" i="5"/>
  <c r="I132" i="5"/>
  <c r="J132" i="5" s="1"/>
  <c r="I133" i="5"/>
  <c r="J133" i="5" s="1"/>
  <c r="I134" i="5"/>
  <c r="J134" i="5" s="1"/>
  <c r="I135" i="5"/>
  <c r="J135" i="5" s="1"/>
  <c r="I136" i="5"/>
  <c r="J136" i="5" s="1"/>
  <c r="I137" i="5"/>
  <c r="J137" i="5" s="1"/>
  <c r="I138" i="5"/>
  <c r="J138" i="5" s="1"/>
  <c r="I139" i="5"/>
  <c r="I140" i="5"/>
  <c r="J140" i="5" s="1"/>
  <c r="I141" i="5"/>
  <c r="J141" i="5" s="1"/>
  <c r="I142" i="5"/>
  <c r="J142" i="5" s="1"/>
  <c r="I143" i="5"/>
  <c r="J143" i="5" s="1"/>
  <c r="I144" i="5"/>
  <c r="J144" i="5" s="1"/>
  <c r="I145" i="5"/>
  <c r="J145" i="5" s="1"/>
  <c r="I146" i="5"/>
  <c r="J146" i="5" s="1"/>
  <c r="I147" i="5"/>
  <c r="I148" i="5"/>
  <c r="J148" i="5" s="1"/>
  <c r="I149" i="5"/>
  <c r="J149" i="5" s="1"/>
  <c r="I150" i="5"/>
  <c r="J150" i="5" s="1"/>
  <c r="I151" i="5"/>
  <c r="J151" i="5" s="1"/>
  <c r="I152" i="5"/>
  <c r="J152" i="5" s="1"/>
  <c r="I153" i="5"/>
  <c r="J153" i="5" s="1"/>
  <c r="I154" i="5"/>
  <c r="J154" i="5" s="1"/>
  <c r="I155" i="5"/>
  <c r="I156" i="5"/>
  <c r="J156" i="5" s="1"/>
  <c r="I157" i="5"/>
  <c r="J157" i="5" s="1"/>
  <c r="I158" i="5"/>
  <c r="J158" i="5" s="1"/>
  <c r="I159" i="5"/>
  <c r="J159" i="5" s="1"/>
  <c r="I160" i="5"/>
  <c r="J160" i="5" s="1"/>
  <c r="I161" i="5"/>
  <c r="J161" i="5" s="1"/>
  <c r="I162" i="5"/>
  <c r="J162" i="5" s="1"/>
  <c r="I163" i="5"/>
  <c r="I164" i="5"/>
  <c r="J164" i="5" s="1"/>
  <c r="I165" i="5"/>
  <c r="J165" i="5" s="1"/>
  <c r="I166" i="5"/>
  <c r="J166" i="5" s="1"/>
  <c r="I167" i="5"/>
  <c r="J167" i="5" s="1"/>
  <c r="I168" i="5"/>
  <c r="J168" i="5" s="1"/>
  <c r="I169" i="5"/>
  <c r="J169" i="5" s="1"/>
  <c r="I170" i="5"/>
  <c r="J170" i="5" s="1"/>
  <c r="I171" i="5"/>
  <c r="I172" i="5"/>
  <c r="J172" i="5" s="1"/>
  <c r="I173" i="5"/>
  <c r="J173" i="5" s="1"/>
  <c r="I174" i="5"/>
  <c r="J174" i="5" s="1"/>
  <c r="I175" i="5"/>
  <c r="J175" i="5" s="1"/>
  <c r="I176" i="5"/>
  <c r="J176" i="5" s="1"/>
  <c r="I177" i="5"/>
  <c r="J177" i="5" s="1"/>
  <c r="I178" i="5"/>
  <c r="J178" i="5" s="1"/>
  <c r="I179" i="5"/>
  <c r="I180" i="5"/>
  <c r="J180" i="5" s="1"/>
  <c r="I181" i="5"/>
  <c r="J181" i="5" s="1"/>
  <c r="I182" i="5"/>
  <c r="J182" i="5" s="1"/>
  <c r="I183" i="5"/>
  <c r="J183" i="5" s="1"/>
  <c r="I184" i="5"/>
  <c r="J184" i="5" s="1"/>
  <c r="I185" i="5"/>
  <c r="J185" i="5" s="1"/>
  <c r="I186" i="5"/>
  <c r="J186" i="5" s="1"/>
  <c r="I187" i="5"/>
  <c r="I188" i="5"/>
  <c r="J188" i="5" s="1"/>
  <c r="I189" i="5"/>
  <c r="J189" i="5" s="1"/>
  <c r="I190" i="5"/>
  <c r="J190" i="5" s="1"/>
  <c r="I14" i="5"/>
  <c r="J14" i="5" s="1"/>
  <c r="Q14" i="5" s="1"/>
  <c r="L15" i="5"/>
  <c r="M15" i="5" s="1"/>
  <c r="L16" i="5"/>
  <c r="M16" i="5" s="1"/>
  <c r="L17" i="5"/>
  <c r="M17" i="5" s="1"/>
  <c r="L18" i="5"/>
  <c r="M18" i="5" s="1"/>
  <c r="L19" i="5"/>
  <c r="M19" i="5" s="1"/>
  <c r="L20" i="5"/>
  <c r="M20" i="5" s="1"/>
  <c r="L21" i="5"/>
  <c r="M21" i="5" s="1"/>
  <c r="L22" i="5"/>
  <c r="M22" i="5" s="1"/>
  <c r="L23" i="5"/>
  <c r="M23" i="5" s="1"/>
  <c r="L24" i="5"/>
  <c r="M24" i="5" s="1"/>
  <c r="L25" i="5"/>
  <c r="M25" i="5" s="1"/>
  <c r="L26" i="5"/>
  <c r="M26" i="5" s="1"/>
  <c r="L27" i="5"/>
  <c r="M27" i="5" s="1"/>
  <c r="L28" i="5"/>
  <c r="M28" i="5" s="1"/>
  <c r="L29" i="5"/>
  <c r="M29" i="5" s="1"/>
  <c r="L30" i="5"/>
  <c r="M30" i="5" s="1"/>
  <c r="L31" i="5"/>
  <c r="M31" i="5" s="1"/>
  <c r="L32" i="5"/>
  <c r="M32" i="5" s="1"/>
  <c r="L33" i="5"/>
  <c r="M33" i="5" s="1"/>
  <c r="L34" i="5"/>
  <c r="M34" i="5" s="1"/>
  <c r="L35" i="5"/>
  <c r="M35" i="5" s="1"/>
  <c r="L36" i="5"/>
  <c r="M36" i="5" s="1"/>
  <c r="L37" i="5"/>
  <c r="M37" i="5" s="1"/>
  <c r="L38" i="5"/>
  <c r="M38" i="5" s="1"/>
  <c r="L39" i="5"/>
  <c r="M39" i="5" s="1"/>
  <c r="L40" i="5"/>
  <c r="M40" i="5" s="1"/>
  <c r="L41" i="5"/>
  <c r="M41" i="5" s="1"/>
  <c r="L42" i="5"/>
  <c r="M42" i="5" s="1"/>
  <c r="L43" i="5"/>
  <c r="M43" i="5" s="1"/>
  <c r="L44" i="5"/>
  <c r="M44" i="5" s="1"/>
  <c r="L45" i="5"/>
  <c r="M45" i="5" s="1"/>
  <c r="L46" i="5"/>
  <c r="M46" i="5" s="1"/>
  <c r="L47" i="5"/>
  <c r="M47" i="5" s="1"/>
  <c r="L48" i="5"/>
  <c r="M48" i="5" s="1"/>
  <c r="L49" i="5"/>
  <c r="M49" i="5" s="1"/>
  <c r="L50" i="5"/>
  <c r="M50" i="5" s="1"/>
  <c r="L51" i="5"/>
  <c r="M51" i="5" s="1"/>
  <c r="L52" i="5"/>
  <c r="M52" i="5" s="1"/>
  <c r="L53" i="5"/>
  <c r="M53" i="5" s="1"/>
  <c r="L54" i="5"/>
  <c r="M54" i="5" s="1"/>
  <c r="L55" i="5"/>
  <c r="M55"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69" i="5"/>
  <c r="M69"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7" i="5"/>
  <c r="M87"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0" i="5"/>
  <c r="M160"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4" i="5"/>
  <c r="M14" i="5" s="1"/>
  <c r="J19" i="5"/>
  <c r="J27" i="5"/>
  <c r="J35" i="5"/>
  <c r="J43" i="5"/>
  <c r="J51" i="5"/>
  <c r="J59" i="5"/>
  <c r="J67" i="5"/>
  <c r="J75" i="5"/>
  <c r="J83" i="5"/>
  <c r="J91" i="5"/>
  <c r="J99" i="5"/>
  <c r="J107" i="5"/>
  <c r="J115" i="5"/>
  <c r="J123" i="5"/>
  <c r="J131" i="5"/>
  <c r="J139" i="5"/>
  <c r="J147" i="5"/>
  <c r="J155" i="5"/>
  <c r="J163" i="5"/>
  <c r="J171" i="5"/>
  <c r="J179" i="5"/>
  <c r="J187" i="5"/>
  <c r="S172" i="5" l="1"/>
  <c r="S140" i="5"/>
  <c r="S108" i="5"/>
  <c r="S76" i="5"/>
  <c r="Q187" i="5"/>
  <c r="Q147" i="5"/>
  <c r="Q107" i="5"/>
  <c r="Q67" i="5"/>
  <c r="Q51" i="5"/>
  <c r="Q35" i="5"/>
  <c r="Q19" i="5"/>
  <c r="S180" i="5"/>
  <c r="S164" i="5"/>
  <c r="S152" i="5"/>
  <c r="S136" i="5"/>
  <c r="S120" i="5"/>
  <c r="S92" i="5"/>
  <c r="S80" i="5"/>
  <c r="S64" i="5"/>
  <c r="S52" i="5"/>
  <c r="S36" i="5"/>
  <c r="Q189" i="5"/>
  <c r="Q173" i="5"/>
  <c r="Q157" i="5"/>
  <c r="Q145" i="5"/>
  <c r="Q129" i="5"/>
  <c r="Q117" i="5"/>
  <c r="Q101" i="5"/>
  <c r="Q89" i="5"/>
  <c r="Q73" i="5"/>
  <c r="Q57" i="5"/>
  <c r="S183" i="5"/>
  <c r="S171" i="5"/>
  <c r="S155" i="5"/>
  <c r="S139" i="5"/>
  <c r="S127" i="5"/>
  <c r="S119" i="5"/>
  <c r="S115" i="5"/>
  <c r="S111" i="5"/>
  <c r="S107" i="5"/>
  <c r="S103" i="5"/>
  <c r="S99" i="5"/>
  <c r="S95" i="5"/>
  <c r="S91" i="5"/>
  <c r="S87" i="5"/>
  <c r="S83" i="5"/>
  <c r="S79" i="5"/>
  <c r="S75" i="5"/>
  <c r="S71" i="5"/>
  <c r="S67" i="5"/>
  <c r="S63" i="5"/>
  <c r="S59" i="5"/>
  <c r="S55" i="5"/>
  <c r="S51" i="5"/>
  <c r="S47" i="5"/>
  <c r="S43" i="5"/>
  <c r="S39" i="5"/>
  <c r="S35" i="5"/>
  <c r="S31" i="5"/>
  <c r="S27" i="5"/>
  <c r="S23" i="5"/>
  <c r="S19" i="5"/>
  <c r="S15" i="5"/>
  <c r="Q188" i="5"/>
  <c r="Q180" i="5"/>
  <c r="Q176" i="5"/>
  <c r="Q168" i="5"/>
  <c r="Q164" i="5"/>
  <c r="Q160" i="5"/>
  <c r="Q156" i="5"/>
  <c r="Q148" i="5"/>
  <c r="Q144" i="5"/>
  <c r="Q136" i="5"/>
  <c r="Q132" i="5"/>
  <c r="Q128" i="5"/>
  <c r="Q124" i="5"/>
  <c r="Q116" i="5"/>
  <c r="Q112" i="5"/>
  <c r="Q104" i="5"/>
  <c r="Q100" i="5"/>
  <c r="Q96" i="5"/>
  <c r="Q92" i="5"/>
  <c r="Q84" i="5"/>
  <c r="Q80" i="5"/>
  <c r="Q68" i="5"/>
  <c r="Q64" i="5"/>
  <c r="Q52" i="5"/>
  <c r="Q48" i="5"/>
  <c r="Q36" i="5"/>
  <c r="Q32" i="5"/>
  <c r="Q20" i="5"/>
  <c r="Q16" i="5"/>
  <c r="S184" i="5"/>
  <c r="S156" i="5"/>
  <c r="S144" i="5"/>
  <c r="S128" i="5"/>
  <c r="S112" i="5"/>
  <c r="S100" i="5"/>
  <c r="S84" i="5"/>
  <c r="S72" i="5"/>
  <c r="S56" i="5"/>
  <c r="S40" i="5"/>
  <c r="S28" i="5"/>
  <c r="Q181" i="5"/>
  <c r="Q169" i="5"/>
  <c r="Q153" i="5"/>
  <c r="Q141" i="5"/>
  <c r="Q125" i="5"/>
  <c r="Q109" i="5"/>
  <c r="Q97" i="5"/>
  <c r="Q81" i="5"/>
  <c r="Q69" i="5"/>
  <c r="Q53" i="5"/>
  <c r="Q41" i="5"/>
  <c r="Q163" i="5"/>
  <c r="Q120" i="5"/>
  <c r="Q99" i="5"/>
  <c r="Q76" i="5"/>
  <c r="Q60" i="5"/>
  <c r="Q44" i="5"/>
  <c r="Q28" i="5"/>
  <c r="S14" i="5"/>
  <c r="S179" i="5"/>
  <c r="S163" i="5"/>
  <c r="S147" i="5"/>
  <c r="S135" i="5"/>
  <c r="S190" i="5"/>
  <c r="S178" i="5"/>
  <c r="S170" i="5"/>
  <c r="S158" i="5"/>
  <c r="S142" i="5"/>
  <c r="S134" i="5"/>
  <c r="S122" i="5"/>
  <c r="S110" i="5"/>
  <c r="S102" i="5"/>
  <c r="S90" i="5"/>
  <c r="S78" i="5"/>
  <c r="S70" i="5"/>
  <c r="S58" i="5"/>
  <c r="S46" i="5"/>
  <c r="Q183" i="5"/>
  <c r="Q175" i="5"/>
  <c r="Q167" i="5"/>
  <c r="Q159" i="5"/>
  <c r="Q151" i="5"/>
  <c r="Q143" i="5"/>
  <c r="Q135" i="5"/>
  <c r="Q127" i="5"/>
  <c r="Q119" i="5"/>
  <c r="Q111" i="5"/>
  <c r="Q103" i="5"/>
  <c r="Q95" i="5"/>
  <c r="Q87" i="5"/>
  <c r="Q79" i="5"/>
  <c r="Q71" i="5"/>
  <c r="Q63" i="5"/>
  <c r="Q55" i="5"/>
  <c r="Q47" i="5"/>
  <c r="Q39" i="5"/>
  <c r="Q31" i="5"/>
  <c r="Q23" i="5"/>
  <c r="Q15" i="5"/>
  <c r="Q171" i="5"/>
  <c r="Q123" i="5"/>
  <c r="Q83" i="5"/>
  <c r="S188" i="5"/>
  <c r="S176" i="5"/>
  <c r="S168" i="5"/>
  <c r="S160" i="5"/>
  <c r="S148" i="5"/>
  <c r="S132" i="5"/>
  <c r="S124" i="5"/>
  <c r="S116" i="5"/>
  <c r="S104" i="5"/>
  <c r="S96" i="5"/>
  <c r="S88" i="5"/>
  <c r="S68" i="5"/>
  <c r="S60" i="5"/>
  <c r="S48" i="5"/>
  <c r="S44" i="5"/>
  <c r="S32" i="5"/>
  <c r="S24" i="5"/>
  <c r="S20" i="5"/>
  <c r="S16" i="5"/>
  <c r="Q185" i="5"/>
  <c r="Q177" i="5"/>
  <c r="Q165" i="5"/>
  <c r="Q161" i="5"/>
  <c r="Q149" i="5"/>
  <c r="Q137" i="5"/>
  <c r="Q133" i="5"/>
  <c r="Q121" i="5"/>
  <c r="Q113" i="5"/>
  <c r="Q105" i="5"/>
  <c r="Q93" i="5"/>
  <c r="Q85" i="5"/>
  <c r="Q77" i="5"/>
  <c r="Q65" i="5"/>
  <c r="Q61" i="5"/>
  <c r="Q49" i="5"/>
  <c r="Q45" i="5"/>
  <c r="Q37" i="5"/>
  <c r="Q33" i="5"/>
  <c r="Q29" i="5"/>
  <c r="Q25" i="5"/>
  <c r="Q21" i="5"/>
  <c r="Q17" i="5"/>
  <c r="Q184" i="5"/>
  <c r="Q140" i="5"/>
  <c r="S187" i="5"/>
  <c r="S175" i="5"/>
  <c r="S167" i="5"/>
  <c r="S159" i="5"/>
  <c r="S151" i="5"/>
  <c r="S143" i="5"/>
  <c r="S131" i="5"/>
  <c r="S123" i="5"/>
  <c r="Q179" i="5"/>
  <c r="Q155" i="5"/>
  <c r="Q139" i="5"/>
  <c r="Q115" i="5"/>
  <c r="Q91" i="5"/>
  <c r="Q75" i="5"/>
  <c r="Q59" i="5"/>
  <c r="Q43" i="5"/>
  <c r="Q27" i="5"/>
  <c r="S186" i="5"/>
  <c r="S182" i="5"/>
  <c r="S174" i="5"/>
  <c r="S166" i="5"/>
  <c r="S162" i="5"/>
  <c r="S154" i="5"/>
  <c r="S150" i="5"/>
  <c r="S146" i="5"/>
  <c r="S138" i="5"/>
  <c r="S130" i="5"/>
  <c r="S126" i="5"/>
  <c r="S118" i="5"/>
  <c r="S114" i="5"/>
  <c r="S106" i="5"/>
  <c r="S98" i="5"/>
  <c r="S94" i="5"/>
  <c r="S86" i="5"/>
  <c r="S82" i="5"/>
  <c r="S74" i="5"/>
  <c r="S66" i="5"/>
  <c r="S62" i="5"/>
  <c r="S54" i="5"/>
  <c r="S50" i="5"/>
  <c r="S42" i="5"/>
  <c r="S38" i="5"/>
  <c r="S34" i="5"/>
  <c r="S30" i="5"/>
  <c r="S26" i="5"/>
  <c r="S22" i="5"/>
  <c r="S18" i="5"/>
  <c r="Q172" i="5"/>
  <c r="Q152" i="5"/>
  <c r="Q131" i="5"/>
  <c r="Q108" i="5"/>
  <c r="Q88" i="5"/>
  <c r="Q72" i="5"/>
  <c r="Q56" i="5"/>
  <c r="Q40" i="5"/>
  <c r="Q24" i="5"/>
  <c r="S189" i="5"/>
  <c r="S185" i="5"/>
  <c r="S181" i="5"/>
  <c r="S177" i="5"/>
  <c r="S173" i="5"/>
  <c r="S169" i="5"/>
  <c r="S165" i="5"/>
  <c r="S161" i="5"/>
  <c r="S157" i="5"/>
  <c r="S153" i="5"/>
  <c r="S149" i="5"/>
  <c r="S145" i="5"/>
  <c r="S141" i="5"/>
  <c r="S137" i="5"/>
  <c r="S133" i="5"/>
  <c r="S129" i="5"/>
  <c r="S125" i="5"/>
  <c r="S121" i="5"/>
  <c r="S117" i="5"/>
  <c r="S113" i="5"/>
  <c r="S109" i="5"/>
  <c r="S105" i="5"/>
  <c r="S101" i="5"/>
  <c r="S97" i="5"/>
  <c r="S93" i="5"/>
  <c r="S89" i="5"/>
  <c r="S85" i="5"/>
  <c r="S81" i="5"/>
  <c r="S77" i="5"/>
  <c r="S73" i="5"/>
  <c r="S69" i="5"/>
  <c r="S65" i="5"/>
  <c r="S61" i="5"/>
  <c r="S57" i="5"/>
  <c r="S53" i="5"/>
  <c r="S49" i="5"/>
  <c r="S45" i="5"/>
  <c r="S41" i="5"/>
  <c r="S37" i="5"/>
  <c r="S33" i="5"/>
  <c r="S29" i="5"/>
  <c r="S25" i="5"/>
  <c r="S21" i="5"/>
  <c r="S17" i="5"/>
  <c r="Q190" i="5"/>
  <c r="Q186" i="5"/>
  <c r="Q182" i="5"/>
  <c r="Q178" i="5"/>
  <c r="Q174" i="5"/>
  <c r="Q170" i="5"/>
  <c r="Q166" i="5"/>
  <c r="Q162" i="5"/>
  <c r="Q158" i="5"/>
  <c r="Q154" i="5"/>
  <c r="Q150" i="5"/>
  <c r="Q146" i="5"/>
  <c r="Q142" i="5"/>
  <c r="Q138" i="5"/>
  <c r="Q134" i="5"/>
  <c r="Q130" i="5"/>
  <c r="Q126" i="5"/>
  <c r="Q122" i="5"/>
  <c r="Q118" i="5"/>
  <c r="Q114" i="5"/>
  <c r="Q110" i="5"/>
  <c r="Q106" i="5"/>
  <c r="Q102" i="5"/>
  <c r="Q98" i="5"/>
  <c r="Q94" i="5"/>
  <c r="Q90" i="5"/>
  <c r="Q86" i="5"/>
  <c r="Q82" i="5"/>
  <c r="Q78" i="5"/>
  <c r="Q74" i="5"/>
  <c r="Q70" i="5"/>
  <c r="Q66" i="5"/>
  <c r="Q62" i="5"/>
  <c r="Q58" i="5"/>
  <c r="Q54" i="5"/>
  <c r="Q50" i="5"/>
  <c r="Q46" i="5"/>
  <c r="Q42" i="5"/>
  <c r="Q38" i="5"/>
  <c r="Q34" i="5"/>
  <c r="Q30" i="5"/>
  <c r="Q26" i="5"/>
  <c r="Q22" i="5"/>
  <c r="Q18" i="5"/>
  <c r="I15" i="15" l="1"/>
  <c r="I16" i="15"/>
  <c r="I17" i="15"/>
  <c r="I18" i="15"/>
  <c r="I19" i="15"/>
  <c r="I20" i="15"/>
  <c r="I21" i="15"/>
  <c r="I22" i="15"/>
  <c r="I23" i="15"/>
  <c r="I24" i="15"/>
  <c r="I25" i="15"/>
  <c r="I27" i="15"/>
  <c r="I28" i="15"/>
  <c r="I29" i="15"/>
  <c r="I30" i="15"/>
  <c r="I31" i="15"/>
  <c r="I32" i="15"/>
  <c r="I33" i="15"/>
  <c r="I35" i="15"/>
  <c r="I38" i="15"/>
  <c r="I39" i="15"/>
  <c r="I40" i="15"/>
  <c r="I41" i="15"/>
  <c r="I42" i="15"/>
  <c r="I43" i="15"/>
  <c r="I44" i="15"/>
  <c r="I45" i="15"/>
  <c r="I47" i="15"/>
  <c r="I48" i="15"/>
  <c r="I49" i="15"/>
  <c r="I50" i="15"/>
  <c r="I51" i="15"/>
  <c r="I52" i="15"/>
  <c r="I53" i="15"/>
  <c r="I54" i="15"/>
  <c r="I55" i="15"/>
  <c r="I56" i="15"/>
  <c r="I57" i="15"/>
  <c r="I59" i="15"/>
  <c r="I60" i="15"/>
  <c r="I61" i="15"/>
  <c r="I62" i="15"/>
  <c r="I63" i="15"/>
  <c r="I64" i="15"/>
  <c r="I65" i="15"/>
  <c r="I70" i="15"/>
  <c r="I71" i="15"/>
  <c r="I72" i="15"/>
  <c r="I73" i="15"/>
  <c r="I74" i="15"/>
  <c r="I75" i="15"/>
  <c r="I76" i="15"/>
  <c r="I77" i="15"/>
  <c r="I79" i="15"/>
  <c r="I80" i="15"/>
  <c r="I81" i="15"/>
  <c r="I82" i="15"/>
  <c r="I83" i="15"/>
  <c r="I84" i="15"/>
  <c r="I85" i="15"/>
  <c r="I86" i="15"/>
  <c r="I87" i="15"/>
  <c r="I88" i="15"/>
  <c r="I89" i="15"/>
  <c r="I91" i="15"/>
  <c r="I92" i="15"/>
  <c r="I93" i="15"/>
  <c r="I94" i="15"/>
  <c r="I95" i="15"/>
  <c r="I96" i="15"/>
  <c r="I97" i="15"/>
  <c r="I102" i="15"/>
  <c r="I103" i="15"/>
  <c r="I104" i="15"/>
  <c r="I105" i="15"/>
  <c r="I106" i="15"/>
  <c r="I107" i="15"/>
  <c r="I108" i="15"/>
  <c r="I109" i="15"/>
  <c r="I110" i="15"/>
  <c r="I111" i="15"/>
  <c r="I112" i="15"/>
  <c r="I113" i="15"/>
  <c r="I114" i="15"/>
  <c r="I115" i="15"/>
  <c r="I116" i="15"/>
  <c r="I117" i="15"/>
  <c r="I122" i="15"/>
  <c r="I123" i="15"/>
  <c r="I124" i="15"/>
  <c r="I125" i="15"/>
  <c r="I126" i="15"/>
  <c r="I131" i="15"/>
  <c r="I134" i="15"/>
  <c r="I138" i="15"/>
  <c r="I139" i="15"/>
  <c r="I140" i="15"/>
  <c r="I141" i="15"/>
  <c r="I142" i="15"/>
  <c r="I145" i="15"/>
  <c r="I146" i="15"/>
  <c r="I147" i="15"/>
  <c r="I148" i="15"/>
  <c r="I149" i="15"/>
  <c r="I154" i="15"/>
  <c r="I155" i="15"/>
  <c r="I158" i="15"/>
  <c r="I159" i="15"/>
  <c r="I160" i="15"/>
  <c r="I161" i="15"/>
  <c r="I162" i="15"/>
  <c r="I163" i="15"/>
  <c r="I164" i="15"/>
  <c r="I165" i="15"/>
  <c r="I167" i="15"/>
  <c r="I168" i="15"/>
  <c r="I169" i="15"/>
  <c r="I170" i="15"/>
  <c r="I171" i="15"/>
  <c r="I174" i="15"/>
  <c r="I175" i="15"/>
  <c r="I176" i="15"/>
  <c r="I177" i="15"/>
  <c r="I179" i="15"/>
  <c r="I180" i="15"/>
  <c r="I181" i="15"/>
  <c r="I182" i="15"/>
  <c r="I183" i="15"/>
  <c r="I184" i="15"/>
  <c r="I185" i="15"/>
  <c r="I186" i="15"/>
  <c r="I187" i="15"/>
  <c r="K178" i="15" l="1"/>
  <c r="K170" i="15"/>
  <c r="K162" i="15"/>
  <c r="K154" i="15"/>
  <c r="K138" i="15"/>
  <c r="K118" i="15"/>
  <c r="K106" i="15"/>
  <c r="K98" i="15"/>
  <c r="K82" i="15"/>
  <c r="K74" i="15"/>
  <c r="K66" i="15"/>
  <c r="K50" i="15"/>
  <c r="K42" i="15"/>
  <c r="K34" i="15"/>
  <c r="K181" i="15"/>
  <c r="K141" i="15"/>
  <c r="K133" i="15"/>
  <c r="K125" i="15"/>
  <c r="K117" i="15"/>
  <c r="K109" i="15"/>
  <c r="K93" i="15"/>
  <c r="K85" i="15"/>
  <c r="K77" i="15"/>
  <c r="K65" i="15"/>
  <c r="K61" i="15"/>
  <c r="K57" i="15"/>
  <c r="K53" i="15"/>
  <c r="K49" i="15"/>
  <c r="K45" i="15"/>
  <c r="K41" i="15"/>
  <c r="K33" i="15"/>
  <c r="K29" i="15"/>
  <c r="K25" i="15"/>
  <c r="K21" i="15"/>
  <c r="K17" i="15"/>
  <c r="K13" i="15"/>
  <c r="K184" i="15"/>
  <c r="K180" i="15"/>
  <c r="K176" i="15"/>
  <c r="K164" i="15"/>
  <c r="K156" i="15"/>
  <c r="K140" i="15"/>
  <c r="K136" i="15"/>
  <c r="K128" i="15"/>
  <c r="K124" i="15"/>
  <c r="K120" i="15"/>
  <c r="K116" i="15"/>
  <c r="K112" i="15"/>
  <c r="K108" i="15"/>
  <c r="K100" i="15"/>
  <c r="K96" i="15"/>
  <c r="K88" i="15"/>
  <c r="K84" i="15"/>
  <c r="K76" i="15"/>
  <c r="K68" i="15"/>
  <c r="K64" i="15"/>
  <c r="K56" i="15"/>
  <c r="K52" i="15"/>
  <c r="K44" i="15"/>
  <c r="K36" i="15"/>
  <c r="K32" i="15"/>
  <c r="K24" i="15"/>
  <c r="K20" i="15"/>
  <c r="K12" i="15"/>
  <c r="K182" i="15"/>
  <c r="K166" i="15"/>
  <c r="K142" i="15"/>
  <c r="K126" i="15"/>
  <c r="K114" i="15"/>
  <c r="K86" i="15"/>
  <c r="K54" i="15"/>
  <c r="K22" i="15"/>
  <c r="K18" i="15"/>
  <c r="K185" i="15"/>
  <c r="K177" i="15"/>
  <c r="K169" i="15"/>
  <c r="K161" i="15"/>
  <c r="K153" i="15"/>
  <c r="K113" i="15"/>
  <c r="K105" i="15"/>
  <c r="K97" i="15"/>
  <c r="K89" i="15"/>
  <c r="K81" i="15"/>
  <c r="K73" i="15"/>
  <c r="K183" i="15"/>
  <c r="K179" i="15"/>
  <c r="K175" i="15"/>
  <c r="K163" i="15"/>
  <c r="K155" i="15"/>
  <c r="K139" i="15"/>
  <c r="K135" i="15"/>
  <c r="K127" i="15"/>
  <c r="K123" i="15"/>
  <c r="K119" i="15"/>
  <c r="K115" i="15"/>
  <c r="K111" i="15"/>
  <c r="K107" i="15"/>
  <c r="K99" i="15"/>
  <c r="K95" i="15"/>
  <c r="K87" i="15"/>
  <c r="K83" i="15"/>
  <c r="K75" i="15"/>
  <c r="K67" i="15"/>
  <c r="K63" i="15"/>
  <c r="K55" i="15"/>
  <c r="K51" i="15"/>
  <c r="K43" i="15"/>
  <c r="K35" i="15"/>
  <c r="K31" i="15"/>
  <c r="K23" i="15"/>
  <c r="K19" i="15"/>
  <c r="K11" i="15"/>
  <c r="I186" i="17" l="1"/>
  <c r="L186" i="17" s="1"/>
  <c r="M186" i="17" s="1"/>
  <c r="N184" i="18"/>
  <c r="I182" i="17"/>
  <c r="L182" i="17" s="1"/>
  <c r="M182" i="17" s="1"/>
  <c r="N180" i="18"/>
  <c r="N176" i="18"/>
  <c r="I178" i="17"/>
  <c r="L178" i="17" s="1"/>
  <c r="M178" i="17" s="1"/>
  <c r="N172" i="18"/>
  <c r="I174" i="17"/>
  <c r="L174" i="17" s="1"/>
  <c r="M174" i="17" s="1"/>
  <c r="N168" i="18"/>
  <c r="I170" i="17"/>
  <c r="L170" i="17" s="1"/>
  <c r="M170" i="17" s="1"/>
  <c r="N164" i="18"/>
  <c r="I166" i="17"/>
  <c r="L166" i="17" s="1"/>
  <c r="M166" i="17" s="1"/>
  <c r="N160" i="18"/>
  <c r="I162" i="17"/>
  <c r="L162" i="17" s="1"/>
  <c r="M162" i="17" s="1"/>
  <c r="N156" i="18"/>
  <c r="I158" i="17"/>
  <c r="L158" i="17" s="1"/>
  <c r="M158" i="17" s="1"/>
  <c r="N152" i="18"/>
  <c r="I154" i="17"/>
  <c r="L154" i="17" s="1"/>
  <c r="M154" i="17" s="1"/>
  <c r="N148" i="18"/>
  <c r="I150" i="17"/>
  <c r="L150" i="17" s="1"/>
  <c r="M150" i="17" s="1"/>
  <c r="N144" i="18"/>
  <c r="I146" i="17"/>
  <c r="L146" i="17" s="1"/>
  <c r="M146" i="17" s="1"/>
  <c r="N140" i="18"/>
  <c r="I142" i="17"/>
  <c r="L142" i="17" s="1"/>
  <c r="M142" i="17" s="1"/>
  <c r="N136" i="18"/>
  <c r="I138" i="17"/>
  <c r="L138" i="17" s="1"/>
  <c r="M138" i="17" s="1"/>
  <c r="N132" i="18"/>
  <c r="I134" i="17"/>
  <c r="L134" i="17" s="1"/>
  <c r="M134" i="17" s="1"/>
  <c r="N128" i="18"/>
  <c r="I130" i="17"/>
  <c r="L130" i="17" s="1"/>
  <c r="M130" i="17" s="1"/>
  <c r="N124" i="18"/>
  <c r="I126" i="17"/>
  <c r="L126" i="17" s="1"/>
  <c r="M126" i="17" s="1"/>
  <c r="N120" i="18"/>
  <c r="I122" i="17"/>
  <c r="L122" i="17" s="1"/>
  <c r="M122" i="17" s="1"/>
  <c r="N116" i="18"/>
  <c r="I118" i="17"/>
  <c r="L118" i="17" s="1"/>
  <c r="M118" i="17" s="1"/>
  <c r="N112" i="18"/>
  <c r="I114" i="17"/>
  <c r="L114" i="17" s="1"/>
  <c r="M114" i="17" s="1"/>
  <c r="N108" i="18"/>
  <c r="I110" i="17"/>
  <c r="L110" i="17" s="1"/>
  <c r="M110" i="17" s="1"/>
  <c r="N104" i="18"/>
  <c r="I106" i="17"/>
  <c r="L106" i="17" s="1"/>
  <c r="M106" i="17" s="1"/>
  <c r="N100" i="18"/>
  <c r="I102" i="17"/>
  <c r="L102" i="17" s="1"/>
  <c r="M102" i="17" s="1"/>
  <c r="I98" i="17"/>
  <c r="L98" i="17" s="1"/>
  <c r="M98" i="17" s="1"/>
  <c r="N96" i="18"/>
  <c r="N92" i="18"/>
  <c r="I94" i="17"/>
  <c r="L94" i="17" s="1"/>
  <c r="M94" i="17" s="1"/>
  <c r="N88" i="18"/>
  <c r="I90" i="17"/>
  <c r="L90" i="17" s="1"/>
  <c r="M90" i="17" s="1"/>
  <c r="N84" i="18"/>
  <c r="I86" i="17"/>
  <c r="L86" i="17" s="1"/>
  <c r="M86" i="17" s="1"/>
  <c r="N80" i="18"/>
  <c r="I82" i="17"/>
  <c r="L82" i="17" s="1"/>
  <c r="M82" i="17" s="1"/>
  <c r="N76" i="18"/>
  <c r="I78" i="17"/>
  <c r="L78" i="17" s="1"/>
  <c r="M78" i="17" s="1"/>
  <c r="N72" i="18"/>
  <c r="I74" i="17"/>
  <c r="L74" i="17" s="1"/>
  <c r="M74" i="17" s="1"/>
  <c r="N68" i="18"/>
  <c r="I70" i="17"/>
  <c r="L70" i="17" s="1"/>
  <c r="M70" i="17" s="1"/>
  <c r="I66" i="17"/>
  <c r="L66" i="17" s="1"/>
  <c r="M66" i="17" s="1"/>
  <c r="N64" i="18"/>
  <c r="N60" i="18"/>
  <c r="I62" i="17"/>
  <c r="L62" i="17" s="1"/>
  <c r="M62" i="17" s="1"/>
  <c r="N56" i="18"/>
  <c r="I58" i="17"/>
  <c r="L58" i="17" s="1"/>
  <c r="M58" i="17" s="1"/>
  <c r="N52" i="18"/>
  <c r="I54" i="17"/>
  <c r="L54" i="17" s="1"/>
  <c r="M54" i="17" s="1"/>
  <c r="N48" i="18"/>
  <c r="I50" i="17"/>
  <c r="L50" i="17" s="1"/>
  <c r="M50" i="17" s="1"/>
  <c r="N44" i="18"/>
  <c r="I46" i="17"/>
  <c r="L46" i="17" s="1"/>
  <c r="M46" i="17" s="1"/>
  <c r="N40" i="18"/>
  <c r="I42" i="17"/>
  <c r="L42" i="17" s="1"/>
  <c r="M42" i="17" s="1"/>
  <c r="N36" i="18"/>
  <c r="I38" i="17"/>
  <c r="L38" i="17" s="1"/>
  <c r="M38" i="17" s="1"/>
  <c r="I34" i="17"/>
  <c r="L34" i="17" s="1"/>
  <c r="M34" i="17" s="1"/>
  <c r="N32" i="18"/>
  <c r="N28" i="18"/>
  <c r="I30" i="17"/>
  <c r="L30" i="17" s="1"/>
  <c r="M30" i="17" s="1"/>
  <c r="I26" i="17"/>
  <c r="L26" i="17" s="1"/>
  <c r="M26" i="17" s="1"/>
  <c r="N24" i="18"/>
  <c r="N20" i="18"/>
  <c r="I22" i="17"/>
  <c r="L22" i="17" s="1"/>
  <c r="M22" i="17" s="1"/>
  <c r="I18" i="17"/>
  <c r="L18" i="17" s="1"/>
  <c r="M18" i="17" s="1"/>
  <c r="N16" i="18"/>
  <c r="N12" i="18"/>
  <c r="I14" i="17"/>
  <c r="L14" i="17" s="1"/>
  <c r="M14" i="17" s="1"/>
  <c r="N183" i="18"/>
  <c r="I185" i="17"/>
  <c r="L185" i="17" s="1"/>
  <c r="M185" i="17" s="1"/>
  <c r="N179" i="18"/>
  <c r="I181" i="17"/>
  <c r="L181" i="17" s="1"/>
  <c r="M181" i="17" s="1"/>
  <c r="N175" i="18"/>
  <c r="I177" i="17"/>
  <c r="L177" i="17" s="1"/>
  <c r="M177" i="17" s="1"/>
  <c r="N171" i="18"/>
  <c r="I173" i="17"/>
  <c r="L173" i="17" s="1"/>
  <c r="M173" i="17" s="1"/>
  <c r="N167" i="18"/>
  <c r="I169" i="17"/>
  <c r="L169" i="17" s="1"/>
  <c r="M169" i="17" s="1"/>
  <c r="N163" i="18"/>
  <c r="I165" i="17"/>
  <c r="L165" i="17" s="1"/>
  <c r="M165" i="17" s="1"/>
  <c r="N159" i="18"/>
  <c r="I161" i="17"/>
  <c r="L161" i="17" s="1"/>
  <c r="M161" i="17" s="1"/>
  <c r="N155" i="18"/>
  <c r="I157" i="17"/>
  <c r="L157" i="17" s="1"/>
  <c r="M157" i="17" s="1"/>
  <c r="N151" i="18"/>
  <c r="I153" i="17"/>
  <c r="L153" i="17" s="1"/>
  <c r="M153" i="17" s="1"/>
  <c r="N147" i="18"/>
  <c r="I149" i="17"/>
  <c r="L149" i="17" s="1"/>
  <c r="M149" i="17" s="1"/>
  <c r="N143" i="18"/>
  <c r="I145" i="17"/>
  <c r="L145" i="17" s="1"/>
  <c r="M145" i="17" s="1"/>
  <c r="I141" i="17"/>
  <c r="L141" i="17" s="1"/>
  <c r="M141" i="17" s="1"/>
  <c r="N139" i="18"/>
  <c r="N135" i="18"/>
  <c r="I137" i="17"/>
  <c r="L137" i="17" s="1"/>
  <c r="M137" i="17" s="1"/>
  <c r="N131" i="18"/>
  <c r="I133" i="17"/>
  <c r="L133" i="17" s="1"/>
  <c r="M133" i="17" s="1"/>
  <c r="N127" i="18"/>
  <c r="I129" i="17"/>
  <c r="L129" i="17" s="1"/>
  <c r="M129" i="17" s="1"/>
  <c r="N123" i="18"/>
  <c r="I125" i="17"/>
  <c r="L125" i="17" s="1"/>
  <c r="M125" i="17" s="1"/>
  <c r="N119" i="18"/>
  <c r="I121" i="17"/>
  <c r="L121" i="17" s="1"/>
  <c r="M121" i="17" s="1"/>
  <c r="I117" i="17"/>
  <c r="L117" i="17" s="1"/>
  <c r="M117" i="17" s="1"/>
  <c r="N115" i="18"/>
  <c r="I113" i="17"/>
  <c r="L113" i="17" s="1"/>
  <c r="M113" i="17" s="1"/>
  <c r="N111" i="18"/>
  <c r="N107" i="18"/>
  <c r="I109" i="17"/>
  <c r="L109" i="17" s="1"/>
  <c r="M109" i="17" s="1"/>
  <c r="N103" i="18"/>
  <c r="I105" i="17"/>
  <c r="L105" i="17" s="1"/>
  <c r="M105" i="17" s="1"/>
  <c r="I101" i="17"/>
  <c r="L101" i="17" s="1"/>
  <c r="M101" i="17" s="1"/>
  <c r="N99" i="18"/>
  <c r="I97" i="17"/>
  <c r="L97" i="17" s="1"/>
  <c r="M97" i="17" s="1"/>
  <c r="N95" i="18"/>
  <c r="N91" i="18"/>
  <c r="I93" i="17"/>
  <c r="L93" i="17" s="1"/>
  <c r="M93" i="17" s="1"/>
  <c r="N87" i="18"/>
  <c r="I89" i="17"/>
  <c r="L89" i="17" s="1"/>
  <c r="M89" i="17" s="1"/>
  <c r="I85" i="17"/>
  <c r="L85" i="17" s="1"/>
  <c r="M85" i="17" s="1"/>
  <c r="N83" i="18"/>
  <c r="I81" i="17"/>
  <c r="L81" i="17" s="1"/>
  <c r="M81" i="17" s="1"/>
  <c r="N79" i="18"/>
  <c r="N75" i="18"/>
  <c r="I77" i="17"/>
  <c r="L77" i="17" s="1"/>
  <c r="M77" i="17" s="1"/>
  <c r="N71" i="18"/>
  <c r="I73" i="17"/>
  <c r="L73" i="17" s="1"/>
  <c r="M73" i="17" s="1"/>
  <c r="I69" i="17"/>
  <c r="L69" i="17" s="1"/>
  <c r="M69" i="17" s="1"/>
  <c r="N67" i="18"/>
  <c r="I65" i="17"/>
  <c r="L65" i="17" s="1"/>
  <c r="M65" i="17" s="1"/>
  <c r="N63" i="18"/>
  <c r="I61" i="17"/>
  <c r="L61" i="17" s="1"/>
  <c r="M61" i="17" s="1"/>
  <c r="N59" i="18"/>
  <c r="N55" i="18"/>
  <c r="I57" i="17"/>
  <c r="L57" i="17" s="1"/>
  <c r="M57" i="17" s="1"/>
  <c r="N51" i="18"/>
  <c r="I53" i="17"/>
  <c r="L53" i="17" s="1"/>
  <c r="M53" i="17" s="1"/>
  <c r="I49" i="17"/>
  <c r="L49" i="17" s="1"/>
  <c r="M49" i="17" s="1"/>
  <c r="N47" i="18"/>
  <c r="N43" i="18"/>
  <c r="I45" i="17"/>
  <c r="L45" i="17" s="1"/>
  <c r="M45" i="17" s="1"/>
  <c r="N39" i="18"/>
  <c r="I41" i="17"/>
  <c r="L41" i="17" s="1"/>
  <c r="M41" i="17" s="1"/>
  <c r="I37" i="17"/>
  <c r="L37" i="17" s="1"/>
  <c r="M37" i="17" s="1"/>
  <c r="N35" i="18"/>
  <c r="I33" i="17"/>
  <c r="L33" i="17" s="1"/>
  <c r="M33" i="17" s="1"/>
  <c r="N31" i="18"/>
  <c r="N27" i="18"/>
  <c r="I29" i="17"/>
  <c r="L29" i="17" s="1"/>
  <c r="M29" i="17" s="1"/>
  <c r="N23" i="18"/>
  <c r="I25" i="17"/>
  <c r="L25" i="17" s="1"/>
  <c r="M25" i="17" s="1"/>
  <c r="I21" i="17"/>
  <c r="L21" i="17" s="1"/>
  <c r="M21" i="17" s="1"/>
  <c r="N19" i="18"/>
  <c r="N15" i="18"/>
  <c r="I17" i="17"/>
  <c r="L17" i="17" s="1"/>
  <c r="M17" i="17" s="1"/>
  <c r="I13" i="17"/>
  <c r="L13" i="17" s="1"/>
  <c r="M13" i="17" s="1"/>
  <c r="N11" i="18"/>
  <c r="N182" i="18"/>
  <c r="I184" i="17"/>
  <c r="L184" i="17" s="1"/>
  <c r="M184" i="17" s="1"/>
  <c r="N178" i="18"/>
  <c r="I180" i="17"/>
  <c r="L180" i="17" s="1"/>
  <c r="M180" i="17" s="1"/>
  <c r="I176" i="17"/>
  <c r="L176" i="17" s="1"/>
  <c r="M176" i="17" s="1"/>
  <c r="N174" i="18"/>
  <c r="N170" i="18"/>
  <c r="I172" i="17"/>
  <c r="L172" i="17" s="1"/>
  <c r="M172" i="17" s="1"/>
  <c r="I168" i="17"/>
  <c r="L168" i="17" s="1"/>
  <c r="M168" i="17" s="1"/>
  <c r="N166" i="18"/>
  <c r="N162" i="18"/>
  <c r="I164" i="17"/>
  <c r="L164" i="17" s="1"/>
  <c r="M164" i="17" s="1"/>
  <c r="N158" i="18"/>
  <c r="I160" i="17"/>
  <c r="L160" i="17" s="1"/>
  <c r="M160" i="17" s="1"/>
  <c r="N154" i="18"/>
  <c r="I156" i="17"/>
  <c r="L156" i="17" s="1"/>
  <c r="M156" i="17" s="1"/>
  <c r="I152" i="17"/>
  <c r="L152" i="17" s="1"/>
  <c r="M152" i="17" s="1"/>
  <c r="N150" i="18"/>
  <c r="N146" i="18"/>
  <c r="I148" i="17"/>
  <c r="L148" i="17" s="1"/>
  <c r="M148" i="17" s="1"/>
  <c r="N142" i="18"/>
  <c r="I144" i="17"/>
  <c r="L144" i="17" s="1"/>
  <c r="M144" i="17" s="1"/>
  <c r="N138" i="18"/>
  <c r="I140" i="17"/>
  <c r="L140" i="17" s="1"/>
  <c r="M140" i="17" s="1"/>
  <c r="I136" i="17"/>
  <c r="L136" i="17" s="1"/>
  <c r="M136" i="17" s="1"/>
  <c r="N134" i="18"/>
  <c r="N130" i="18"/>
  <c r="I132" i="17"/>
  <c r="L132" i="17" s="1"/>
  <c r="M132" i="17" s="1"/>
  <c r="I128" i="17"/>
  <c r="L128" i="17" s="1"/>
  <c r="M128" i="17" s="1"/>
  <c r="N126" i="18"/>
  <c r="N122" i="18"/>
  <c r="I124" i="17"/>
  <c r="L124" i="17" s="1"/>
  <c r="M124" i="17" s="1"/>
  <c r="I120" i="17"/>
  <c r="L120" i="17" s="1"/>
  <c r="M120" i="17" s="1"/>
  <c r="N118" i="18"/>
  <c r="N114" i="18"/>
  <c r="I116" i="17"/>
  <c r="L116" i="17" s="1"/>
  <c r="M116" i="17" s="1"/>
  <c r="I112" i="17"/>
  <c r="L112" i="17" s="1"/>
  <c r="M112" i="17" s="1"/>
  <c r="N110" i="18"/>
  <c r="N106" i="18"/>
  <c r="I108" i="17"/>
  <c r="L108" i="17" s="1"/>
  <c r="M108" i="17" s="1"/>
  <c r="I104" i="17"/>
  <c r="L104" i="17" s="1"/>
  <c r="M104" i="17" s="1"/>
  <c r="N102" i="18"/>
  <c r="N98" i="18"/>
  <c r="I100" i="17"/>
  <c r="L100" i="17" s="1"/>
  <c r="M100" i="17" s="1"/>
  <c r="I96" i="17"/>
  <c r="L96" i="17" s="1"/>
  <c r="M96" i="17" s="1"/>
  <c r="N94" i="18"/>
  <c r="N90" i="18"/>
  <c r="I92" i="17"/>
  <c r="L92" i="17" s="1"/>
  <c r="M92" i="17" s="1"/>
  <c r="I88" i="17"/>
  <c r="L88" i="17" s="1"/>
  <c r="M88" i="17" s="1"/>
  <c r="N86" i="18"/>
  <c r="N82" i="18"/>
  <c r="I84" i="17"/>
  <c r="L84" i="17" s="1"/>
  <c r="M84" i="17" s="1"/>
  <c r="I80" i="17"/>
  <c r="L80" i="17" s="1"/>
  <c r="M80" i="17" s="1"/>
  <c r="N78" i="18"/>
  <c r="N74" i="18"/>
  <c r="I76" i="17"/>
  <c r="L76" i="17" s="1"/>
  <c r="M76" i="17" s="1"/>
  <c r="I72" i="17"/>
  <c r="L72" i="17" s="1"/>
  <c r="M72" i="17" s="1"/>
  <c r="N70" i="18"/>
  <c r="N66" i="18"/>
  <c r="I68" i="17"/>
  <c r="L68" i="17" s="1"/>
  <c r="M68" i="17" s="1"/>
  <c r="I64" i="17"/>
  <c r="L64" i="17" s="1"/>
  <c r="M64" i="17" s="1"/>
  <c r="N62" i="18"/>
  <c r="N58" i="18"/>
  <c r="I60" i="17"/>
  <c r="L60" i="17" s="1"/>
  <c r="M60" i="17" s="1"/>
  <c r="I56" i="17"/>
  <c r="L56" i="17" s="1"/>
  <c r="M56" i="17" s="1"/>
  <c r="N54" i="18"/>
  <c r="N50" i="18"/>
  <c r="I52" i="17"/>
  <c r="L52" i="17" s="1"/>
  <c r="M52" i="17" s="1"/>
  <c r="I48" i="17"/>
  <c r="L48" i="17" s="1"/>
  <c r="M48" i="17" s="1"/>
  <c r="N46" i="18"/>
  <c r="N42" i="18"/>
  <c r="I44" i="17"/>
  <c r="L44" i="17" s="1"/>
  <c r="M44" i="17" s="1"/>
  <c r="I40" i="17"/>
  <c r="L40" i="17" s="1"/>
  <c r="M40" i="17" s="1"/>
  <c r="N38" i="18"/>
  <c r="N34" i="18"/>
  <c r="I36" i="17"/>
  <c r="L36" i="17" s="1"/>
  <c r="M36" i="17" s="1"/>
  <c r="I32" i="17"/>
  <c r="L32" i="17" s="1"/>
  <c r="M32" i="17" s="1"/>
  <c r="N30" i="18"/>
  <c r="N26" i="18"/>
  <c r="I28" i="17"/>
  <c r="L28" i="17" s="1"/>
  <c r="M28" i="17" s="1"/>
  <c r="I24" i="17"/>
  <c r="L24" i="17" s="1"/>
  <c r="M24" i="17" s="1"/>
  <c r="N22" i="18"/>
  <c r="N18" i="18"/>
  <c r="I20" i="17"/>
  <c r="L20" i="17" s="1"/>
  <c r="M20" i="17" s="1"/>
  <c r="I16" i="17"/>
  <c r="L16" i="17" s="1"/>
  <c r="M16" i="17" s="1"/>
  <c r="N14" i="18"/>
  <c r="N10" i="18"/>
  <c r="I12" i="17"/>
  <c r="L12" i="17" s="1"/>
  <c r="M12" i="17" s="1"/>
  <c r="N185" i="18"/>
  <c r="I187" i="17"/>
  <c r="L187" i="17" s="1"/>
  <c r="M187" i="17" s="1"/>
  <c r="I183" i="17"/>
  <c r="L183" i="17" s="1"/>
  <c r="M183" i="17" s="1"/>
  <c r="N181" i="18"/>
  <c r="I179" i="17"/>
  <c r="L179" i="17" s="1"/>
  <c r="M179" i="17" s="1"/>
  <c r="N177" i="18"/>
  <c r="I175" i="17"/>
  <c r="L175" i="17" s="1"/>
  <c r="M175" i="17" s="1"/>
  <c r="N173" i="18"/>
  <c r="N169" i="18"/>
  <c r="I171" i="17"/>
  <c r="L171" i="17" s="1"/>
  <c r="M171" i="17" s="1"/>
  <c r="I167" i="17"/>
  <c r="L167" i="17" s="1"/>
  <c r="M167" i="17" s="1"/>
  <c r="N165" i="18"/>
  <c r="N161" i="18"/>
  <c r="I163" i="17"/>
  <c r="L163" i="17" s="1"/>
  <c r="M163" i="17" s="1"/>
  <c r="I159" i="17"/>
  <c r="L159" i="17" s="1"/>
  <c r="M159" i="17" s="1"/>
  <c r="N157" i="18"/>
  <c r="N153" i="18"/>
  <c r="I155" i="17"/>
  <c r="L155" i="17" s="1"/>
  <c r="M155" i="17" s="1"/>
  <c r="I151" i="17"/>
  <c r="L151" i="17" s="1"/>
  <c r="M151" i="17" s="1"/>
  <c r="N149" i="18"/>
  <c r="N145" i="18"/>
  <c r="I147" i="17"/>
  <c r="L147" i="17" s="1"/>
  <c r="M147" i="17" s="1"/>
  <c r="I143" i="17"/>
  <c r="L143" i="17" s="1"/>
  <c r="M143" i="17" s="1"/>
  <c r="N141" i="18"/>
  <c r="N137" i="18"/>
  <c r="I139" i="17"/>
  <c r="L139" i="17" s="1"/>
  <c r="M139" i="17" s="1"/>
  <c r="N133" i="18"/>
  <c r="I135" i="17"/>
  <c r="L135" i="17" s="1"/>
  <c r="M135" i="17" s="1"/>
  <c r="N129" i="18"/>
  <c r="I131" i="17"/>
  <c r="L131" i="17" s="1"/>
  <c r="M131" i="17" s="1"/>
  <c r="I127" i="17"/>
  <c r="L127" i="17" s="1"/>
  <c r="M127" i="17" s="1"/>
  <c r="N125" i="18"/>
  <c r="I123" i="17"/>
  <c r="L123" i="17" s="1"/>
  <c r="M123" i="17" s="1"/>
  <c r="N121" i="18"/>
  <c r="I119" i="17"/>
  <c r="L119" i="17" s="1"/>
  <c r="M119" i="17" s="1"/>
  <c r="N117" i="18"/>
  <c r="I115" i="17"/>
  <c r="L115" i="17" s="1"/>
  <c r="M115" i="17" s="1"/>
  <c r="N113" i="18"/>
  <c r="N109" i="18"/>
  <c r="I111" i="17"/>
  <c r="L111" i="17" s="1"/>
  <c r="M111" i="17" s="1"/>
  <c r="I107" i="17"/>
  <c r="L107" i="17" s="1"/>
  <c r="M107" i="17" s="1"/>
  <c r="N105" i="18"/>
  <c r="I103" i="17"/>
  <c r="L103" i="17" s="1"/>
  <c r="M103" i="17" s="1"/>
  <c r="N101" i="18"/>
  <c r="I99" i="17"/>
  <c r="L99" i="17" s="1"/>
  <c r="M99" i="17" s="1"/>
  <c r="N97" i="18"/>
  <c r="N93" i="18"/>
  <c r="I95" i="17"/>
  <c r="L95" i="17" s="1"/>
  <c r="M95" i="17" s="1"/>
  <c r="I91" i="17"/>
  <c r="L91" i="17" s="1"/>
  <c r="M91" i="17" s="1"/>
  <c r="N89" i="18"/>
  <c r="I87" i="17"/>
  <c r="L87" i="17" s="1"/>
  <c r="M87" i="17" s="1"/>
  <c r="N85" i="18"/>
  <c r="I83" i="17"/>
  <c r="L83" i="17" s="1"/>
  <c r="M83" i="17" s="1"/>
  <c r="N81" i="18"/>
  <c r="N77" i="18"/>
  <c r="I79" i="17"/>
  <c r="L79" i="17" s="1"/>
  <c r="M79" i="17" s="1"/>
  <c r="I75" i="17"/>
  <c r="L75" i="17" s="1"/>
  <c r="M75" i="17" s="1"/>
  <c r="N73" i="18"/>
  <c r="I71" i="17"/>
  <c r="L71" i="17" s="1"/>
  <c r="M71" i="17" s="1"/>
  <c r="N69" i="18"/>
  <c r="I67" i="17"/>
  <c r="L67" i="17" s="1"/>
  <c r="M67" i="17" s="1"/>
  <c r="N65" i="18"/>
  <c r="N61" i="18"/>
  <c r="I63" i="17"/>
  <c r="L63" i="17" s="1"/>
  <c r="M63" i="17" s="1"/>
  <c r="I59" i="17"/>
  <c r="L59" i="17" s="1"/>
  <c r="M59" i="17" s="1"/>
  <c r="N57" i="18"/>
  <c r="I55" i="17"/>
  <c r="L55" i="17" s="1"/>
  <c r="M55" i="17" s="1"/>
  <c r="N53" i="18"/>
  <c r="I51" i="17"/>
  <c r="L51" i="17" s="1"/>
  <c r="M51" i="17" s="1"/>
  <c r="N49" i="18"/>
  <c r="N45" i="18"/>
  <c r="I47" i="17"/>
  <c r="L47" i="17" s="1"/>
  <c r="M47" i="17" s="1"/>
  <c r="I43" i="17"/>
  <c r="L43" i="17" s="1"/>
  <c r="M43" i="17" s="1"/>
  <c r="N41" i="18"/>
  <c r="I39" i="17"/>
  <c r="L39" i="17" s="1"/>
  <c r="M39" i="17" s="1"/>
  <c r="N37" i="18"/>
  <c r="I35" i="17"/>
  <c r="L35" i="17" s="1"/>
  <c r="M35" i="17" s="1"/>
  <c r="N33" i="18"/>
  <c r="N29" i="18"/>
  <c r="I31" i="17"/>
  <c r="L31" i="17" s="1"/>
  <c r="M31" i="17" s="1"/>
  <c r="I27" i="17"/>
  <c r="L27" i="17" s="1"/>
  <c r="M27" i="17" s="1"/>
  <c r="N25" i="18"/>
  <c r="N21" i="18"/>
  <c r="I23" i="17"/>
  <c r="L23" i="17" s="1"/>
  <c r="M23" i="17" s="1"/>
  <c r="I19" i="17"/>
  <c r="L19" i="17" s="1"/>
  <c r="M19" i="17" s="1"/>
  <c r="N17" i="18"/>
  <c r="N13" i="18"/>
  <c r="I15" i="17"/>
  <c r="L15" i="17" s="1"/>
  <c r="M15" i="17" s="1"/>
  <c r="N9" i="18"/>
  <c r="I11" i="17"/>
  <c r="L11" i="17" s="1"/>
  <c r="M11" i="17" s="1"/>
  <c r="J9" i="18" l="1"/>
  <c r="G11" i="17"/>
  <c r="K9" i="18"/>
  <c r="J11" i="18"/>
  <c r="G13" i="17"/>
  <c r="J13" i="17" s="1"/>
  <c r="K13" i="17" s="1"/>
  <c r="K11" i="18"/>
  <c r="G15" i="17"/>
  <c r="J15" i="17" s="1"/>
  <c r="K15" i="17" s="1"/>
  <c r="J13" i="18"/>
  <c r="K13" i="18"/>
  <c r="J15" i="18"/>
  <c r="G17" i="17"/>
  <c r="J17" i="17" s="1"/>
  <c r="K17" i="17" s="1"/>
  <c r="K15" i="18"/>
  <c r="G19" i="17"/>
  <c r="J19" i="17" s="1"/>
  <c r="K19" i="17" s="1"/>
  <c r="J17" i="18"/>
  <c r="K17" i="18"/>
  <c r="J19" i="18"/>
  <c r="G21" i="17"/>
  <c r="J21" i="17" s="1"/>
  <c r="K21" i="17" s="1"/>
  <c r="K19" i="18"/>
  <c r="G23" i="17"/>
  <c r="J23" i="17" s="1"/>
  <c r="K23" i="17" s="1"/>
  <c r="J21" i="18"/>
  <c r="K21" i="18"/>
  <c r="G25" i="17"/>
  <c r="J25" i="17" s="1"/>
  <c r="K25" i="17" s="1"/>
  <c r="J23" i="18"/>
  <c r="K23" i="18"/>
  <c r="G27" i="17"/>
  <c r="J27" i="17" s="1"/>
  <c r="K27" i="17" s="1"/>
  <c r="J25" i="18"/>
  <c r="K25" i="18"/>
  <c r="J27" i="18"/>
  <c r="G29" i="17"/>
  <c r="J29" i="17" s="1"/>
  <c r="K29" i="17" s="1"/>
  <c r="K27" i="18"/>
  <c r="G31" i="17"/>
  <c r="J31" i="17" s="1"/>
  <c r="K31" i="17" s="1"/>
  <c r="J29" i="18"/>
  <c r="K29" i="18"/>
  <c r="G33" i="17"/>
  <c r="J33" i="17" s="1"/>
  <c r="K33" i="17" s="1"/>
  <c r="J31" i="18"/>
  <c r="K31" i="18"/>
  <c r="G35" i="17"/>
  <c r="J35" i="17" s="1"/>
  <c r="K35" i="17" s="1"/>
  <c r="J33" i="18"/>
  <c r="K33" i="18"/>
  <c r="J35" i="18"/>
  <c r="G37" i="17"/>
  <c r="J37" i="17" s="1"/>
  <c r="K37" i="17" s="1"/>
  <c r="K35" i="18"/>
  <c r="G39" i="17"/>
  <c r="J39" i="17" s="1"/>
  <c r="K39" i="17" s="1"/>
  <c r="J37" i="18"/>
  <c r="K37" i="18"/>
  <c r="G41" i="17"/>
  <c r="J41" i="17" s="1"/>
  <c r="K41" i="17" s="1"/>
  <c r="J39" i="18"/>
  <c r="K39" i="18"/>
  <c r="J41" i="18"/>
  <c r="G43" i="17"/>
  <c r="J43" i="17" s="1"/>
  <c r="K43" i="17" s="1"/>
  <c r="K41" i="18"/>
  <c r="G45" i="17"/>
  <c r="J45" i="17" s="1"/>
  <c r="K45" i="17" s="1"/>
  <c r="J43" i="18"/>
  <c r="K43" i="18"/>
  <c r="G47" i="17"/>
  <c r="J47" i="17" s="1"/>
  <c r="K47" i="17" s="1"/>
  <c r="J45" i="18"/>
  <c r="K45" i="18"/>
  <c r="G49" i="17"/>
  <c r="J49" i="17" s="1"/>
  <c r="K49" i="17" s="1"/>
  <c r="J47" i="18"/>
  <c r="K47" i="18"/>
  <c r="G51" i="17"/>
  <c r="J51" i="17" s="1"/>
  <c r="K51" i="17" s="1"/>
  <c r="J49" i="18"/>
  <c r="K49" i="18"/>
  <c r="J51" i="18"/>
  <c r="G53" i="17"/>
  <c r="J53" i="17" s="1"/>
  <c r="K53" i="17" s="1"/>
  <c r="K51" i="18"/>
  <c r="G55" i="17"/>
  <c r="J55" i="17" s="1"/>
  <c r="K55" i="17" s="1"/>
  <c r="J53" i="18"/>
  <c r="K53" i="18"/>
  <c r="G57" i="17"/>
  <c r="J57" i="17" s="1"/>
  <c r="K57" i="17" s="1"/>
  <c r="J55" i="18"/>
  <c r="K55" i="18"/>
  <c r="G59" i="17"/>
  <c r="J59" i="17" s="1"/>
  <c r="K59" i="17" s="1"/>
  <c r="J57" i="18"/>
  <c r="K57" i="18"/>
  <c r="J59" i="18"/>
  <c r="G61" i="17"/>
  <c r="J61" i="17" s="1"/>
  <c r="K61" i="17" s="1"/>
  <c r="K59" i="18"/>
  <c r="G63" i="17"/>
  <c r="J63" i="17" s="1"/>
  <c r="K63" i="17" s="1"/>
  <c r="J61" i="18"/>
  <c r="K61" i="18"/>
  <c r="G65" i="17"/>
  <c r="J65" i="17" s="1"/>
  <c r="K65" i="17" s="1"/>
  <c r="J63" i="18"/>
  <c r="K63" i="18"/>
  <c r="G67" i="17"/>
  <c r="J67" i="17" s="1"/>
  <c r="K67" i="17" s="1"/>
  <c r="J65" i="18"/>
  <c r="K65" i="18"/>
  <c r="J67" i="18"/>
  <c r="G69" i="17"/>
  <c r="J69" i="17" s="1"/>
  <c r="K69" i="17" s="1"/>
  <c r="K67" i="18"/>
  <c r="G71" i="17"/>
  <c r="J71" i="17" s="1"/>
  <c r="K71" i="17" s="1"/>
  <c r="J69" i="18"/>
  <c r="K69" i="18"/>
  <c r="J71" i="18"/>
  <c r="G73" i="17"/>
  <c r="J73" i="17" s="1"/>
  <c r="K73" i="17" s="1"/>
  <c r="K71" i="18"/>
  <c r="J73" i="18"/>
  <c r="G75" i="17"/>
  <c r="J75" i="17" s="1"/>
  <c r="K75" i="17" s="1"/>
  <c r="K73" i="18"/>
  <c r="G77" i="17"/>
  <c r="J77" i="17" s="1"/>
  <c r="K77" i="17" s="1"/>
  <c r="J75" i="18"/>
  <c r="K75" i="18"/>
  <c r="G79" i="17"/>
  <c r="J79" i="17" s="1"/>
  <c r="K79" i="17" s="1"/>
  <c r="J77" i="18"/>
  <c r="K77" i="18"/>
  <c r="G81" i="17"/>
  <c r="J81" i="17" s="1"/>
  <c r="K81" i="17" s="1"/>
  <c r="J79" i="18"/>
  <c r="K79" i="18"/>
  <c r="G83" i="17"/>
  <c r="J83" i="17" s="1"/>
  <c r="K83" i="17" s="1"/>
  <c r="J81" i="18"/>
  <c r="K81" i="18"/>
  <c r="J83" i="18"/>
  <c r="G85" i="17"/>
  <c r="J85" i="17" s="1"/>
  <c r="K85" i="17" s="1"/>
  <c r="K83" i="18"/>
  <c r="G87" i="17"/>
  <c r="J87" i="17" s="1"/>
  <c r="K87" i="17" s="1"/>
  <c r="J85" i="18"/>
  <c r="K85" i="18"/>
  <c r="G89" i="17"/>
  <c r="J89" i="17" s="1"/>
  <c r="K89" i="17" s="1"/>
  <c r="J87" i="18"/>
  <c r="K87" i="18"/>
  <c r="G91" i="17"/>
  <c r="J91" i="17" s="1"/>
  <c r="K91" i="17" s="1"/>
  <c r="J89" i="18"/>
  <c r="K89" i="18"/>
  <c r="J91" i="18"/>
  <c r="G93" i="17"/>
  <c r="J93" i="17" s="1"/>
  <c r="K93" i="17" s="1"/>
  <c r="K91" i="18"/>
  <c r="G95" i="17"/>
  <c r="J95" i="17" s="1"/>
  <c r="K95" i="17" s="1"/>
  <c r="J93" i="18"/>
  <c r="K93" i="18"/>
  <c r="G97" i="17"/>
  <c r="J97" i="17" s="1"/>
  <c r="K97" i="17" s="1"/>
  <c r="J95" i="18"/>
  <c r="K95" i="18"/>
  <c r="G99" i="17"/>
  <c r="J99" i="17" s="1"/>
  <c r="K99" i="17" s="1"/>
  <c r="J97" i="18"/>
  <c r="K97" i="18"/>
  <c r="J99" i="18"/>
  <c r="G101" i="17"/>
  <c r="J101" i="17" s="1"/>
  <c r="K101" i="17" s="1"/>
  <c r="K99" i="18"/>
  <c r="G103" i="17"/>
  <c r="J103" i="17" s="1"/>
  <c r="K103" i="17" s="1"/>
  <c r="J101" i="18"/>
  <c r="K101" i="18"/>
  <c r="G105" i="17"/>
  <c r="J105" i="17" s="1"/>
  <c r="K105" i="17" s="1"/>
  <c r="J103" i="18"/>
  <c r="K103" i="18"/>
  <c r="G107" i="17"/>
  <c r="J107" i="17" s="1"/>
  <c r="K107" i="17" s="1"/>
  <c r="J105" i="18"/>
  <c r="K105" i="18"/>
  <c r="J107" i="18"/>
  <c r="G109" i="17"/>
  <c r="J109" i="17" s="1"/>
  <c r="K109" i="17" s="1"/>
  <c r="K107" i="18"/>
  <c r="G111" i="17"/>
  <c r="J111" i="17" s="1"/>
  <c r="K111" i="17" s="1"/>
  <c r="J109" i="18"/>
  <c r="K109" i="18"/>
  <c r="J111" i="18"/>
  <c r="G113" i="17"/>
  <c r="J113" i="17" s="1"/>
  <c r="K113" i="17" s="1"/>
  <c r="K111" i="18"/>
  <c r="G115" i="17"/>
  <c r="J115" i="17" s="1"/>
  <c r="K115" i="17" s="1"/>
  <c r="J113" i="18"/>
  <c r="K113" i="18"/>
  <c r="J115" i="18"/>
  <c r="G117" i="17"/>
  <c r="J117" i="17" s="1"/>
  <c r="K117" i="17" s="1"/>
  <c r="K115" i="18"/>
  <c r="G119" i="17"/>
  <c r="J119" i="17" s="1"/>
  <c r="K119" i="17" s="1"/>
  <c r="J117" i="18"/>
  <c r="K117" i="18"/>
  <c r="J119" i="18"/>
  <c r="G121" i="17"/>
  <c r="J121" i="17" s="1"/>
  <c r="K121" i="17" s="1"/>
  <c r="K119" i="18"/>
  <c r="G123" i="17"/>
  <c r="J123" i="17" s="1"/>
  <c r="K123" i="17" s="1"/>
  <c r="J121" i="18"/>
  <c r="K121" i="18"/>
  <c r="J123" i="18"/>
  <c r="G125" i="17"/>
  <c r="J125" i="17" s="1"/>
  <c r="K125" i="17" s="1"/>
  <c r="K123" i="18"/>
  <c r="G127" i="17"/>
  <c r="J127" i="17" s="1"/>
  <c r="K127" i="17" s="1"/>
  <c r="J125" i="18"/>
  <c r="K125" i="18"/>
  <c r="J127" i="18"/>
  <c r="G129" i="17"/>
  <c r="J129" i="17" s="1"/>
  <c r="K129" i="17" s="1"/>
  <c r="K127" i="18"/>
  <c r="G131" i="17"/>
  <c r="J131" i="17" s="1"/>
  <c r="K131" i="17" s="1"/>
  <c r="J129" i="18"/>
  <c r="K129" i="18"/>
  <c r="J131" i="18"/>
  <c r="G133" i="17"/>
  <c r="J133" i="17" s="1"/>
  <c r="K133" i="17" s="1"/>
  <c r="K131" i="18"/>
  <c r="G135" i="17"/>
  <c r="J135" i="17" s="1"/>
  <c r="K135" i="17" s="1"/>
  <c r="J133" i="18"/>
  <c r="K133" i="18"/>
  <c r="J135" i="18"/>
  <c r="G137" i="17"/>
  <c r="J137" i="17" s="1"/>
  <c r="K137" i="17" s="1"/>
  <c r="K135" i="18"/>
  <c r="G139" i="17"/>
  <c r="J139" i="17" s="1"/>
  <c r="K139" i="17" s="1"/>
  <c r="J137" i="18"/>
  <c r="K137" i="18"/>
  <c r="J139" i="18"/>
  <c r="G141" i="17"/>
  <c r="J141" i="17" s="1"/>
  <c r="K141" i="17" s="1"/>
  <c r="K139" i="18"/>
  <c r="G143" i="17"/>
  <c r="J143" i="17" s="1"/>
  <c r="K143" i="17" s="1"/>
  <c r="J141" i="18"/>
  <c r="K141" i="18"/>
  <c r="J143" i="18"/>
  <c r="G145" i="17"/>
  <c r="J145" i="17" s="1"/>
  <c r="K145" i="17" s="1"/>
  <c r="K143" i="18"/>
  <c r="G147" i="17"/>
  <c r="J147" i="17" s="1"/>
  <c r="K147" i="17" s="1"/>
  <c r="J145" i="18"/>
  <c r="K145" i="18"/>
  <c r="J147" i="18"/>
  <c r="G149" i="17"/>
  <c r="J149" i="17" s="1"/>
  <c r="K149" i="17" s="1"/>
  <c r="K147" i="18"/>
  <c r="G151" i="17"/>
  <c r="J151" i="17" s="1"/>
  <c r="K151" i="17" s="1"/>
  <c r="J149" i="18"/>
  <c r="K149" i="18"/>
  <c r="J151" i="18"/>
  <c r="G153" i="17"/>
  <c r="J153" i="17" s="1"/>
  <c r="K153" i="17" s="1"/>
  <c r="K151" i="18"/>
  <c r="G155" i="17"/>
  <c r="J155" i="17" s="1"/>
  <c r="K155" i="17" s="1"/>
  <c r="J153" i="18"/>
  <c r="K153" i="18"/>
  <c r="J155" i="18"/>
  <c r="G157" i="17"/>
  <c r="J157" i="17" s="1"/>
  <c r="K157" i="17" s="1"/>
  <c r="K155" i="18"/>
  <c r="G159" i="17"/>
  <c r="J159" i="17" s="1"/>
  <c r="K159" i="17" s="1"/>
  <c r="J157" i="18"/>
  <c r="K157" i="18"/>
  <c r="J159" i="18"/>
  <c r="G161" i="17"/>
  <c r="J161" i="17" s="1"/>
  <c r="K161" i="17" s="1"/>
  <c r="K159" i="18"/>
  <c r="G163" i="17"/>
  <c r="J163" i="17" s="1"/>
  <c r="K163" i="17" s="1"/>
  <c r="J161" i="18"/>
  <c r="K161" i="18"/>
  <c r="J163" i="18"/>
  <c r="G165" i="17"/>
  <c r="J165" i="17" s="1"/>
  <c r="K165" i="17" s="1"/>
  <c r="K163" i="18"/>
  <c r="J167" i="18"/>
  <c r="G169" i="17"/>
  <c r="J169" i="17" s="1"/>
  <c r="K169" i="17" s="1"/>
  <c r="K167" i="18"/>
  <c r="G171" i="17"/>
  <c r="J171" i="17" s="1"/>
  <c r="K171" i="17" s="1"/>
  <c r="J169" i="18"/>
  <c r="K169" i="18"/>
  <c r="J171" i="18"/>
  <c r="G173" i="17"/>
  <c r="J173" i="17" s="1"/>
  <c r="K173" i="17" s="1"/>
  <c r="K171" i="18"/>
  <c r="G175" i="17"/>
  <c r="J175" i="17" s="1"/>
  <c r="K175" i="17" s="1"/>
  <c r="J173" i="18"/>
  <c r="K173" i="18"/>
  <c r="J175" i="18"/>
  <c r="G177" i="17"/>
  <c r="J177" i="17" s="1"/>
  <c r="K177" i="17" s="1"/>
  <c r="K175" i="18"/>
  <c r="G179" i="17"/>
  <c r="J179" i="17" s="1"/>
  <c r="K179" i="17" s="1"/>
  <c r="J177" i="18"/>
  <c r="K177" i="18"/>
  <c r="J179" i="18"/>
  <c r="G181" i="17"/>
  <c r="J181" i="17" s="1"/>
  <c r="K181" i="17" s="1"/>
  <c r="K179" i="18"/>
  <c r="G183" i="17"/>
  <c r="J183" i="17" s="1"/>
  <c r="K183" i="17" s="1"/>
  <c r="J181" i="18"/>
  <c r="K181" i="18"/>
  <c r="J183" i="18"/>
  <c r="G185" i="17"/>
  <c r="J185" i="17" s="1"/>
  <c r="K185" i="17" s="1"/>
  <c r="K183" i="18"/>
  <c r="G187" i="17"/>
  <c r="J187" i="17" s="1"/>
  <c r="K187" i="17" s="1"/>
  <c r="J185" i="18"/>
  <c r="K185" i="18"/>
  <c r="G167" i="17"/>
  <c r="J167" i="17" s="1"/>
  <c r="K167" i="17" s="1"/>
  <c r="J165" i="18"/>
  <c r="K165" i="18"/>
  <c r="G12" i="17"/>
  <c r="J12" i="17" s="1"/>
  <c r="K12" i="17" s="1"/>
  <c r="J10" i="18"/>
  <c r="K10" i="18"/>
  <c r="G14" i="17"/>
  <c r="J14" i="17" s="1"/>
  <c r="K14" i="17" s="1"/>
  <c r="J12" i="18"/>
  <c r="K12" i="18"/>
  <c r="G16" i="17"/>
  <c r="J16" i="17" s="1"/>
  <c r="K16" i="17" s="1"/>
  <c r="J14" i="18"/>
  <c r="K14" i="18"/>
  <c r="G18" i="17"/>
  <c r="J18" i="17" s="1"/>
  <c r="K18" i="17" s="1"/>
  <c r="J16" i="18"/>
  <c r="K16" i="18"/>
  <c r="G20" i="17"/>
  <c r="J20" i="17" s="1"/>
  <c r="K20" i="17" s="1"/>
  <c r="J18" i="18"/>
  <c r="K18" i="18"/>
  <c r="G22" i="17"/>
  <c r="J22" i="17" s="1"/>
  <c r="K22" i="17" s="1"/>
  <c r="J20" i="18"/>
  <c r="K20" i="18"/>
  <c r="G24" i="17"/>
  <c r="J24" i="17" s="1"/>
  <c r="K24" i="17" s="1"/>
  <c r="J22" i="18"/>
  <c r="K22" i="18"/>
  <c r="G26" i="17"/>
  <c r="J26" i="17" s="1"/>
  <c r="K26" i="17" s="1"/>
  <c r="J24" i="18"/>
  <c r="K24" i="18"/>
  <c r="G28" i="17"/>
  <c r="J28" i="17" s="1"/>
  <c r="K28" i="17" s="1"/>
  <c r="J26" i="18"/>
  <c r="K26" i="18"/>
  <c r="G30" i="17"/>
  <c r="J30" i="17" s="1"/>
  <c r="K30" i="17" s="1"/>
  <c r="J28" i="18"/>
  <c r="K28" i="18"/>
  <c r="J30" i="18"/>
  <c r="G32" i="17"/>
  <c r="J32" i="17" s="1"/>
  <c r="K32" i="17" s="1"/>
  <c r="K30" i="18"/>
  <c r="G34" i="17"/>
  <c r="J34" i="17" s="1"/>
  <c r="K34" i="17" s="1"/>
  <c r="J32" i="18"/>
  <c r="K32" i="18"/>
  <c r="J34" i="18"/>
  <c r="G36" i="17"/>
  <c r="J36" i="17" s="1"/>
  <c r="K36" i="17" s="1"/>
  <c r="K34" i="18"/>
  <c r="G38" i="17"/>
  <c r="J38" i="17" s="1"/>
  <c r="K38" i="17" s="1"/>
  <c r="J36" i="18"/>
  <c r="K36" i="18"/>
  <c r="J38" i="18"/>
  <c r="G40" i="17"/>
  <c r="J40" i="17" s="1"/>
  <c r="K40" i="17" s="1"/>
  <c r="K38" i="18"/>
  <c r="G42" i="17"/>
  <c r="J42" i="17" s="1"/>
  <c r="K42" i="17" s="1"/>
  <c r="J40" i="18"/>
  <c r="K40" i="18"/>
  <c r="G44" i="17"/>
  <c r="J44" i="17" s="1"/>
  <c r="K44" i="17" s="1"/>
  <c r="J42" i="18"/>
  <c r="K42" i="18"/>
  <c r="G46" i="17"/>
  <c r="J46" i="17" s="1"/>
  <c r="K46" i="17" s="1"/>
  <c r="J44" i="18"/>
  <c r="K44" i="18"/>
  <c r="J46" i="18"/>
  <c r="G48" i="17"/>
  <c r="J48" i="17" s="1"/>
  <c r="K48" i="17" s="1"/>
  <c r="K46" i="18"/>
  <c r="G50" i="17"/>
  <c r="J50" i="17" s="1"/>
  <c r="K50" i="17" s="1"/>
  <c r="J48" i="18"/>
  <c r="K48" i="18"/>
  <c r="J50" i="18"/>
  <c r="G52" i="17"/>
  <c r="J52" i="17" s="1"/>
  <c r="K52" i="17" s="1"/>
  <c r="K50" i="18"/>
  <c r="G54" i="17"/>
  <c r="J54" i="17" s="1"/>
  <c r="K54" i="17" s="1"/>
  <c r="J52" i="18"/>
  <c r="K52" i="18"/>
  <c r="G56" i="17"/>
  <c r="J56" i="17" s="1"/>
  <c r="K56" i="17" s="1"/>
  <c r="J54" i="18"/>
  <c r="K54" i="18"/>
  <c r="G58" i="17"/>
  <c r="J58" i="17" s="1"/>
  <c r="K58" i="17" s="1"/>
  <c r="J56" i="18"/>
  <c r="K56" i="18"/>
  <c r="G60" i="17"/>
  <c r="J60" i="17" s="1"/>
  <c r="K60" i="17" s="1"/>
  <c r="J58" i="18"/>
  <c r="K58" i="18"/>
  <c r="G62" i="17"/>
  <c r="J62" i="17" s="1"/>
  <c r="K62" i="17" s="1"/>
  <c r="J60" i="18"/>
  <c r="K60" i="18"/>
  <c r="J62" i="18"/>
  <c r="G64" i="17"/>
  <c r="J64" i="17" s="1"/>
  <c r="K64" i="17" s="1"/>
  <c r="K62" i="18"/>
  <c r="G66" i="17"/>
  <c r="J66" i="17" s="1"/>
  <c r="K66" i="17" s="1"/>
  <c r="J64" i="18"/>
  <c r="K64" i="18"/>
  <c r="J66" i="18"/>
  <c r="G68" i="17"/>
  <c r="J68" i="17" s="1"/>
  <c r="K68" i="17" s="1"/>
  <c r="K66" i="18"/>
  <c r="G70" i="17"/>
  <c r="J70" i="17" s="1"/>
  <c r="K70" i="17" s="1"/>
  <c r="J68" i="18"/>
  <c r="K68" i="18"/>
  <c r="J70" i="18"/>
  <c r="G72" i="17"/>
  <c r="J72" i="17" s="1"/>
  <c r="K72" i="17" s="1"/>
  <c r="K70" i="18"/>
  <c r="G74" i="17"/>
  <c r="J74" i="17" s="1"/>
  <c r="K74" i="17" s="1"/>
  <c r="J72" i="18"/>
  <c r="K72" i="18"/>
  <c r="G76" i="17"/>
  <c r="J76" i="17" s="1"/>
  <c r="K76" i="17" s="1"/>
  <c r="J74" i="18"/>
  <c r="K74" i="18"/>
  <c r="G78" i="17"/>
  <c r="J78" i="17" s="1"/>
  <c r="K78" i="17" s="1"/>
  <c r="J76" i="18"/>
  <c r="K76" i="18"/>
  <c r="J78" i="18"/>
  <c r="G80" i="17"/>
  <c r="J80" i="17" s="1"/>
  <c r="K80" i="17" s="1"/>
  <c r="K78" i="18"/>
  <c r="G82" i="17"/>
  <c r="J82" i="17" s="1"/>
  <c r="K82" i="17" s="1"/>
  <c r="J80" i="18"/>
  <c r="K80" i="18"/>
  <c r="J82" i="18"/>
  <c r="G84" i="17"/>
  <c r="J84" i="17" s="1"/>
  <c r="K84" i="17" s="1"/>
  <c r="K82" i="18"/>
  <c r="G86" i="17"/>
  <c r="J86" i="17" s="1"/>
  <c r="K86" i="17" s="1"/>
  <c r="J84" i="18"/>
  <c r="K84" i="18"/>
  <c r="G88" i="17"/>
  <c r="J88" i="17" s="1"/>
  <c r="K88" i="17" s="1"/>
  <c r="J86" i="18"/>
  <c r="K86" i="18"/>
  <c r="G90" i="17"/>
  <c r="J90" i="17" s="1"/>
  <c r="K90" i="17" s="1"/>
  <c r="J88" i="18"/>
  <c r="K88" i="18"/>
  <c r="G92" i="17"/>
  <c r="J92" i="17" s="1"/>
  <c r="K92" i="17" s="1"/>
  <c r="J90" i="18"/>
  <c r="K90" i="18"/>
  <c r="G94" i="17"/>
  <c r="J94" i="17" s="1"/>
  <c r="K94" i="17" s="1"/>
  <c r="J92" i="18"/>
  <c r="K92" i="18"/>
  <c r="J94" i="18"/>
  <c r="G96" i="17"/>
  <c r="J96" i="17" s="1"/>
  <c r="K96" i="17" s="1"/>
  <c r="K94" i="18"/>
  <c r="G98" i="17"/>
  <c r="J98" i="17" s="1"/>
  <c r="K98" i="17" s="1"/>
  <c r="J96" i="18"/>
  <c r="K96" i="18"/>
  <c r="J98" i="18"/>
  <c r="G100" i="17"/>
  <c r="J100" i="17" s="1"/>
  <c r="K100" i="17" s="1"/>
  <c r="K98" i="18"/>
  <c r="G102" i="17"/>
  <c r="J102" i="17" s="1"/>
  <c r="K102" i="17" s="1"/>
  <c r="J100" i="18"/>
  <c r="K100" i="18"/>
  <c r="J102" i="18"/>
  <c r="G104" i="17"/>
  <c r="J104" i="17" s="1"/>
  <c r="K104" i="17" s="1"/>
  <c r="K102" i="18"/>
  <c r="G106" i="17"/>
  <c r="J106" i="17" s="1"/>
  <c r="K106" i="17" s="1"/>
  <c r="J104" i="18"/>
  <c r="K104" i="18"/>
  <c r="G108" i="17"/>
  <c r="J108" i="17" s="1"/>
  <c r="K108" i="17" s="1"/>
  <c r="J106" i="18"/>
  <c r="K106" i="18"/>
  <c r="G110" i="17"/>
  <c r="J110" i="17" s="1"/>
  <c r="K110" i="17" s="1"/>
  <c r="J108" i="18"/>
  <c r="K108" i="18"/>
  <c r="J110" i="18"/>
  <c r="G112" i="17"/>
  <c r="J112" i="17" s="1"/>
  <c r="K112" i="17" s="1"/>
  <c r="K110" i="18"/>
  <c r="G114" i="17"/>
  <c r="J114" i="17" s="1"/>
  <c r="K114" i="17" s="1"/>
  <c r="J112" i="18"/>
  <c r="K112" i="18"/>
  <c r="J114" i="18"/>
  <c r="G116" i="17"/>
  <c r="J116" i="17" s="1"/>
  <c r="K116" i="17" s="1"/>
  <c r="K114" i="18"/>
  <c r="G118" i="17"/>
  <c r="J118" i="17" s="1"/>
  <c r="K118" i="17" s="1"/>
  <c r="J116" i="18"/>
  <c r="K116" i="18"/>
  <c r="G120" i="17"/>
  <c r="J120" i="17" s="1"/>
  <c r="K120" i="17" s="1"/>
  <c r="J118" i="18"/>
  <c r="K118" i="18"/>
  <c r="G122" i="17"/>
  <c r="J122" i="17" s="1"/>
  <c r="K122" i="17" s="1"/>
  <c r="J120" i="18"/>
  <c r="K120" i="18"/>
  <c r="G124" i="17"/>
  <c r="J124" i="17" s="1"/>
  <c r="K124" i="17" s="1"/>
  <c r="J122" i="18"/>
  <c r="K122" i="18"/>
  <c r="G126" i="17"/>
  <c r="J126" i="17" s="1"/>
  <c r="K126" i="17" s="1"/>
  <c r="J124" i="18"/>
  <c r="K124" i="18"/>
  <c r="J126" i="18"/>
  <c r="G128" i="17"/>
  <c r="J128" i="17" s="1"/>
  <c r="K128" i="17" s="1"/>
  <c r="K126" i="18"/>
  <c r="G130" i="17"/>
  <c r="J130" i="17" s="1"/>
  <c r="K130" i="17" s="1"/>
  <c r="J128" i="18"/>
  <c r="K128" i="18"/>
  <c r="J130" i="18"/>
  <c r="G132" i="17"/>
  <c r="J132" i="17" s="1"/>
  <c r="K132" i="17" s="1"/>
  <c r="K130" i="18"/>
  <c r="G134" i="17"/>
  <c r="J134" i="17" s="1"/>
  <c r="K134" i="17" s="1"/>
  <c r="J132" i="18"/>
  <c r="K132" i="18"/>
  <c r="G136" i="17"/>
  <c r="J136" i="17" s="1"/>
  <c r="K136" i="17" s="1"/>
  <c r="J134" i="18"/>
  <c r="K134" i="18"/>
  <c r="G138" i="17"/>
  <c r="J138" i="17" s="1"/>
  <c r="K138" i="17" s="1"/>
  <c r="J136" i="18"/>
  <c r="K136" i="18"/>
  <c r="J138" i="18"/>
  <c r="G140" i="17"/>
  <c r="J140" i="17" s="1"/>
  <c r="K140" i="17" s="1"/>
  <c r="K138" i="18"/>
  <c r="G142" i="17"/>
  <c r="J142" i="17" s="1"/>
  <c r="K142" i="17" s="1"/>
  <c r="J140" i="18"/>
  <c r="K140" i="18"/>
  <c r="G144" i="17"/>
  <c r="J144" i="17" s="1"/>
  <c r="K144" i="17" s="1"/>
  <c r="J142" i="18"/>
  <c r="K142" i="18"/>
  <c r="G146" i="17"/>
  <c r="J146" i="17" s="1"/>
  <c r="K146" i="17" s="1"/>
  <c r="J144" i="18"/>
  <c r="K144" i="18"/>
  <c r="J146" i="18"/>
  <c r="G148" i="17"/>
  <c r="J148" i="17" s="1"/>
  <c r="K148" i="17" s="1"/>
  <c r="K146" i="18"/>
  <c r="G150" i="17"/>
  <c r="J150" i="17" s="1"/>
  <c r="K150" i="17" s="1"/>
  <c r="J148" i="18"/>
  <c r="K148" i="18"/>
  <c r="J150" i="18"/>
  <c r="G152" i="17"/>
  <c r="J152" i="17" s="1"/>
  <c r="K152" i="17" s="1"/>
  <c r="K150" i="18"/>
  <c r="G154" i="17"/>
  <c r="J154" i="17" s="1"/>
  <c r="K154" i="17" s="1"/>
  <c r="J152" i="18"/>
  <c r="K152" i="18"/>
  <c r="J154" i="18"/>
  <c r="G156" i="17"/>
  <c r="J156" i="17" s="1"/>
  <c r="K156" i="17" s="1"/>
  <c r="K154" i="18"/>
  <c r="G158" i="17"/>
  <c r="J158" i="17" s="1"/>
  <c r="K158" i="17" s="1"/>
  <c r="J156" i="18"/>
  <c r="K156" i="18"/>
  <c r="G160" i="17"/>
  <c r="J160" i="17" s="1"/>
  <c r="K160" i="17" s="1"/>
  <c r="J158" i="18"/>
  <c r="K158" i="18"/>
  <c r="G162" i="17"/>
  <c r="J162" i="17" s="1"/>
  <c r="K162" i="17" s="1"/>
  <c r="J160" i="18"/>
  <c r="K160" i="18"/>
  <c r="J162" i="18"/>
  <c r="G164" i="17"/>
  <c r="J164" i="17" s="1"/>
  <c r="K164" i="17" s="1"/>
  <c r="K162" i="18"/>
  <c r="G166" i="17"/>
  <c r="J166" i="17" s="1"/>
  <c r="K166" i="17" s="1"/>
  <c r="J164" i="18"/>
  <c r="K164" i="18"/>
  <c r="J166" i="18"/>
  <c r="G168" i="17"/>
  <c r="J168" i="17" s="1"/>
  <c r="K168" i="17" s="1"/>
  <c r="K166" i="18"/>
  <c r="G170" i="17"/>
  <c r="J170" i="17" s="1"/>
  <c r="K170" i="17" s="1"/>
  <c r="J168" i="18"/>
  <c r="K168" i="18"/>
  <c r="J170" i="18"/>
  <c r="G172" i="17"/>
  <c r="J172" i="17" s="1"/>
  <c r="K172" i="17" s="1"/>
  <c r="K170" i="18"/>
  <c r="G174" i="17"/>
  <c r="J174" i="17" s="1"/>
  <c r="K174" i="17" s="1"/>
  <c r="J172" i="18"/>
  <c r="K172" i="18"/>
  <c r="G176" i="17"/>
  <c r="J176" i="17" s="1"/>
  <c r="K176" i="17" s="1"/>
  <c r="J174" i="18"/>
  <c r="K174" i="18"/>
  <c r="G178" i="17"/>
  <c r="J178" i="17" s="1"/>
  <c r="K178" i="17" s="1"/>
  <c r="J176" i="18"/>
  <c r="K176" i="18"/>
  <c r="J178" i="18"/>
  <c r="G180" i="17"/>
  <c r="J180" i="17" s="1"/>
  <c r="K180" i="17" s="1"/>
  <c r="K178" i="18"/>
  <c r="G182" i="17"/>
  <c r="J182" i="17" s="1"/>
  <c r="K182" i="17" s="1"/>
  <c r="J180" i="18"/>
  <c r="K180" i="18"/>
  <c r="J182" i="18"/>
  <c r="G184" i="17"/>
  <c r="J184" i="17" s="1"/>
  <c r="K184" i="17" s="1"/>
  <c r="K182" i="18"/>
  <c r="G186" i="17"/>
  <c r="J186" i="17" s="1"/>
  <c r="K186" i="17" s="1"/>
  <c r="J184" i="18"/>
  <c r="K184" i="18"/>
  <c r="J187" i="15"/>
  <c r="G187" i="15"/>
  <c r="G185" i="15"/>
  <c r="G183" i="15"/>
  <c r="J181" i="15"/>
  <c r="G181" i="15"/>
  <c r="G179" i="15"/>
  <c r="J177" i="15"/>
  <c r="G177" i="15"/>
  <c r="J175" i="15"/>
  <c r="G175" i="15"/>
  <c r="J171" i="15"/>
  <c r="G171" i="15"/>
  <c r="J169" i="15"/>
  <c r="G169" i="15"/>
  <c r="J167" i="15"/>
  <c r="G167" i="15"/>
  <c r="J165" i="15"/>
  <c r="G165" i="15"/>
  <c r="G163" i="15"/>
  <c r="J161" i="15"/>
  <c r="G161" i="15"/>
  <c r="J159" i="15"/>
  <c r="G159" i="15"/>
  <c r="I157" i="15"/>
  <c r="G155" i="15"/>
  <c r="J151" i="15"/>
  <c r="J149" i="15"/>
  <c r="G149" i="15"/>
  <c r="J147" i="15"/>
  <c r="G147" i="15"/>
  <c r="J145" i="15"/>
  <c r="G145" i="15"/>
  <c r="J143" i="15"/>
  <c r="G141" i="15"/>
  <c r="G139" i="15"/>
  <c r="I137" i="15"/>
  <c r="I135" i="15"/>
  <c r="J133" i="15"/>
  <c r="J131" i="15"/>
  <c r="G131" i="15"/>
  <c r="J129" i="15"/>
  <c r="I129" i="15"/>
  <c r="I127" i="15"/>
  <c r="G125" i="15"/>
  <c r="J123" i="15"/>
  <c r="G123" i="15"/>
  <c r="J119" i="15"/>
  <c r="J117" i="15"/>
  <c r="G117" i="15"/>
  <c r="J115" i="15"/>
  <c r="G115" i="15"/>
  <c r="J113" i="15"/>
  <c r="G113" i="15"/>
  <c r="J111" i="15"/>
  <c r="G111" i="15"/>
  <c r="G109" i="15"/>
  <c r="G107" i="15"/>
  <c r="J105" i="15"/>
  <c r="G105" i="15"/>
  <c r="J103" i="15"/>
  <c r="G103" i="15"/>
  <c r="J101" i="15"/>
  <c r="J99" i="15"/>
  <c r="J97" i="15"/>
  <c r="G97" i="15"/>
  <c r="G95" i="15"/>
  <c r="G93" i="15"/>
  <c r="J91" i="15"/>
  <c r="G91" i="15"/>
  <c r="G89" i="15"/>
  <c r="G87" i="15"/>
  <c r="J85" i="15"/>
  <c r="G85" i="15"/>
  <c r="J83" i="15"/>
  <c r="G83" i="15"/>
  <c r="J81" i="15"/>
  <c r="G81" i="15"/>
  <c r="J79" i="15"/>
  <c r="G79" i="15"/>
  <c r="G77" i="15"/>
  <c r="G75" i="15"/>
  <c r="J73" i="15"/>
  <c r="G73" i="15"/>
  <c r="J71" i="15"/>
  <c r="G71" i="15"/>
  <c r="J69" i="15"/>
  <c r="J67" i="15"/>
  <c r="J65" i="15"/>
  <c r="G65" i="15"/>
  <c r="G63" i="15"/>
  <c r="G61" i="15"/>
  <c r="J59" i="15"/>
  <c r="G59" i="15"/>
  <c r="G57" i="15"/>
  <c r="G55" i="15"/>
  <c r="J53" i="15"/>
  <c r="G53" i="15"/>
  <c r="J51" i="15"/>
  <c r="G51" i="15"/>
  <c r="J49" i="15"/>
  <c r="G49" i="15"/>
  <c r="J47" i="15"/>
  <c r="G47" i="15"/>
  <c r="G45" i="15"/>
  <c r="G43" i="15"/>
  <c r="J41" i="15"/>
  <c r="G41" i="15"/>
  <c r="J39" i="15"/>
  <c r="G39" i="15"/>
  <c r="J36" i="15"/>
  <c r="J34" i="15"/>
  <c r="G32" i="15"/>
  <c r="J30" i="15"/>
  <c r="G30" i="15"/>
  <c r="J28" i="15"/>
  <c r="G28" i="15"/>
  <c r="J26" i="15"/>
  <c r="G24" i="15"/>
  <c r="G22" i="15"/>
  <c r="J20" i="15"/>
  <c r="G20" i="15"/>
  <c r="J18" i="15"/>
  <c r="G18" i="15"/>
  <c r="J16" i="15"/>
  <c r="G16" i="15"/>
  <c r="J14" i="15"/>
  <c r="J12" i="15"/>
  <c r="J11" i="15"/>
  <c r="J38" i="15"/>
  <c r="G38" i="15"/>
  <c r="J186" i="15"/>
  <c r="G186" i="15"/>
  <c r="G184" i="15"/>
  <c r="J182" i="15"/>
  <c r="G182" i="15"/>
  <c r="G180" i="15"/>
  <c r="J178" i="15"/>
  <c r="I178" i="15"/>
  <c r="G176" i="15"/>
  <c r="J174" i="15"/>
  <c r="G174" i="15"/>
  <c r="J172" i="15"/>
  <c r="G170" i="15"/>
  <c r="J168" i="15"/>
  <c r="G168" i="15"/>
  <c r="J166" i="15"/>
  <c r="G164" i="15"/>
  <c r="G162" i="15"/>
  <c r="J160" i="15"/>
  <c r="G160" i="15"/>
  <c r="J158" i="15"/>
  <c r="G158" i="15"/>
  <c r="I156" i="15"/>
  <c r="G154" i="15"/>
  <c r="J152" i="15"/>
  <c r="I150" i="15"/>
  <c r="J148" i="15"/>
  <c r="G148" i="15"/>
  <c r="J146" i="15"/>
  <c r="G146" i="15"/>
  <c r="J144" i="15"/>
  <c r="G142" i="15"/>
  <c r="G140" i="15"/>
  <c r="J138" i="15"/>
  <c r="G138" i="15"/>
  <c r="I136" i="15"/>
  <c r="G134" i="15"/>
  <c r="J132" i="15"/>
  <c r="J130" i="15"/>
  <c r="I128" i="15"/>
  <c r="G126" i="15"/>
  <c r="J124" i="15"/>
  <c r="G124" i="15"/>
  <c r="J122" i="15"/>
  <c r="G122" i="15"/>
  <c r="J120" i="15"/>
  <c r="J118" i="15"/>
  <c r="J116" i="15"/>
  <c r="G116" i="15"/>
  <c r="J114" i="15"/>
  <c r="G114" i="15"/>
  <c r="J112" i="15"/>
  <c r="G112" i="15"/>
  <c r="J110" i="15"/>
  <c r="G110" i="15"/>
  <c r="J108" i="15"/>
  <c r="G108" i="15"/>
  <c r="J106" i="15"/>
  <c r="G106" i="15"/>
  <c r="J104" i="15"/>
  <c r="G104" i="15"/>
  <c r="J102" i="15"/>
  <c r="G102" i="15"/>
  <c r="J100" i="15"/>
  <c r="J98" i="15"/>
  <c r="G96" i="15"/>
  <c r="J94" i="15"/>
  <c r="G94" i="15"/>
  <c r="J92" i="15"/>
  <c r="G92" i="15"/>
  <c r="J90" i="15"/>
  <c r="G88" i="15"/>
  <c r="G86" i="15"/>
  <c r="J84" i="15"/>
  <c r="G84" i="15"/>
  <c r="J82" i="15"/>
  <c r="G82" i="15"/>
  <c r="J80" i="15"/>
  <c r="G80" i="15"/>
  <c r="J78" i="15"/>
  <c r="G76" i="15"/>
  <c r="J74" i="15"/>
  <c r="G74" i="15"/>
  <c r="J72" i="15"/>
  <c r="G72" i="15"/>
  <c r="J70" i="15"/>
  <c r="G70" i="15"/>
  <c r="J68" i="15"/>
  <c r="J66" i="15"/>
  <c r="G64" i="15"/>
  <c r="J62" i="15"/>
  <c r="G62" i="15"/>
  <c r="J60" i="15"/>
  <c r="G60" i="15"/>
  <c r="J58" i="15"/>
  <c r="G56" i="15"/>
  <c r="G54" i="15"/>
  <c r="J52" i="15"/>
  <c r="G52" i="15"/>
  <c r="J50" i="15"/>
  <c r="G50" i="15"/>
  <c r="J48" i="15"/>
  <c r="G48" i="15"/>
  <c r="J46" i="15"/>
  <c r="G44" i="15"/>
  <c r="J42" i="15"/>
  <c r="G42" i="15"/>
  <c r="J40" i="15"/>
  <c r="G40" i="15"/>
  <c r="J37" i="15"/>
  <c r="J35" i="15"/>
  <c r="G35" i="15"/>
  <c r="J33" i="15"/>
  <c r="G33" i="15"/>
  <c r="G31" i="15"/>
  <c r="G29" i="15"/>
  <c r="J27" i="15"/>
  <c r="G27" i="15"/>
  <c r="G25" i="15"/>
  <c r="G23" i="15"/>
  <c r="J21" i="15"/>
  <c r="G21" i="15"/>
  <c r="J19" i="15"/>
  <c r="G19" i="15"/>
  <c r="J17" i="15"/>
  <c r="G17" i="15"/>
  <c r="J15" i="15"/>
  <c r="G15" i="15"/>
  <c r="J13" i="15"/>
  <c r="K78" i="15"/>
  <c r="K91" i="15"/>
  <c r="J164" i="15"/>
  <c r="K173" i="15"/>
  <c r="K167" i="15"/>
  <c r="K165" i="15"/>
  <c r="K159" i="15"/>
  <c r="K157" i="15"/>
  <c r="K151" i="15"/>
  <c r="K149" i="15"/>
  <c r="K147" i="15"/>
  <c r="K145" i="15"/>
  <c r="K143" i="15"/>
  <c r="K137" i="15"/>
  <c r="K131" i="15"/>
  <c r="K129" i="15"/>
  <c r="K121" i="15"/>
  <c r="K103" i="15"/>
  <c r="K101" i="15"/>
  <c r="K79" i="15"/>
  <c r="K71" i="15"/>
  <c r="K69" i="15"/>
  <c r="K59" i="15"/>
  <c r="K47" i="15"/>
  <c r="K39" i="15"/>
  <c r="K30" i="15"/>
  <c r="K26" i="15"/>
  <c r="K14" i="15"/>
  <c r="K186" i="15"/>
  <c r="K172" i="15"/>
  <c r="K158" i="15"/>
  <c r="K148" i="15"/>
  <c r="K132" i="15"/>
  <c r="K110" i="15"/>
  <c r="K94" i="15"/>
  <c r="K62" i="15"/>
  <c r="K46" i="15"/>
  <c r="K187" i="15"/>
  <c r="K171" i="15"/>
  <c r="J32" i="15"/>
  <c r="K28" i="15"/>
  <c r="J24" i="15"/>
  <c r="K16" i="15"/>
  <c r="K150" i="15"/>
  <c r="K134" i="15"/>
  <c r="K102" i="15"/>
  <c r="K70" i="15"/>
  <c r="K37" i="15"/>
  <c r="K60" i="15"/>
  <c r="K92" i="15"/>
  <c r="K168" i="15"/>
  <c r="K38" i="15"/>
  <c r="K174" i="15"/>
  <c r="K160" i="15"/>
  <c r="K152" i="15"/>
  <c r="K146" i="15"/>
  <c r="K144" i="15"/>
  <c r="K130" i="15"/>
  <c r="K122" i="15"/>
  <c r="K104" i="15"/>
  <c r="K90" i="15"/>
  <c r="K80" i="15"/>
  <c r="K72" i="15"/>
  <c r="K58" i="15"/>
  <c r="K48" i="15"/>
  <c r="K40" i="15"/>
  <c r="K27" i="15"/>
  <c r="K15" i="15"/>
  <c r="J128" i="15"/>
  <c r="J185" i="15"/>
  <c r="J135" i="15"/>
  <c r="J127" i="15"/>
  <c r="J95" i="15"/>
  <c r="J87" i="15"/>
  <c r="J63" i="15"/>
  <c r="J55" i="15"/>
  <c r="J22" i="15"/>
  <c r="J11" i="17" l="1"/>
  <c r="K11" i="17" s="1"/>
  <c r="J44" i="15"/>
  <c r="J57" i="15"/>
  <c r="J89" i="15"/>
  <c r="J121" i="15"/>
  <c r="J137" i="15"/>
  <c r="J153" i="15"/>
  <c r="J173" i="15"/>
  <c r="J183" i="15"/>
  <c r="J25" i="15"/>
  <c r="J126" i="15"/>
  <c r="J142" i="15"/>
  <c r="J170" i="15"/>
  <c r="J45" i="15"/>
  <c r="J61" i="15"/>
  <c r="J77" i="15"/>
  <c r="J93" i="15"/>
  <c r="J109" i="15"/>
  <c r="J125" i="15"/>
  <c r="J141" i="15"/>
  <c r="J157" i="15"/>
  <c r="J176" i="15"/>
  <c r="J163" i="15"/>
  <c r="J179" i="15"/>
  <c r="J75" i="15"/>
  <c r="J139" i="15"/>
  <c r="J29" i="15"/>
  <c r="J54" i="15"/>
  <c r="J86" i="15"/>
  <c r="J134" i="15"/>
  <c r="J150" i="15"/>
  <c r="J162" i="15"/>
  <c r="J43" i="15"/>
  <c r="J107" i="15"/>
  <c r="J155" i="15"/>
  <c r="J154" i="15"/>
  <c r="G127" i="15"/>
  <c r="G135" i="15"/>
  <c r="J23" i="15"/>
  <c r="J31" i="15"/>
  <c r="J76" i="15"/>
  <c r="J136" i="15"/>
  <c r="J56" i="15"/>
  <c r="J184" i="15"/>
  <c r="J96" i="15"/>
  <c r="J156" i="15"/>
  <c r="J88" i="15"/>
  <c r="J64" i="15"/>
  <c r="J140" i="15"/>
  <c r="J180" i="15"/>
  <c r="G137" i="15"/>
  <c r="G129" i="15"/>
  <c r="G157" i="15"/>
  <c r="I13" i="15"/>
  <c r="G13" i="15"/>
  <c r="I37" i="15"/>
  <c r="G37" i="15"/>
  <c r="I46" i="15"/>
  <c r="G46" i="15"/>
  <c r="I58" i="15"/>
  <c r="G58" i="15"/>
  <c r="I66" i="15"/>
  <c r="G66" i="15"/>
  <c r="I78" i="15"/>
  <c r="G78" i="15"/>
  <c r="I90" i="15"/>
  <c r="G90" i="15"/>
  <c r="I98" i="15"/>
  <c r="G98" i="15"/>
  <c r="I118" i="15"/>
  <c r="G118" i="15"/>
  <c r="I130" i="15"/>
  <c r="G130" i="15"/>
  <c r="I166" i="15"/>
  <c r="G166" i="15"/>
  <c r="I11" i="15"/>
  <c r="G11" i="15"/>
  <c r="I14" i="15"/>
  <c r="G14" i="15"/>
  <c r="I26" i="15"/>
  <c r="G26" i="15"/>
  <c r="I34" i="15"/>
  <c r="G34" i="15"/>
  <c r="I67" i="15"/>
  <c r="G67" i="15"/>
  <c r="I99" i="15"/>
  <c r="G99" i="15"/>
  <c r="I119" i="15"/>
  <c r="G119" i="15"/>
  <c r="I143" i="15"/>
  <c r="G143" i="15"/>
  <c r="I151" i="15"/>
  <c r="G151" i="15"/>
  <c r="G150" i="15"/>
  <c r="G136" i="15"/>
  <c r="G156" i="15"/>
  <c r="G178" i="15"/>
  <c r="I68" i="15"/>
  <c r="G68" i="15"/>
  <c r="I100" i="15"/>
  <c r="G100" i="15"/>
  <c r="I120" i="15"/>
  <c r="G120" i="15"/>
  <c r="I132" i="15"/>
  <c r="G132" i="15"/>
  <c r="I144" i="15"/>
  <c r="G144" i="15"/>
  <c r="I152" i="15"/>
  <c r="G152" i="15"/>
  <c r="I172" i="15"/>
  <c r="G172" i="15"/>
  <c r="I12" i="15"/>
  <c r="G12" i="15"/>
  <c r="I36" i="15"/>
  <c r="G36" i="15"/>
  <c r="I69" i="15"/>
  <c r="G69" i="15"/>
  <c r="I101" i="15"/>
  <c r="G101" i="15"/>
  <c r="I121" i="15"/>
  <c r="G121" i="15"/>
  <c r="I133" i="15"/>
  <c r="G133" i="15"/>
  <c r="I153" i="15"/>
  <c r="G153" i="15"/>
  <c r="I173" i="15"/>
  <c r="G173" i="15"/>
  <c r="G128" i="15"/>
</calcChain>
</file>

<file path=xl/sharedStrings.xml><?xml version="1.0" encoding="utf-8"?>
<sst xmlns="http://schemas.openxmlformats.org/spreadsheetml/2006/main" count="18138" uniqueCount="572">
  <si>
    <t>Expenditure</t>
  </si>
  <si>
    <t>HWB</t>
  </si>
  <si>
    <t xml:space="preserve">Non Elective Summary - </t>
  </si>
  <si>
    <t>Health and Wellbeing Board</t>
  </si>
  <si>
    <t>Planned Pooled Fund</t>
  </si>
  <si>
    <t>Planned Expenditure (from Q1 return)</t>
  </si>
  <si>
    <t>Forecasted Expenditure (from Q4 return)</t>
  </si>
  <si>
    <t>Actual Expenditure (from Q4 return)</t>
  </si>
  <si>
    <t>Variance from Planned Expenditure</t>
  </si>
  <si>
    <t>Variance from Forecasted Expenditure</t>
  </si>
  <si>
    <t>Variance Between Actual 15/16 Expenditure and Pooled Fund</t>
  </si>
  <si>
    <t>Code</t>
  </si>
  <si>
    <t>Name</t>
  </si>
  <si>
    <t>Q1 15/16</t>
  </si>
  <si>
    <t>Q2 15/16</t>
  </si>
  <si>
    <t>Q3 15/16</t>
  </si>
  <si>
    <t>Q4 15/16</t>
  </si>
  <si>
    <t>Annual Total</t>
  </si>
  <si>
    <t/>
  </si>
  <si>
    <t>Y54</t>
  </si>
  <si>
    <t>North of England Commissioning Region</t>
  </si>
  <si>
    <t>Y55</t>
  </si>
  <si>
    <t>Midlands and East of England Commissioning Region</t>
  </si>
  <si>
    <t>Y56</t>
  </si>
  <si>
    <t>London Commissioning Region</t>
  </si>
  <si>
    <t>Y57</t>
  </si>
  <si>
    <t>South of England Commissioning Region</t>
  </si>
  <si>
    <t>E12000001</t>
  </si>
  <si>
    <t>North East GOR</t>
  </si>
  <si>
    <t>E12000002</t>
  </si>
  <si>
    <t>North West GOR</t>
  </si>
  <si>
    <t>E12000003</t>
  </si>
  <si>
    <t>Yorkshire and The Humber GOR</t>
  </si>
  <si>
    <t>E12000004</t>
  </si>
  <si>
    <t>East Midlands GOR</t>
  </si>
  <si>
    <t>E12000005</t>
  </si>
  <si>
    <t>West Midlands GOR</t>
  </si>
  <si>
    <t>E12000006</t>
  </si>
  <si>
    <t>East of England GOR</t>
  </si>
  <si>
    <t>E12000007</t>
  </si>
  <si>
    <t>London GOR</t>
  </si>
  <si>
    <t>E12000008</t>
  </si>
  <si>
    <t>South East GOR</t>
  </si>
  <si>
    <t>E12000009</t>
  </si>
  <si>
    <t>South West GOR</t>
  </si>
  <si>
    <t>Q72</t>
  </si>
  <si>
    <t>NHS England North (Yorkshire And Humber)</t>
  </si>
  <si>
    <t>Q73</t>
  </si>
  <si>
    <t>NHS England North (Lancashire And Greater Manchester)</t>
  </si>
  <si>
    <t>Q74</t>
  </si>
  <si>
    <t>NHS England North (Cumbria And North East)</t>
  </si>
  <si>
    <t>Q75</t>
  </si>
  <si>
    <t>NHS England North (Cheshire And Merseyside)</t>
  </si>
  <si>
    <t>Q76</t>
  </si>
  <si>
    <t>NHS England Midlands And East (North Midlands)</t>
  </si>
  <si>
    <t>Q77</t>
  </si>
  <si>
    <t>NHS England Midlands And East (West Midlands)</t>
  </si>
  <si>
    <t>Q78</t>
  </si>
  <si>
    <t>NHS England Midlands And East (Central Midlands)</t>
  </si>
  <si>
    <t>Q79</t>
  </si>
  <si>
    <t>NHS England Midlands And East (East)</t>
  </si>
  <si>
    <t>Q80</t>
  </si>
  <si>
    <t>NHS England South (South West)</t>
  </si>
  <si>
    <t>Q81</t>
  </si>
  <si>
    <t>NHS England South (South East)</t>
  </si>
  <si>
    <t>Q82</t>
  </si>
  <si>
    <t>NHS England South (South Central)</t>
  </si>
  <si>
    <t>Q70</t>
  </si>
  <si>
    <t>NHS England South (Wessex)</t>
  </si>
  <si>
    <t>Q71</t>
  </si>
  <si>
    <t>NHS England London</t>
  </si>
  <si>
    <t>E09000002</t>
  </si>
  <si>
    <t>Barking and Dagenham</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</si>
  <si>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</si>
  <si>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</si>
  <si>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</si>
  <si>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</si>
  <si>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</si>
  <si>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</si>
  <si>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</si>
  <si>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</si>
  <si>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</si>
  <si>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</si>
  <si>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</si>
  <si>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</si>
  <si>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</si>
  <si>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</si>
  <si>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</si>
  <si>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</si>
  <si>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</si>
  <si>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</si>
  <si>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E06000028 &amp; E06000029</t>
  </si>
  <si>
    <t>Bournemouth &amp; Poole</t>
  </si>
  <si>
    <t>E06000036</t>
  </si>
  <si>
    <t>Bracknell Forest</t>
  </si>
  <si>
    <t>E08000032</t>
  </si>
  <si>
    <t>Bradford</t>
  </si>
  <si>
    <t>E09000005</t>
  </si>
  <si>
    <t>Brent</t>
  </si>
  <si>
    <t>E06000043</t>
  </si>
  <si>
    <t>Brighton and Hove</t>
  </si>
  <si>
    <t>E06000023</t>
  </si>
  <si>
    <t>Bristol, City of</t>
  </si>
  <si>
    <t>E09000006</t>
  </si>
  <si>
    <t>Bromley</t>
  </si>
  <si>
    <t>E10000002</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</si>
  <si>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</si>
  <si>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</si>
  <si>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</si>
  <si>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</si>
  <si>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</si>
  <si>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</si>
  <si>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</si>
  <si>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</si>
  <si>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</si>
  <si>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</si>
  <si>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</si>
  <si>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</si>
  <si>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</si>
  <si>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</si>
  <si>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</si>
  <si>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</si>
  <si>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</si>
  <si>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</si>
  <si>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 &amp; Scilly</t>
  </si>
  <si>
    <t>E06000047</t>
  </si>
  <si>
    <t>County Durham</t>
  </si>
  <si>
    <t>E08000026</t>
  </si>
  <si>
    <t>Coventry</t>
  </si>
  <si>
    <t>E09000008</t>
  </si>
  <si>
    <t>Croydon</t>
  </si>
  <si>
    <t>E10000006</t>
  </si>
  <si>
    <t>Cumbria</t>
  </si>
  <si>
    <t>E06000005</t>
  </si>
  <si>
    <t>Darlington</t>
  </si>
  <si>
    <t>E06000015</t>
  </si>
  <si>
    <t>Derby</t>
  </si>
  <si>
    <t>E10000007</t>
  </si>
  <si>
    <t>Derbyshire</t>
  </si>
  <si>
    <t>E10000008</t>
  </si>
  <si>
    <t>Devon</t>
  </si>
  <si>
    <t>E08000017</t>
  </si>
  <si>
    <t>Doncaster</t>
  </si>
  <si>
    <t>E10000009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</si>
  <si>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</si>
  <si>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</si>
  <si>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</si>
  <si>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</si>
  <si>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</si>
  <si>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</si>
  <si>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</si>
  <si>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</si>
  <si>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</si>
  <si>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</si>
  <si>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</si>
  <si>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</si>
  <si>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</si>
  <si>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</si>
  <si>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</si>
  <si>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</si>
  <si>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</si>
  <si>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</si>
  <si>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</si>
  <si>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</si>
  <si>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</si>
  <si>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</si>
  <si>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</si>
  <si>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</si>
  <si>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</si>
  <si>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</si>
  <si>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</si>
  <si>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</si>
  <si>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</si>
  <si>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</si>
  <si>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</si>
  <si>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</si>
  <si>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</si>
  <si>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</si>
  <si>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</si>
  <si>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</si>
  <si>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</si>
  <si>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</si>
  <si>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</si>
  <si>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</si>
  <si>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</si>
  <si>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</si>
  <si>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</si>
  <si>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</si>
  <si>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</si>
  <si>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</si>
  <si>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</si>
  <si>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</si>
  <si>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</si>
  <si>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</si>
  <si>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</si>
  <si>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</si>
  <si>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 City of</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</si>
  <si>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</si>
  <si>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</si>
  <si>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</si>
  <si>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</si>
  <si>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</si>
  <si>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</si>
  <si>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</si>
  <si>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</si>
  <si>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</si>
  <si>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</si>
  <si>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</si>
  <si>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</si>
  <si>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</si>
  <si>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</si>
  <si>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</si>
  <si>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</si>
  <si>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</si>
  <si>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</si>
  <si>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</si>
  <si>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</si>
  <si>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</si>
  <si>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</si>
  <si>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</si>
  <si>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</si>
  <si>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</si>
  <si>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</si>
  <si>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</si>
  <si>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</si>
  <si>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</si>
  <si>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</si>
  <si>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</si>
  <si>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</si>
  <si>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</si>
  <si>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</si>
  <si>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</si>
  <si>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</si>
  <si>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</si>
  <si>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</si>
  <si>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</si>
  <si>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</si>
  <si>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</si>
  <si>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</si>
  <si>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</si>
  <si>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</si>
  <si>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</si>
  <si>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</si>
  <si>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</si>
  <si>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</si>
  <si>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</si>
  <si>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</si>
  <si>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</si>
  <si>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</si>
  <si>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</si>
  <si>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</si>
  <si>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E06000018</t>
  </si>
  <si>
    <t>Nottingham</t>
  </si>
  <si>
    <t>E10000024</t>
  </si>
  <si>
    <t>Nottinghamshire</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</si>
  <si>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</si>
  <si>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</si>
  <si>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</si>
  <si>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</si>
  <si>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</si>
  <si>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</si>
  <si>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</si>
  <si>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</si>
  <si>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</si>
  <si>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</si>
  <si>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</si>
  <si>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</si>
  <si>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</si>
  <si>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</si>
  <si>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</si>
  <si>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</si>
  <si>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</si>
  <si>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</si>
  <si>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</si>
  <si>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</si>
  <si>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</si>
  <si>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</si>
  <si>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</si>
  <si>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</si>
  <si>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</si>
  <si>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</si>
  <si>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</si>
  <si>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</si>
  <si>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</si>
  <si>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</si>
  <si>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</si>
  <si>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</si>
  <si>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</si>
  <si>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</si>
  <si>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</si>
  <si>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</si>
  <si>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</si>
  <si>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</si>
  <si>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E10000027</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</si>
  <si>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</si>
  <si>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</si>
  <si>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</si>
  <si>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</si>
  <si>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</si>
  <si>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</si>
  <si>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</si>
  <si>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</si>
  <si>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</si>
  <si>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</si>
  <si>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</si>
  <si>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</si>
  <si>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</si>
  <si>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</si>
  <si>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</si>
  <si>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</si>
  <si>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</si>
  <si>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</si>
  <si>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</si>
  <si>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</si>
  <si>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</si>
  <si>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</si>
  <si>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</si>
  <si>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</si>
  <si>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</si>
  <si>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</si>
  <si>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</si>
  <si>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</si>
  <si>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</si>
  <si>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</si>
  <si>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</si>
  <si>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</si>
  <si>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</si>
  <si>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</si>
  <si>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</si>
  <si>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</si>
  <si>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</si>
  <si>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</si>
  <si>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</si>
  <si>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</si>
  <si>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</si>
  <si>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</si>
  <si>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</si>
  <si>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</si>
  <si>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</si>
  <si>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</si>
  <si>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</si>
  <si>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</si>
  <si>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</si>
  <si>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</si>
  <si>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</si>
  <si>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</si>
  <si>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</si>
  <si>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</si>
  <si>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</si>
  <si>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</si>
  <si>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</si>
  <si>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E10000032</t>
  </si>
  <si>
    <t>West Sussex</t>
  </si>
  <si>
    <t>E09000033</t>
  </si>
  <si>
    <t>Westminster</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</si>
  <si>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</si>
  <si>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</si>
  <si>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</si>
  <si>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</si>
  <si>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</si>
  <si>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</si>
  <si>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</si>
  <si>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</si>
  <si>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</si>
  <si>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</si>
  <si>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</si>
  <si>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</si>
  <si>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</si>
  <si>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</si>
  <si>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</si>
  <si>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</si>
  <si>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 xml:space="preserve">Footnotes </t>
  </si>
  <si>
    <t>Expenditure is defined as the aggregate contributions paid into the pooled funds by all partners in accordance with their agreed Better Care Fund plan</t>
  </si>
  <si>
    <t>The pooled fund data has been taken from the Better Care Fund plans NELCSU meta-analysis live file 18th February 2015.</t>
  </si>
  <si>
    <t>Variance from Planned Expenditure (Percentage)</t>
  </si>
  <si>
    <t>%</t>
  </si>
  <si>
    <t>Variance from Forecasted Expenditure (Percentage)</t>
  </si>
  <si>
    <t>Variance between Actual 15/16 Expenditure and Pooled Fund (Percentage)</t>
  </si>
  <si>
    <t>Income</t>
  </si>
  <si>
    <t>Planned Income (from Q1 return)</t>
  </si>
  <si>
    <t>Forecasted Income (from Q4 return)</t>
  </si>
  <si>
    <t>Actual Income (from Q4 return)</t>
  </si>
  <si>
    <t>Variance from Planned Income</t>
  </si>
  <si>
    <t>Variance from Forecasted Income</t>
  </si>
  <si>
    <t>Variance Between Actual 15/16 Income and Planned Pooled Fund</t>
  </si>
  <si>
    <t>Income is defined as the aggregate contributions paid into the pooled funds by all partners in accordance with their agreed Better Care Fund plan</t>
  </si>
  <si>
    <t>Variance from plan/forecast shows the actual income compared to the planned/forecast income, i.e. a variance of -£1,000 means the HWB has received £1,000 less than they were planning/forecasting to receive, similarly a variance of £1,000 means the HWB has received £1,000 more than they were planning/forecasting to receive.</t>
  </si>
  <si>
    <t>Variance from Planned Income (Percentage)</t>
  </si>
  <si>
    <t>Variance from Forecasted Income (Percentage)</t>
  </si>
  <si>
    <t>Variance Between Actual 15/16 Income and Planned Pooled Fund ( Percentage)</t>
  </si>
  <si>
    <t>Q1 13/14</t>
  </si>
  <si>
    <t>Q2 13/14</t>
  </si>
  <si>
    <t>Q3 13/14</t>
  </si>
  <si>
    <t>Q4 13/14</t>
  </si>
  <si>
    <t>Q1 14/15</t>
  </si>
  <si>
    <t>Q2 14/15</t>
  </si>
  <si>
    <t>Q3 14/15</t>
  </si>
  <si>
    <t>Q4 14/15</t>
  </si>
  <si>
    <t xml:space="preserve">Delayed Transfers of Care Summary - </t>
  </si>
  <si>
    <t>Delayed Transfers Of Care numerator data for Baseline and Current Performance has been sourced from the monthly DTOC return found here http://www.england.nhs.uk/statistics/statistical-work-areas/delayed-transfers-of-care/</t>
  </si>
  <si>
    <t>Please note that the Delayed Transfers Of Care (delayed days) from hospital per 100,000 population (aged 18+) population projections are based on a calendar year. Therefore any step change in performance for Q4 may need to be treated with caution.</t>
  </si>
  <si>
    <t>Population figures for Cornwall and Isles of Scilly and Bournemouth and Poole has been combined to form Cornwall &amp; Scilly and Bournemouth &amp; Poole respectively to create a DTOC rate for these two Health and Well-Being Boards. Isles of Scilly is a HWB in its own right but has a combined Better Care Fund plan with Cornwall HWB, against which performance is reported jointly.</t>
  </si>
  <si>
    <t>Annual 14/15</t>
  </si>
  <si>
    <t>Annual 15/16</t>
  </si>
  <si>
    <t>Delayed Transfers Of Care (delayed days) from hospital per 100,000 population (aged 18+) is the metric as specified in the technical guidance and calculated in the BCF metrics analytical tool.  Population projections are based on  mid-2014 Subnational Population projections.</t>
  </si>
  <si>
    <t>Data Source Used</t>
  </si>
  <si>
    <t>SUS</t>
  </si>
  <si>
    <t>MAR</t>
  </si>
  <si>
    <t>Other</t>
  </si>
  <si>
    <t>Data source used - baselines, plans and Q4 actual performance has been taken from the Better Care Fund Revised Non-Elective targets - Q4 Playback and Final Re-Validation of Baseline and Plans Collection returned by HWB's in July 2015. The Q1 15/16 actual performance has been taken from the Q1 Better Care Fund data collection returned by HWB's in August 2015. The Q2 actual performance 15/16 and the Q4 15/16 plan has been taken from the Q2 Better Care Fund data collection returned by HWB's in November 2015. The Q3 15/16 actual performance has been taken from the Q3 Better Care Fund data collection returned by HWB's in February 2016. The Q4 15/16 actual performance has been taken from the Q4 Better Care Fund data collection returned by HWB's in June 2016.</t>
  </si>
  <si>
    <t xml:space="preserve">Baselines and actual performance (as signed off by the HWB) may not match centrally held data sources due to local definitional adjustments during extraction. </t>
  </si>
  <si>
    <t xml:space="preserve">Better Care Fund Baseline and Plan collection is correct as at 16/12/15. </t>
  </si>
  <si>
    <t>Please note that the baselines and plans as reported are constructed by the HWB using either SUS or MAR activity which has been locally agreed.</t>
  </si>
  <si>
    <t>Annual Rate 14/15</t>
  </si>
  <si>
    <t>Annual Rate 15/16</t>
  </si>
  <si>
    <t>HWB Resident Population estimates - All ages</t>
  </si>
  <si>
    <t>2014 SNPP</t>
  </si>
  <si>
    <t>Region</t>
  </si>
  <si>
    <t>LG Region</t>
  </si>
  <si>
    <t>LO</t>
  </si>
  <si>
    <t>England</t>
  </si>
  <si>
    <t xml:space="preserve">Org Code </t>
  </si>
  <si>
    <t>Org Name</t>
  </si>
  <si>
    <t>Population (Denominator)</t>
  </si>
  <si>
    <t>Rate (per 100,000 population)</t>
  </si>
  <si>
    <t>Non Elective Admissions (Numerator)</t>
  </si>
  <si>
    <t>Performance</t>
  </si>
  <si>
    <t>Delayed Days (Numerator)</t>
  </si>
  <si>
    <t>Baseline</t>
  </si>
  <si>
    <t>Plan</t>
  </si>
  <si>
    <t>Actual</t>
  </si>
  <si>
    <t>DTOC Total Delayed Beddays</t>
  </si>
  <si>
    <t>PLANS</t>
  </si>
  <si>
    <t>Scroll down for plans. Baselines equal to 14/15 actual</t>
  </si>
  <si>
    <t>Data Sources</t>
  </si>
  <si>
    <t>Period covered</t>
  </si>
  <si>
    <t>Source</t>
  </si>
  <si>
    <t>NHS England</t>
  </si>
  <si>
    <t>Monthly DTOC Return</t>
  </si>
  <si>
    <t>April 2014 - March 2016</t>
  </si>
  <si>
    <t>Q4 13/14 to Q4 15/16</t>
  </si>
  <si>
    <t>Better Care Fund plans NELCSU meta-analysis live file 18th February 2015.</t>
  </si>
  <si>
    <t>2015/16</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</si>
  <si>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</si>
  <si>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Better Care Fund : Whole Year Performance Report</t>
  </si>
  <si>
    <t>Better Care Fund Revised Non-Elective targets - Playback and Final Re-Validation of Baseline and Plans Collection</t>
  </si>
  <si>
    <t>Better Care Fund Data Collections</t>
  </si>
  <si>
    <t>Population 18+ (Denominator)</t>
  </si>
  <si>
    <t>Annual Mid-2014</t>
  </si>
  <si>
    <t>Annual Mid-2015</t>
  </si>
  <si>
    <t>Income Summary -</t>
  </si>
  <si>
    <t xml:space="preserve">Name </t>
  </si>
  <si>
    <t>Total Count</t>
  </si>
  <si>
    <t>Yes</t>
  </si>
  <si>
    <t>Yes percentage</t>
  </si>
  <si>
    <t>No</t>
  </si>
  <si>
    <t>No percentage</t>
  </si>
  <si>
    <t>GOR</t>
  </si>
  <si>
    <t>Data Source:</t>
  </si>
  <si>
    <t>Better Care Fund 2015-16 Quarterly Collection Template  - Quarter 4</t>
  </si>
  <si>
    <t>National Conditions</t>
  </si>
  <si>
    <t>National</t>
  </si>
  <si>
    <t xml:space="preserve">National Conditions HWB Summary - </t>
  </si>
  <si>
    <t>Better Care Fund 2014-15 Quarterly Collection Template  - Quarter 4</t>
  </si>
  <si>
    <t xml:space="preserve">National Conditions Regional Summary - </t>
  </si>
  <si>
    <t>National Conditions - Regional Breakdown</t>
  </si>
  <si>
    <t>Q4 2014/15 - Q4 2015/16</t>
  </si>
  <si>
    <t>HWB Resident Population estimates - 18+</t>
  </si>
  <si>
    <t>Expenditure Summary -</t>
  </si>
  <si>
    <t>4 i) Is the NHS Number being used as the primary identifier for health and care services?</t>
  </si>
  <si>
    <t>1) Are the plans still jointly agreed?</t>
  </si>
  <si>
    <t>2) Are Social Care Services (not spending) being protected?</t>
  </si>
  <si>
    <t>3) Are the 7 day services to support patients being discharged and prevent unnecessary admission at weekends in place and delivering?</t>
  </si>
  <si>
    <t>4 ii) Are you pursuing open APIs (i.e. systems that speak to each other)?</t>
  </si>
  <si>
    <t>4 iii) Are the appropriate Information Governance controls in place for information sharing in line with Caldicott 2?</t>
  </si>
  <si>
    <t>5) Is a joint approach to assessments and care planning taking place and where funding is being used for integrated packages of care, is there an accountable professional?</t>
  </si>
  <si>
    <t>6) Is an agreement on the consequential impact of changes in the acute sector in place?</t>
  </si>
  <si>
    <t>Variance from plan/forecast shows the actual Expenditure compared to the planned/forecast expenditure, i.e. a variance of -£1,000 means the HWB has spent £1,000 less than they were planning/forecasting to spend, similarly a variance of £1,000 means the HWB has spent £1,000 more than they were planning/forecasting to spend.</t>
  </si>
  <si>
    <t>Note that any responses detailed as 'No - In Progress' in the Q4 14/15 data collection have been classifed as 'No' for comparison purposes, as the 'No' category was not available within the Q4 15/16 data collection</t>
  </si>
  <si>
    <t>Percentage Reduction (against baseline rate)</t>
  </si>
  <si>
    <t>Percentage Reduction (against plan rate)</t>
  </si>
  <si>
    <t>Actual Reduction against baseline rate (negative value indicates increase in rate)</t>
  </si>
  <si>
    <t>Quarterly Delayed Transfers of Care Summary</t>
  </si>
  <si>
    <t>Baseline Q1 14/15</t>
  </si>
  <si>
    <t>Baseline Q2 14/15</t>
  </si>
  <si>
    <t>Baseline Q3 14/15</t>
  </si>
  <si>
    <t>Baseline Q4 14/15</t>
  </si>
  <si>
    <t>Rate Q1 14/15</t>
  </si>
  <si>
    <t>Rate Q2 14/15</t>
  </si>
  <si>
    <t>Rate Q3 14/15</t>
  </si>
  <si>
    <t>Rate Q4 14/15</t>
  </si>
  <si>
    <t>Plan Q1 15/16</t>
  </si>
  <si>
    <t>Rate Q1 15/16</t>
  </si>
  <si>
    <t>Plan Q2 15/16</t>
  </si>
  <si>
    <t>Plan Q3 15/16</t>
  </si>
  <si>
    <t>Plan Q4 15/16</t>
  </si>
  <si>
    <t>Annual Mid-2016</t>
  </si>
  <si>
    <t>Rate Q4 15/16</t>
  </si>
  <si>
    <t>Rate Q3 15/16</t>
  </si>
  <si>
    <t>Rate Q2 15/16</t>
  </si>
  <si>
    <t>Actual Q4 15/16</t>
  </si>
  <si>
    <t>Actual Q1 15/16</t>
  </si>
  <si>
    <t>Actual Q2 15/16</t>
  </si>
  <si>
    <t>Actual Q3 15/16</t>
  </si>
  <si>
    <t>Actual Reduction against plan rate (negative value indicates increase in rate)</t>
  </si>
  <si>
    <t>Performance Q4 15/16</t>
  </si>
  <si>
    <t>Performance Q1 15/16</t>
  </si>
  <si>
    <t>Performance Q2 15/16</t>
  </si>
  <si>
    <t>Performance Q3 15/16</t>
  </si>
  <si>
    <t>Annual Delayed Transfers of Care Summary</t>
  </si>
  <si>
    <t>Annual Non-Elective Summary</t>
  </si>
  <si>
    <t>Quarterly Non Elective Summary</t>
  </si>
  <si>
    <t>Non elective admissions (Numerator)</t>
  </si>
  <si>
    <t>Population  (Denominator)</t>
  </si>
  <si>
    <t>Reablement</t>
  </si>
  <si>
    <t>Baseline (%)</t>
  </si>
  <si>
    <t>Plan (%)</t>
  </si>
  <si>
    <t>Actual (%)</t>
  </si>
  <si>
    <t>2014 / 15</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</si>
  <si>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</si>
  <si>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</si>
  <si>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Outcome Definition:</t>
  </si>
  <si>
    <t>Actuals</t>
  </si>
  <si>
    <t>Performance Against Baseline</t>
  </si>
  <si>
    <t>Performance Against Plan</t>
  </si>
  <si>
    <t>Actual 13/14</t>
  </si>
  <si>
    <t>Actual 14/15</t>
  </si>
  <si>
    <t>Actual 15/16</t>
  </si>
  <si>
    <t>Actual 16/17</t>
  </si>
  <si>
    <t>14/15</t>
  </si>
  <si>
    <t>15/16</t>
  </si>
  <si>
    <t>Plans</t>
  </si>
  <si>
    <t>Plan 13/14</t>
  </si>
  <si>
    <t>Plan 14/15</t>
  </si>
  <si>
    <t>Plan15/16</t>
  </si>
  <si>
    <t>Plan 16/17</t>
  </si>
  <si>
    <t>2015 / 16</t>
  </si>
  <si>
    <t>Reablement actual and baseline data for has been sourced from the annual ASCOF 2015-16 return found www.content.digital.nhs.uk/catalogue/PUB18657 - this is an annual measure, data was published 05/10/2016.</t>
  </si>
  <si>
    <t>Residential Admissions</t>
  </si>
  <si>
    <t>Residential admissions</t>
  </si>
  <si>
    <t>Forecast 13/14</t>
  </si>
  <si>
    <t>Forecast 14/15</t>
  </si>
  <si>
    <t>Forecast 16/17</t>
  </si>
  <si>
    <t>Forecast 15/16</t>
  </si>
  <si>
    <t>Performance Against Forecast</t>
  </si>
  <si>
    <t>Actual Rate</t>
  </si>
  <si>
    <t>Forecast Rate</t>
  </si>
  <si>
    <t>Baseline Rate</t>
  </si>
  <si>
    <t>Residential Admissions actual and baseline data for has been sourced from the annual ASCOF 2015-16 return found www.content.digital.nhs.uk/catalogue/PUB18657 - this is an annual measure, data was published 05/10/2016.</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</si>
  <si>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</si>
  <si>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Percentage reduction (against baseline rate)</t>
  </si>
  <si>
    <t>Percentage reduction (against forecast rate)</t>
  </si>
  <si>
    <t>Actual Reduction against forecast rate (negative value indicates increase in rate)</t>
  </si>
  <si>
    <t>Percentage point increase (against baseline)</t>
  </si>
  <si>
    <t>Percentage point increase (against plan)</t>
  </si>
  <si>
    <t>NHS Digital</t>
  </si>
  <si>
    <t>Annual Reablement Return</t>
  </si>
  <si>
    <t>2014/15 &amp; 2015/16</t>
  </si>
  <si>
    <t>Annual Residential Admissions Return</t>
  </si>
  <si>
    <t xml:space="preserve">Data published by NHS Digital contains estimates, these are represented by an 'e' and denotes that a value has been estimated to enable the calculation of regional, national and council type totals. Estimated values are not presented and are not used to calculate scores for the relevant council. So that the calculations can be utilised without error, the data used within this report has replaced all values of 'e' with " ". This impacts Cornwall &amp; Scilly only. </t>
  </si>
  <si>
    <t>National and regional residential admissions data is not published by NHS Digital. These figures have therefore been calculated internally using supressed data (Cells G11:I15 &amp; G25:I37)</t>
  </si>
  <si>
    <t>National and regional reablement data is not published by NHS Digital. These figures have therefore been calculated internally using supressed data (Cells G11:I15 &amp; G25:I37)</t>
  </si>
  <si>
    <t>Forecasts for 2015-16 are used instead of Plans due to a change in the Residential Admissions definition from 2014-15 onwards. Residential Admissions Plans for 2015-16 were made before the change to the Residential Admissions definition, therefore, 2015/16 Forecasts collected within submission 4 planning returns are used instead as they are based on the updated Residential Admissions definition.</t>
  </si>
  <si>
    <t>Annual rate of older people whose long-term support needs are best met by admission to residential and nursing care homes.
Numerator: The sum of the number of council-supported older people (aged 65 and over) whose long-term support needs were met by a change of setting to residential and nursing care during the year (excluding transfers between residential and nursing care). This data is taken from Short- and Long-Term Support (SALT) collected by NHS Digital
Denominator: Size of the older people population in area (aged 65 and over). This should be the appropriate ONS mid-year population estimate or projection.</t>
  </si>
  <si>
    <t>Please note that this report does not include forecast data for Stoke-on-Trent and Staffordshire Health and Well-Being Boards as at time of release they are in 'escalation'. Therefore, forecast data for these HWBs which would otherwise have been sourced from the submission 4 data collection template are not present in this report and corresponding cells have been replaced by blank values. The absence of data for these HWBs should be taken into consideration when interpreting national and regional totals containing the aforementioned HWBs.</t>
  </si>
  <si>
    <t>Better Care Fund Planning Template - Submission 4</t>
  </si>
  <si>
    <t>2015/16 (Forecast)</t>
  </si>
  <si>
    <t>General Footnotes:</t>
  </si>
  <si>
    <t xml:space="preserve">This information can be made available in alternative formats, such as easy read or large print, and may be available in alternative languages, upon request. Please contact 0300 311 22 33 or email england.contactus@nhs.net stating that this document is owned by the Better Care Support team, Operations and Information. </t>
  </si>
  <si>
    <t>This report presents a summary of data collected throughout 2015/16 Better Care Fund collections. 
The information presented in the BCF reports is correct at the time of reporting. In the event that a hospital provider revises their non-elective admission, or DTOC activity data; or where a HWB amend information relating to planned and actual spend outside of the BCF reporting period,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</si>
  <si>
    <t>Covering note:</t>
  </si>
  <si>
    <r>
      <t xml:space="preserve">Limited data cleaning has been undertaken on the data. For raw data sources, please click on the links below. 
</t>
    </r>
    <r>
      <rPr>
        <sz val="11"/>
        <color rgb="FF0070C0"/>
        <rFont val="Calibri"/>
        <family val="2"/>
        <scheme val="minor"/>
      </rPr>
      <t xml:space="preserve">Non-elective Admissions (NEAs)
Delayed Transfers of Care (DToCs)
Reablement and residential admissions </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</si>
</sst>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quot;£&quot;#,##0"/>
    <numFmt numFmtId="165" formatCode="0.0%"/>
    <numFmt numFmtId="166" formatCode="#,##0.0"/>
    <numFmt numFmtId="167" formatCode="#,##0.0_ ;\-#,##0.0\ "/>
    <numFmt numFmtId="168" formatCode="[$-F800]dddd\,\ mmmm\ dd\,\ yyyy"/>
    <numFmt numFmtId="169" formatCode="_(&quot;$&quot;#,##0.0_);\(&quot;$&quot;#,##0.0\);_(&quot;-&quot;_)"/>
    <numFmt numFmtId="170" formatCode="#,##0;\(#,##0\)"/>
    <numFmt numFmtId="171" formatCode="#,##0;\-#,##0;\-"/>
    <numFmt numFmtId="172" formatCode="_(* #,##0.00_);_(* \(#,##0.00\);_(* &quot;-&quot;??_);_(@_)"/>
    <numFmt numFmtId="173" formatCode="mmm\ \-\ yy"/>
    <numFmt numFmtId="174" formatCode="[Magenta]&quot;Err&quot;;[Magenta]&quot;Err&quot;;[Blue]&quot;OK&quot;"/>
    <numFmt numFmtId="175" formatCode="General\ &quot;.&quot;"/>
    <numFmt numFmtId="176" formatCode="#,##0_);[Red]\(#,##0\);\-_)"/>
    <numFmt numFmtId="177" formatCode="0.0_)%;[Red]\(0.0%\);0.0_)%"/>
    <numFmt numFmtId="178" formatCode="\+\ #,##0.0_);\-\ #,##0.0_)"/>
    <numFmt numFmtId="179" formatCode="0.0"/>
  </numFmts>
  <fonts count="11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0"/>
      <name val="Arial"/>
      <family val="2"/>
    </font>
    <font>
      <sz val="10"/>
      <name val="Arial"/>
      <family val="2"/>
    </font>
    <font>
      <i/>
      <sz val="11"/>
      <color theme="1"/>
      <name val="Calibri"/>
      <family val="2"/>
      <scheme val="minor"/>
    </font>
    <font>
      <b/>
      <sz val="11"/>
      <name val="Calibri"/>
      <family val="2"/>
      <scheme val="minor"/>
    </font>
    <font>
      <i/>
      <sz val="11"/>
      <name val="Calibri"/>
      <family val="2"/>
      <scheme val="minor"/>
    </font>
    <font>
      <sz val="10"/>
      <color theme="0"/>
      <name val="Calibri"/>
      <family val="2"/>
      <scheme val="minor"/>
    </font>
    <font>
      <sz val="11"/>
      <color indexed="8"/>
      <name val="Calibri"/>
      <family val="2"/>
    </font>
    <font>
      <sz val="9"/>
      <color theme="1"/>
      <name val="Arial"/>
      <family val="2"/>
    </font>
    <font>
      <sz val="11"/>
      <color indexed="9"/>
      <name val="Calibri"/>
      <family val="2"/>
    </font>
    <font>
      <sz val="9"/>
      <color theme="0"/>
      <name val="Arial"/>
      <family val="2"/>
    </font>
    <font>
      <sz val="8"/>
      <name val="Arial"/>
      <family val="2"/>
    </font>
    <font>
      <sz val="11"/>
      <color indexed="20"/>
      <name val="Calibri"/>
      <family val="2"/>
    </font>
    <font>
      <sz val="9"/>
      <color rgb="FF9C0006"/>
      <name val="Arial"/>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9"/>
      <color rgb="FFFA7D00"/>
      <name val="Arial"/>
      <family val="2"/>
    </font>
    <font>
      <b/>
      <sz val="11"/>
      <color indexed="9"/>
      <name val="Calibri"/>
      <family val="2"/>
    </font>
    <font>
      <b/>
      <sz val="9"/>
      <color theme="0"/>
      <name val="Arial"/>
      <family val="2"/>
    </font>
    <font>
      <b/>
      <sz val="10"/>
      <color indexed="18"/>
      <name val="MS Sans Serif"/>
      <family val="2"/>
    </font>
    <font>
      <sz val="10"/>
      <name val="Times New Roman"/>
      <family val="1"/>
    </font>
    <font>
      <sz val="12"/>
      <color theme="1"/>
      <name val="Calibri"/>
      <family val="2"/>
      <scheme val="minor"/>
    </font>
    <font>
      <sz val="11"/>
      <name val="Times New Roman"/>
      <family val="1"/>
    </font>
    <font>
      <i/>
      <sz val="11"/>
      <color indexed="23"/>
      <name val="Calibri"/>
      <family val="2"/>
    </font>
    <font>
      <i/>
      <sz val="9"/>
      <color rgb="FF7F7F7F"/>
      <name val="Arial"/>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sz val="9"/>
      <color rgb="FF006100"/>
      <name val="Arial"/>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1"/>
      <color theme="10"/>
      <name val="Calibri"/>
      <family val="2"/>
      <scheme val="minor"/>
    </font>
    <font>
      <b/>
      <u/>
      <sz val="10"/>
      <color indexed="12"/>
      <name val="Arial"/>
      <family val="2"/>
    </font>
    <font>
      <u/>
      <sz val="11"/>
      <color theme="10"/>
      <name val="Calibri"/>
      <family val="2"/>
    </font>
    <font>
      <u/>
      <sz val="10"/>
      <color theme="10"/>
      <name val="Arial"/>
      <family val="2"/>
    </font>
    <font>
      <sz val="10"/>
      <color indexed="24"/>
      <name val="Arial"/>
      <family val="2"/>
    </font>
    <font>
      <sz val="11"/>
      <color indexed="62"/>
      <name val="Calibri"/>
      <family val="2"/>
    </font>
    <font>
      <sz val="7"/>
      <color indexed="12"/>
      <name val="Arial"/>
      <family val="2"/>
    </font>
    <font>
      <sz val="9"/>
      <color rgb="FF3F3F7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9"/>
      <color rgb="FFFA7D00"/>
      <name val="Arial"/>
      <family val="2"/>
    </font>
    <font>
      <sz val="11"/>
      <name val="Univers 45 Light"/>
      <family val="2"/>
    </font>
    <font>
      <sz val="8"/>
      <color indexed="10"/>
      <name val="Arial"/>
      <family val="2"/>
    </font>
    <font>
      <sz val="11"/>
      <color indexed="60"/>
      <name val="Calibri"/>
      <family val="2"/>
    </font>
    <font>
      <sz val="9"/>
      <color rgb="FF9C6500"/>
      <name val="Arial"/>
      <family val="2"/>
    </font>
    <font>
      <sz val="11"/>
      <color theme="1"/>
      <name val="Myriad Pro"/>
      <family val="2"/>
    </font>
    <font>
      <sz val="11"/>
      <color rgb="FF000000"/>
      <name val="Calibri"/>
      <family val="2"/>
      <scheme val="minor"/>
    </font>
    <font>
      <sz val="11"/>
      <color theme="1"/>
      <name val="Calibri"/>
      <family val="2"/>
    </font>
    <font>
      <sz val="12"/>
      <color theme="1"/>
      <name val="Arial"/>
      <family val="2"/>
    </font>
    <font>
      <sz val="10"/>
      <color theme="1"/>
      <name val="Arial"/>
      <family val="2"/>
    </font>
    <font>
      <b/>
      <sz val="11"/>
      <color indexed="63"/>
      <name val="Calibri"/>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color indexed="8"/>
      <name val="MS Sans Serif"/>
      <family val="2"/>
    </font>
    <font>
      <b/>
      <sz val="16"/>
      <color indexed="9"/>
      <name val="Arial"/>
      <family val="2"/>
    </font>
    <font>
      <b/>
      <sz val="18"/>
      <color indexed="56"/>
      <name val="Cambria"/>
      <family val="2"/>
    </font>
    <font>
      <b/>
      <sz val="16"/>
      <color indexed="24"/>
      <name val="Univers 45 Light"/>
      <family val="2"/>
    </font>
    <font>
      <b/>
      <sz val="11"/>
      <color indexed="8"/>
      <name val="Calibri"/>
      <family val="2"/>
    </font>
    <font>
      <b/>
      <sz val="9"/>
      <color theme="1"/>
      <name val="Arial"/>
      <family val="2"/>
    </font>
    <font>
      <sz val="11"/>
      <color indexed="10"/>
      <name val="Calibri"/>
      <family val="2"/>
    </font>
    <font>
      <sz val="9"/>
      <color rgb="FFFF0000"/>
      <name val="Arial"/>
      <family val="2"/>
    </font>
    <font>
      <b/>
      <sz val="11"/>
      <color theme="0"/>
      <name val="Calibri"/>
      <family val="2"/>
      <scheme val="minor"/>
    </font>
    <font>
      <sz val="10"/>
      <color indexed="9"/>
      <name val="Calibri"/>
      <family val="2"/>
      <scheme val="minor"/>
    </font>
    <font>
      <sz val="10"/>
      <name val="Calibri"/>
      <family val="2"/>
      <scheme val="minor"/>
    </font>
    <font>
      <sz val="22"/>
      <color indexed="10"/>
      <name val="Calibri"/>
      <family val="2"/>
      <scheme val="minor"/>
    </font>
    <font>
      <b/>
      <sz val="18"/>
      <name val="Calibri"/>
      <family val="2"/>
      <scheme val="minor"/>
    </font>
    <font>
      <b/>
      <sz val="20"/>
      <name val="Calibri"/>
      <family val="2"/>
      <scheme val="minor"/>
    </font>
    <font>
      <b/>
      <sz val="10"/>
      <name val="Calibri"/>
      <family val="2"/>
      <scheme val="minor"/>
    </font>
    <font>
      <b/>
      <sz val="36"/>
      <name val="Calibri"/>
      <family val="2"/>
      <scheme val="minor"/>
    </font>
    <font>
      <sz val="12"/>
      <name val="Calibri"/>
      <family val="2"/>
      <scheme val="minor"/>
    </font>
    <font>
      <b/>
      <sz val="24"/>
      <name val="Calibri"/>
      <family val="2"/>
      <scheme val="minor"/>
    </font>
    <font>
      <b/>
      <sz val="14"/>
      <name val="Calibri"/>
      <family val="2"/>
      <scheme val="minor"/>
    </font>
    <font>
      <b/>
      <sz val="14"/>
      <color theme="0"/>
      <name val="Calibri"/>
      <family val="2"/>
      <scheme val="minor"/>
    </font>
    <font>
      <i/>
      <sz val="14"/>
      <name val="Calibri"/>
      <family val="2"/>
      <scheme val="minor"/>
    </font>
    <font>
      <b/>
      <sz val="20"/>
      <color theme="0"/>
      <name val="Calibri"/>
      <family val="2"/>
      <scheme val="minor"/>
    </font>
    <font>
      <b/>
      <sz val="12"/>
      <color theme="0"/>
      <name val="Calibri"/>
      <family val="2"/>
      <scheme val="minor"/>
    </font>
    <font>
      <b/>
      <sz val="10"/>
      <color theme="0"/>
      <name val="Calibri"/>
      <family val="2"/>
      <scheme val="minor"/>
    </font>
    <font>
      <b/>
      <sz val="20"/>
      <color rgb="FFFF0000"/>
      <name val="Calibri"/>
      <family val="2"/>
      <scheme val="minor"/>
    </font>
    <font>
      <b/>
      <sz val="10"/>
      <color rgb="FFFF0000"/>
      <name val="Calibri"/>
      <family val="2"/>
      <scheme val="minor"/>
    </font>
    <font>
      <sz val="10"/>
      <color theme="1"/>
      <name val="Calibri"/>
      <family val="2"/>
      <scheme val="minor"/>
    </font>
    <font>
      <b/>
      <u/>
      <sz val="11"/>
      <color theme="1"/>
      <name val="Calibri"/>
      <family val="2"/>
      <scheme val="minor"/>
    </font>
    <font>
      <sz val="10"/>
      <color rgb="FF1D1D1D"/>
      <name val="Segoe UI"/>
      <family val="2"/>
    </font>
    <font>
      <i/>
      <sz val="10"/>
      <name val="Calibri"/>
      <family val="2"/>
      <scheme val="minor"/>
    </font>
    <font>
      <sz val="11"/>
      <color rgb="FF0070C0"/>
      <name val="Calibri"/>
      <family val="2"/>
      <scheme val="minor"/>
    </font>
  </fonts>
  <fills count="70">
    <fill>
      <patternFill patternType="none"/>
    </fill>
    <fill>
      <patternFill patternType="gray125"/>
    </fill>
    <fill>
      <patternFill patternType="solid">
        <fgColor rgb="FF333399"/>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24"/>
        <bgColor indexed="64"/>
      </patternFill>
    </fill>
  </fills>
  <borders count="107">
    <border>
      <left/>
      <right/>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style="medium">
        <color theme="0" tint="-0.34998626667073579"/>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medium">
        <color theme="0" tint="-0.34998626667073579"/>
      </left>
      <right style="thin">
        <color theme="0" tint="-0.34998626667073579"/>
      </right>
      <top/>
      <bottom style="medium">
        <color theme="0" tint="-0.34998626667073579"/>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auto="1"/>
      </top>
      <bottom/>
      <diagonal/>
    </border>
    <border>
      <left style="thin">
        <color indexed="64"/>
      </left>
      <right style="medium">
        <color indexed="64"/>
      </right>
      <top/>
      <bottom style="thin">
        <color auto="1"/>
      </bottom>
      <diagonal/>
    </border>
  </borders>
  <cellStyleXfs count="42982">
    <xf numFmtId="0" fontId="0" fillId="0" borderId="0"/>
    <xf numFmtId="43" fontId="1" fillId="0" borderId="0" applyFont="0" applyFill="0" applyBorder="0" applyAlignment="0" applyProtection="0"/>
    <xf numFmtId="0" fontId="1" fillId="0" borderId="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38" borderId="0" applyNumberFormat="0" applyBorder="0" applyAlignment="0" applyProtection="0"/>
    <xf numFmtId="0" fontId="12" fillId="38" borderId="0" applyNumberFormat="0" applyBorder="0" applyAlignment="0" applyProtection="0"/>
    <xf numFmtId="0" fontId="1" fillId="15" borderId="0" applyNumberFormat="0" applyBorder="0" applyAlignment="0" applyProtection="0"/>
    <xf numFmtId="0" fontId="13"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 fillId="19" borderId="0" applyNumberFormat="0" applyBorder="0" applyAlignment="0" applyProtection="0"/>
    <xf numFmtId="0" fontId="13"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 fillId="23" borderId="0" applyNumberFormat="0" applyBorder="0" applyAlignment="0" applyProtection="0"/>
    <xf numFmtId="0" fontId="13"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 fillId="27" borderId="0" applyNumberFormat="0" applyBorder="0" applyAlignment="0" applyProtection="0"/>
    <xf numFmtId="0" fontId="13"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 fillId="31" borderId="0" applyNumberFormat="0" applyBorder="0" applyAlignment="0" applyProtection="0"/>
    <xf numFmtId="0" fontId="13" fillId="3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 fillId="35" borderId="0" applyNumberFormat="0" applyBorder="0" applyAlignment="0" applyProtection="0"/>
    <xf numFmtId="0" fontId="13"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 fillId="16" borderId="0" applyNumberFormat="0" applyBorder="0" applyAlignment="0" applyProtection="0"/>
    <xf numFmtId="0" fontId="13"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 fillId="20" borderId="0" applyNumberFormat="0" applyBorder="0" applyAlignment="0" applyProtection="0"/>
    <xf numFmtId="0" fontId="13" fillId="2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 fillId="24" borderId="0" applyNumberFormat="0" applyBorder="0" applyAlignment="0" applyProtection="0"/>
    <xf numFmtId="0" fontId="13"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 fillId="28" borderId="0" applyNumberFormat="0" applyBorder="0" applyAlignment="0" applyProtection="0"/>
    <xf numFmtId="0" fontId="13"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 fillId="32" borderId="0" applyNumberFormat="0" applyBorder="0" applyAlignment="0" applyProtection="0"/>
    <xf numFmtId="0" fontId="13"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 fillId="36" borderId="0" applyNumberFormat="0" applyBorder="0" applyAlignment="0" applyProtection="0"/>
    <xf numFmtId="0" fontId="13"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4" fillId="48" borderId="0" applyNumberFormat="0" applyBorder="0" applyAlignment="0" applyProtection="0"/>
    <xf numFmtId="0" fontId="15" fillId="17"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5" borderId="0" applyNumberFormat="0" applyBorder="0" applyAlignment="0" applyProtection="0"/>
    <xf numFmtId="0" fontId="15" fillId="2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5" fillId="25"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5" fillId="2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5" fillId="33"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1" borderId="0" applyNumberFormat="0" applyBorder="0" applyAlignment="0" applyProtection="0"/>
    <xf numFmtId="0" fontId="15" fillId="3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5" fillId="14"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5" fillId="18"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5" fillId="22"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49" borderId="0" applyNumberFormat="0" applyBorder="0" applyAlignment="0" applyProtection="0"/>
    <xf numFmtId="0" fontId="15" fillId="26"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5" fillId="3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5" borderId="0" applyNumberFormat="0" applyBorder="0" applyAlignment="0" applyProtection="0"/>
    <xf numFmtId="0" fontId="15" fillId="34"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6" fillId="0" borderId="74">
      <alignment vertical="center"/>
      <protection locked="0"/>
    </xf>
    <xf numFmtId="169" fontId="16" fillId="0" borderId="74">
      <alignment horizontal="right" vertical="center"/>
      <protection locked="0"/>
    </xf>
    <xf numFmtId="0" fontId="17" fillId="39" borderId="0" applyNumberFormat="0" applyBorder="0" applyAlignment="0" applyProtection="0"/>
    <xf numFmtId="0" fontId="18" fillId="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9" fillId="0" borderId="75" applyNumberFormat="0" applyAlignment="0" applyProtection="0"/>
    <xf numFmtId="0" fontId="20" fillId="0" borderId="0" applyNumberFormat="0" applyAlignment="0" applyProtection="0"/>
    <xf numFmtId="0" fontId="21" fillId="0" borderId="0" applyNumberFormat="0" applyAlignment="0" applyProtection="0"/>
    <xf numFmtId="0" fontId="20" fillId="0" borderId="76" applyNumberForma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56"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43"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7"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2" fillId="58" borderId="77" applyNumberFormat="0" applyFont="0" applyAlignment="0" applyProtection="0"/>
    <xf numFmtId="0" fontId="23" fillId="0" borderId="0" applyNumberFormat="0" applyFill="0" applyBorder="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0" fontId="22" fillId="40" borderId="77" applyNumberFormat="0" applyFont="0" applyAlignment="0" applyProtection="0"/>
    <xf numFmtId="170" fontId="7" fillId="59" borderId="78" applyNumberFormat="0">
      <alignment vertical="center"/>
    </xf>
    <xf numFmtId="171" fontId="7" fillId="60" borderId="78" applyNumberFormat="0">
      <alignment vertical="center"/>
    </xf>
    <xf numFmtId="171" fontId="7" fillId="60" borderId="78" applyNumberFormat="0">
      <alignment vertical="center"/>
    </xf>
    <xf numFmtId="1" fontId="7" fillId="61" borderId="78" applyNumberFormat="0">
      <alignment vertical="center"/>
    </xf>
    <xf numFmtId="1" fontId="7" fillId="61" borderId="78" applyNumberFormat="0">
      <alignment vertical="center"/>
    </xf>
    <xf numFmtId="170" fontId="7" fillId="61" borderId="78" applyNumberFormat="0">
      <alignment vertical="center"/>
    </xf>
    <xf numFmtId="170" fontId="7" fillId="61" borderId="78" applyNumberFormat="0">
      <alignment vertical="center"/>
    </xf>
    <xf numFmtId="170" fontId="7" fillId="62" borderId="78" applyNumberFormat="0">
      <alignment vertical="center"/>
    </xf>
    <xf numFmtId="170" fontId="7" fillId="62" borderId="78" applyNumberFormat="0">
      <alignment vertical="center"/>
    </xf>
    <xf numFmtId="3" fontId="7" fillId="0" borderId="78" applyNumberFormat="0">
      <alignment vertical="center"/>
    </xf>
    <xf numFmtId="3" fontId="7" fillId="0" borderId="78" applyNumberFormat="0">
      <alignment vertical="center"/>
    </xf>
    <xf numFmtId="170" fontId="7" fillId="59" borderId="78" applyNumberFormat="0">
      <alignment vertical="center"/>
    </xf>
    <xf numFmtId="0" fontId="7" fillId="59" borderId="78" applyNumberFormat="0">
      <alignment vertical="center"/>
    </xf>
    <xf numFmtId="0" fontId="7" fillId="59" borderId="78" applyNumberFormat="0">
      <alignment vertical="center"/>
    </xf>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5" fillId="11" borderId="68"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4" fillId="63" borderId="79"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7" fillId="12" borderId="71"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6" fillId="64" borderId="8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172"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173" fontId="31" fillId="62" borderId="81">
      <alignment horizontal="center"/>
    </xf>
    <xf numFmtId="0" fontId="12" fillId="0" borderId="0"/>
    <xf numFmtId="0" fontId="31" fillId="65" borderId="82" applyNumberFormat="0"/>
    <xf numFmtId="37" fontId="16" fillId="0" borderId="45" applyNumberFormat="0">
      <alignment horizontal="centerContinuous" vertical="top" wrapText="1"/>
    </xf>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4" fontId="34" fillId="0" borderId="0" applyFill="0" applyBorder="0"/>
    <xf numFmtId="15" fontId="35" fillId="0" borderId="0" applyFill="0" applyBorder="0" applyProtection="0">
      <alignment horizontal="center"/>
    </xf>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5" fontId="36" fillId="63" borderId="83" applyAlignment="0" applyProtection="0"/>
    <xf numFmtId="176" fontId="37" fillId="0" borderId="0" applyNumberFormat="0" applyFill="0" applyBorder="0" applyAlignment="0" applyProtection="0"/>
    <xf numFmtId="176" fontId="38" fillId="58" borderId="84" applyAlignment="0">
      <protection locked="0"/>
    </xf>
    <xf numFmtId="177" fontId="35" fillId="0" borderId="0" applyFill="0" applyBorder="0" applyAlignment="0" applyProtection="0"/>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1" fillId="62" borderId="81">
      <alignment horizontal="center"/>
    </xf>
    <xf numFmtId="0" fontId="39" fillId="40" borderId="0" applyNumberFormat="0" applyBorder="0" applyAlignment="0" applyProtection="0"/>
    <xf numFmtId="0" fontId="40" fillId="7"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37" fontId="41" fillId="62" borderId="85" applyBorder="0" applyAlignment="0"/>
    <xf numFmtId="37" fontId="41" fillId="62" borderId="85" applyBorder="0" applyAlignment="0"/>
    <xf numFmtId="37" fontId="41" fillId="62" borderId="85" applyBorder="0" applyAlignment="0"/>
    <xf numFmtId="0" fontId="42" fillId="62" borderId="86" applyNumberFormat="0">
      <alignment vertical="center"/>
    </xf>
    <xf numFmtId="37" fontId="41" fillId="62" borderId="85" applyBorder="0" applyAlignment="0"/>
    <xf numFmtId="0" fontId="43" fillId="0" borderId="0">
      <alignment horizontal="left"/>
    </xf>
    <xf numFmtId="0" fontId="44" fillId="0" borderId="0">
      <alignment horizontal="left" indent="1"/>
    </xf>
    <xf numFmtId="0" fontId="45" fillId="0" borderId="87" applyNumberFormat="0" applyFill="0" applyAlignment="0" applyProtection="0"/>
    <xf numFmtId="0" fontId="46" fillId="0" borderId="65" applyNumberFormat="0" applyFill="0" applyAlignment="0" applyProtection="0"/>
    <xf numFmtId="0" fontId="45" fillId="0" borderId="87" applyNumberFormat="0" applyFill="0" applyAlignment="0" applyProtection="0"/>
    <xf numFmtId="0" fontId="45" fillId="0" borderId="87" applyNumberFormat="0" applyFill="0" applyAlignment="0" applyProtection="0"/>
    <xf numFmtId="0" fontId="45" fillId="0" borderId="87" applyNumberFormat="0" applyFill="0" applyAlignment="0" applyProtection="0"/>
    <xf numFmtId="0" fontId="45" fillId="0" borderId="87" applyNumberFormat="0" applyFill="0" applyAlignment="0" applyProtection="0"/>
    <xf numFmtId="0" fontId="47" fillId="0" borderId="88" applyNumberFormat="0" applyFill="0" applyAlignment="0" applyProtection="0"/>
    <xf numFmtId="0" fontId="48" fillId="0" borderId="66" applyNumberFormat="0" applyFill="0" applyAlignment="0" applyProtection="0"/>
    <xf numFmtId="0" fontId="47" fillId="0" borderId="88" applyNumberFormat="0" applyFill="0" applyAlignment="0" applyProtection="0"/>
    <xf numFmtId="0" fontId="47" fillId="0" borderId="88" applyNumberFormat="0" applyFill="0" applyAlignment="0" applyProtection="0"/>
    <xf numFmtId="0" fontId="47" fillId="0" borderId="88" applyNumberFormat="0" applyFill="0" applyAlignment="0" applyProtection="0"/>
    <xf numFmtId="0" fontId="47" fillId="0" borderId="88" applyNumberFormat="0" applyFill="0" applyAlignment="0" applyProtection="0"/>
    <xf numFmtId="0" fontId="49" fillId="0" borderId="89" applyNumberFormat="0" applyFill="0" applyAlignment="0" applyProtection="0"/>
    <xf numFmtId="0" fontId="50" fillId="0" borderId="67"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57" borderId="0" applyFill="0" applyBorder="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7" fillId="0" borderId="0">
      <alignment horizontal="left" vertical="top" wrapText="1" indent="2"/>
    </xf>
    <xf numFmtId="170" fontId="55" fillId="66" borderId="90" applyNumberFormat="0">
      <alignment vertical="center"/>
    </xf>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37" fontId="57" fillId="0" borderId="91" applyNumberFormat="0" applyBorder="0" applyAlignment="0">
      <protection locked="0"/>
    </xf>
    <xf numFmtId="0" fontId="55" fillId="67" borderId="90" applyNumberFormat="0">
      <alignment vertical="center"/>
      <protection locked="0"/>
    </xf>
    <xf numFmtId="0" fontId="55" fillId="67" borderId="90" applyNumberFormat="0">
      <alignment vertical="center"/>
      <protection locked="0"/>
    </xf>
    <xf numFmtId="0" fontId="55" fillId="67" borderId="90" applyNumberFormat="0">
      <alignment vertical="center"/>
      <protection locked="0"/>
    </xf>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5" fillId="67" borderId="90" applyNumberFormat="0">
      <alignment vertical="center"/>
      <protection locked="0"/>
    </xf>
    <xf numFmtId="0" fontId="56" fillId="43" borderId="79" applyNumberFormat="0" applyAlignment="0" applyProtection="0"/>
    <xf numFmtId="0" fontId="56" fillId="43" borderId="79" applyNumberFormat="0" applyAlignment="0" applyProtection="0"/>
    <xf numFmtId="0" fontId="58" fillId="10" borderId="68" applyNumberFormat="0" applyAlignment="0" applyProtection="0"/>
    <xf numFmtId="0" fontId="55" fillId="67" borderId="90" applyNumberFormat="0">
      <alignment vertical="center"/>
      <protection locked="0"/>
    </xf>
    <xf numFmtId="37" fontId="57" fillId="0" borderId="91" applyNumberFormat="0" applyBorder="0" applyAlignment="0">
      <protection locked="0"/>
    </xf>
    <xf numFmtId="37" fontId="57" fillId="0" borderId="91" applyNumberFormat="0" applyBorder="0" applyAlignment="0">
      <protection locked="0"/>
    </xf>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5" fillId="67" borderId="90" applyNumberFormat="0">
      <alignment vertical="center"/>
      <protection locked="0"/>
    </xf>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6" fillId="43" borderId="79" applyNumberFormat="0" applyAlignment="0" applyProtection="0"/>
    <xf numFmtId="0" fontId="55" fillId="66" borderId="90" applyNumberFormat="0">
      <alignment vertical="center"/>
    </xf>
    <xf numFmtId="38" fontId="59" fillId="0" borderId="0"/>
    <xf numFmtId="38" fontId="60" fillId="0" borderId="0"/>
    <xf numFmtId="38" fontId="61" fillId="0" borderId="0"/>
    <xf numFmtId="38" fontId="62" fillId="0" borderId="0"/>
    <xf numFmtId="0" fontId="31" fillId="0" borderId="0"/>
    <xf numFmtId="0" fontId="31" fillId="0" borderId="0"/>
    <xf numFmtId="37" fontId="7" fillId="0" borderId="0" applyBorder="0" applyAlignment="0">
      <alignment horizontal="left"/>
      <protection locked="0"/>
    </xf>
    <xf numFmtId="37" fontId="7" fillId="0" borderId="0" applyBorder="0" applyAlignment="0">
      <alignment horizontal="left"/>
      <protection locked="0"/>
    </xf>
    <xf numFmtId="0" fontId="63" fillId="0" borderId="92" applyNumberFormat="0" applyFill="0" applyAlignment="0" applyProtection="0"/>
    <xf numFmtId="0" fontId="64" fillId="0" borderId="70"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7" fillId="0" borderId="48" applyBorder="0">
      <alignment horizontal="center" vertical="center" wrapText="1"/>
    </xf>
    <xf numFmtId="0" fontId="55" fillId="59" borderId="93" applyNumberFormat="0">
      <alignment vertical="center"/>
      <protection locked="0"/>
    </xf>
    <xf numFmtId="0" fontId="65" fillId="59" borderId="93" applyFont="0">
      <protection locked="0"/>
    </xf>
    <xf numFmtId="0" fontId="66" fillId="0" borderId="0" applyBorder="0">
      <alignment horizontal="left" vertical="top"/>
    </xf>
    <xf numFmtId="0" fontId="67" fillId="58" borderId="0" applyNumberFormat="0" applyBorder="0" applyAlignment="0" applyProtection="0"/>
    <xf numFmtId="0" fontId="68" fillId="9"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7" fillId="0" borderId="0"/>
    <xf numFmtId="0" fontId="69" fillId="0" borderId="0"/>
    <xf numFmtId="0" fontId="7" fillId="0" borderId="0"/>
    <xf numFmtId="0" fontId="7" fillId="0" borderId="0"/>
    <xf numFmtId="0" fontId="1" fillId="0" borderId="0"/>
    <xf numFmtId="0" fontId="7" fillId="0" borderId="0"/>
    <xf numFmtId="0" fontId="1" fillId="0" borderId="0"/>
    <xf numFmtId="0" fontId="70" fillId="0" borderId="0"/>
    <xf numFmtId="0" fontId="7" fillId="0" borderId="0"/>
    <xf numFmtId="0" fontId="71" fillId="0" borderId="0"/>
    <xf numFmtId="0" fontId="1" fillId="0" borderId="0"/>
    <xf numFmtId="0" fontId="7" fillId="0" borderId="0"/>
    <xf numFmtId="0" fontId="72"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2" fillId="0" borderId="0"/>
    <xf numFmtId="0" fontId="73" fillId="0" borderId="0"/>
    <xf numFmtId="0" fontId="73"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2"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2"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2"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68" borderId="94" applyNumberFormat="0" applyFont="0" applyAlignment="0" applyProtection="0"/>
    <xf numFmtId="0" fontId="13" fillId="13" borderId="72"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1" fillId="13" borderId="72"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1" fillId="13" borderId="72"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 fillId="68" borderId="94" applyNumberFormat="0" applyFon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5" fillId="11" borderId="69"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0" fontId="74" fillId="63" borderId="81" applyNumberFormat="0" applyAlignment="0" applyProtection="0"/>
    <xf numFmtId="40" fontId="76" fillId="6" borderId="0">
      <alignment horizontal="right"/>
    </xf>
    <xf numFmtId="0" fontId="77" fillId="6" borderId="0">
      <alignment horizontal="right"/>
    </xf>
    <xf numFmtId="0" fontId="78" fillId="6" borderId="95"/>
    <xf numFmtId="0" fontId="78" fillId="0" borderId="0" applyBorder="0">
      <alignment horizontal="centerContinuous"/>
    </xf>
    <xf numFmtId="0" fontId="79" fillId="0" borderId="0" applyBorder="0">
      <alignment horizontal="centerContinuous"/>
    </xf>
    <xf numFmtId="178" fontId="80" fillId="0" borderId="0" applyFont="0" applyFill="0" applyBorder="0" applyProtection="0">
      <alignment horizontal="center"/>
      <protection locked="0"/>
    </xf>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0" fillId="0" borderId="0" applyFont="0" applyFill="0" applyBorder="0" applyAlignment="0" applyProtection="0"/>
    <xf numFmtId="0" fontId="7" fillId="0" borderId="0">
      <alignment horizontal="left" wrapText="1" indent="1"/>
    </xf>
    <xf numFmtId="0" fontId="7" fillId="62" borderId="44" applyBorder="0" applyAlignment="0">
      <alignment horizontal="center" vertical="top"/>
    </xf>
    <xf numFmtId="0" fontId="7" fillId="62" borderId="44" applyBorder="0" applyAlignment="0">
      <alignment horizontal="center" vertical="top"/>
    </xf>
    <xf numFmtId="0" fontId="81" fillId="0" borderId="0"/>
    <xf numFmtId="0" fontId="81" fillId="0" borderId="0"/>
    <xf numFmtId="0" fontId="81" fillId="0" borderId="0"/>
    <xf numFmtId="0" fontId="81" fillId="0" borderId="0"/>
    <xf numFmtId="170" fontId="82" fillId="69" borderId="0" applyNumberFormat="0">
      <alignment vertical="center"/>
    </xf>
    <xf numFmtId="0" fontId="83" fillId="0" borderId="0" applyNumberFormat="0" applyFill="0" applyBorder="0" applyAlignment="0" applyProtection="0"/>
    <xf numFmtId="49" fontId="6" fillId="60" borderId="96">
      <alignment horizontal="center" vertical="center" wrapText="1"/>
    </xf>
    <xf numFmtId="170" fontId="84" fillId="59" borderId="0">
      <alignment vertical="center"/>
    </xf>
    <xf numFmtId="170" fontId="84" fillId="59" borderId="0">
      <alignment vertical="center"/>
    </xf>
    <xf numFmtId="170" fontId="84" fillId="59" borderId="0">
      <alignment vertical="center"/>
    </xf>
    <xf numFmtId="170" fontId="84" fillId="59" borderId="0">
      <alignment vertical="center"/>
    </xf>
    <xf numFmtId="170" fontId="84" fillId="59" borderId="0">
      <alignment vertical="center"/>
    </xf>
    <xf numFmtId="49" fontId="6" fillId="60" borderId="96">
      <alignment horizontal="center" vertical="center" wrapText="1"/>
    </xf>
    <xf numFmtId="49" fontId="6" fillId="60" borderId="96">
      <alignment horizontal="center" vertical="center" wrapText="1"/>
    </xf>
    <xf numFmtId="170" fontId="84" fillId="59" borderId="0">
      <alignment vertical="center"/>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7" fillId="0" borderId="48" applyBorder="0">
      <alignment horizontal="center" vertical="top" wrapText="1"/>
    </xf>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6" fillId="0" borderId="73"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5" fillId="0" borderId="97"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 fillId="17" borderId="0" applyNumberFormat="0" applyBorder="0" applyAlignment="0" applyProtection="0"/>
  </cellStyleXfs>
  <cellXfs count="373">
    <xf numFmtId="0" fontId="0" fillId="0" borderId="0" xfId="0"/>
    <xf numFmtId="0" fontId="4" fillId="2" borderId="0" xfId="0" applyFont="1" applyFill="1"/>
    <xf numFmtId="0" fontId="4" fillId="0" borderId="0" xfId="0" applyFont="1"/>
    <xf numFmtId="0" fontId="2" fillId="0" borderId="0" xfId="0" applyFont="1" applyFill="1"/>
    <xf numFmtId="0" fontId="2" fillId="0" borderId="0" xfId="0" applyFont="1"/>
    <xf numFmtId="0" fontId="4" fillId="3" borderId="0" xfId="0" applyFont="1" applyFill="1"/>
    <xf numFmtId="0" fontId="4" fillId="0" borderId="0" xfId="0" applyFont="1" applyFill="1"/>
    <xf numFmtId="0" fontId="5" fillId="0" borderId="0" xfId="0" applyFont="1" applyFill="1"/>
    <xf numFmtId="0" fontId="5" fillId="0" borderId="0" xfId="0" applyFont="1"/>
    <xf numFmtId="0" fontId="5" fillId="3" borderId="0" xfId="0" applyFont="1" applyFill="1"/>
    <xf numFmtId="166" fontId="0" fillId="0" borderId="0" xfId="0" applyNumberFormat="1"/>
    <xf numFmtId="0" fontId="5" fillId="0" borderId="0" xfId="0" applyFont="1" applyFill="1" applyAlignment="1"/>
    <xf numFmtId="167" fontId="0" fillId="0" borderId="0" xfId="1" applyNumberFormat="1" applyFont="1"/>
    <xf numFmtId="0" fontId="0" fillId="0" borderId="0" xfId="0" applyFont="1" applyBorder="1"/>
    <xf numFmtId="3" fontId="0" fillId="0" borderId="0" xfId="0" applyNumberFormat="1" applyFont="1" applyBorder="1"/>
    <xf numFmtId="0" fontId="0" fillId="5" borderId="0" xfId="0" applyFont="1" applyFill="1" applyBorder="1"/>
    <xf numFmtId="0" fontId="0" fillId="5" borderId="0" xfId="0" applyFill="1"/>
    <xf numFmtId="0" fontId="8" fillId="0" borderId="0" xfId="2" applyFont="1" applyBorder="1" applyAlignment="1">
      <alignment horizontal="left" vertical="center" wrapText="1"/>
    </xf>
    <xf numFmtId="0" fontId="8" fillId="0" borderId="0" xfId="2" applyFont="1" applyBorder="1" applyAlignment="1">
      <alignment horizontal="left" vertical="center"/>
    </xf>
    <xf numFmtId="1" fontId="5" fillId="0" borderId="0" xfId="0" applyNumberFormat="1" applyFont="1"/>
    <xf numFmtId="1" fontId="5" fillId="0" borderId="0" xfId="0" applyNumberFormat="1" applyFont="1" applyFill="1"/>
    <xf numFmtId="0" fontId="5" fillId="0" borderId="0" xfId="0" applyFont="1" applyBorder="1"/>
    <xf numFmtId="0" fontId="5" fillId="0" borderId="0" xfId="6" applyFont="1"/>
    <xf numFmtId="0" fontId="9" fillId="0" borderId="0" xfId="0" applyFont="1"/>
    <xf numFmtId="0" fontId="5" fillId="0" borderId="0" xfId="0" applyFont="1" applyAlignment="1"/>
    <xf numFmtId="0" fontId="5" fillId="0" borderId="0" xfId="0" applyFont="1" applyAlignment="1">
      <alignment wrapText="1"/>
    </xf>
    <xf numFmtId="0" fontId="10" fillId="0" borderId="0" xfId="0" applyFont="1"/>
    <xf numFmtId="1" fontId="5" fillId="0" borderId="0" xfId="0" applyNumberFormat="1" applyFont="1" applyFill="1" applyBorder="1"/>
    <xf numFmtId="0" fontId="2" fillId="0" borderId="0" xfId="0" applyFont="1" applyFill="1" applyBorder="1"/>
    <xf numFmtId="0" fontId="4" fillId="0" borderId="0" xfId="0" applyFont="1" applyFill="1" applyBorder="1"/>
    <xf numFmtId="164" fontId="5" fillId="0" borderId="0" xfId="0" applyNumberFormat="1" applyFont="1" applyFill="1" applyBorder="1" applyAlignment="1">
      <alignment horizontal="center" vertical="center"/>
    </xf>
    <xf numFmtId="0" fontId="11" fillId="3" borderId="0" xfId="0" applyFont="1" applyFill="1"/>
    <xf numFmtId="164" fontId="5" fillId="0" borderId="12" xfId="0" applyNumberFormat="1" applyFont="1" applyBorder="1" applyAlignment="1">
      <alignment horizontal="center" vertical="center"/>
    </xf>
    <xf numFmtId="164" fontId="5" fillId="0" borderId="19" xfId="0" applyNumberFormat="1" applyFont="1" applyBorder="1" applyAlignment="1">
      <alignment horizontal="center" vertical="center"/>
    </xf>
    <xf numFmtId="164" fontId="5" fillId="0" borderId="25" xfId="0" applyNumberFormat="1" applyFont="1" applyBorder="1" applyAlignment="1">
      <alignment horizontal="center" vertical="center"/>
    </xf>
    <xf numFmtId="0" fontId="4" fillId="0" borderId="20" xfId="0" applyFont="1" applyBorder="1"/>
    <xf numFmtId="0" fontId="5" fillId="0" borderId="0" xfId="0" applyFont="1" applyFill="1" applyAlignment="1">
      <alignment wrapText="1"/>
    </xf>
    <xf numFmtId="0" fontId="4" fillId="0" borderId="0" xfId="0" applyFont="1" applyAlignment="1">
      <alignment horizontal="left" vertical="top"/>
    </xf>
    <xf numFmtId="0" fontId="1" fillId="3" borderId="0" xfId="2" applyFont="1" applyFill="1"/>
    <xf numFmtId="0" fontId="1" fillId="0" borderId="0" xfId="2" applyFont="1"/>
    <xf numFmtId="0" fontId="1" fillId="0" borderId="0" xfId="0" applyFont="1"/>
    <xf numFmtId="0" fontId="1" fillId="0" borderId="0" xfId="0" applyFont="1" applyFill="1"/>
    <xf numFmtId="0" fontId="1" fillId="0" borderId="0" xfId="0" applyFont="1" applyBorder="1"/>
    <xf numFmtId="0" fontId="1" fillId="4" borderId="54" xfId="0" applyFont="1" applyFill="1" applyBorder="1" applyAlignment="1">
      <alignment horizontal="center" vertical="center" wrapText="1"/>
    </xf>
    <xf numFmtId="0" fontId="1" fillId="4" borderId="9" xfId="0" applyFont="1" applyFill="1" applyBorder="1" applyAlignment="1">
      <alignment horizontal="center" vertical="center" wrapText="1"/>
    </xf>
    <xf numFmtId="1" fontId="1" fillId="0" borderId="13" xfId="0" applyNumberFormat="1" applyFont="1" applyBorder="1" applyAlignment="1">
      <alignment horizontal="center" vertical="center"/>
    </xf>
    <xf numFmtId="1" fontId="1" fillId="0" borderId="12" xfId="0" applyNumberFormat="1" applyFont="1" applyBorder="1" applyAlignment="1">
      <alignment horizontal="center" vertical="center"/>
    </xf>
    <xf numFmtId="1" fontId="1" fillId="0" borderId="17" xfId="0" applyNumberFormat="1" applyFont="1" applyBorder="1" applyAlignment="1">
      <alignment horizontal="center" vertical="center"/>
    </xf>
    <xf numFmtId="1" fontId="1" fillId="0" borderId="19" xfId="0" applyNumberFormat="1" applyFont="1" applyBorder="1" applyAlignment="1">
      <alignment horizontal="center" vertical="center"/>
    </xf>
    <xf numFmtId="9" fontId="1" fillId="0" borderId="19" xfId="5" applyFont="1" applyBorder="1" applyAlignment="1">
      <alignment horizontal="center" vertical="center"/>
    </xf>
    <xf numFmtId="9" fontId="1" fillId="0" borderId="25" xfId="5" applyFont="1" applyBorder="1" applyAlignment="1">
      <alignment horizontal="center" vertical="center"/>
    </xf>
    <xf numFmtId="0" fontId="1" fillId="0" borderId="0" xfId="0" applyFont="1" applyBorder="1" applyAlignment="1">
      <alignment horizontal="center" vertical="center"/>
    </xf>
    <xf numFmtId="9" fontId="1" fillId="0" borderId="0" xfId="5" applyFont="1" applyBorder="1" applyAlignment="1">
      <alignment horizontal="left" vertical="top"/>
    </xf>
    <xf numFmtId="0" fontId="1" fillId="0" borderId="0" xfId="0" applyFont="1" applyFill="1" applyBorder="1"/>
    <xf numFmtId="9" fontId="1" fillId="0" borderId="17" xfId="5" applyFont="1" applyBorder="1" applyAlignment="1">
      <alignment horizontal="center" vertical="center"/>
    </xf>
    <xf numFmtId="14" fontId="1" fillId="0" borderId="0" xfId="0" applyNumberFormat="1" applyFont="1"/>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4" borderId="8" xfId="0" applyFont="1" applyFill="1" applyBorder="1" applyAlignment="1">
      <alignment horizontal="center" vertical="center" wrapText="1"/>
    </xf>
    <xf numFmtId="0" fontId="1" fillId="0" borderId="13" xfId="0" applyFont="1" applyBorder="1"/>
    <xf numFmtId="0" fontId="1" fillId="0" borderId="14" xfId="0" applyFont="1" applyBorder="1"/>
    <xf numFmtId="0" fontId="1" fillId="0" borderId="16" xfId="0" applyFont="1" applyBorder="1"/>
    <xf numFmtId="0" fontId="1" fillId="0" borderId="11" xfId="0" applyFont="1" applyBorder="1"/>
    <xf numFmtId="0" fontId="1" fillId="0" borderId="17" xfId="0" applyFont="1" applyBorder="1"/>
    <xf numFmtId="0" fontId="1" fillId="0" borderId="20" xfId="0" applyFont="1" applyBorder="1"/>
    <xf numFmtId="0" fontId="1" fillId="0" borderId="22" xfId="0" applyFont="1" applyBorder="1"/>
    <xf numFmtId="0" fontId="1" fillId="0" borderId="18" xfId="0" applyFont="1" applyBorder="1"/>
    <xf numFmtId="0" fontId="1" fillId="0" borderId="23" xfId="0" applyFont="1" applyBorder="1"/>
    <xf numFmtId="0" fontId="1" fillId="0" borderId="26" xfId="0" applyFont="1" applyBorder="1"/>
    <xf numFmtId="0" fontId="1" fillId="0" borderId="28" xfId="0" applyFont="1" applyBorder="1"/>
    <xf numFmtId="0" fontId="1" fillId="0" borderId="24" xfId="0" applyFont="1" applyBorder="1"/>
    <xf numFmtId="0" fontId="1" fillId="0" borderId="34" xfId="0" applyFont="1" applyBorder="1"/>
    <xf numFmtId="0" fontId="1" fillId="4" borderId="29" xfId="0" applyFont="1" applyFill="1" applyBorder="1" applyAlignment="1">
      <alignment horizontal="center" vertical="center" wrapText="1"/>
    </xf>
    <xf numFmtId="0" fontId="1" fillId="4" borderId="63"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6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3" borderId="20" xfId="0" applyFont="1" applyFill="1" applyBorder="1"/>
    <xf numFmtId="0" fontId="1" fillId="3" borderId="21" xfId="0" applyFont="1" applyFill="1" applyBorder="1"/>
    <xf numFmtId="0" fontId="1" fillId="3" borderId="26" xfId="0" applyFont="1" applyFill="1" applyBorder="1"/>
    <xf numFmtId="0" fontId="1" fillId="3" borderId="27" xfId="0" applyFont="1" applyFill="1" applyBorder="1"/>
    <xf numFmtId="0" fontId="1" fillId="3" borderId="0" xfId="0" applyFont="1" applyFill="1"/>
    <xf numFmtId="0" fontId="1" fillId="3" borderId="17" xfId="0" applyFont="1" applyFill="1" applyBorder="1"/>
    <xf numFmtId="166" fontId="1" fillId="3" borderId="17" xfId="0" applyNumberFormat="1" applyFont="1" applyFill="1" applyBorder="1"/>
    <xf numFmtId="165" fontId="1" fillId="0" borderId="21" xfId="0" applyNumberFormat="1" applyFont="1" applyBorder="1"/>
    <xf numFmtId="0" fontId="1" fillId="3" borderId="23" xfId="0" applyFont="1" applyFill="1" applyBorder="1"/>
    <xf numFmtId="166" fontId="1" fillId="3" borderId="23" xfId="0" applyNumberFormat="1" applyFont="1" applyFill="1" applyBorder="1"/>
    <xf numFmtId="165" fontId="1" fillId="0" borderId="27" xfId="0" applyNumberFormat="1" applyFont="1" applyBorder="1"/>
    <xf numFmtId="0" fontId="1" fillId="3" borderId="0" xfId="0" applyFont="1" applyFill="1" applyBorder="1"/>
    <xf numFmtId="165" fontId="1" fillId="0" borderId="15" xfId="0" applyNumberFormat="1" applyFont="1" applyBorder="1"/>
    <xf numFmtId="0" fontId="1" fillId="4" borderId="30"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1" fillId="3" borderId="99" xfId="0" applyFont="1" applyFill="1" applyBorder="1"/>
    <xf numFmtId="0" fontId="1" fillId="3" borderId="15" xfId="0" applyFont="1" applyFill="1" applyBorder="1"/>
    <xf numFmtId="3" fontId="1" fillId="3" borderId="13" xfId="0" applyNumberFormat="1" applyFont="1" applyFill="1" applyBorder="1"/>
    <xf numFmtId="3" fontId="1" fillId="3" borderId="11" xfId="0" applyNumberFormat="1" applyFont="1" applyFill="1" applyBorder="1"/>
    <xf numFmtId="166" fontId="1" fillId="3" borderId="12" xfId="0" applyNumberFormat="1" applyFont="1" applyFill="1" applyBorder="1"/>
    <xf numFmtId="166" fontId="1" fillId="3" borderId="13" xfId="0" applyNumberFormat="1" applyFont="1" applyFill="1" applyBorder="1"/>
    <xf numFmtId="166" fontId="1" fillId="3" borderId="16" xfId="0" applyNumberFormat="1" applyFont="1" applyFill="1" applyBorder="1"/>
    <xf numFmtId="166" fontId="1" fillId="0" borderId="0" xfId="0" applyNumberFormat="1" applyFont="1"/>
    <xf numFmtId="3" fontId="1" fillId="3" borderId="17" xfId="0" applyNumberFormat="1" applyFont="1" applyFill="1" applyBorder="1"/>
    <xf numFmtId="3" fontId="1" fillId="3" borderId="18" xfId="0" applyNumberFormat="1" applyFont="1" applyFill="1" applyBorder="1"/>
    <xf numFmtId="166" fontId="1" fillId="3" borderId="19" xfId="0" applyNumberFormat="1" applyFont="1" applyFill="1" applyBorder="1"/>
    <xf numFmtId="166" fontId="1" fillId="3" borderId="22" xfId="0" applyNumberFormat="1" applyFont="1" applyFill="1" applyBorder="1"/>
    <xf numFmtId="0" fontId="1" fillId="0" borderId="98" xfId="0" applyFont="1" applyBorder="1"/>
    <xf numFmtId="0" fontId="1" fillId="0" borderId="101" xfId="0" applyFont="1" applyBorder="1"/>
    <xf numFmtId="3" fontId="1" fillId="3" borderId="23" xfId="0" applyNumberFormat="1" applyFont="1" applyFill="1" applyBorder="1"/>
    <xf numFmtId="3" fontId="1" fillId="3" borderId="24" xfId="0" applyNumberFormat="1" applyFont="1" applyFill="1" applyBorder="1"/>
    <xf numFmtId="166" fontId="1" fillId="3" borderId="25" xfId="0" applyNumberFormat="1" applyFont="1" applyFill="1" applyBorder="1"/>
    <xf numFmtId="166" fontId="1" fillId="3" borderId="28" xfId="0" applyNumberFormat="1" applyFont="1" applyFill="1" applyBorder="1"/>
    <xf numFmtId="3" fontId="1" fillId="3" borderId="14" xfId="0" applyNumberFormat="1" applyFont="1" applyFill="1" applyBorder="1"/>
    <xf numFmtId="3" fontId="1" fillId="3" borderId="20" xfId="0" applyNumberFormat="1" applyFont="1" applyFill="1" applyBorder="1"/>
    <xf numFmtId="3" fontId="1" fillId="3" borderId="26" xfId="0" applyNumberFormat="1" applyFont="1" applyFill="1" applyBorder="1"/>
    <xf numFmtId="0" fontId="1" fillId="0" borderId="0" xfId="0" applyFont="1" applyAlignment="1">
      <alignment horizontal="left" vertical="top"/>
    </xf>
    <xf numFmtId="0" fontId="1" fillId="0" borderId="15" xfId="0" applyFont="1" applyBorder="1"/>
    <xf numFmtId="0" fontId="1" fillId="0" borderId="12" xfId="0" applyFont="1" applyBorder="1"/>
    <xf numFmtId="3" fontId="1" fillId="0" borderId="13" xfId="0" applyNumberFormat="1" applyFont="1" applyBorder="1"/>
    <xf numFmtId="3" fontId="1" fillId="0" borderId="14" xfId="0" applyNumberFormat="1" applyFont="1" applyBorder="1"/>
    <xf numFmtId="166" fontId="1" fillId="0" borderId="15" xfId="0" applyNumberFormat="1" applyFont="1" applyBorder="1"/>
    <xf numFmtId="166" fontId="1" fillId="0" borderId="13" xfId="0" applyNumberFormat="1" applyFont="1" applyBorder="1"/>
    <xf numFmtId="0" fontId="1" fillId="0" borderId="21" xfId="0" applyFont="1" applyBorder="1"/>
    <xf numFmtId="0" fontId="1" fillId="0" borderId="19" xfId="0" applyFont="1" applyBorder="1"/>
    <xf numFmtId="3" fontId="1" fillId="0" borderId="17" xfId="0" applyNumberFormat="1" applyFont="1" applyBorder="1"/>
    <xf numFmtId="3" fontId="1" fillId="0" borderId="20" xfId="0" applyNumberFormat="1" applyFont="1" applyBorder="1"/>
    <xf numFmtId="166" fontId="1" fillId="0" borderId="21" xfId="0" applyNumberFormat="1" applyFont="1" applyBorder="1"/>
    <xf numFmtId="166" fontId="1" fillId="0" borderId="17" xfId="0" applyNumberFormat="1" applyFont="1" applyBorder="1"/>
    <xf numFmtId="0" fontId="1" fillId="0" borderId="99" xfId="0" applyFont="1" applyBorder="1"/>
    <xf numFmtId="0" fontId="1" fillId="0" borderId="31" xfId="0" applyFont="1" applyBorder="1"/>
    <xf numFmtId="0" fontId="1" fillId="0" borderId="32" xfId="0" applyFont="1" applyBorder="1"/>
    <xf numFmtId="0" fontId="1" fillId="0" borderId="27" xfId="0" applyFont="1" applyBorder="1"/>
    <xf numFmtId="0" fontId="1" fillId="0" borderId="25" xfId="0" applyFont="1" applyBorder="1"/>
    <xf numFmtId="3" fontId="1" fillId="0" borderId="23" xfId="0" applyNumberFormat="1" applyFont="1" applyBorder="1"/>
    <xf numFmtId="3" fontId="1" fillId="0" borderId="26" xfId="0" applyNumberFormat="1" applyFont="1" applyBorder="1"/>
    <xf numFmtId="166" fontId="1" fillId="0" borderId="27" xfId="0" applyNumberFormat="1" applyFont="1" applyBorder="1"/>
    <xf numFmtId="166" fontId="1" fillId="0" borderId="23" xfId="0" applyNumberFormat="1" applyFont="1" applyBorder="1"/>
    <xf numFmtId="0" fontId="1" fillId="4" borderId="3" xfId="0" applyFont="1" applyFill="1" applyBorder="1" applyAlignment="1">
      <alignment horizontal="center" vertical="center" wrapText="1"/>
    </xf>
    <xf numFmtId="0" fontId="1" fillId="4" borderId="2" xfId="0" applyFont="1" applyFill="1" applyBorder="1" applyAlignment="1">
      <alignment horizontal="center" vertical="center" wrapText="1"/>
    </xf>
    <xf numFmtId="164" fontId="1" fillId="0" borderId="12" xfId="0" applyNumberFormat="1" applyFont="1" applyBorder="1"/>
    <xf numFmtId="164" fontId="1" fillId="0" borderId="15" xfId="0" applyNumberFormat="1" applyFont="1" applyBorder="1"/>
    <xf numFmtId="165" fontId="1" fillId="0" borderId="12" xfId="0" applyNumberFormat="1" applyFont="1" applyBorder="1"/>
    <xf numFmtId="164" fontId="1" fillId="0" borderId="19" xfId="0" applyNumberFormat="1" applyFont="1" applyBorder="1"/>
    <xf numFmtId="164" fontId="1" fillId="0" borderId="21" xfId="0" applyNumberFormat="1" applyFont="1" applyBorder="1"/>
    <xf numFmtId="165" fontId="1" fillId="0" borderId="19" xfId="0" applyNumberFormat="1" applyFont="1" applyBorder="1"/>
    <xf numFmtId="164" fontId="1" fillId="0" borderId="25" xfId="0" applyNumberFormat="1" applyFont="1" applyBorder="1"/>
    <xf numFmtId="164" fontId="1" fillId="0" borderId="27" xfId="0" applyNumberFormat="1" applyFont="1" applyBorder="1"/>
    <xf numFmtId="165" fontId="1" fillId="0" borderId="25" xfId="0" applyNumberFormat="1" applyFont="1" applyBorder="1"/>
    <xf numFmtId="0" fontId="1" fillId="0" borderId="100" xfId="0" applyFont="1" applyBorder="1"/>
    <xf numFmtId="0" fontId="90" fillId="3" borderId="0" xfId="2" applyFont="1" applyFill="1"/>
    <xf numFmtId="0" fontId="91" fillId="3" borderId="0" xfId="2" applyFont="1" applyFill="1"/>
    <xf numFmtId="0" fontId="91" fillId="6" borderId="0" xfId="2" applyFont="1" applyFill="1"/>
    <xf numFmtId="0" fontId="91" fillId="6" borderId="38" xfId="2" applyFont="1" applyFill="1" applyBorder="1"/>
    <xf numFmtId="0" fontId="91" fillId="6" borderId="39" xfId="2" applyFont="1" applyFill="1" applyBorder="1"/>
    <xf numFmtId="0" fontId="91" fillId="6" borderId="40" xfId="2" applyFont="1" applyFill="1" applyBorder="1"/>
    <xf numFmtId="0" fontId="91" fillId="6" borderId="41" xfId="2" applyFont="1" applyFill="1" applyBorder="1"/>
    <xf numFmtId="0" fontId="91" fillId="6" borderId="0" xfId="2" applyFont="1" applyFill="1" applyBorder="1"/>
    <xf numFmtId="0" fontId="92" fillId="6" borderId="0" xfId="2" applyFont="1" applyFill="1" applyBorder="1"/>
    <xf numFmtId="0" fontId="91" fillId="6" borderId="42" xfId="2" applyFont="1" applyFill="1" applyBorder="1"/>
    <xf numFmtId="0" fontId="94" fillId="6" borderId="42" xfId="2" applyFont="1" applyFill="1" applyBorder="1" applyAlignment="1">
      <alignment horizontal="center" vertical="center"/>
    </xf>
    <xf numFmtId="0" fontId="91" fillId="6" borderId="0" xfId="2" applyFont="1" applyFill="1" applyAlignment="1">
      <alignment horizontal="centerContinuous" vertical="center"/>
    </xf>
    <xf numFmtId="0" fontId="94" fillId="6" borderId="42" xfId="2" applyFont="1" applyFill="1" applyBorder="1" applyAlignment="1">
      <alignment horizontal="center" vertical="top"/>
    </xf>
    <xf numFmtId="0" fontId="95" fillId="6" borderId="0" xfId="2" applyFont="1" applyFill="1" applyAlignment="1">
      <alignment horizontal="centerContinuous" vertical="top"/>
    </xf>
    <xf numFmtId="0" fontId="91" fillId="6" borderId="0" xfId="2" applyFont="1" applyFill="1" applyBorder="1" applyAlignment="1"/>
    <xf numFmtId="0" fontId="91" fillId="6" borderId="41" xfId="2" applyFont="1" applyFill="1" applyBorder="1" applyAlignment="1"/>
    <xf numFmtId="0" fontId="91" fillId="6" borderId="42" xfId="2" applyFont="1" applyFill="1" applyBorder="1" applyAlignment="1">
      <alignment horizontal="centerContinuous"/>
    </xf>
    <xf numFmtId="0" fontId="91" fillId="6" borderId="0" xfId="2" applyFont="1" applyFill="1" applyAlignment="1">
      <alignment horizontal="centerContinuous"/>
    </xf>
    <xf numFmtId="0" fontId="97" fillId="6" borderId="42" xfId="2" applyFont="1" applyFill="1" applyBorder="1" applyAlignment="1">
      <alignment horizontal="center" wrapText="1"/>
    </xf>
    <xf numFmtId="0" fontId="91" fillId="6" borderId="0" xfId="2" applyFont="1" applyFill="1" applyAlignment="1"/>
    <xf numFmtId="0" fontId="97" fillId="6" borderId="0" xfId="2" applyFont="1" applyFill="1" applyBorder="1"/>
    <xf numFmtId="0" fontId="97" fillId="6" borderId="41" xfId="2" applyFont="1" applyFill="1" applyBorder="1"/>
    <xf numFmtId="0" fontId="95" fillId="6" borderId="0" xfId="2" applyFont="1" applyFill="1" applyBorder="1"/>
    <xf numFmtId="0" fontId="97" fillId="6" borderId="42" xfId="2" applyFont="1" applyFill="1" applyBorder="1"/>
    <xf numFmtId="0" fontId="5" fillId="6" borderId="43" xfId="2" applyFont="1" applyFill="1" applyBorder="1"/>
    <xf numFmtId="0" fontId="91" fillId="6" borderId="43" xfId="2" applyFont="1" applyFill="1" applyBorder="1"/>
    <xf numFmtId="0" fontId="97" fillId="6" borderId="43" xfId="2" applyFont="1" applyFill="1" applyBorder="1"/>
    <xf numFmtId="0" fontId="99" fillId="6" borderId="41" xfId="2" applyFont="1" applyFill="1" applyBorder="1" applyAlignment="1">
      <alignment horizontal="left" vertical="center"/>
    </xf>
    <xf numFmtId="0" fontId="100" fillId="2" borderId="44" xfId="2" applyFont="1" applyFill="1" applyBorder="1" applyAlignment="1">
      <alignment horizontal="left" vertical="center"/>
    </xf>
    <xf numFmtId="0" fontId="100" fillId="2" borderId="47" xfId="2" applyFont="1" applyFill="1" applyBorder="1" applyAlignment="1">
      <alignment horizontal="left" vertical="center"/>
    </xf>
    <xf numFmtId="15" fontId="101" fillId="0" borderId="48" xfId="2" applyNumberFormat="1" applyFont="1" applyFill="1" applyBorder="1" applyAlignment="1">
      <alignment vertical="center"/>
    </xf>
    <xf numFmtId="17" fontId="101" fillId="6" borderId="51" xfId="2" applyNumberFormat="1" applyFont="1" applyFill="1" applyBorder="1" applyAlignment="1">
      <alignment horizontal="left" vertical="center"/>
    </xf>
    <xf numFmtId="0" fontId="101" fillId="6" borderId="0" xfId="2" applyFont="1" applyFill="1" applyBorder="1" applyAlignment="1">
      <alignment horizontal="left" vertical="center" wrapText="1"/>
    </xf>
    <xf numFmtId="15" fontId="101" fillId="6" borderId="0" xfId="2" applyNumberFormat="1" applyFont="1" applyFill="1" applyBorder="1" applyAlignment="1">
      <alignment horizontal="left" vertical="center"/>
    </xf>
    <xf numFmtId="17" fontId="101" fillId="6" borderId="0" xfId="2" applyNumberFormat="1" applyFont="1" applyFill="1" applyBorder="1" applyAlignment="1">
      <alignment horizontal="left" vertical="center"/>
    </xf>
    <xf numFmtId="0" fontId="99" fillId="6" borderId="41" xfId="4" applyFont="1" applyFill="1" applyBorder="1"/>
    <xf numFmtId="0" fontId="5" fillId="6" borderId="0" xfId="2" applyFont="1" applyFill="1" applyBorder="1" applyAlignment="1">
      <alignment horizontal="left"/>
    </xf>
    <xf numFmtId="0" fontId="91" fillId="6" borderId="52" xfId="2" applyFont="1" applyFill="1" applyBorder="1"/>
    <xf numFmtId="0" fontId="91" fillId="6" borderId="37" xfId="2" applyFont="1" applyFill="1" applyBorder="1"/>
    <xf numFmtId="0" fontId="91" fillId="6" borderId="53" xfId="2" applyFont="1" applyFill="1" applyBorder="1"/>
    <xf numFmtId="0" fontId="102" fillId="2" borderId="0" xfId="0" applyFont="1" applyFill="1" applyAlignment="1">
      <alignment horizontal="center" vertical="center"/>
    </xf>
    <xf numFmtId="0" fontId="104" fillId="2" borderId="0" xfId="0" applyFont="1" applyFill="1" applyAlignment="1">
      <alignment horizontal="left" vertical="center"/>
    </xf>
    <xf numFmtId="0" fontId="104" fillId="2" borderId="0" xfId="0" applyFont="1" applyFill="1" applyAlignment="1">
      <alignment horizontal="center" vertical="center"/>
    </xf>
    <xf numFmtId="1" fontId="94" fillId="2" borderId="0" xfId="0" applyNumberFormat="1" applyFont="1" applyFill="1" applyAlignment="1">
      <alignment horizontal="center" vertical="center"/>
    </xf>
    <xf numFmtId="0" fontId="102" fillId="3" borderId="0" xfId="0" applyFont="1" applyFill="1" applyAlignment="1">
      <alignment horizontal="center" vertical="center"/>
    </xf>
    <xf numFmtId="0" fontId="104" fillId="3" borderId="0" xfId="0" applyFont="1" applyFill="1" applyAlignment="1">
      <alignment horizontal="center" vertical="center"/>
    </xf>
    <xf numFmtId="1" fontId="94" fillId="3" borderId="0" xfId="0" applyNumberFormat="1" applyFont="1" applyFill="1" applyAlignment="1">
      <alignment horizontal="center" vertical="center"/>
    </xf>
    <xf numFmtId="14" fontId="102" fillId="2" borderId="0" xfId="0" applyNumberFormat="1" applyFont="1" applyFill="1" applyAlignment="1">
      <alignment horizontal="center" vertical="center"/>
    </xf>
    <xf numFmtId="0" fontId="5" fillId="0" borderId="0" xfId="0" applyFont="1" applyAlignment="1">
      <alignment horizontal="left"/>
    </xf>
    <xf numFmtId="0" fontId="2" fillId="0" borderId="0" xfId="0" applyFont="1" applyAlignment="1"/>
    <xf numFmtId="0" fontId="5" fillId="0" borderId="0" xfId="0" applyFont="1" applyFill="1" applyAlignment="1">
      <alignment horizontal="left"/>
    </xf>
    <xf numFmtId="3" fontId="2" fillId="3" borderId="0" xfId="0" applyNumberFormat="1" applyFont="1" applyFill="1" applyAlignment="1">
      <alignment horizontal="center" vertical="center"/>
    </xf>
    <xf numFmtId="0" fontId="102" fillId="0" borderId="0" xfId="0" applyFont="1" applyFill="1" applyAlignment="1">
      <alignment horizontal="center" vertical="center"/>
    </xf>
    <xf numFmtId="0" fontId="104" fillId="0" borderId="0" xfId="0" applyFont="1" applyFill="1" applyAlignment="1">
      <alignment horizontal="left" vertical="center"/>
    </xf>
    <xf numFmtId="0" fontId="104" fillId="2" borderId="0" xfId="0" applyFont="1" applyFill="1" applyAlignment="1">
      <alignment vertical="center"/>
    </xf>
    <xf numFmtId="0" fontId="105" fillId="3" borderId="0" xfId="0" applyFont="1" applyFill="1" applyAlignment="1">
      <alignment horizontal="center" vertical="center"/>
    </xf>
    <xf numFmtId="0" fontId="106" fillId="3" borderId="0" xfId="0" applyFont="1" applyFill="1" applyAlignment="1">
      <alignment horizontal="center" vertical="center"/>
    </xf>
    <xf numFmtId="164" fontId="106" fillId="3" borderId="0" xfId="0" applyNumberFormat="1" applyFont="1" applyFill="1" applyAlignment="1">
      <alignment horizontal="center" vertical="center"/>
    </xf>
    <xf numFmtId="0" fontId="102" fillId="2" borderId="0" xfId="0" applyFont="1" applyFill="1" applyAlignment="1">
      <alignment horizontal="center" vertical="center"/>
    </xf>
    <xf numFmtId="0" fontId="1" fillId="4" borderId="3" xfId="0" applyFont="1" applyFill="1" applyBorder="1" applyAlignment="1">
      <alignment horizontal="center" vertical="center" wrapText="1"/>
    </xf>
    <xf numFmtId="0" fontId="102" fillId="2" borderId="0" xfId="0" applyFont="1" applyFill="1" applyAlignment="1">
      <alignment horizontal="center" vertical="center"/>
    </xf>
    <xf numFmtId="0" fontId="107" fillId="0" borderId="0" xfId="0" applyFont="1"/>
    <xf numFmtId="0" fontId="91" fillId="0" borderId="0" xfId="0" applyFont="1"/>
    <xf numFmtId="0" fontId="89" fillId="2" borderId="0" xfId="0" applyFont="1" applyFill="1" applyAlignment="1">
      <alignment horizontal="center" vertical="center"/>
    </xf>
    <xf numFmtId="0" fontId="0" fillId="0" borderId="0" xfId="0" applyFont="1"/>
    <xf numFmtId="0" fontId="95" fillId="3" borderId="0" xfId="0" applyFont="1" applyFill="1" applyAlignment="1">
      <alignment vertical="center" wrapText="1"/>
    </xf>
    <xf numFmtId="0" fontId="104" fillId="3" borderId="0" xfId="0" applyFont="1" applyFill="1" applyAlignment="1">
      <alignment vertical="center" wrapText="1"/>
    </xf>
    <xf numFmtId="0" fontId="91" fillId="3" borderId="0" xfId="0" applyFont="1" applyFill="1"/>
    <xf numFmtId="10" fontId="1" fillId="0" borderId="0" xfId="0" applyNumberFormat="1" applyFont="1" applyBorder="1"/>
    <xf numFmtId="0" fontId="5" fillId="4" borderId="8" xfId="42981" applyFont="1" applyFill="1" applyBorder="1" applyAlignment="1" applyProtection="1">
      <alignment horizontal="center" vertical="center" wrapText="1"/>
      <protection hidden="1"/>
    </xf>
    <xf numFmtId="0" fontId="5" fillId="4" borderId="54" xfId="42981" applyFont="1" applyFill="1" applyBorder="1" applyAlignment="1" applyProtection="1">
      <alignment horizontal="center" vertical="center" wrapText="1"/>
      <protection hidden="1"/>
    </xf>
    <xf numFmtId="0" fontId="5" fillId="4" borderId="9" xfId="42981" applyFont="1" applyFill="1" applyBorder="1" applyAlignment="1" applyProtection="1">
      <alignment horizontal="center" vertical="center" wrapText="1"/>
      <protection hidden="1"/>
    </xf>
    <xf numFmtId="0" fontId="1" fillId="3" borderId="102" xfId="0" applyFont="1" applyFill="1" applyBorder="1"/>
    <xf numFmtId="165" fontId="1" fillId="3" borderId="19" xfId="0" applyNumberFormat="1" applyFont="1" applyFill="1" applyBorder="1"/>
    <xf numFmtId="165" fontId="1" fillId="3" borderId="12" xfId="0" applyNumberFormat="1" applyFont="1" applyFill="1" applyBorder="1"/>
    <xf numFmtId="165" fontId="1" fillId="3" borderId="25" xfId="0" applyNumberFormat="1" applyFont="1" applyFill="1" applyBorder="1"/>
    <xf numFmtId="0" fontId="108" fillId="0" borderId="0" xfId="0" applyFont="1"/>
    <xf numFmtId="1" fontId="0" fillId="0" borderId="0" xfId="0" applyNumberFormat="1"/>
    <xf numFmtId="0" fontId="3" fillId="0" borderId="0" xfId="0" applyFont="1"/>
    <xf numFmtId="3" fontId="0" fillId="0" borderId="0" xfId="0" applyNumberFormat="1"/>
    <xf numFmtId="3" fontId="0" fillId="0" borderId="0" xfId="0" applyNumberFormat="1" applyFont="1"/>
    <xf numFmtId="1" fontId="0" fillId="0" borderId="0" xfId="0" applyNumberFormat="1" applyFont="1"/>
    <xf numFmtId="0" fontId="0" fillId="0" borderId="0" xfId="0" applyAlignment="1">
      <alignment wrapText="1"/>
    </xf>
    <xf numFmtId="0" fontId="0" fillId="0" borderId="45" xfId="0" applyBorder="1" applyAlignment="1">
      <alignment horizontal="center" wrapText="1"/>
    </xf>
    <xf numFmtId="0" fontId="0" fillId="0" borderId="51" xfId="0" applyFont="1" applyBorder="1"/>
    <xf numFmtId="0" fontId="0" fillId="0" borderId="51" xfId="0" applyFont="1" applyFill="1" applyBorder="1"/>
    <xf numFmtId="165" fontId="0" fillId="0" borderId="51" xfId="5" applyNumberFormat="1" applyFont="1" applyFill="1" applyBorder="1"/>
    <xf numFmtId="165" fontId="0" fillId="0" borderId="48" xfId="5" applyNumberFormat="1" applyFont="1" applyFill="1" applyBorder="1"/>
    <xf numFmtId="165" fontId="0" fillId="0" borderId="103" xfId="5" applyNumberFormat="1" applyFont="1" applyFill="1" applyBorder="1"/>
    <xf numFmtId="165" fontId="0" fillId="0" borderId="104" xfId="5" applyNumberFormat="1" applyFont="1" applyFill="1" applyBorder="1"/>
    <xf numFmtId="0" fontId="0" fillId="0" borderId="0" xfId="0" applyFont="1" applyFill="1"/>
    <xf numFmtId="165" fontId="0" fillId="0" borderId="51" xfId="0" applyNumberFormat="1" applyFont="1" applyFill="1" applyBorder="1"/>
    <xf numFmtId="165" fontId="0" fillId="0" borderId="48" xfId="0" applyNumberFormat="1" applyFont="1" applyFill="1" applyBorder="1"/>
    <xf numFmtId="165" fontId="0" fillId="0" borderId="103" xfId="0" applyNumberFormat="1" applyFont="1" applyFill="1" applyBorder="1"/>
    <xf numFmtId="165" fontId="0" fillId="0" borderId="104" xfId="0" applyNumberFormat="1" applyFont="1" applyFill="1" applyBorder="1"/>
    <xf numFmtId="165" fontId="0" fillId="0" borderId="0" xfId="5" applyNumberFormat="1" applyFont="1"/>
    <xf numFmtId="0" fontId="3" fillId="0" borderId="0" xfId="0" applyFont="1" applyFill="1" applyBorder="1"/>
    <xf numFmtId="165" fontId="0" fillId="0" borderId="51" xfId="5" applyNumberFormat="1" applyFont="1" applyBorder="1"/>
    <xf numFmtId="179" fontId="0" fillId="0" borderId="51" xfId="5" applyNumberFormat="1" applyFont="1" applyFill="1" applyBorder="1"/>
    <xf numFmtId="179" fontId="0" fillId="0" borderId="48" xfId="5" applyNumberFormat="1" applyFont="1" applyFill="1" applyBorder="1"/>
    <xf numFmtId="179" fontId="0" fillId="0" borderId="103" xfId="5" applyNumberFormat="1" applyFont="1" applyFill="1" applyBorder="1"/>
    <xf numFmtId="179" fontId="0" fillId="0" borderId="104" xfId="5" applyNumberFormat="1" applyFont="1" applyFill="1" applyBorder="1"/>
    <xf numFmtId="179" fontId="0" fillId="0" borderId="51" xfId="0" applyNumberFormat="1" applyFont="1" applyFill="1" applyBorder="1"/>
    <xf numFmtId="179" fontId="0" fillId="0" borderId="48" xfId="0" applyNumberFormat="1" applyFont="1" applyFill="1" applyBorder="1"/>
    <xf numFmtId="179" fontId="0" fillId="0" borderId="103" xfId="0" applyNumberFormat="1" applyFont="1" applyFill="1" applyBorder="1"/>
    <xf numFmtId="179" fontId="0" fillId="0" borderId="0" xfId="0" applyNumberFormat="1" applyFont="1"/>
    <xf numFmtId="179" fontId="0" fillId="0" borderId="0" xfId="5" applyNumberFormat="1" applyFont="1"/>
    <xf numFmtId="179" fontId="0" fillId="0" borderId="51" xfId="5" applyNumberFormat="1" applyFont="1" applyBorder="1"/>
    <xf numFmtId="179" fontId="0" fillId="0" borderId="0" xfId="0" applyNumberFormat="1"/>
    <xf numFmtId="0" fontId="102" fillId="2" borderId="0" xfId="0" applyFont="1" applyFill="1" applyAlignment="1">
      <alignment horizontal="center" vertical="center"/>
    </xf>
    <xf numFmtId="0" fontId="0" fillId="4" borderId="9" xfId="0" applyFont="1" applyFill="1" applyBorder="1" applyAlignment="1">
      <alignment horizontal="center" vertical="center" wrapText="1"/>
    </xf>
    <xf numFmtId="179" fontId="1" fillId="3" borderId="12" xfId="0" applyNumberFormat="1" applyFont="1" applyFill="1" applyBorder="1"/>
    <xf numFmtId="179" fontId="1" fillId="3" borderId="19" xfId="0" applyNumberFormat="1" applyFont="1" applyFill="1" applyBorder="1"/>
    <xf numFmtId="179" fontId="1" fillId="3" borderId="25" xfId="0" applyNumberFormat="1" applyFont="1" applyFill="1" applyBorder="1"/>
    <xf numFmtId="0" fontId="0" fillId="4" borderId="3" xfId="0" applyFont="1" applyFill="1" applyBorder="1" applyAlignment="1">
      <alignment horizontal="center" vertical="center" wrapText="1"/>
    </xf>
    <xf numFmtId="0" fontId="103" fillId="2" borderId="0" xfId="0" applyFont="1" applyFill="1" applyAlignment="1">
      <alignment horizontal="center" vertical="center"/>
    </xf>
    <xf numFmtId="0" fontId="30" fillId="0" borderId="0" xfId="0" applyFont="1"/>
    <xf numFmtId="0" fontId="97" fillId="0" borderId="0" xfId="0" applyFont="1"/>
    <xf numFmtId="0" fontId="102" fillId="2" borderId="0" xfId="0" applyFont="1" applyFill="1" applyAlignment="1">
      <alignment horizontal="center" vertical="center"/>
    </xf>
    <xf numFmtId="0" fontId="89" fillId="2" borderId="0" xfId="0" applyFont="1" applyFill="1" applyAlignment="1">
      <alignment vertical="center"/>
    </xf>
    <xf numFmtId="1" fontId="9" fillId="2" borderId="0" xfId="0" applyNumberFormat="1" applyFont="1" applyFill="1" applyAlignment="1">
      <alignment vertical="center"/>
    </xf>
    <xf numFmtId="165" fontId="1" fillId="0" borderId="0" xfId="0" applyNumberFormat="1" applyFont="1"/>
    <xf numFmtId="0" fontId="103" fillId="2" borderId="0" xfId="2" applyFont="1" applyFill="1" applyBorder="1" applyAlignment="1">
      <alignment vertical="center"/>
    </xf>
    <xf numFmtId="0" fontId="109" fillId="0" borderId="0" xfId="0" applyFont="1"/>
    <xf numFmtId="0" fontId="110" fillId="6" borderId="0" xfId="2" applyFont="1" applyFill="1"/>
    <xf numFmtId="0" fontId="5" fillId="0" borderId="0" xfId="2" applyFont="1" applyFill="1" applyBorder="1" applyAlignment="1">
      <alignment horizontal="left" wrapText="1"/>
    </xf>
    <xf numFmtId="0" fontId="101" fillId="6" borderId="48" xfId="2" applyFont="1" applyFill="1" applyBorder="1" applyAlignment="1">
      <alignment horizontal="left" vertical="center" wrapText="1"/>
    </xf>
    <xf numFmtId="0" fontId="101" fillId="6" borderId="49" xfId="2" applyFont="1" applyFill="1" applyBorder="1" applyAlignment="1">
      <alignment horizontal="left" vertical="center" wrapText="1"/>
    </xf>
    <xf numFmtId="0" fontId="101" fillId="6" borderId="50" xfId="2" applyFont="1" applyFill="1" applyBorder="1" applyAlignment="1">
      <alignment horizontal="left" vertical="center" wrapText="1"/>
    </xf>
    <xf numFmtId="0" fontId="5" fillId="6" borderId="0" xfId="2" applyFont="1" applyFill="1" applyBorder="1" applyAlignment="1">
      <alignment horizontal="left" vertical="top" wrapText="1"/>
    </xf>
    <xf numFmtId="0" fontId="1" fillId="0" borderId="0" xfId="0" applyFont="1" applyBorder="1" applyAlignment="1">
      <alignment horizontal="left" vertical="top" wrapText="1"/>
    </xf>
    <xf numFmtId="0" fontId="5" fillId="0" borderId="0" xfId="2" applyFont="1" applyFill="1" applyBorder="1" applyAlignment="1">
      <alignment horizontal="left" vertical="center" wrapText="1"/>
    </xf>
    <xf numFmtId="0" fontId="100" fillId="2" borderId="44" xfId="2" applyFont="1" applyFill="1" applyBorder="1" applyAlignment="1">
      <alignment horizontal="left" vertical="center"/>
    </xf>
    <xf numFmtId="0" fontId="100" fillId="2" borderId="45" xfId="2" applyFont="1" applyFill="1" applyBorder="1" applyAlignment="1">
      <alignment horizontal="left" vertical="center"/>
    </xf>
    <xf numFmtId="0" fontId="100" fillId="2" borderId="46" xfId="2" applyFont="1" applyFill="1" applyBorder="1" applyAlignment="1">
      <alignment horizontal="left" vertical="center"/>
    </xf>
    <xf numFmtId="0" fontId="101" fillId="0" borderId="48" xfId="2" applyFont="1" applyFill="1" applyBorder="1" applyAlignment="1">
      <alignment horizontal="left" vertical="center" wrapText="1"/>
    </xf>
    <xf numFmtId="0" fontId="101" fillId="0" borderId="49" xfId="2" applyFont="1" applyFill="1" applyBorder="1" applyAlignment="1">
      <alignment horizontal="left" vertical="center" wrapText="1"/>
    </xf>
    <xf numFmtId="0" fontId="101" fillId="0" borderId="50" xfId="2" applyFont="1" applyFill="1" applyBorder="1" applyAlignment="1">
      <alignment horizontal="left" vertical="center" wrapText="1"/>
    </xf>
    <xf numFmtId="0" fontId="5" fillId="6" borderId="0" xfId="2" applyFont="1" applyFill="1" applyBorder="1" applyAlignment="1">
      <alignment horizontal="left" vertical="center" wrapText="1"/>
    </xf>
    <xf numFmtId="0" fontId="93" fillId="6" borderId="0" xfId="2" applyFont="1" applyFill="1" applyBorder="1" applyAlignment="1">
      <alignment horizontal="center" vertical="center"/>
    </xf>
    <xf numFmtId="0" fontId="93" fillId="6" borderId="0" xfId="2" applyFont="1" applyFill="1" applyBorder="1" applyAlignment="1">
      <alignment horizontal="center" vertical="top"/>
    </xf>
    <xf numFmtId="0" fontId="96" fillId="6" borderId="0" xfId="2" applyFont="1" applyFill="1" applyBorder="1" applyAlignment="1">
      <alignment horizontal="center" vertical="center" wrapText="1"/>
    </xf>
    <xf numFmtId="168" fontId="98" fillId="0" borderId="41" xfId="3" applyNumberFormat="1" applyFont="1" applyFill="1" applyBorder="1" applyAlignment="1">
      <alignment horizontal="center"/>
    </xf>
    <xf numFmtId="168" fontId="95" fillId="0" borderId="0" xfId="2" applyNumberFormat="1" applyFont="1" applyBorder="1" applyAlignment="1">
      <alignment horizontal="center"/>
    </xf>
    <xf numFmtId="168" fontId="95" fillId="0" borderId="42" xfId="2" applyNumberFormat="1" applyFont="1" applyBorder="1" applyAlignment="1">
      <alignment horizontal="center"/>
    </xf>
    <xf numFmtId="0" fontId="102" fillId="2" borderId="0" xfId="0" applyFont="1" applyFill="1" applyAlignment="1">
      <alignment horizontal="center" vertical="center"/>
    </xf>
    <xf numFmtId="0" fontId="103" fillId="2" borderId="0" xfId="2" applyFont="1" applyFill="1" applyBorder="1" applyAlignment="1">
      <alignment horizontal="center" vertical="center"/>
    </xf>
    <xf numFmtId="0" fontId="1" fillId="4" borderId="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0" xfId="0" applyFont="1" applyFill="1" applyBorder="1" applyAlignment="1">
      <alignment horizontal="left" vertical="top" wrapText="1"/>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4" borderId="5" xfId="0" applyFont="1" applyFill="1" applyBorder="1" applyAlignment="1">
      <alignment horizontal="center"/>
    </xf>
    <xf numFmtId="0" fontId="5" fillId="0" borderId="0" xfId="0" applyFont="1" applyFill="1" applyAlignment="1">
      <alignment horizontal="left" wrapText="1"/>
    </xf>
    <xf numFmtId="0" fontId="1" fillId="4" borderId="33" xfId="0" applyFont="1" applyFill="1" applyBorder="1" applyAlignment="1">
      <alignment horizontal="center" vertical="center" wrapText="1"/>
    </xf>
    <xf numFmtId="10" fontId="1" fillId="4" borderId="3" xfId="0" applyNumberFormat="1" applyFont="1" applyFill="1" applyBorder="1" applyAlignment="1">
      <alignment horizontal="center"/>
    </xf>
    <xf numFmtId="10" fontId="1" fillId="4" borderId="4" xfId="0" applyNumberFormat="1" applyFont="1" applyFill="1" applyBorder="1" applyAlignment="1">
      <alignment horizontal="center"/>
    </xf>
    <xf numFmtId="10" fontId="1" fillId="4" borderId="5" xfId="0" applyNumberFormat="1" applyFont="1" applyFill="1" applyBorder="1" applyAlignment="1">
      <alignment horizontal="center"/>
    </xf>
    <xf numFmtId="0" fontId="5" fillId="0" borderId="0" xfId="0" applyFont="1" applyFill="1" applyAlignment="1">
      <alignment horizontal="left" vertical="top" wrapText="1"/>
    </xf>
    <xf numFmtId="0" fontId="5" fillId="0" borderId="0" xfId="0" applyFont="1" applyFill="1" applyAlignment="1">
      <alignment horizontal="left" vertical="top"/>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10" fontId="1" fillId="4" borderId="3" xfId="0" applyNumberFormat="1" applyFont="1" applyFill="1" applyBorder="1" applyAlignment="1">
      <alignment horizontal="center" vertical="center"/>
    </xf>
    <xf numFmtId="10" fontId="1" fillId="4" borderId="4" xfId="0" applyNumberFormat="1" applyFont="1" applyFill="1" applyBorder="1" applyAlignment="1">
      <alignment horizontal="center" vertical="center"/>
    </xf>
    <xf numFmtId="10" fontId="1" fillId="4" borderId="5" xfId="0" applyNumberFormat="1" applyFont="1" applyFill="1" applyBorder="1" applyAlignment="1">
      <alignment horizontal="center" vertical="center"/>
    </xf>
    <xf numFmtId="0" fontId="0" fillId="0" borderId="0" xfId="0" applyFont="1" applyAlignment="1">
      <alignment horizontal="left" wrapText="1"/>
    </xf>
    <xf numFmtId="0" fontId="1" fillId="0" borderId="0" xfId="0" applyFont="1" applyAlignment="1">
      <alignment horizontal="left" wrapText="1"/>
    </xf>
    <xf numFmtId="0" fontId="95" fillId="3" borderId="35" xfId="0" applyFont="1" applyFill="1" applyBorder="1" applyAlignment="1">
      <alignment horizontal="left" vertical="center" wrapText="1"/>
    </xf>
    <xf numFmtId="0" fontId="95" fillId="3" borderId="36" xfId="0" applyFont="1" applyFill="1" applyBorder="1" applyAlignment="1">
      <alignment horizontal="left" vertical="center" wrapText="1"/>
    </xf>
    <xf numFmtId="0" fontId="5" fillId="0" borderId="0" xfId="0" applyFont="1" applyAlignment="1">
      <alignment wrapText="1"/>
    </xf>
    <xf numFmtId="0" fontId="5" fillId="0" borderId="0" xfId="0" applyFont="1" applyAlignment="1">
      <alignment horizontal="left" wrapText="1"/>
    </xf>
    <xf numFmtId="0" fontId="0" fillId="0" borderId="0" xfId="0" applyFont="1" applyFill="1" applyAlignment="1">
      <alignment horizontal="left" wrapText="1"/>
    </xf>
    <xf numFmtId="0" fontId="5" fillId="0" borderId="0" xfId="0" applyFont="1" applyFill="1" applyAlignment="1">
      <alignment wrapText="1"/>
    </xf>
    <xf numFmtId="0" fontId="0" fillId="4" borderId="2" xfId="0" applyFont="1" applyFill="1" applyBorder="1" applyAlignment="1">
      <alignment horizontal="center" vertical="center"/>
    </xf>
    <xf numFmtId="0" fontId="1" fillId="4" borderId="56" xfId="0" applyFont="1" applyFill="1" applyBorder="1" applyAlignment="1">
      <alignment horizontal="center" vertical="center"/>
    </xf>
    <xf numFmtId="0" fontId="1" fillId="4" borderId="57" xfId="0" applyFont="1" applyFill="1" applyBorder="1" applyAlignment="1">
      <alignment horizontal="center" vertical="center"/>
    </xf>
    <xf numFmtId="0" fontId="1" fillId="4" borderId="36"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0" borderId="102" xfId="0" applyFont="1" applyBorder="1" applyAlignment="1">
      <alignment wrapText="1"/>
    </xf>
    <xf numFmtId="0" fontId="1" fillId="0" borderId="31" xfId="0" applyFont="1" applyBorder="1" applyAlignment="1">
      <alignment wrapText="1"/>
    </xf>
    <xf numFmtId="0" fontId="1" fillId="0" borderId="17" xfId="0" applyFont="1" applyBorder="1" applyAlignment="1"/>
    <xf numFmtId="0" fontId="1" fillId="0" borderId="21" xfId="0" applyFont="1" applyBorder="1" applyAlignment="1"/>
    <xf numFmtId="0" fontId="1" fillId="0" borderId="23" xfId="0" applyFont="1" applyBorder="1" applyAlignment="1"/>
    <xf numFmtId="0" fontId="1" fillId="0" borderId="27" xfId="0" applyFont="1" applyBorder="1" applyAlignment="1"/>
    <xf numFmtId="0" fontId="1" fillId="4" borderId="29"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58"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59" xfId="0" applyFont="1" applyBorder="1" applyAlignment="1">
      <alignment wrapText="1"/>
    </xf>
    <xf numFmtId="0" fontId="1" fillId="0" borderId="60" xfId="0" applyFont="1" applyBorder="1" applyAlignment="1">
      <alignment wrapText="1"/>
    </xf>
    <xf numFmtId="0" fontId="1" fillId="0" borderId="22" xfId="0" applyFont="1" applyBorder="1" applyAlignment="1"/>
    <xf numFmtId="0" fontId="1" fillId="0" borderId="18" xfId="0" applyFont="1" applyBorder="1" applyAlignment="1"/>
    <xf numFmtId="0" fontId="1" fillId="4" borderId="2" xfId="0" applyFont="1" applyFill="1" applyBorder="1" applyAlignment="1">
      <alignment horizontal="center" vertical="center"/>
    </xf>
    <xf numFmtId="0" fontId="1" fillId="4" borderId="55" xfId="0" applyFont="1" applyFill="1" applyBorder="1" applyAlignment="1">
      <alignment horizontal="center" vertical="center"/>
    </xf>
    <xf numFmtId="0" fontId="1" fillId="4" borderId="35" xfId="0" applyFont="1" applyFill="1" applyBorder="1" applyAlignment="1">
      <alignment horizontal="center" vertical="center"/>
    </xf>
    <xf numFmtId="0" fontId="1" fillId="4" borderId="2" xfId="0" applyFont="1" applyFill="1" applyBorder="1" applyAlignment="1">
      <alignment horizontal="center"/>
    </xf>
    <xf numFmtId="0" fontId="1" fillId="4" borderId="56" xfId="0" applyFont="1" applyFill="1" applyBorder="1" applyAlignment="1">
      <alignment horizontal="center"/>
    </xf>
    <xf numFmtId="0" fontId="1" fillId="4" borderId="57" xfId="0" applyFont="1" applyFill="1" applyBorder="1" applyAlignment="1">
      <alignment horizontal="center"/>
    </xf>
    <xf numFmtId="0" fontId="1" fillId="4" borderId="36" xfId="0" applyFont="1" applyFill="1" applyBorder="1" applyAlignment="1">
      <alignment horizontal="center"/>
    </xf>
    <xf numFmtId="1" fontId="3" fillId="0" borderId="51" xfId="0" applyNumberFormat="1" applyFont="1" applyBorder="1" applyAlignment="1">
      <alignment horizontal="center" vertical="center" wrapText="1"/>
    </xf>
    <xf numFmtId="3" fontId="3" fillId="0" borderId="48" xfId="0" applyNumberFormat="1" applyFont="1" applyBorder="1" applyAlignment="1">
      <alignment horizontal="center" vertical="center" wrapText="1"/>
    </xf>
    <xf numFmtId="0" fontId="0" fillId="0" borderId="51" xfId="0" applyFont="1" applyBorder="1" applyAlignment="1">
      <alignment horizontal="center" vertical="center" wrapText="1"/>
    </xf>
    <xf numFmtId="0" fontId="3" fillId="0" borderId="51" xfId="0" applyFont="1" applyBorder="1" applyAlignment="1">
      <alignment horizontal="center" vertical="center"/>
    </xf>
    <xf numFmtId="0" fontId="0" fillId="0" borderId="45" xfId="0" applyBorder="1" applyAlignment="1">
      <alignment horizontal="center" wrapText="1"/>
    </xf>
    <xf numFmtId="3" fontId="3" fillId="0" borderId="51" xfId="0" applyNumberFormat="1" applyFont="1" applyBorder="1" applyAlignment="1">
      <alignment horizontal="center" vertical="center" wrapText="1"/>
    </xf>
    <xf numFmtId="0" fontId="3" fillId="0" borderId="103" xfId="0" applyNumberFormat="1" applyFont="1" applyBorder="1" applyAlignment="1">
      <alignment horizontal="center" vertical="center" wrapText="1"/>
    </xf>
    <xf numFmtId="0" fontId="3" fillId="0" borderId="104" xfId="0" applyNumberFormat="1" applyFont="1" applyBorder="1" applyAlignment="1">
      <alignment horizontal="center" vertical="center" wrapText="1"/>
    </xf>
    <xf numFmtId="0" fontId="3" fillId="0" borderId="105" xfId="0" applyNumberFormat="1" applyFont="1" applyBorder="1" applyAlignment="1">
      <alignment horizontal="center" vertical="center" wrapText="1"/>
    </xf>
    <xf numFmtId="0" fontId="3" fillId="0" borderId="106" xfId="0" applyNumberFormat="1" applyFont="1" applyBorder="1" applyAlignment="1">
      <alignment horizontal="center" vertical="center" wrapText="1"/>
    </xf>
    <xf numFmtId="0" fontId="3" fillId="0" borderId="48" xfId="0" applyNumberFormat="1" applyFont="1" applyBorder="1" applyAlignment="1">
      <alignment horizontal="center" vertical="center" wrapText="1"/>
    </xf>
    <xf numFmtId="179" fontId="3" fillId="0" borderId="51" xfId="0" applyNumberFormat="1" applyFont="1" applyBorder="1" applyAlignment="1">
      <alignment horizontal="center" vertical="center" wrapText="1"/>
    </xf>
  </cellXfs>
  <cellStyles count="42982">
    <cellStyle name="%" xfId="7"/>
    <cellStyle name="% 2" xfId="8"/>
    <cellStyle name="%_A2 Common National NHS &amp; Other" xfId="9"/>
    <cellStyle name="%_Sheet1" xfId="10"/>
    <cellStyle name="%_Sheet1 2" xfId="11"/>
    <cellStyle name="%_Sheet2" xfId="12"/>
    <cellStyle name="%_Sheet2 2" xfId="13"/>
    <cellStyle name="0,0_x000d__x000a_NA_x000d__x000a_" xfId="14"/>
    <cellStyle name="20% - Accent1 2" xfId="15"/>
    <cellStyle name="20% - Accent1 2 2" xfId="16"/>
    <cellStyle name="20% - Accent1 2 3" xfId="17"/>
    <cellStyle name="20% - Accent1 2 4" xfId="18"/>
    <cellStyle name="20% - Accent1 3" xfId="19"/>
    <cellStyle name="20% - Accent1 4" xfId="20"/>
    <cellStyle name="20% - Accent1 5" xfId="21"/>
    <cellStyle name="20% - Accent1 6" xfId="22"/>
    <cellStyle name="20% - Accent2 2" xfId="23"/>
    <cellStyle name="20% - Accent2 2 2" xfId="24"/>
    <cellStyle name="20% - Accent2 2 3" xfId="25"/>
    <cellStyle name="20% - Accent2 2 4" xfId="26"/>
    <cellStyle name="20% - Accent2 3" xfId="27"/>
    <cellStyle name="20% - Accent2 4" xfId="28"/>
    <cellStyle name="20% - Accent2 5" xfId="29"/>
    <cellStyle name="20% - Accent2 6" xfId="30"/>
    <cellStyle name="20% - Accent3 2" xfId="31"/>
    <cellStyle name="20% - Accent3 2 2" xfId="32"/>
    <cellStyle name="20% - Accent3 2 3" xfId="33"/>
    <cellStyle name="20% - Accent3 2 4" xfId="34"/>
    <cellStyle name="20% - Accent3 3" xfId="35"/>
    <cellStyle name="20% - Accent3 4" xfId="36"/>
    <cellStyle name="20% - Accent3 5" xfId="37"/>
    <cellStyle name="20% - Accent3 6" xfId="38"/>
    <cellStyle name="20% - Accent4 2" xfId="39"/>
    <cellStyle name="20% - Accent4 2 2" xfId="40"/>
    <cellStyle name="20% - Accent4 2 3" xfId="41"/>
    <cellStyle name="20% - Accent4 2 4" xfId="42"/>
    <cellStyle name="20% - Accent4 3" xfId="43"/>
    <cellStyle name="20% - Accent4 4" xfId="44"/>
    <cellStyle name="20% - Accent4 5" xfId="45"/>
    <cellStyle name="20% - Accent4 6" xfId="46"/>
    <cellStyle name="20% - Accent5 2" xfId="47"/>
    <cellStyle name="20% - Accent5 2 2" xfId="48"/>
    <cellStyle name="20% - Accent5 2 3" xfId="49"/>
    <cellStyle name="20% - Accent5 2 4" xfId="50"/>
    <cellStyle name="20% - Accent5 3" xfId="51"/>
    <cellStyle name="20% - Accent5 4" xfId="52"/>
    <cellStyle name="20% - Accent5 5" xfId="53"/>
    <cellStyle name="20% - Accent5 6" xfId="54"/>
    <cellStyle name="20% - Accent6 2" xfId="55"/>
    <cellStyle name="20% - Accent6 2 2" xfId="56"/>
    <cellStyle name="20% - Accent6 2 3" xfId="57"/>
    <cellStyle name="20% - Accent6 2 4" xfId="58"/>
    <cellStyle name="20% - Accent6 3" xfId="59"/>
    <cellStyle name="20% - Accent6 4" xfId="60"/>
    <cellStyle name="20% - Accent6 5" xfId="61"/>
    <cellStyle name="20% - Accent6 6" xfId="62"/>
    <cellStyle name="40% - Accent1 2" xfId="63"/>
    <cellStyle name="40% - Accent1 2 2" xfId="64"/>
    <cellStyle name="40% - Accent1 2 3" xfId="65"/>
    <cellStyle name="40% - Accent1 2 4" xfId="66"/>
    <cellStyle name="40% - Accent1 3" xfId="67"/>
    <cellStyle name="40% - Accent1 4" xfId="68"/>
    <cellStyle name="40% - Accent1 5" xfId="69"/>
    <cellStyle name="40% - Accent1 6" xfId="70"/>
    <cellStyle name="40% - Accent2 2" xfId="71"/>
    <cellStyle name="40% - Accent2 2 2" xfId="72"/>
    <cellStyle name="40% - Accent2 2 3" xfId="73"/>
    <cellStyle name="40% - Accent2 2 4" xfId="74"/>
    <cellStyle name="40% - Accent2 3" xfId="75"/>
    <cellStyle name="40% - Accent2 4" xfId="76"/>
    <cellStyle name="40% - Accent2 5" xfId="77"/>
    <cellStyle name="40% - Accent2 6" xfId="78"/>
    <cellStyle name="40% - Accent3 2" xfId="79"/>
    <cellStyle name="40% - Accent3 2 2" xfId="80"/>
    <cellStyle name="40% - Accent3 2 3" xfId="81"/>
    <cellStyle name="40% - Accent3 2 4" xfId="82"/>
    <cellStyle name="40% - Accent3 3" xfId="83"/>
    <cellStyle name="40% - Accent3 4" xfId="84"/>
    <cellStyle name="40% - Accent3 5" xfId="85"/>
    <cellStyle name="40% - Accent3 6" xfId="86"/>
    <cellStyle name="40% - Accent4 2" xfId="87"/>
    <cellStyle name="40% - Accent4 2 2" xfId="88"/>
    <cellStyle name="40% - Accent4 2 3" xfId="89"/>
    <cellStyle name="40% - Accent4 2 4" xfId="90"/>
    <cellStyle name="40% - Accent4 3" xfId="91"/>
    <cellStyle name="40% - Accent4 4" xfId="92"/>
    <cellStyle name="40% - Accent4 5" xfId="93"/>
    <cellStyle name="40% - Accent4 6" xfId="94"/>
    <cellStyle name="40% - Accent5 2" xfId="95"/>
    <cellStyle name="40% - Accent5 2 2" xfId="96"/>
    <cellStyle name="40% - Accent5 2 3" xfId="97"/>
    <cellStyle name="40% - Accent5 2 4" xfId="98"/>
    <cellStyle name="40% - Accent5 3" xfId="99"/>
    <cellStyle name="40% - Accent5 4" xfId="100"/>
    <cellStyle name="40% - Accent5 5" xfId="101"/>
    <cellStyle name="40% - Accent5 6" xfId="102"/>
    <cellStyle name="40% - Accent6 2" xfId="103"/>
    <cellStyle name="40% - Accent6 2 2" xfId="104"/>
    <cellStyle name="40% - Accent6 2 3" xfId="105"/>
    <cellStyle name="40% - Accent6 2 4" xfId="106"/>
    <cellStyle name="40% - Accent6 3" xfId="107"/>
    <cellStyle name="40% - Accent6 4" xfId="108"/>
    <cellStyle name="40% - Accent6 5" xfId="109"/>
    <cellStyle name="40% - Accent6 6" xfId="110"/>
    <cellStyle name="60% - Accent1" xfId="42981" builtinId="32"/>
    <cellStyle name="60% - Accent1 2" xfId="111"/>
    <cellStyle name="60% - Accent1 2 2" xfId="112"/>
    <cellStyle name="60% - Accent1 3" xfId="113"/>
    <cellStyle name="60% - Accent1 4" xfId="114"/>
    <cellStyle name="60% - Accent1 5" xfId="115"/>
    <cellStyle name="60% - Accent1 6" xfId="116"/>
    <cellStyle name="60% - Accent2 2" xfId="117"/>
    <cellStyle name="60% - Accent2 2 2" xfId="118"/>
    <cellStyle name="60% - Accent2 3" xfId="119"/>
    <cellStyle name="60% - Accent2 4" xfId="120"/>
    <cellStyle name="60% - Accent2 5" xfId="121"/>
    <cellStyle name="60% - Accent2 6" xfId="122"/>
    <cellStyle name="60% - Accent3 2" xfId="123"/>
    <cellStyle name="60% - Accent3 2 2" xfId="124"/>
    <cellStyle name="60% - Accent3 3" xfId="125"/>
    <cellStyle name="60% - Accent3 4" xfId="126"/>
    <cellStyle name="60% - Accent3 5" xfId="127"/>
    <cellStyle name="60% - Accent3 6" xfId="128"/>
    <cellStyle name="60% - Accent4 2" xfId="129"/>
    <cellStyle name="60% - Accent4 2 2" xfId="130"/>
    <cellStyle name="60% - Accent4 3" xfId="131"/>
    <cellStyle name="60% - Accent4 4" xfId="132"/>
    <cellStyle name="60% - Accent4 5" xfId="133"/>
    <cellStyle name="60% - Accent4 6" xfId="134"/>
    <cellStyle name="60% - Accent5 2" xfId="135"/>
    <cellStyle name="60% - Accent5 2 2" xfId="136"/>
    <cellStyle name="60% - Accent5 3" xfId="137"/>
    <cellStyle name="60% - Accent5 4" xfId="138"/>
    <cellStyle name="60% - Accent5 5" xfId="139"/>
    <cellStyle name="60% - Accent5 6" xfId="140"/>
    <cellStyle name="60% - Accent6 2" xfId="141"/>
    <cellStyle name="60% - Accent6 2 2" xfId="142"/>
    <cellStyle name="60% - Accent6 3" xfId="143"/>
    <cellStyle name="60% - Accent6 4" xfId="144"/>
    <cellStyle name="60% - Accent6 5" xfId="145"/>
    <cellStyle name="60% - Accent6 6" xfId="146"/>
    <cellStyle name="Accent1 2" xfId="147"/>
    <cellStyle name="Accent1 2 2" xfId="148"/>
    <cellStyle name="Accent1 3" xfId="149"/>
    <cellStyle name="Accent1 4" xfId="150"/>
    <cellStyle name="Accent1 5" xfId="151"/>
    <cellStyle name="Accent1 6" xfId="152"/>
    <cellStyle name="Accent2 2" xfId="153"/>
    <cellStyle name="Accent2 2 2" xfId="154"/>
    <cellStyle name="Accent2 3" xfId="155"/>
    <cellStyle name="Accent2 4" xfId="156"/>
    <cellStyle name="Accent2 5" xfId="157"/>
    <cellStyle name="Accent2 6" xfId="158"/>
    <cellStyle name="Accent3 2" xfId="159"/>
    <cellStyle name="Accent3 2 2" xfId="160"/>
    <cellStyle name="Accent3 3" xfId="161"/>
    <cellStyle name="Accent3 4" xfId="162"/>
    <cellStyle name="Accent3 5" xfId="163"/>
    <cellStyle name="Accent3 6" xfId="164"/>
    <cellStyle name="Accent4 2" xfId="165"/>
    <cellStyle name="Accent4 2 2" xfId="166"/>
    <cellStyle name="Accent4 3" xfId="167"/>
    <cellStyle name="Accent4 4" xfId="168"/>
    <cellStyle name="Accent4 5" xfId="169"/>
    <cellStyle name="Accent4 6" xfId="170"/>
    <cellStyle name="Accent5 2" xfId="171"/>
    <cellStyle name="Accent5 2 2" xfId="172"/>
    <cellStyle name="Accent5 3" xfId="173"/>
    <cellStyle name="Accent5 4" xfId="174"/>
    <cellStyle name="Accent5 5" xfId="175"/>
    <cellStyle name="Accent5 6" xfId="176"/>
    <cellStyle name="Accent6 2" xfId="177"/>
    <cellStyle name="Accent6 2 2" xfId="178"/>
    <cellStyle name="Accent6 3" xfId="179"/>
    <cellStyle name="Accent6 4" xfId="180"/>
    <cellStyle name="Accent6 5" xfId="181"/>
    <cellStyle name="Accent6 6" xfId="182"/>
    <cellStyle name="Assumptions Heading_Pivot_Table_Example_BA" xfId="183"/>
    <cellStyle name="Assumptions Right Currency_Pivot_Table_Example_BA" xfId="184"/>
    <cellStyle name="Bad 2" xfId="185"/>
    <cellStyle name="Bad 2 2" xfId="186"/>
    <cellStyle name="Bad 3" xfId="187"/>
    <cellStyle name="Bad 4" xfId="188"/>
    <cellStyle name="Bad 5" xfId="189"/>
    <cellStyle name="Bad 6" xfId="190"/>
    <cellStyle name="BM Header Main" xfId="191"/>
    <cellStyle name="BM Header Non-Underlined" xfId="192"/>
    <cellStyle name="BM Header Secondary" xfId="193"/>
    <cellStyle name="BM Header Underlined" xfId="194"/>
    <cellStyle name="BM Input" xfId="195"/>
    <cellStyle name="BM Input 10" xfId="196"/>
    <cellStyle name="BM Input 10 2" xfId="197"/>
    <cellStyle name="BM Input 10 2 2" xfId="198"/>
    <cellStyle name="BM Input 10 3" xfId="199"/>
    <cellStyle name="BM Input 11" xfId="200"/>
    <cellStyle name="BM Input 11 2" xfId="201"/>
    <cellStyle name="BM Input 11 2 2" xfId="202"/>
    <cellStyle name="BM Input 11 3" xfId="203"/>
    <cellStyle name="BM Input 12" xfId="204"/>
    <cellStyle name="BM Input 12 2" xfId="205"/>
    <cellStyle name="BM Input 12 2 2" xfId="206"/>
    <cellStyle name="BM Input 12 3" xfId="207"/>
    <cellStyle name="BM Input 13" xfId="208"/>
    <cellStyle name="BM Input 13 2" xfId="209"/>
    <cellStyle name="BM Input 13 2 2" xfId="210"/>
    <cellStyle name="BM Input 13 3" xfId="211"/>
    <cellStyle name="BM Input 14" xfId="212"/>
    <cellStyle name="BM Input 14 2" xfId="213"/>
    <cellStyle name="BM Input 14 2 2" xfId="214"/>
    <cellStyle name="BM Input 14 3" xfId="215"/>
    <cellStyle name="BM Input 15" xfId="216"/>
    <cellStyle name="BM Input 15 2" xfId="217"/>
    <cellStyle name="BM Input 15 2 2" xfId="218"/>
    <cellStyle name="BM Input 15 3" xfId="219"/>
    <cellStyle name="BM Input 16" xfId="220"/>
    <cellStyle name="BM Input 16 2" xfId="221"/>
    <cellStyle name="BM Input 16 2 2" xfId="222"/>
    <cellStyle name="BM Input 16 3" xfId="223"/>
    <cellStyle name="BM Input 17" xfId="224"/>
    <cellStyle name="BM Input 17 2" xfId="225"/>
    <cellStyle name="BM Input 17 2 2" xfId="226"/>
    <cellStyle name="BM Input 17 3" xfId="227"/>
    <cellStyle name="BM Input 18" xfId="228"/>
    <cellStyle name="BM Input 18 2" xfId="229"/>
    <cellStyle name="BM Input 18 2 2" xfId="230"/>
    <cellStyle name="BM Input 18 3" xfId="231"/>
    <cellStyle name="BM Input 19" xfId="232"/>
    <cellStyle name="BM Input 19 2" xfId="233"/>
    <cellStyle name="BM Input 19 2 2" xfId="234"/>
    <cellStyle name="BM Input 19 3" xfId="235"/>
    <cellStyle name="BM Input 2" xfId="236"/>
    <cellStyle name="BM Input 2 10" xfId="237"/>
    <cellStyle name="BM Input 2 10 2" xfId="238"/>
    <cellStyle name="BM Input 2 10 2 2" xfId="239"/>
    <cellStyle name="BM Input 2 10 3" xfId="240"/>
    <cellStyle name="BM Input 2 11" xfId="241"/>
    <cellStyle name="BM Input 2 11 2" xfId="242"/>
    <cellStyle name="BM Input 2 11 2 2" xfId="243"/>
    <cellStyle name="BM Input 2 11 3" xfId="244"/>
    <cellStyle name="BM Input 2 12" xfId="245"/>
    <cellStyle name="BM Input 2 12 2" xfId="246"/>
    <cellStyle name="BM Input 2 12 2 2" xfId="247"/>
    <cellStyle name="BM Input 2 12 3" xfId="248"/>
    <cellStyle name="BM Input 2 13" xfId="249"/>
    <cellStyle name="BM Input 2 13 2" xfId="250"/>
    <cellStyle name="BM Input 2 13 2 2" xfId="251"/>
    <cellStyle name="BM Input 2 13 3" xfId="252"/>
    <cellStyle name="BM Input 2 14" xfId="253"/>
    <cellStyle name="BM Input 2 14 2" xfId="254"/>
    <cellStyle name="BM Input 2 14 2 2" xfId="255"/>
    <cellStyle name="BM Input 2 14 3" xfId="256"/>
    <cellStyle name="BM Input 2 15" xfId="257"/>
    <cellStyle name="BM Input 2 15 2" xfId="258"/>
    <cellStyle name="BM Input 2 15 2 2" xfId="259"/>
    <cellStyle name="BM Input 2 15 3" xfId="260"/>
    <cellStyle name="BM Input 2 16" xfId="261"/>
    <cellStyle name="BM Input 2 16 2" xfId="262"/>
    <cellStyle name="BM Input 2 16 2 2" xfId="263"/>
    <cellStyle name="BM Input 2 16 3" xfId="264"/>
    <cellStyle name="BM Input 2 17" xfId="265"/>
    <cellStyle name="BM Input 2 17 2" xfId="266"/>
    <cellStyle name="BM Input 2 17 2 2" xfId="267"/>
    <cellStyle name="BM Input 2 17 3" xfId="268"/>
    <cellStyle name="BM Input 2 18" xfId="269"/>
    <cellStyle name="BM Input 2 18 2" xfId="270"/>
    <cellStyle name="BM Input 2 18 2 2" xfId="271"/>
    <cellStyle name="BM Input 2 18 3" xfId="272"/>
    <cellStyle name="BM Input 2 19" xfId="273"/>
    <cellStyle name="BM Input 2 19 2" xfId="274"/>
    <cellStyle name="BM Input 2 19 2 2" xfId="275"/>
    <cellStyle name="BM Input 2 19 3" xfId="276"/>
    <cellStyle name="BM Input 2 2" xfId="277"/>
    <cellStyle name="BM Input 2 2 10" xfId="278"/>
    <cellStyle name="BM Input 2 2 10 2" xfId="279"/>
    <cellStyle name="BM Input 2 2 10 2 2" xfId="280"/>
    <cellStyle name="BM Input 2 2 10 3" xfId="281"/>
    <cellStyle name="BM Input 2 2 11" xfId="282"/>
    <cellStyle name="BM Input 2 2 11 2" xfId="283"/>
    <cellStyle name="BM Input 2 2 11 2 2" xfId="284"/>
    <cellStyle name="BM Input 2 2 11 3" xfId="285"/>
    <cellStyle name="BM Input 2 2 12" xfId="286"/>
    <cellStyle name="BM Input 2 2 12 2" xfId="287"/>
    <cellStyle name="BM Input 2 2 12 2 2" xfId="288"/>
    <cellStyle name="BM Input 2 2 12 3" xfId="289"/>
    <cellStyle name="BM Input 2 2 13" xfId="290"/>
    <cellStyle name="BM Input 2 2 13 2" xfId="291"/>
    <cellStyle name="BM Input 2 2 13 2 2" xfId="292"/>
    <cellStyle name="BM Input 2 2 13 3" xfId="293"/>
    <cellStyle name="BM Input 2 2 14" xfId="294"/>
    <cellStyle name="BM Input 2 2 14 2" xfId="295"/>
    <cellStyle name="BM Input 2 2 14 2 2" xfId="296"/>
    <cellStyle name="BM Input 2 2 14 3" xfId="297"/>
    <cellStyle name="BM Input 2 2 15" xfId="298"/>
    <cellStyle name="BM Input 2 2 15 2" xfId="299"/>
    <cellStyle name="BM Input 2 2 15 2 2" xfId="300"/>
    <cellStyle name="BM Input 2 2 15 3" xfId="301"/>
    <cellStyle name="BM Input 2 2 16" xfId="302"/>
    <cellStyle name="BM Input 2 2 16 2" xfId="303"/>
    <cellStyle name="BM Input 2 2 16 2 2" xfId="304"/>
    <cellStyle name="BM Input 2 2 16 3" xfId="305"/>
    <cellStyle name="BM Input 2 2 17" xfId="306"/>
    <cellStyle name="BM Input 2 2 17 2" xfId="307"/>
    <cellStyle name="BM Input 2 2 17 2 2" xfId="308"/>
    <cellStyle name="BM Input 2 2 17 3" xfId="309"/>
    <cellStyle name="BM Input 2 2 18" xfId="310"/>
    <cellStyle name="BM Input 2 2 18 2" xfId="311"/>
    <cellStyle name="BM Input 2 2 19" xfId="312"/>
    <cellStyle name="BM Input 2 2 2" xfId="313"/>
    <cellStyle name="BM Input 2 2 2 10" xfId="314"/>
    <cellStyle name="BM Input 2 2 2 10 2" xfId="315"/>
    <cellStyle name="BM Input 2 2 2 10 2 2" xfId="316"/>
    <cellStyle name="BM Input 2 2 2 10 3" xfId="317"/>
    <cellStyle name="BM Input 2 2 2 11" xfId="318"/>
    <cellStyle name="BM Input 2 2 2 11 2" xfId="319"/>
    <cellStyle name="BM Input 2 2 2 11 2 2" xfId="320"/>
    <cellStyle name="BM Input 2 2 2 11 3" xfId="321"/>
    <cellStyle name="BM Input 2 2 2 12" xfId="322"/>
    <cellStyle name="BM Input 2 2 2 12 2" xfId="323"/>
    <cellStyle name="BM Input 2 2 2 12 2 2" xfId="324"/>
    <cellStyle name="BM Input 2 2 2 12 3" xfId="325"/>
    <cellStyle name="BM Input 2 2 2 13" xfId="326"/>
    <cellStyle name="BM Input 2 2 2 13 2" xfId="327"/>
    <cellStyle name="BM Input 2 2 2 13 2 2" xfId="328"/>
    <cellStyle name="BM Input 2 2 2 13 3" xfId="329"/>
    <cellStyle name="BM Input 2 2 2 14" xfId="330"/>
    <cellStyle name="BM Input 2 2 2 14 2" xfId="331"/>
    <cellStyle name="BM Input 2 2 2 14 2 2" xfId="332"/>
    <cellStyle name="BM Input 2 2 2 14 3" xfId="333"/>
    <cellStyle name="BM Input 2 2 2 15" xfId="334"/>
    <cellStyle name="BM Input 2 2 2 15 2" xfId="335"/>
    <cellStyle name="BM Input 2 2 2 15 2 2" xfId="336"/>
    <cellStyle name="BM Input 2 2 2 15 3" xfId="337"/>
    <cellStyle name="BM Input 2 2 2 16" xfId="338"/>
    <cellStyle name="BM Input 2 2 2 16 2" xfId="339"/>
    <cellStyle name="BM Input 2 2 2 16 2 2" xfId="340"/>
    <cellStyle name="BM Input 2 2 2 16 3" xfId="341"/>
    <cellStyle name="BM Input 2 2 2 17" xfId="342"/>
    <cellStyle name="BM Input 2 2 2 17 2" xfId="343"/>
    <cellStyle name="BM Input 2 2 2 17 2 2" xfId="344"/>
    <cellStyle name="BM Input 2 2 2 17 3" xfId="345"/>
    <cellStyle name="BM Input 2 2 2 18" xfId="346"/>
    <cellStyle name="BM Input 2 2 2 18 2" xfId="347"/>
    <cellStyle name="BM Input 2 2 2 18 2 2" xfId="348"/>
    <cellStyle name="BM Input 2 2 2 18 3" xfId="349"/>
    <cellStyle name="BM Input 2 2 2 19" xfId="350"/>
    <cellStyle name="BM Input 2 2 2 19 2" xfId="351"/>
    <cellStyle name="BM Input 2 2 2 19 2 2" xfId="352"/>
    <cellStyle name="BM Input 2 2 2 19 3" xfId="353"/>
    <cellStyle name="BM Input 2 2 2 2" xfId="354"/>
    <cellStyle name="BM Input 2 2 2 2 2" xfId="355"/>
    <cellStyle name="BM Input 2 2 2 2 2 2" xfId="356"/>
    <cellStyle name="BM Input 2 2 2 2 3" xfId="357"/>
    <cellStyle name="BM Input 2 2 2 20" xfId="358"/>
    <cellStyle name="BM Input 2 2 2 20 2" xfId="359"/>
    <cellStyle name="BM Input 2 2 2 20 2 2" xfId="360"/>
    <cellStyle name="BM Input 2 2 2 20 3" xfId="361"/>
    <cellStyle name="BM Input 2 2 2 21" xfId="362"/>
    <cellStyle name="BM Input 2 2 2 21 2" xfId="363"/>
    <cellStyle name="BM Input 2 2 2 22" xfId="364"/>
    <cellStyle name="BM Input 2 2 2 3" xfId="365"/>
    <cellStyle name="BM Input 2 2 2 3 2" xfId="366"/>
    <cellStyle name="BM Input 2 2 2 3 2 2" xfId="367"/>
    <cellStyle name="BM Input 2 2 2 3 3" xfId="368"/>
    <cellStyle name="BM Input 2 2 2 4" xfId="369"/>
    <cellStyle name="BM Input 2 2 2 4 2" xfId="370"/>
    <cellStyle name="BM Input 2 2 2 4 2 2" xfId="371"/>
    <cellStyle name="BM Input 2 2 2 4 3" xfId="372"/>
    <cellStyle name="BM Input 2 2 2 5" xfId="373"/>
    <cellStyle name="BM Input 2 2 2 5 2" xfId="374"/>
    <cellStyle name="BM Input 2 2 2 5 2 2" xfId="375"/>
    <cellStyle name="BM Input 2 2 2 5 3" xfId="376"/>
    <cellStyle name="BM Input 2 2 2 6" xfId="377"/>
    <cellStyle name="BM Input 2 2 2 6 2" xfId="378"/>
    <cellStyle name="BM Input 2 2 2 6 2 2" xfId="379"/>
    <cellStyle name="BM Input 2 2 2 6 3" xfId="380"/>
    <cellStyle name="BM Input 2 2 2 7" xfId="381"/>
    <cellStyle name="BM Input 2 2 2 7 2" xfId="382"/>
    <cellStyle name="BM Input 2 2 2 7 2 2" xfId="383"/>
    <cellStyle name="BM Input 2 2 2 7 3" xfId="384"/>
    <cellStyle name="BM Input 2 2 2 8" xfId="385"/>
    <cellStyle name="BM Input 2 2 2 8 2" xfId="386"/>
    <cellStyle name="BM Input 2 2 2 8 2 2" xfId="387"/>
    <cellStyle name="BM Input 2 2 2 8 3" xfId="388"/>
    <cellStyle name="BM Input 2 2 2 9" xfId="389"/>
    <cellStyle name="BM Input 2 2 2 9 2" xfId="390"/>
    <cellStyle name="BM Input 2 2 2 9 2 2" xfId="391"/>
    <cellStyle name="BM Input 2 2 2 9 3" xfId="392"/>
    <cellStyle name="BM Input 2 2 3" xfId="393"/>
    <cellStyle name="BM Input 2 2 3 2" xfId="394"/>
    <cellStyle name="BM Input 2 2 3 2 2" xfId="395"/>
    <cellStyle name="BM Input 2 2 3 3" xfId="396"/>
    <cellStyle name="BM Input 2 2 4" xfId="397"/>
    <cellStyle name="BM Input 2 2 4 2" xfId="398"/>
    <cellStyle name="BM Input 2 2 4 2 2" xfId="399"/>
    <cellStyle name="BM Input 2 2 4 3" xfId="400"/>
    <cellStyle name="BM Input 2 2 5" xfId="401"/>
    <cellStyle name="BM Input 2 2 5 2" xfId="402"/>
    <cellStyle name="BM Input 2 2 5 2 2" xfId="403"/>
    <cellStyle name="BM Input 2 2 5 3" xfId="404"/>
    <cellStyle name="BM Input 2 2 6" xfId="405"/>
    <cellStyle name="BM Input 2 2 6 2" xfId="406"/>
    <cellStyle name="BM Input 2 2 6 2 2" xfId="407"/>
    <cellStyle name="BM Input 2 2 6 3" xfId="408"/>
    <cellStyle name="BM Input 2 2 7" xfId="409"/>
    <cellStyle name="BM Input 2 2 7 2" xfId="410"/>
    <cellStyle name="BM Input 2 2 7 2 2" xfId="411"/>
    <cellStyle name="BM Input 2 2 7 3" xfId="412"/>
    <cellStyle name="BM Input 2 2 8" xfId="413"/>
    <cellStyle name="BM Input 2 2 8 2" xfId="414"/>
    <cellStyle name="BM Input 2 2 8 2 2" xfId="415"/>
    <cellStyle name="BM Input 2 2 8 3" xfId="416"/>
    <cellStyle name="BM Input 2 2 9" xfId="417"/>
    <cellStyle name="BM Input 2 2 9 2" xfId="418"/>
    <cellStyle name="BM Input 2 2 9 2 2" xfId="419"/>
    <cellStyle name="BM Input 2 2 9 3" xfId="420"/>
    <cellStyle name="BM Input 2 20" xfId="421"/>
    <cellStyle name="BM Input 2 20 2" xfId="422"/>
    <cellStyle name="BM Input 2 20 2 2" xfId="423"/>
    <cellStyle name="BM Input 2 20 3" xfId="424"/>
    <cellStyle name="BM Input 2 21" xfId="425"/>
    <cellStyle name="BM Input 2 21 2" xfId="426"/>
    <cellStyle name="BM Input 2 22" xfId="427"/>
    <cellStyle name="BM Input 2 3" xfId="428"/>
    <cellStyle name="BM Input 2 3 10" xfId="429"/>
    <cellStyle name="BM Input 2 3 10 2" xfId="430"/>
    <cellStyle name="BM Input 2 3 10 2 2" xfId="431"/>
    <cellStyle name="BM Input 2 3 10 3" xfId="432"/>
    <cellStyle name="BM Input 2 3 11" xfId="433"/>
    <cellStyle name="BM Input 2 3 11 2" xfId="434"/>
    <cellStyle name="BM Input 2 3 11 2 2" xfId="435"/>
    <cellStyle name="BM Input 2 3 11 3" xfId="436"/>
    <cellStyle name="BM Input 2 3 12" xfId="437"/>
    <cellStyle name="BM Input 2 3 12 2" xfId="438"/>
    <cellStyle name="BM Input 2 3 12 2 2" xfId="439"/>
    <cellStyle name="BM Input 2 3 12 3" xfId="440"/>
    <cellStyle name="BM Input 2 3 13" xfId="441"/>
    <cellStyle name="BM Input 2 3 13 2" xfId="442"/>
    <cellStyle name="BM Input 2 3 13 2 2" xfId="443"/>
    <cellStyle name="BM Input 2 3 13 3" xfId="444"/>
    <cellStyle name="BM Input 2 3 14" xfId="445"/>
    <cellStyle name="BM Input 2 3 14 2" xfId="446"/>
    <cellStyle name="BM Input 2 3 14 2 2" xfId="447"/>
    <cellStyle name="BM Input 2 3 14 3" xfId="448"/>
    <cellStyle name="BM Input 2 3 15" xfId="449"/>
    <cellStyle name="BM Input 2 3 15 2" xfId="450"/>
    <cellStyle name="BM Input 2 3 15 2 2" xfId="451"/>
    <cellStyle name="BM Input 2 3 15 3" xfId="452"/>
    <cellStyle name="BM Input 2 3 16" xfId="453"/>
    <cellStyle name="BM Input 2 3 16 2" xfId="454"/>
    <cellStyle name="BM Input 2 3 16 2 2" xfId="455"/>
    <cellStyle name="BM Input 2 3 16 3" xfId="456"/>
    <cellStyle name="BM Input 2 3 17" xfId="457"/>
    <cellStyle name="BM Input 2 3 17 2" xfId="458"/>
    <cellStyle name="BM Input 2 3 17 2 2" xfId="459"/>
    <cellStyle name="BM Input 2 3 17 3" xfId="460"/>
    <cellStyle name="BM Input 2 3 18" xfId="461"/>
    <cellStyle name="BM Input 2 3 18 2" xfId="462"/>
    <cellStyle name="BM Input 2 3 19" xfId="463"/>
    <cellStyle name="BM Input 2 3 2" xfId="464"/>
    <cellStyle name="BM Input 2 3 2 10" xfId="465"/>
    <cellStyle name="BM Input 2 3 2 10 2" xfId="466"/>
    <cellStyle name="BM Input 2 3 2 10 2 2" xfId="467"/>
    <cellStyle name="BM Input 2 3 2 10 3" xfId="468"/>
    <cellStyle name="BM Input 2 3 2 11" xfId="469"/>
    <cellStyle name="BM Input 2 3 2 11 2" xfId="470"/>
    <cellStyle name="BM Input 2 3 2 11 2 2" xfId="471"/>
    <cellStyle name="BM Input 2 3 2 11 3" xfId="472"/>
    <cellStyle name="BM Input 2 3 2 12" xfId="473"/>
    <cellStyle name="BM Input 2 3 2 12 2" xfId="474"/>
    <cellStyle name="BM Input 2 3 2 12 2 2" xfId="475"/>
    <cellStyle name="BM Input 2 3 2 12 3" xfId="476"/>
    <cellStyle name="BM Input 2 3 2 13" xfId="477"/>
    <cellStyle name="BM Input 2 3 2 13 2" xfId="478"/>
    <cellStyle name="BM Input 2 3 2 13 2 2" xfId="479"/>
    <cellStyle name="BM Input 2 3 2 13 3" xfId="480"/>
    <cellStyle name="BM Input 2 3 2 14" xfId="481"/>
    <cellStyle name="BM Input 2 3 2 14 2" xfId="482"/>
    <cellStyle name="BM Input 2 3 2 14 2 2" xfId="483"/>
    <cellStyle name="BM Input 2 3 2 14 3" xfId="484"/>
    <cellStyle name="BM Input 2 3 2 15" xfId="485"/>
    <cellStyle name="BM Input 2 3 2 15 2" xfId="486"/>
    <cellStyle name="BM Input 2 3 2 15 2 2" xfId="487"/>
    <cellStyle name="BM Input 2 3 2 15 3" xfId="488"/>
    <cellStyle name="BM Input 2 3 2 16" xfId="489"/>
    <cellStyle name="BM Input 2 3 2 16 2" xfId="490"/>
    <cellStyle name="BM Input 2 3 2 16 2 2" xfId="491"/>
    <cellStyle name="BM Input 2 3 2 16 3" xfId="492"/>
    <cellStyle name="BM Input 2 3 2 17" xfId="493"/>
    <cellStyle name="BM Input 2 3 2 17 2" xfId="494"/>
    <cellStyle name="BM Input 2 3 2 17 2 2" xfId="495"/>
    <cellStyle name="BM Input 2 3 2 17 3" xfId="496"/>
    <cellStyle name="BM Input 2 3 2 18" xfId="497"/>
    <cellStyle name="BM Input 2 3 2 18 2" xfId="498"/>
    <cellStyle name="BM Input 2 3 2 18 2 2" xfId="499"/>
    <cellStyle name="BM Input 2 3 2 18 3" xfId="500"/>
    <cellStyle name="BM Input 2 3 2 19" xfId="501"/>
    <cellStyle name="BM Input 2 3 2 19 2" xfId="502"/>
    <cellStyle name="BM Input 2 3 2 19 2 2" xfId="503"/>
    <cellStyle name="BM Input 2 3 2 19 3" xfId="504"/>
    <cellStyle name="BM Input 2 3 2 2" xfId="505"/>
    <cellStyle name="BM Input 2 3 2 2 2" xfId="506"/>
    <cellStyle name="BM Input 2 3 2 2 2 2" xfId="507"/>
    <cellStyle name="BM Input 2 3 2 2 3" xfId="508"/>
    <cellStyle name="BM Input 2 3 2 20" xfId="509"/>
    <cellStyle name="BM Input 2 3 2 20 2" xfId="510"/>
    <cellStyle name="BM Input 2 3 2 20 2 2" xfId="511"/>
    <cellStyle name="BM Input 2 3 2 20 3" xfId="512"/>
    <cellStyle name="BM Input 2 3 2 21" xfId="513"/>
    <cellStyle name="BM Input 2 3 2 21 2" xfId="514"/>
    <cellStyle name="BM Input 2 3 2 22" xfId="515"/>
    <cellStyle name="BM Input 2 3 2 3" xfId="516"/>
    <cellStyle name="BM Input 2 3 2 3 2" xfId="517"/>
    <cellStyle name="BM Input 2 3 2 3 2 2" xfId="518"/>
    <cellStyle name="BM Input 2 3 2 3 3" xfId="519"/>
    <cellStyle name="BM Input 2 3 2 4" xfId="520"/>
    <cellStyle name="BM Input 2 3 2 4 2" xfId="521"/>
    <cellStyle name="BM Input 2 3 2 4 2 2" xfId="522"/>
    <cellStyle name="BM Input 2 3 2 4 3" xfId="523"/>
    <cellStyle name="BM Input 2 3 2 5" xfId="524"/>
    <cellStyle name="BM Input 2 3 2 5 2" xfId="525"/>
    <cellStyle name="BM Input 2 3 2 5 2 2" xfId="526"/>
    <cellStyle name="BM Input 2 3 2 5 3" xfId="527"/>
    <cellStyle name="BM Input 2 3 2 6" xfId="528"/>
    <cellStyle name="BM Input 2 3 2 6 2" xfId="529"/>
    <cellStyle name="BM Input 2 3 2 6 2 2" xfId="530"/>
    <cellStyle name="BM Input 2 3 2 6 3" xfId="531"/>
    <cellStyle name="BM Input 2 3 2 7" xfId="532"/>
    <cellStyle name="BM Input 2 3 2 7 2" xfId="533"/>
    <cellStyle name="BM Input 2 3 2 7 2 2" xfId="534"/>
    <cellStyle name="BM Input 2 3 2 7 3" xfId="535"/>
    <cellStyle name="BM Input 2 3 2 8" xfId="536"/>
    <cellStyle name="BM Input 2 3 2 8 2" xfId="537"/>
    <cellStyle name="BM Input 2 3 2 8 2 2" xfId="538"/>
    <cellStyle name="BM Input 2 3 2 8 3" xfId="539"/>
    <cellStyle name="BM Input 2 3 2 9" xfId="540"/>
    <cellStyle name="BM Input 2 3 2 9 2" xfId="541"/>
    <cellStyle name="BM Input 2 3 2 9 2 2" xfId="542"/>
    <cellStyle name="BM Input 2 3 2 9 3" xfId="543"/>
    <cellStyle name="BM Input 2 3 3" xfId="544"/>
    <cellStyle name="BM Input 2 3 3 2" xfId="545"/>
    <cellStyle name="BM Input 2 3 3 2 2" xfId="546"/>
    <cellStyle name="BM Input 2 3 3 3" xfId="547"/>
    <cellStyle name="BM Input 2 3 4" xfId="548"/>
    <cellStyle name="BM Input 2 3 4 2" xfId="549"/>
    <cellStyle name="BM Input 2 3 4 2 2" xfId="550"/>
    <cellStyle name="BM Input 2 3 4 3" xfId="551"/>
    <cellStyle name="BM Input 2 3 5" xfId="552"/>
    <cellStyle name="BM Input 2 3 5 2" xfId="553"/>
    <cellStyle name="BM Input 2 3 5 2 2" xfId="554"/>
    <cellStyle name="BM Input 2 3 5 3" xfId="555"/>
    <cellStyle name="BM Input 2 3 6" xfId="556"/>
    <cellStyle name="BM Input 2 3 6 2" xfId="557"/>
    <cellStyle name="BM Input 2 3 6 2 2" xfId="558"/>
    <cellStyle name="BM Input 2 3 6 3" xfId="559"/>
    <cellStyle name="BM Input 2 3 7" xfId="560"/>
    <cellStyle name="BM Input 2 3 7 2" xfId="561"/>
    <cellStyle name="BM Input 2 3 7 2 2" xfId="562"/>
    <cellStyle name="BM Input 2 3 7 3" xfId="563"/>
    <cellStyle name="BM Input 2 3 8" xfId="564"/>
    <cellStyle name="BM Input 2 3 8 2" xfId="565"/>
    <cellStyle name="BM Input 2 3 8 2 2" xfId="566"/>
    <cellStyle name="BM Input 2 3 8 3" xfId="567"/>
    <cellStyle name="BM Input 2 3 9" xfId="568"/>
    <cellStyle name="BM Input 2 3 9 2" xfId="569"/>
    <cellStyle name="BM Input 2 3 9 2 2" xfId="570"/>
    <cellStyle name="BM Input 2 3 9 3" xfId="571"/>
    <cellStyle name="BM Input 2 4" xfId="572"/>
    <cellStyle name="BM Input 2 4 10" xfId="573"/>
    <cellStyle name="BM Input 2 4 10 2" xfId="574"/>
    <cellStyle name="BM Input 2 4 10 2 2" xfId="575"/>
    <cellStyle name="BM Input 2 4 10 3" xfId="576"/>
    <cellStyle name="BM Input 2 4 11" xfId="577"/>
    <cellStyle name="BM Input 2 4 11 2" xfId="578"/>
    <cellStyle name="BM Input 2 4 11 2 2" xfId="579"/>
    <cellStyle name="BM Input 2 4 11 3" xfId="580"/>
    <cellStyle name="BM Input 2 4 12" xfId="581"/>
    <cellStyle name="BM Input 2 4 12 2" xfId="582"/>
    <cellStyle name="BM Input 2 4 12 2 2" xfId="583"/>
    <cellStyle name="BM Input 2 4 12 3" xfId="584"/>
    <cellStyle name="BM Input 2 4 13" xfId="585"/>
    <cellStyle name="BM Input 2 4 13 2" xfId="586"/>
    <cellStyle name="BM Input 2 4 13 2 2" xfId="587"/>
    <cellStyle name="BM Input 2 4 13 3" xfId="588"/>
    <cellStyle name="BM Input 2 4 14" xfId="589"/>
    <cellStyle name="BM Input 2 4 14 2" xfId="590"/>
    <cellStyle name="BM Input 2 4 14 2 2" xfId="591"/>
    <cellStyle name="BM Input 2 4 14 3" xfId="592"/>
    <cellStyle name="BM Input 2 4 15" xfId="593"/>
    <cellStyle name="BM Input 2 4 15 2" xfId="594"/>
    <cellStyle name="BM Input 2 4 15 2 2" xfId="595"/>
    <cellStyle name="BM Input 2 4 15 3" xfId="596"/>
    <cellStyle name="BM Input 2 4 16" xfId="597"/>
    <cellStyle name="BM Input 2 4 16 2" xfId="598"/>
    <cellStyle name="BM Input 2 4 16 2 2" xfId="599"/>
    <cellStyle name="BM Input 2 4 16 3" xfId="600"/>
    <cellStyle name="BM Input 2 4 17" xfId="601"/>
    <cellStyle name="BM Input 2 4 17 2" xfId="602"/>
    <cellStyle name="BM Input 2 4 17 2 2" xfId="603"/>
    <cellStyle name="BM Input 2 4 17 3" xfId="604"/>
    <cellStyle name="BM Input 2 4 18" xfId="605"/>
    <cellStyle name="BM Input 2 4 18 2" xfId="606"/>
    <cellStyle name="BM Input 2 4 18 2 2" xfId="607"/>
    <cellStyle name="BM Input 2 4 18 3" xfId="608"/>
    <cellStyle name="BM Input 2 4 19" xfId="609"/>
    <cellStyle name="BM Input 2 4 19 2" xfId="610"/>
    <cellStyle name="BM Input 2 4 19 2 2" xfId="611"/>
    <cellStyle name="BM Input 2 4 19 3" xfId="612"/>
    <cellStyle name="BM Input 2 4 2" xfId="613"/>
    <cellStyle name="BM Input 2 4 2 10" xfId="614"/>
    <cellStyle name="BM Input 2 4 2 10 2" xfId="615"/>
    <cellStyle name="BM Input 2 4 2 10 2 2" xfId="616"/>
    <cellStyle name="BM Input 2 4 2 10 3" xfId="617"/>
    <cellStyle name="BM Input 2 4 2 11" xfId="618"/>
    <cellStyle name="BM Input 2 4 2 11 2" xfId="619"/>
    <cellStyle name="BM Input 2 4 2 11 2 2" xfId="620"/>
    <cellStyle name="BM Input 2 4 2 11 3" xfId="621"/>
    <cellStyle name="BM Input 2 4 2 12" xfId="622"/>
    <cellStyle name="BM Input 2 4 2 12 2" xfId="623"/>
    <cellStyle name="BM Input 2 4 2 12 2 2" xfId="624"/>
    <cellStyle name="BM Input 2 4 2 12 3" xfId="625"/>
    <cellStyle name="BM Input 2 4 2 13" xfId="626"/>
    <cellStyle name="BM Input 2 4 2 13 2" xfId="627"/>
    <cellStyle name="BM Input 2 4 2 13 2 2" xfId="628"/>
    <cellStyle name="BM Input 2 4 2 13 3" xfId="629"/>
    <cellStyle name="BM Input 2 4 2 14" xfId="630"/>
    <cellStyle name="BM Input 2 4 2 14 2" xfId="631"/>
    <cellStyle name="BM Input 2 4 2 14 2 2" xfId="632"/>
    <cellStyle name="BM Input 2 4 2 14 3" xfId="633"/>
    <cellStyle name="BM Input 2 4 2 15" xfId="634"/>
    <cellStyle name="BM Input 2 4 2 15 2" xfId="635"/>
    <cellStyle name="BM Input 2 4 2 15 2 2" xfId="636"/>
    <cellStyle name="BM Input 2 4 2 15 3" xfId="637"/>
    <cellStyle name="BM Input 2 4 2 16" xfId="638"/>
    <cellStyle name="BM Input 2 4 2 16 2" xfId="639"/>
    <cellStyle name="BM Input 2 4 2 16 2 2" xfId="640"/>
    <cellStyle name="BM Input 2 4 2 16 3" xfId="641"/>
    <cellStyle name="BM Input 2 4 2 17" xfId="642"/>
    <cellStyle name="BM Input 2 4 2 17 2" xfId="643"/>
    <cellStyle name="BM Input 2 4 2 17 2 2" xfId="644"/>
    <cellStyle name="BM Input 2 4 2 17 3" xfId="645"/>
    <cellStyle name="BM Input 2 4 2 18" xfId="646"/>
    <cellStyle name="BM Input 2 4 2 18 2" xfId="647"/>
    <cellStyle name="BM Input 2 4 2 18 2 2" xfId="648"/>
    <cellStyle name="BM Input 2 4 2 18 3" xfId="649"/>
    <cellStyle name="BM Input 2 4 2 19" xfId="650"/>
    <cellStyle name="BM Input 2 4 2 19 2" xfId="651"/>
    <cellStyle name="BM Input 2 4 2 19 2 2" xfId="652"/>
    <cellStyle name="BM Input 2 4 2 19 3" xfId="653"/>
    <cellStyle name="BM Input 2 4 2 2" xfId="654"/>
    <cellStyle name="BM Input 2 4 2 2 2" xfId="655"/>
    <cellStyle name="BM Input 2 4 2 2 2 2" xfId="656"/>
    <cellStyle name="BM Input 2 4 2 2 3" xfId="657"/>
    <cellStyle name="BM Input 2 4 2 20" xfId="658"/>
    <cellStyle name="BM Input 2 4 2 20 2" xfId="659"/>
    <cellStyle name="BM Input 2 4 2 20 2 2" xfId="660"/>
    <cellStyle name="BM Input 2 4 2 20 3" xfId="661"/>
    <cellStyle name="BM Input 2 4 2 21" xfId="662"/>
    <cellStyle name="BM Input 2 4 2 21 2" xfId="663"/>
    <cellStyle name="BM Input 2 4 2 22" xfId="664"/>
    <cellStyle name="BM Input 2 4 2 3" xfId="665"/>
    <cellStyle name="BM Input 2 4 2 3 2" xfId="666"/>
    <cellStyle name="BM Input 2 4 2 3 2 2" xfId="667"/>
    <cellStyle name="BM Input 2 4 2 3 3" xfId="668"/>
    <cellStyle name="BM Input 2 4 2 4" xfId="669"/>
    <cellStyle name="BM Input 2 4 2 4 2" xfId="670"/>
    <cellStyle name="BM Input 2 4 2 4 2 2" xfId="671"/>
    <cellStyle name="BM Input 2 4 2 4 3" xfId="672"/>
    <cellStyle name="BM Input 2 4 2 5" xfId="673"/>
    <cellStyle name="BM Input 2 4 2 5 2" xfId="674"/>
    <cellStyle name="BM Input 2 4 2 5 2 2" xfId="675"/>
    <cellStyle name="BM Input 2 4 2 5 3" xfId="676"/>
    <cellStyle name="BM Input 2 4 2 6" xfId="677"/>
    <cellStyle name="BM Input 2 4 2 6 2" xfId="678"/>
    <cellStyle name="BM Input 2 4 2 6 2 2" xfId="679"/>
    <cellStyle name="BM Input 2 4 2 6 3" xfId="680"/>
    <cellStyle name="BM Input 2 4 2 7" xfId="681"/>
    <cellStyle name="BM Input 2 4 2 7 2" xfId="682"/>
    <cellStyle name="BM Input 2 4 2 7 2 2" xfId="683"/>
    <cellStyle name="BM Input 2 4 2 7 3" xfId="684"/>
    <cellStyle name="BM Input 2 4 2 8" xfId="685"/>
    <cellStyle name="BM Input 2 4 2 8 2" xfId="686"/>
    <cellStyle name="BM Input 2 4 2 8 2 2" xfId="687"/>
    <cellStyle name="BM Input 2 4 2 8 3" xfId="688"/>
    <cellStyle name="BM Input 2 4 2 9" xfId="689"/>
    <cellStyle name="BM Input 2 4 2 9 2" xfId="690"/>
    <cellStyle name="BM Input 2 4 2 9 2 2" xfId="691"/>
    <cellStyle name="BM Input 2 4 2 9 3" xfId="692"/>
    <cellStyle name="BM Input 2 4 20" xfId="693"/>
    <cellStyle name="BM Input 2 4 20 2" xfId="694"/>
    <cellStyle name="BM Input 2 4 20 2 2" xfId="695"/>
    <cellStyle name="BM Input 2 4 20 3" xfId="696"/>
    <cellStyle name="BM Input 2 4 21" xfId="697"/>
    <cellStyle name="BM Input 2 4 21 2" xfId="698"/>
    <cellStyle name="BM Input 2 4 21 2 2" xfId="699"/>
    <cellStyle name="BM Input 2 4 21 3" xfId="700"/>
    <cellStyle name="BM Input 2 4 22" xfId="701"/>
    <cellStyle name="BM Input 2 4 22 2" xfId="702"/>
    <cellStyle name="BM Input 2 4 23" xfId="703"/>
    <cellStyle name="BM Input 2 4 3" xfId="704"/>
    <cellStyle name="BM Input 2 4 3 2" xfId="705"/>
    <cellStyle name="BM Input 2 4 3 2 2" xfId="706"/>
    <cellStyle name="BM Input 2 4 3 3" xfId="707"/>
    <cellStyle name="BM Input 2 4 4" xfId="708"/>
    <cellStyle name="BM Input 2 4 4 2" xfId="709"/>
    <cellStyle name="BM Input 2 4 4 2 2" xfId="710"/>
    <cellStyle name="BM Input 2 4 4 3" xfId="711"/>
    <cellStyle name="BM Input 2 4 5" xfId="712"/>
    <cellStyle name="BM Input 2 4 5 2" xfId="713"/>
    <cellStyle name="BM Input 2 4 5 2 2" xfId="714"/>
    <cellStyle name="BM Input 2 4 5 3" xfId="715"/>
    <cellStyle name="BM Input 2 4 6" xfId="716"/>
    <cellStyle name="BM Input 2 4 6 2" xfId="717"/>
    <cellStyle name="BM Input 2 4 6 2 2" xfId="718"/>
    <cellStyle name="BM Input 2 4 6 3" xfId="719"/>
    <cellStyle name="BM Input 2 4 7" xfId="720"/>
    <cellStyle name="BM Input 2 4 7 2" xfId="721"/>
    <cellStyle name="BM Input 2 4 7 2 2" xfId="722"/>
    <cellStyle name="BM Input 2 4 7 3" xfId="723"/>
    <cellStyle name="BM Input 2 4 8" xfId="724"/>
    <cellStyle name="BM Input 2 4 8 2" xfId="725"/>
    <cellStyle name="BM Input 2 4 8 2 2" xfId="726"/>
    <cellStyle name="BM Input 2 4 8 3" xfId="727"/>
    <cellStyle name="BM Input 2 4 9" xfId="728"/>
    <cellStyle name="BM Input 2 4 9 2" xfId="729"/>
    <cellStyle name="BM Input 2 4 9 2 2" xfId="730"/>
    <cellStyle name="BM Input 2 4 9 3" xfId="731"/>
    <cellStyle name="BM Input 2 5" xfId="732"/>
    <cellStyle name="BM Input 2 5 10" xfId="733"/>
    <cellStyle name="BM Input 2 5 10 2" xfId="734"/>
    <cellStyle name="BM Input 2 5 10 2 2" xfId="735"/>
    <cellStyle name="BM Input 2 5 10 3" xfId="736"/>
    <cellStyle name="BM Input 2 5 11" xfId="737"/>
    <cellStyle name="BM Input 2 5 11 2" xfId="738"/>
    <cellStyle name="BM Input 2 5 11 2 2" xfId="739"/>
    <cellStyle name="BM Input 2 5 11 3" xfId="740"/>
    <cellStyle name="BM Input 2 5 12" xfId="741"/>
    <cellStyle name="BM Input 2 5 12 2" xfId="742"/>
    <cellStyle name="BM Input 2 5 12 2 2" xfId="743"/>
    <cellStyle name="BM Input 2 5 12 3" xfId="744"/>
    <cellStyle name="BM Input 2 5 13" xfId="745"/>
    <cellStyle name="BM Input 2 5 13 2" xfId="746"/>
    <cellStyle name="BM Input 2 5 13 2 2" xfId="747"/>
    <cellStyle name="BM Input 2 5 13 3" xfId="748"/>
    <cellStyle name="BM Input 2 5 14" xfId="749"/>
    <cellStyle name="BM Input 2 5 14 2" xfId="750"/>
    <cellStyle name="BM Input 2 5 14 2 2" xfId="751"/>
    <cellStyle name="BM Input 2 5 14 3" xfId="752"/>
    <cellStyle name="BM Input 2 5 15" xfId="753"/>
    <cellStyle name="BM Input 2 5 15 2" xfId="754"/>
    <cellStyle name="BM Input 2 5 15 2 2" xfId="755"/>
    <cellStyle name="BM Input 2 5 15 3" xfId="756"/>
    <cellStyle name="BM Input 2 5 16" xfId="757"/>
    <cellStyle name="BM Input 2 5 16 2" xfId="758"/>
    <cellStyle name="BM Input 2 5 16 2 2" xfId="759"/>
    <cellStyle name="BM Input 2 5 16 3" xfId="760"/>
    <cellStyle name="BM Input 2 5 17" xfId="761"/>
    <cellStyle name="BM Input 2 5 17 2" xfId="762"/>
    <cellStyle name="BM Input 2 5 17 2 2" xfId="763"/>
    <cellStyle name="BM Input 2 5 17 3" xfId="764"/>
    <cellStyle name="BM Input 2 5 18" xfId="765"/>
    <cellStyle name="BM Input 2 5 18 2" xfId="766"/>
    <cellStyle name="BM Input 2 5 18 2 2" xfId="767"/>
    <cellStyle name="BM Input 2 5 18 3" xfId="768"/>
    <cellStyle name="BM Input 2 5 19" xfId="769"/>
    <cellStyle name="BM Input 2 5 19 2" xfId="770"/>
    <cellStyle name="BM Input 2 5 19 2 2" xfId="771"/>
    <cellStyle name="BM Input 2 5 19 3" xfId="772"/>
    <cellStyle name="BM Input 2 5 2" xfId="773"/>
    <cellStyle name="BM Input 2 5 2 2" xfId="774"/>
    <cellStyle name="BM Input 2 5 2 2 2" xfId="775"/>
    <cellStyle name="BM Input 2 5 2 3" xfId="776"/>
    <cellStyle name="BM Input 2 5 20" xfId="777"/>
    <cellStyle name="BM Input 2 5 20 2" xfId="778"/>
    <cellStyle name="BM Input 2 5 20 2 2" xfId="779"/>
    <cellStyle name="BM Input 2 5 20 3" xfId="780"/>
    <cellStyle name="BM Input 2 5 21" xfId="781"/>
    <cellStyle name="BM Input 2 5 21 2" xfId="782"/>
    <cellStyle name="BM Input 2 5 22" xfId="783"/>
    <cellStyle name="BM Input 2 5 3" xfId="784"/>
    <cellStyle name="BM Input 2 5 3 2" xfId="785"/>
    <cellStyle name="BM Input 2 5 3 2 2" xfId="786"/>
    <cellStyle name="BM Input 2 5 3 3" xfId="787"/>
    <cellStyle name="BM Input 2 5 4" xfId="788"/>
    <cellStyle name="BM Input 2 5 4 2" xfId="789"/>
    <cellStyle name="BM Input 2 5 4 2 2" xfId="790"/>
    <cellStyle name="BM Input 2 5 4 3" xfId="791"/>
    <cellStyle name="BM Input 2 5 5" xfId="792"/>
    <cellStyle name="BM Input 2 5 5 2" xfId="793"/>
    <cellStyle name="BM Input 2 5 5 2 2" xfId="794"/>
    <cellStyle name="BM Input 2 5 5 3" xfId="795"/>
    <cellStyle name="BM Input 2 5 6" xfId="796"/>
    <cellStyle name="BM Input 2 5 6 2" xfId="797"/>
    <cellStyle name="BM Input 2 5 6 2 2" xfId="798"/>
    <cellStyle name="BM Input 2 5 6 3" xfId="799"/>
    <cellStyle name="BM Input 2 5 7" xfId="800"/>
    <cellStyle name="BM Input 2 5 7 2" xfId="801"/>
    <cellStyle name="BM Input 2 5 7 2 2" xfId="802"/>
    <cellStyle name="BM Input 2 5 7 3" xfId="803"/>
    <cellStyle name="BM Input 2 5 8" xfId="804"/>
    <cellStyle name="BM Input 2 5 8 2" xfId="805"/>
    <cellStyle name="BM Input 2 5 8 2 2" xfId="806"/>
    <cellStyle name="BM Input 2 5 8 3" xfId="807"/>
    <cellStyle name="BM Input 2 5 9" xfId="808"/>
    <cellStyle name="BM Input 2 5 9 2" xfId="809"/>
    <cellStyle name="BM Input 2 5 9 2 2" xfId="810"/>
    <cellStyle name="BM Input 2 5 9 3" xfId="811"/>
    <cellStyle name="BM Input 2 6" xfId="812"/>
    <cellStyle name="BM Input 2 6 2" xfId="813"/>
    <cellStyle name="BM Input 2 6 2 2" xfId="814"/>
    <cellStyle name="BM Input 2 6 3" xfId="815"/>
    <cellStyle name="BM Input 2 7" xfId="816"/>
    <cellStyle name="BM Input 2 7 2" xfId="817"/>
    <cellStyle name="BM Input 2 7 2 2" xfId="818"/>
    <cellStyle name="BM Input 2 7 3" xfId="819"/>
    <cellStyle name="BM Input 2 8" xfId="820"/>
    <cellStyle name="BM Input 2 8 2" xfId="821"/>
    <cellStyle name="BM Input 2 8 2 2" xfId="822"/>
    <cellStyle name="BM Input 2 8 3" xfId="823"/>
    <cellStyle name="BM Input 2 9" xfId="824"/>
    <cellStyle name="BM Input 2 9 2" xfId="825"/>
    <cellStyle name="BM Input 2 9 2 2" xfId="826"/>
    <cellStyle name="BM Input 2 9 3" xfId="827"/>
    <cellStyle name="BM Input 20" xfId="828"/>
    <cellStyle name="BM Input 20 2" xfId="829"/>
    <cellStyle name="BM Input 20 2 2" xfId="830"/>
    <cellStyle name="BM Input 20 3" xfId="831"/>
    <cellStyle name="BM Input 21" xfId="832"/>
    <cellStyle name="BM Input 21 2" xfId="833"/>
    <cellStyle name="BM Input 21 2 2" xfId="834"/>
    <cellStyle name="BM Input 21 3" xfId="835"/>
    <cellStyle name="BM Input 22" xfId="836"/>
    <cellStyle name="BM Input 22 2" xfId="837"/>
    <cellStyle name="BM Input 23" xfId="838"/>
    <cellStyle name="BM Input 24" xfId="839"/>
    <cellStyle name="BM Input 25" xfId="840"/>
    <cellStyle name="BM Input 26" xfId="841"/>
    <cellStyle name="BM Input 3" xfId="842"/>
    <cellStyle name="BM Input 3 10" xfId="843"/>
    <cellStyle name="BM Input 3 10 2" xfId="844"/>
    <cellStyle name="BM Input 3 10 2 2" xfId="845"/>
    <cellStyle name="BM Input 3 10 3" xfId="846"/>
    <cellStyle name="BM Input 3 11" xfId="847"/>
    <cellStyle name="BM Input 3 11 2" xfId="848"/>
    <cellStyle name="BM Input 3 11 2 2" xfId="849"/>
    <cellStyle name="BM Input 3 11 3" xfId="850"/>
    <cellStyle name="BM Input 3 12" xfId="851"/>
    <cellStyle name="BM Input 3 12 2" xfId="852"/>
    <cellStyle name="BM Input 3 12 2 2" xfId="853"/>
    <cellStyle name="BM Input 3 12 3" xfId="854"/>
    <cellStyle name="BM Input 3 13" xfId="855"/>
    <cellStyle name="BM Input 3 13 2" xfId="856"/>
    <cellStyle name="BM Input 3 13 2 2" xfId="857"/>
    <cellStyle name="BM Input 3 13 3" xfId="858"/>
    <cellStyle name="BM Input 3 14" xfId="859"/>
    <cellStyle name="BM Input 3 14 2" xfId="860"/>
    <cellStyle name="BM Input 3 14 2 2" xfId="861"/>
    <cellStyle name="BM Input 3 14 3" xfId="862"/>
    <cellStyle name="BM Input 3 15" xfId="863"/>
    <cellStyle name="BM Input 3 15 2" xfId="864"/>
    <cellStyle name="BM Input 3 15 2 2" xfId="865"/>
    <cellStyle name="BM Input 3 15 3" xfId="866"/>
    <cellStyle name="BM Input 3 16" xfId="867"/>
    <cellStyle name="BM Input 3 16 2" xfId="868"/>
    <cellStyle name="BM Input 3 16 2 2" xfId="869"/>
    <cellStyle name="BM Input 3 16 3" xfId="870"/>
    <cellStyle name="BM Input 3 17" xfId="871"/>
    <cellStyle name="BM Input 3 17 2" xfId="872"/>
    <cellStyle name="BM Input 3 17 2 2" xfId="873"/>
    <cellStyle name="BM Input 3 17 3" xfId="874"/>
    <cellStyle name="BM Input 3 18" xfId="875"/>
    <cellStyle name="BM Input 3 18 2" xfId="876"/>
    <cellStyle name="BM Input 3 19" xfId="877"/>
    <cellStyle name="BM Input 3 2" xfId="878"/>
    <cellStyle name="BM Input 3 2 10" xfId="879"/>
    <cellStyle name="BM Input 3 2 10 2" xfId="880"/>
    <cellStyle name="BM Input 3 2 10 2 2" xfId="881"/>
    <cellStyle name="BM Input 3 2 10 3" xfId="882"/>
    <cellStyle name="BM Input 3 2 11" xfId="883"/>
    <cellStyle name="BM Input 3 2 11 2" xfId="884"/>
    <cellStyle name="BM Input 3 2 11 2 2" xfId="885"/>
    <cellStyle name="BM Input 3 2 11 3" xfId="886"/>
    <cellStyle name="BM Input 3 2 12" xfId="887"/>
    <cellStyle name="BM Input 3 2 12 2" xfId="888"/>
    <cellStyle name="BM Input 3 2 12 2 2" xfId="889"/>
    <cellStyle name="BM Input 3 2 12 3" xfId="890"/>
    <cellStyle name="BM Input 3 2 13" xfId="891"/>
    <cellStyle name="BM Input 3 2 13 2" xfId="892"/>
    <cellStyle name="BM Input 3 2 13 2 2" xfId="893"/>
    <cellStyle name="BM Input 3 2 13 3" xfId="894"/>
    <cellStyle name="BM Input 3 2 14" xfId="895"/>
    <cellStyle name="BM Input 3 2 14 2" xfId="896"/>
    <cellStyle name="BM Input 3 2 14 2 2" xfId="897"/>
    <cellStyle name="BM Input 3 2 14 3" xfId="898"/>
    <cellStyle name="BM Input 3 2 15" xfId="899"/>
    <cellStyle name="BM Input 3 2 15 2" xfId="900"/>
    <cellStyle name="BM Input 3 2 15 2 2" xfId="901"/>
    <cellStyle name="BM Input 3 2 15 3" xfId="902"/>
    <cellStyle name="BM Input 3 2 16" xfId="903"/>
    <cellStyle name="BM Input 3 2 16 2" xfId="904"/>
    <cellStyle name="BM Input 3 2 16 2 2" xfId="905"/>
    <cellStyle name="BM Input 3 2 16 3" xfId="906"/>
    <cellStyle name="BM Input 3 2 17" xfId="907"/>
    <cellStyle name="BM Input 3 2 17 2" xfId="908"/>
    <cellStyle name="BM Input 3 2 17 2 2" xfId="909"/>
    <cellStyle name="BM Input 3 2 17 3" xfId="910"/>
    <cellStyle name="BM Input 3 2 18" xfId="911"/>
    <cellStyle name="BM Input 3 2 18 2" xfId="912"/>
    <cellStyle name="BM Input 3 2 18 2 2" xfId="913"/>
    <cellStyle name="BM Input 3 2 18 3" xfId="914"/>
    <cellStyle name="BM Input 3 2 19" xfId="915"/>
    <cellStyle name="BM Input 3 2 19 2" xfId="916"/>
    <cellStyle name="BM Input 3 2 19 2 2" xfId="917"/>
    <cellStyle name="BM Input 3 2 19 3" xfId="918"/>
    <cellStyle name="BM Input 3 2 2" xfId="919"/>
    <cellStyle name="BM Input 3 2 2 2" xfId="920"/>
    <cellStyle name="BM Input 3 2 2 2 2" xfId="921"/>
    <cellStyle name="BM Input 3 2 2 3" xfId="922"/>
    <cellStyle name="BM Input 3 2 20" xfId="923"/>
    <cellStyle name="BM Input 3 2 20 2" xfId="924"/>
    <cellStyle name="BM Input 3 2 20 2 2" xfId="925"/>
    <cellStyle name="BM Input 3 2 20 3" xfId="926"/>
    <cellStyle name="BM Input 3 2 21" xfId="927"/>
    <cellStyle name="BM Input 3 2 21 2" xfId="928"/>
    <cellStyle name="BM Input 3 2 22" xfId="929"/>
    <cellStyle name="BM Input 3 2 3" xfId="930"/>
    <cellStyle name="BM Input 3 2 3 2" xfId="931"/>
    <cellStyle name="BM Input 3 2 3 2 2" xfId="932"/>
    <cellStyle name="BM Input 3 2 3 3" xfId="933"/>
    <cellStyle name="BM Input 3 2 4" xfId="934"/>
    <cellStyle name="BM Input 3 2 4 2" xfId="935"/>
    <cellStyle name="BM Input 3 2 4 2 2" xfId="936"/>
    <cellStyle name="BM Input 3 2 4 3" xfId="937"/>
    <cellStyle name="BM Input 3 2 5" xfId="938"/>
    <cellStyle name="BM Input 3 2 5 2" xfId="939"/>
    <cellStyle name="BM Input 3 2 5 2 2" xfId="940"/>
    <cellStyle name="BM Input 3 2 5 3" xfId="941"/>
    <cellStyle name="BM Input 3 2 6" xfId="942"/>
    <cellStyle name="BM Input 3 2 6 2" xfId="943"/>
    <cellStyle name="BM Input 3 2 6 2 2" xfId="944"/>
    <cellStyle name="BM Input 3 2 6 3" xfId="945"/>
    <cellStyle name="BM Input 3 2 7" xfId="946"/>
    <cellStyle name="BM Input 3 2 7 2" xfId="947"/>
    <cellStyle name="BM Input 3 2 7 2 2" xfId="948"/>
    <cellStyle name="BM Input 3 2 7 3" xfId="949"/>
    <cellStyle name="BM Input 3 2 8" xfId="950"/>
    <cellStyle name="BM Input 3 2 8 2" xfId="951"/>
    <cellStyle name="BM Input 3 2 8 2 2" xfId="952"/>
    <cellStyle name="BM Input 3 2 8 3" xfId="953"/>
    <cellStyle name="BM Input 3 2 9" xfId="954"/>
    <cellStyle name="BM Input 3 2 9 2" xfId="955"/>
    <cellStyle name="BM Input 3 2 9 2 2" xfId="956"/>
    <cellStyle name="BM Input 3 2 9 3" xfId="957"/>
    <cellStyle name="BM Input 3 3" xfId="958"/>
    <cellStyle name="BM Input 3 3 2" xfId="959"/>
    <cellStyle name="BM Input 3 3 2 2" xfId="960"/>
    <cellStyle name="BM Input 3 3 3" xfId="961"/>
    <cellStyle name="BM Input 3 4" xfId="962"/>
    <cellStyle name="BM Input 3 4 2" xfId="963"/>
    <cellStyle name="BM Input 3 4 2 2" xfId="964"/>
    <cellStyle name="BM Input 3 4 3" xfId="965"/>
    <cellStyle name="BM Input 3 5" xfId="966"/>
    <cellStyle name="BM Input 3 5 2" xfId="967"/>
    <cellStyle name="BM Input 3 5 2 2" xfId="968"/>
    <cellStyle name="BM Input 3 5 3" xfId="969"/>
    <cellStyle name="BM Input 3 6" xfId="970"/>
    <cellStyle name="BM Input 3 6 2" xfId="971"/>
    <cellStyle name="BM Input 3 6 2 2" xfId="972"/>
    <cellStyle name="BM Input 3 6 3" xfId="973"/>
    <cellStyle name="BM Input 3 7" xfId="974"/>
    <cellStyle name="BM Input 3 7 2" xfId="975"/>
    <cellStyle name="BM Input 3 7 2 2" xfId="976"/>
    <cellStyle name="BM Input 3 7 3" xfId="977"/>
    <cellStyle name="BM Input 3 8" xfId="978"/>
    <cellStyle name="BM Input 3 8 2" xfId="979"/>
    <cellStyle name="BM Input 3 8 2 2" xfId="980"/>
    <cellStyle name="BM Input 3 8 3" xfId="981"/>
    <cellStyle name="BM Input 3 9" xfId="982"/>
    <cellStyle name="BM Input 3 9 2" xfId="983"/>
    <cellStyle name="BM Input 3 9 2 2" xfId="984"/>
    <cellStyle name="BM Input 3 9 3" xfId="985"/>
    <cellStyle name="BM Input 4" xfId="986"/>
    <cellStyle name="BM Input 4 10" xfId="987"/>
    <cellStyle name="BM Input 4 10 2" xfId="988"/>
    <cellStyle name="BM Input 4 10 2 2" xfId="989"/>
    <cellStyle name="BM Input 4 10 3" xfId="990"/>
    <cellStyle name="BM Input 4 11" xfId="991"/>
    <cellStyle name="BM Input 4 11 2" xfId="992"/>
    <cellStyle name="BM Input 4 11 2 2" xfId="993"/>
    <cellStyle name="BM Input 4 11 3" xfId="994"/>
    <cellStyle name="BM Input 4 12" xfId="995"/>
    <cellStyle name="BM Input 4 12 2" xfId="996"/>
    <cellStyle name="BM Input 4 12 2 2" xfId="997"/>
    <cellStyle name="BM Input 4 12 3" xfId="998"/>
    <cellStyle name="BM Input 4 13" xfId="999"/>
    <cellStyle name="BM Input 4 13 2" xfId="1000"/>
    <cellStyle name="BM Input 4 13 2 2" xfId="1001"/>
    <cellStyle name="BM Input 4 13 3" xfId="1002"/>
    <cellStyle name="BM Input 4 14" xfId="1003"/>
    <cellStyle name="BM Input 4 14 2" xfId="1004"/>
    <cellStyle name="BM Input 4 14 2 2" xfId="1005"/>
    <cellStyle name="BM Input 4 14 3" xfId="1006"/>
    <cellStyle name="BM Input 4 15" xfId="1007"/>
    <cellStyle name="BM Input 4 15 2" xfId="1008"/>
    <cellStyle name="BM Input 4 15 2 2" xfId="1009"/>
    <cellStyle name="BM Input 4 15 3" xfId="1010"/>
    <cellStyle name="BM Input 4 16" xfId="1011"/>
    <cellStyle name="BM Input 4 16 2" xfId="1012"/>
    <cellStyle name="BM Input 4 16 2 2" xfId="1013"/>
    <cellStyle name="BM Input 4 16 3" xfId="1014"/>
    <cellStyle name="BM Input 4 17" xfId="1015"/>
    <cellStyle name="BM Input 4 17 2" xfId="1016"/>
    <cellStyle name="BM Input 4 17 2 2" xfId="1017"/>
    <cellStyle name="BM Input 4 17 3" xfId="1018"/>
    <cellStyle name="BM Input 4 18" xfId="1019"/>
    <cellStyle name="BM Input 4 18 2" xfId="1020"/>
    <cellStyle name="BM Input 4 19" xfId="1021"/>
    <cellStyle name="BM Input 4 2" xfId="1022"/>
    <cellStyle name="BM Input 4 2 10" xfId="1023"/>
    <cellStyle name="BM Input 4 2 10 2" xfId="1024"/>
    <cellStyle name="BM Input 4 2 10 2 2" xfId="1025"/>
    <cellStyle name="BM Input 4 2 10 3" xfId="1026"/>
    <cellStyle name="BM Input 4 2 11" xfId="1027"/>
    <cellStyle name="BM Input 4 2 11 2" xfId="1028"/>
    <cellStyle name="BM Input 4 2 11 2 2" xfId="1029"/>
    <cellStyle name="BM Input 4 2 11 3" xfId="1030"/>
    <cellStyle name="BM Input 4 2 12" xfId="1031"/>
    <cellStyle name="BM Input 4 2 12 2" xfId="1032"/>
    <cellStyle name="BM Input 4 2 12 2 2" xfId="1033"/>
    <cellStyle name="BM Input 4 2 12 3" xfId="1034"/>
    <cellStyle name="BM Input 4 2 13" xfId="1035"/>
    <cellStyle name="BM Input 4 2 13 2" xfId="1036"/>
    <cellStyle name="BM Input 4 2 13 2 2" xfId="1037"/>
    <cellStyle name="BM Input 4 2 13 3" xfId="1038"/>
    <cellStyle name="BM Input 4 2 14" xfId="1039"/>
    <cellStyle name="BM Input 4 2 14 2" xfId="1040"/>
    <cellStyle name="BM Input 4 2 14 2 2" xfId="1041"/>
    <cellStyle name="BM Input 4 2 14 3" xfId="1042"/>
    <cellStyle name="BM Input 4 2 15" xfId="1043"/>
    <cellStyle name="BM Input 4 2 15 2" xfId="1044"/>
    <cellStyle name="BM Input 4 2 15 2 2" xfId="1045"/>
    <cellStyle name="BM Input 4 2 15 3" xfId="1046"/>
    <cellStyle name="BM Input 4 2 16" xfId="1047"/>
    <cellStyle name="BM Input 4 2 16 2" xfId="1048"/>
    <cellStyle name="BM Input 4 2 16 2 2" xfId="1049"/>
    <cellStyle name="BM Input 4 2 16 3" xfId="1050"/>
    <cellStyle name="BM Input 4 2 17" xfId="1051"/>
    <cellStyle name="BM Input 4 2 17 2" xfId="1052"/>
    <cellStyle name="BM Input 4 2 17 2 2" xfId="1053"/>
    <cellStyle name="BM Input 4 2 17 3" xfId="1054"/>
    <cellStyle name="BM Input 4 2 18" xfId="1055"/>
    <cellStyle name="BM Input 4 2 18 2" xfId="1056"/>
    <cellStyle name="BM Input 4 2 18 2 2" xfId="1057"/>
    <cellStyle name="BM Input 4 2 18 3" xfId="1058"/>
    <cellStyle name="BM Input 4 2 19" xfId="1059"/>
    <cellStyle name="BM Input 4 2 19 2" xfId="1060"/>
    <cellStyle name="BM Input 4 2 19 2 2" xfId="1061"/>
    <cellStyle name="BM Input 4 2 19 3" xfId="1062"/>
    <cellStyle name="BM Input 4 2 2" xfId="1063"/>
    <cellStyle name="BM Input 4 2 2 2" xfId="1064"/>
    <cellStyle name="BM Input 4 2 2 2 2" xfId="1065"/>
    <cellStyle name="BM Input 4 2 2 3" xfId="1066"/>
    <cellStyle name="BM Input 4 2 20" xfId="1067"/>
    <cellStyle name="BM Input 4 2 20 2" xfId="1068"/>
    <cellStyle name="BM Input 4 2 20 2 2" xfId="1069"/>
    <cellStyle name="BM Input 4 2 20 3" xfId="1070"/>
    <cellStyle name="BM Input 4 2 21" xfId="1071"/>
    <cellStyle name="BM Input 4 2 21 2" xfId="1072"/>
    <cellStyle name="BM Input 4 2 22" xfId="1073"/>
    <cellStyle name="BM Input 4 2 3" xfId="1074"/>
    <cellStyle name="BM Input 4 2 3 2" xfId="1075"/>
    <cellStyle name="BM Input 4 2 3 2 2" xfId="1076"/>
    <cellStyle name="BM Input 4 2 3 3" xfId="1077"/>
    <cellStyle name="BM Input 4 2 4" xfId="1078"/>
    <cellStyle name="BM Input 4 2 4 2" xfId="1079"/>
    <cellStyle name="BM Input 4 2 4 2 2" xfId="1080"/>
    <cellStyle name="BM Input 4 2 4 3" xfId="1081"/>
    <cellStyle name="BM Input 4 2 5" xfId="1082"/>
    <cellStyle name="BM Input 4 2 5 2" xfId="1083"/>
    <cellStyle name="BM Input 4 2 5 2 2" xfId="1084"/>
    <cellStyle name="BM Input 4 2 5 3" xfId="1085"/>
    <cellStyle name="BM Input 4 2 6" xfId="1086"/>
    <cellStyle name="BM Input 4 2 6 2" xfId="1087"/>
    <cellStyle name="BM Input 4 2 6 2 2" xfId="1088"/>
    <cellStyle name="BM Input 4 2 6 3" xfId="1089"/>
    <cellStyle name="BM Input 4 2 7" xfId="1090"/>
    <cellStyle name="BM Input 4 2 7 2" xfId="1091"/>
    <cellStyle name="BM Input 4 2 7 2 2" xfId="1092"/>
    <cellStyle name="BM Input 4 2 7 3" xfId="1093"/>
    <cellStyle name="BM Input 4 2 8" xfId="1094"/>
    <cellStyle name="BM Input 4 2 8 2" xfId="1095"/>
    <cellStyle name="BM Input 4 2 8 2 2" xfId="1096"/>
    <cellStyle name="BM Input 4 2 8 3" xfId="1097"/>
    <cellStyle name="BM Input 4 2 9" xfId="1098"/>
    <cellStyle name="BM Input 4 2 9 2" xfId="1099"/>
    <cellStyle name="BM Input 4 2 9 2 2" xfId="1100"/>
    <cellStyle name="BM Input 4 2 9 3" xfId="1101"/>
    <cellStyle name="BM Input 4 3" xfId="1102"/>
    <cellStyle name="BM Input 4 3 2" xfId="1103"/>
    <cellStyle name="BM Input 4 3 2 2" xfId="1104"/>
    <cellStyle name="BM Input 4 3 3" xfId="1105"/>
    <cellStyle name="BM Input 4 4" xfId="1106"/>
    <cellStyle name="BM Input 4 4 2" xfId="1107"/>
    <cellStyle name="BM Input 4 4 2 2" xfId="1108"/>
    <cellStyle name="BM Input 4 4 3" xfId="1109"/>
    <cellStyle name="BM Input 4 5" xfId="1110"/>
    <cellStyle name="BM Input 4 5 2" xfId="1111"/>
    <cellStyle name="BM Input 4 5 2 2" xfId="1112"/>
    <cellStyle name="BM Input 4 5 3" xfId="1113"/>
    <cellStyle name="BM Input 4 6" xfId="1114"/>
    <cellStyle name="BM Input 4 6 2" xfId="1115"/>
    <cellStyle name="BM Input 4 6 2 2" xfId="1116"/>
    <cellStyle name="BM Input 4 6 3" xfId="1117"/>
    <cellStyle name="BM Input 4 7" xfId="1118"/>
    <cellStyle name="BM Input 4 7 2" xfId="1119"/>
    <cellStyle name="BM Input 4 7 2 2" xfId="1120"/>
    <cellStyle name="BM Input 4 7 3" xfId="1121"/>
    <cellStyle name="BM Input 4 8" xfId="1122"/>
    <cellStyle name="BM Input 4 8 2" xfId="1123"/>
    <cellStyle name="BM Input 4 8 2 2" xfId="1124"/>
    <cellStyle name="BM Input 4 8 3" xfId="1125"/>
    <cellStyle name="BM Input 4 9" xfId="1126"/>
    <cellStyle name="BM Input 4 9 2" xfId="1127"/>
    <cellStyle name="BM Input 4 9 2 2" xfId="1128"/>
    <cellStyle name="BM Input 4 9 3" xfId="1129"/>
    <cellStyle name="BM Input 5" xfId="1130"/>
    <cellStyle name="BM Input 5 10" xfId="1131"/>
    <cellStyle name="BM Input 5 10 2" xfId="1132"/>
    <cellStyle name="BM Input 5 10 2 2" xfId="1133"/>
    <cellStyle name="BM Input 5 10 3" xfId="1134"/>
    <cellStyle name="BM Input 5 11" xfId="1135"/>
    <cellStyle name="BM Input 5 11 2" xfId="1136"/>
    <cellStyle name="BM Input 5 11 2 2" xfId="1137"/>
    <cellStyle name="BM Input 5 11 3" xfId="1138"/>
    <cellStyle name="BM Input 5 12" xfId="1139"/>
    <cellStyle name="BM Input 5 12 2" xfId="1140"/>
    <cellStyle name="BM Input 5 12 2 2" xfId="1141"/>
    <cellStyle name="BM Input 5 12 3" xfId="1142"/>
    <cellStyle name="BM Input 5 13" xfId="1143"/>
    <cellStyle name="BM Input 5 13 2" xfId="1144"/>
    <cellStyle name="BM Input 5 13 2 2" xfId="1145"/>
    <cellStyle name="BM Input 5 13 3" xfId="1146"/>
    <cellStyle name="BM Input 5 14" xfId="1147"/>
    <cellStyle name="BM Input 5 14 2" xfId="1148"/>
    <cellStyle name="BM Input 5 14 2 2" xfId="1149"/>
    <cellStyle name="BM Input 5 14 3" xfId="1150"/>
    <cellStyle name="BM Input 5 15" xfId="1151"/>
    <cellStyle name="BM Input 5 15 2" xfId="1152"/>
    <cellStyle name="BM Input 5 15 2 2" xfId="1153"/>
    <cellStyle name="BM Input 5 15 3" xfId="1154"/>
    <cellStyle name="BM Input 5 16" xfId="1155"/>
    <cellStyle name="BM Input 5 16 2" xfId="1156"/>
    <cellStyle name="BM Input 5 16 2 2" xfId="1157"/>
    <cellStyle name="BM Input 5 16 3" xfId="1158"/>
    <cellStyle name="BM Input 5 17" xfId="1159"/>
    <cellStyle name="BM Input 5 17 2" xfId="1160"/>
    <cellStyle name="BM Input 5 17 2 2" xfId="1161"/>
    <cellStyle name="BM Input 5 17 3" xfId="1162"/>
    <cellStyle name="BM Input 5 18" xfId="1163"/>
    <cellStyle name="BM Input 5 18 2" xfId="1164"/>
    <cellStyle name="BM Input 5 18 2 2" xfId="1165"/>
    <cellStyle name="BM Input 5 18 3" xfId="1166"/>
    <cellStyle name="BM Input 5 19" xfId="1167"/>
    <cellStyle name="BM Input 5 19 2" xfId="1168"/>
    <cellStyle name="BM Input 5 19 2 2" xfId="1169"/>
    <cellStyle name="BM Input 5 19 3" xfId="1170"/>
    <cellStyle name="BM Input 5 2" xfId="1171"/>
    <cellStyle name="BM Input 5 2 10" xfId="1172"/>
    <cellStyle name="BM Input 5 2 10 2" xfId="1173"/>
    <cellStyle name="BM Input 5 2 10 2 2" xfId="1174"/>
    <cellStyle name="BM Input 5 2 10 3" xfId="1175"/>
    <cellStyle name="BM Input 5 2 11" xfId="1176"/>
    <cellStyle name="BM Input 5 2 11 2" xfId="1177"/>
    <cellStyle name="BM Input 5 2 11 2 2" xfId="1178"/>
    <cellStyle name="BM Input 5 2 11 3" xfId="1179"/>
    <cellStyle name="BM Input 5 2 12" xfId="1180"/>
    <cellStyle name="BM Input 5 2 12 2" xfId="1181"/>
    <cellStyle name="BM Input 5 2 12 2 2" xfId="1182"/>
    <cellStyle name="BM Input 5 2 12 3" xfId="1183"/>
    <cellStyle name="BM Input 5 2 13" xfId="1184"/>
    <cellStyle name="BM Input 5 2 13 2" xfId="1185"/>
    <cellStyle name="BM Input 5 2 13 2 2" xfId="1186"/>
    <cellStyle name="BM Input 5 2 13 3" xfId="1187"/>
    <cellStyle name="BM Input 5 2 14" xfId="1188"/>
    <cellStyle name="BM Input 5 2 14 2" xfId="1189"/>
    <cellStyle name="BM Input 5 2 14 2 2" xfId="1190"/>
    <cellStyle name="BM Input 5 2 14 3" xfId="1191"/>
    <cellStyle name="BM Input 5 2 15" xfId="1192"/>
    <cellStyle name="BM Input 5 2 15 2" xfId="1193"/>
    <cellStyle name="BM Input 5 2 15 2 2" xfId="1194"/>
    <cellStyle name="BM Input 5 2 15 3" xfId="1195"/>
    <cellStyle name="BM Input 5 2 16" xfId="1196"/>
    <cellStyle name="BM Input 5 2 16 2" xfId="1197"/>
    <cellStyle name="BM Input 5 2 16 2 2" xfId="1198"/>
    <cellStyle name="BM Input 5 2 16 3" xfId="1199"/>
    <cellStyle name="BM Input 5 2 17" xfId="1200"/>
    <cellStyle name="BM Input 5 2 17 2" xfId="1201"/>
    <cellStyle name="BM Input 5 2 17 2 2" xfId="1202"/>
    <cellStyle name="BM Input 5 2 17 3" xfId="1203"/>
    <cellStyle name="BM Input 5 2 18" xfId="1204"/>
    <cellStyle name="BM Input 5 2 18 2" xfId="1205"/>
    <cellStyle name="BM Input 5 2 18 2 2" xfId="1206"/>
    <cellStyle name="BM Input 5 2 18 3" xfId="1207"/>
    <cellStyle name="BM Input 5 2 19" xfId="1208"/>
    <cellStyle name="BM Input 5 2 19 2" xfId="1209"/>
    <cellStyle name="BM Input 5 2 19 2 2" xfId="1210"/>
    <cellStyle name="BM Input 5 2 19 3" xfId="1211"/>
    <cellStyle name="BM Input 5 2 2" xfId="1212"/>
    <cellStyle name="BM Input 5 2 2 2" xfId="1213"/>
    <cellStyle name="BM Input 5 2 2 2 2" xfId="1214"/>
    <cellStyle name="BM Input 5 2 2 3" xfId="1215"/>
    <cellStyle name="BM Input 5 2 20" xfId="1216"/>
    <cellStyle name="BM Input 5 2 20 2" xfId="1217"/>
    <cellStyle name="BM Input 5 2 20 2 2" xfId="1218"/>
    <cellStyle name="BM Input 5 2 20 3" xfId="1219"/>
    <cellStyle name="BM Input 5 2 21" xfId="1220"/>
    <cellStyle name="BM Input 5 2 21 2" xfId="1221"/>
    <cellStyle name="BM Input 5 2 22" xfId="1222"/>
    <cellStyle name="BM Input 5 2 3" xfId="1223"/>
    <cellStyle name="BM Input 5 2 3 2" xfId="1224"/>
    <cellStyle name="BM Input 5 2 3 2 2" xfId="1225"/>
    <cellStyle name="BM Input 5 2 3 3" xfId="1226"/>
    <cellStyle name="BM Input 5 2 4" xfId="1227"/>
    <cellStyle name="BM Input 5 2 4 2" xfId="1228"/>
    <cellStyle name="BM Input 5 2 4 2 2" xfId="1229"/>
    <cellStyle name="BM Input 5 2 4 3" xfId="1230"/>
    <cellStyle name="BM Input 5 2 5" xfId="1231"/>
    <cellStyle name="BM Input 5 2 5 2" xfId="1232"/>
    <cellStyle name="BM Input 5 2 5 2 2" xfId="1233"/>
    <cellStyle name="BM Input 5 2 5 3" xfId="1234"/>
    <cellStyle name="BM Input 5 2 6" xfId="1235"/>
    <cellStyle name="BM Input 5 2 6 2" xfId="1236"/>
    <cellStyle name="BM Input 5 2 6 2 2" xfId="1237"/>
    <cellStyle name="BM Input 5 2 6 3" xfId="1238"/>
    <cellStyle name="BM Input 5 2 7" xfId="1239"/>
    <cellStyle name="BM Input 5 2 7 2" xfId="1240"/>
    <cellStyle name="BM Input 5 2 7 2 2" xfId="1241"/>
    <cellStyle name="BM Input 5 2 7 3" xfId="1242"/>
    <cellStyle name="BM Input 5 2 8" xfId="1243"/>
    <cellStyle name="BM Input 5 2 8 2" xfId="1244"/>
    <cellStyle name="BM Input 5 2 8 2 2" xfId="1245"/>
    <cellStyle name="BM Input 5 2 8 3" xfId="1246"/>
    <cellStyle name="BM Input 5 2 9" xfId="1247"/>
    <cellStyle name="BM Input 5 2 9 2" xfId="1248"/>
    <cellStyle name="BM Input 5 2 9 2 2" xfId="1249"/>
    <cellStyle name="BM Input 5 2 9 3" xfId="1250"/>
    <cellStyle name="BM Input 5 20" xfId="1251"/>
    <cellStyle name="BM Input 5 20 2" xfId="1252"/>
    <cellStyle name="BM Input 5 20 2 2" xfId="1253"/>
    <cellStyle name="BM Input 5 20 3" xfId="1254"/>
    <cellStyle name="BM Input 5 21" xfId="1255"/>
    <cellStyle name="BM Input 5 21 2" xfId="1256"/>
    <cellStyle name="BM Input 5 21 2 2" xfId="1257"/>
    <cellStyle name="BM Input 5 21 3" xfId="1258"/>
    <cellStyle name="BM Input 5 22" xfId="1259"/>
    <cellStyle name="BM Input 5 22 2" xfId="1260"/>
    <cellStyle name="BM Input 5 23" xfId="1261"/>
    <cellStyle name="BM Input 5 3" xfId="1262"/>
    <cellStyle name="BM Input 5 3 2" xfId="1263"/>
    <cellStyle name="BM Input 5 3 2 2" xfId="1264"/>
    <cellStyle name="BM Input 5 3 3" xfId="1265"/>
    <cellStyle name="BM Input 5 4" xfId="1266"/>
    <cellStyle name="BM Input 5 4 2" xfId="1267"/>
    <cellStyle name="BM Input 5 4 2 2" xfId="1268"/>
    <cellStyle name="BM Input 5 4 3" xfId="1269"/>
    <cellStyle name="BM Input 5 5" xfId="1270"/>
    <cellStyle name="BM Input 5 5 2" xfId="1271"/>
    <cellStyle name="BM Input 5 5 2 2" xfId="1272"/>
    <cellStyle name="BM Input 5 5 3" xfId="1273"/>
    <cellStyle name="BM Input 5 6" xfId="1274"/>
    <cellStyle name="BM Input 5 6 2" xfId="1275"/>
    <cellStyle name="BM Input 5 6 2 2" xfId="1276"/>
    <cellStyle name="BM Input 5 6 3" xfId="1277"/>
    <cellStyle name="BM Input 5 7" xfId="1278"/>
    <cellStyle name="BM Input 5 7 2" xfId="1279"/>
    <cellStyle name="BM Input 5 7 2 2" xfId="1280"/>
    <cellStyle name="BM Input 5 7 3" xfId="1281"/>
    <cellStyle name="BM Input 5 8" xfId="1282"/>
    <cellStyle name="BM Input 5 8 2" xfId="1283"/>
    <cellStyle name="BM Input 5 8 2 2" xfId="1284"/>
    <cellStyle name="BM Input 5 8 3" xfId="1285"/>
    <cellStyle name="BM Input 5 9" xfId="1286"/>
    <cellStyle name="BM Input 5 9 2" xfId="1287"/>
    <cellStyle name="BM Input 5 9 2 2" xfId="1288"/>
    <cellStyle name="BM Input 5 9 3" xfId="1289"/>
    <cellStyle name="BM Input 6" xfId="1290"/>
    <cellStyle name="BM Input 6 10" xfId="1291"/>
    <cellStyle name="BM Input 6 10 2" xfId="1292"/>
    <cellStyle name="BM Input 6 10 2 2" xfId="1293"/>
    <cellStyle name="BM Input 6 10 3" xfId="1294"/>
    <cellStyle name="BM Input 6 11" xfId="1295"/>
    <cellStyle name="BM Input 6 11 2" xfId="1296"/>
    <cellStyle name="BM Input 6 11 2 2" xfId="1297"/>
    <cellStyle name="BM Input 6 11 3" xfId="1298"/>
    <cellStyle name="BM Input 6 12" xfId="1299"/>
    <cellStyle name="BM Input 6 12 2" xfId="1300"/>
    <cellStyle name="BM Input 6 12 2 2" xfId="1301"/>
    <cellStyle name="BM Input 6 12 3" xfId="1302"/>
    <cellStyle name="BM Input 6 13" xfId="1303"/>
    <cellStyle name="BM Input 6 13 2" xfId="1304"/>
    <cellStyle name="BM Input 6 13 2 2" xfId="1305"/>
    <cellStyle name="BM Input 6 13 3" xfId="1306"/>
    <cellStyle name="BM Input 6 14" xfId="1307"/>
    <cellStyle name="BM Input 6 14 2" xfId="1308"/>
    <cellStyle name="BM Input 6 14 2 2" xfId="1309"/>
    <cellStyle name="BM Input 6 14 3" xfId="1310"/>
    <cellStyle name="BM Input 6 15" xfId="1311"/>
    <cellStyle name="BM Input 6 15 2" xfId="1312"/>
    <cellStyle name="BM Input 6 15 2 2" xfId="1313"/>
    <cellStyle name="BM Input 6 15 3" xfId="1314"/>
    <cellStyle name="BM Input 6 16" xfId="1315"/>
    <cellStyle name="BM Input 6 16 2" xfId="1316"/>
    <cellStyle name="BM Input 6 16 2 2" xfId="1317"/>
    <cellStyle name="BM Input 6 16 3" xfId="1318"/>
    <cellStyle name="BM Input 6 17" xfId="1319"/>
    <cellStyle name="BM Input 6 17 2" xfId="1320"/>
    <cellStyle name="BM Input 6 17 2 2" xfId="1321"/>
    <cellStyle name="BM Input 6 17 3" xfId="1322"/>
    <cellStyle name="BM Input 6 18" xfId="1323"/>
    <cellStyle name="BM Input 6 18 2" xfId="1324"/>
    <cellStyle name="BM Input 6 18 2 2" xfId="1325"/>
    <cellStyle name="BM Input 6 18 3" xfId="1326"/>
    <cellStyle name="BM Input 6 19" xfId="1327"/>
    <cellStyle name="BM Input 6 19 2" xfId="1328"/>
    <cellStyle name="BM Input 6 19 2 2" xfId="1329"/>
    <cellStyle name="BM Input 6 19 3" xfId="1330"/>
    <cellStyle name="BM Input 6 2" xfId="1331"/>
    <cellStyle name="BM Input 6 2 2" xfId="1332"/>
    <cellStyle name="BM Input 6 2 2 2" xfId="1333"/>
    <cellStyle name="BM Input 6 2 3" xfId="1334"/>
    <cellStyle name="BM Input 6 20" xfId="1335"/>
    <cellStyle name="BM Input 6 20 2" xfId="1336"/>
    <cellStyle name="BM Input 6 20 2 2" xfId="1337"/>
    <cellStyle name="BM Input 6 20 3" xfId="1338"/>
    <cellStyle name="BM Input 6 21" xfId="1339"/>
    <cellStyle name="BM Input 6 21 2" xfId="1340"/>
    <cellStyle name="BM Input 6 22" xfId="1341"/>
    <cellStyle name="BM Input 6 3" xfId="1342"/>
    <cellStyle name="BM Input 6 3 2" xfId="1343"/>
    <cellStyle name="BM Input 6 3 2 2" xfId="1344"/>
    <cellStyle name="BM Input 6 3 3" xfId="1345"/>
    <cellStyle name="BM Input 6 4" xfId="1346"/>
    <cellStyle name="BM Input 6 4 2" xfId="1347"/>
    <cellStyle name="BM Input 6 4 2 2" xfId="1348"/>
    <cellStyle name="BM Input 6 4 3" xfId="1349"/>
    <cellStyle name="BM Input 6 5" xfId="1350"/>
    <cellStyle name="BM Input 6 5 2" xfId="1351"/>
    <cellStyle name="BM Input 6 5 2 2" xfId="1352"/>
    <cellStyle name="BM Input 6 5 3" xfId="1353"/>
    <cellStyle name="BM Input 6 6" xfId="1354"/>
    <cellStyle name="BM Input 6 6 2" xfId="1355"/>
    <cellStyle name="BM Input 6 6 2 2" xfId="1356"/>
    <cellStyle name="BM Input 6 6 3" xfId="1357"/>
    <cellStyle name="BM Input 6 7" xfId="1358"/>
    <cellStyle name="BM Input 6 7 2" xfId="1359"/>
    <cellStyle name="BM Input 6 7 2 2" xfId="1360"/>
    <cellStyle name="BM Input 6 7 3" xfId="1361"/>
    <cellStyle name="BM Input 6 8" xfId="1362"/>
    <cellStyle name="BM Input 6 8 2" xfId="1363"/>
    <cellStyle name="BM Input 6 8 2 2" xfId="1364"/>
    <cellStyle name="BM Input 6 8 3" xfId="1365"/>
    <cellStyle name="BM Input 6 9" xfId="1366"/>
    <cellStyle name="BM Input 6 9 2" xfId="1367"/>
    <cellStyle name="BM Input 6 9 2 2" xfId="1368"/>
    <cellStyle name="BM Input 6 9 3" xfId="1369"/>
    <cellStyle name="BM Input 7" xfId="1370"/>
    <cellStyle name="BM Input 7 2" xfId="1371"/>
    <cellStyle name="BM Input 7 2 2" xfId="1372"/>
    <cellStyle name="BM Input 7 3" xfId="1373"/>
    <cellStyle name="BM Input 8" xfId="1374"/>
    <cellStyle name="BM Input 8 2" xfId="1375"/>
    <cellStyle name="BM Input 8 2 2" xfId="1376"/>
    <cellStyle name="BM Input 8 3" xfId="1377"/>
    <cellStyle name="BM Input 9" xfId="1378"/>
    <cellStyle name="BM Input 9 2" xfId="1379"/>
    <cellStyle name="BM Input 9 2 2" xfId="1380"/>
    <cellStyle name="BM Input 9 3" xfId="1381"/>
    <cellStyle name="BM Input External Link" xfId="1382"/>
    <cellStyle name="BM Input External Link 10" xfId="1383"/>
    <cellStyle name="BM Input External Link 10 2" xfId="1384"/>
    <cellStyle name="BM Input External Link 10 2 2" xfId="1385"/>
    <cellStyle name="BM Input External Link 10 3" xfId="1386"/>
    <cellStyle name="BM Input External Link 11" xfId="1387"/>
    <cellStyle name="BM Input External Link 11 2" xfId="1388"/>
    <cellStyle name="BM Input External Link 11 2 2" xfId="1389"/>
    <cellStyle name="BM Input External Link 11 3" xfId="1390"/>
    <cellStyle name="BM Input External Link 12" xfId="1391"/>
    <cellStyle name="BM Input External Link 12 2" xfId="1392"/>
    <cellStyle name="BM Input External Link 12 2 2" xfId="1393"/>
    <cellStyle name="BM Input External Link 12 3" xfId="1394"/>
    <cellStyle name="BM Input External Link 13" xfId="1395"/>
    <cellStyle name="BM Input External Link 13 2" xfId="1396"/>
    <cellStyle name="BM Input External Link 13 2 2" xfId="1397"/>
    <cellStyle name="BM Input External Link 13 3" xfId="1398"/>
    <cellStyle name="BM Input External Link 14" xfId="1399"/>
    <cellStyle name="BM Input External Link 14 2" xfId="1400"/>
    <cellStyle name="BM Input External Link 14 2 2" xfId="1401"/>
    <cellStyle name="BM Input External Link 14 3" xfId="1402"/>
    <cellStyle name="BM Input External Link 15" xfId="1403"/>
    <cellStyle name="BM Input External Link 15 2" xfId="1404"/>
    <cellStyle name="BM Input External Link 15 2 2" xfId="1405"/>
    <cellStyle name="BM Input External Link 15 3" xfId="1406"/>
    <cellStyle name="BM Input External Link 16" xfId="1407"/>
    <cellStyle name="BM Input External Link 16 2" xfId="1408"/>
    <cellStyle name="BM Input External Link 16 2 2" xfId="1409"/>
    <cellStyle name="BM Input External Link 16 3" xfId="1410"/>
    <cellStyle name="BM Input External Link 17" xfId="1411"/>
    <cellStyle name="BM Input External Link 17 2" xfId="1412"/>
    <cellStyle name="BM Input External Link 17 2 2" xfId="1413"/>
    <cellStyle name="BM Input External Link 17 3" xfId="1414"/>
    <cellStyle name="BM Input External Link 18" xfId="1415"/>
    <cellStyle name="BM Input External Link 18 2" xfId="1416"/>
    <cellStyle name="BM Input External Link 18 2 2" xfId="1417"/>
    <cellStyle name="BM Input External Link 18 3" xfId="1418"/>
    <cellStyle name="BM Input External Link 19" xfId="1419"/>
    <cellStyle name="BM Input External Link 19 2" xfId="1420"/>
    <cellStyle name="BM Input External Link 19 2 2" xfId="1421"/>
    <cellStyle name="BM Input External Link 19 3" xfId="1422"/>
    <cellStyle name="BM Input External Link 2" xfId="1423"/>
    <cellStyle name="BM Input External Link 2 10" xfId="1424"/>
    <cellStyle name="BM Input External Link 2 10 2" xfId="1425"/>
    <cellStyle name="BM Input External Link 2 10 2 2" xfId="1426"/>
    <cellStyle name="BM Input External Link 2 10 3" xfId="1427"/>
    <cellStyle name="BM Input External Link 2 11" xfId="1428"/>
    <cellStyle name="BM Input External Link 2 11 2" xfId="1429"/>
    <cellStyle name="BM Input External Link 2 11 2 2" xfId="1430"/>
    <cellStyle name="BM Input External Link 2 11 3" xfId="1431"/>
    <cellStyle name="BM Input External Link 2 12" xfId="1432"/>
    <cellStyle name="BM Input External Link 2 12 2" xfId="1433"/>
    <cellStyle name="BM Input External Link 2 12 2 2" xfId="1434"/>
    <cellStyle name="BM Input External Link 2 12 3" xfId="1435"/>
    <cellStyle name="BM Input External Link 2 13" xfId="1436"/>
    <cellStyle name="BM Input External Link 2 13 2" xfId="1437"/>
    <cellStyle name="BM Input External Link 2 13 2 2" xfId="1438"/>
    <cellStyle name="BM Input External Link 2 13 3" xfId="1439"/>
    <cellStyle name="BM Input External Link 2 14" xfId="1440"/>
    <cellStyle name="BM Input External Link 2 14 2" xfId="1441"/>
    <cellStyle name="BM Input External Link 2 14 2 2" xfId="1442"/>
    <cellStyle name="BM Input External Link 2 14 3" xfId="1443"/>
    <cellStyle name="BM Input External Link 2 15" xfId="1444"/>
    <cellStyle name="BM Input External Link 2 15 2" xfId="1445"/>
    <cellStyle name="BM Input External Link 2 15 2 2" xfId="1446"/>
    <cellStyle name="BM Input External Link 2 15 3" xfId="1447"/>
    <cellStyle name="BM Input External Link 2 16" xfId="1448"/>
    <cellStyle name="BM Input External Link 2 16 2" xfId="1449"/>
    <cellStyle name="BM Input External Link 2 16 2 2" xfId="1450"/>
    <cellStyle name="BM Input External Link 2 16 3" xfId="1451"/>
    <cellStyle name="BM Input External Link 2 17" xfId="1452"/>
    <cellStyle name="BM Input External Link 2 17 2" xfId="1453"/>
    <cellStyle name="BM Input External Link 2 17 2 2" xfId="1454"/>
    <cellStyle name="BM Input External Link 2 17 3" xfId="1455"/>
    <cellStyle name="BM Input External Link 2 18" xfId="1456"/>
    <cellStyle name="BM Input External Link 2 18 2" xfId="1457"/>
    <cellStyle name="BM Input External Link 2 18 2 2" xfId="1458"/>
    <cellStyle name="BM Input External Link 2 18 3" xfId="1459"/>
    <cellStyle name="BM Input External Link 2 19" xfId="1460"/>
    <cellStyle name="BM Input External Link 2 19 2" xfId="1461"/>
    <cellStyle name="BM Input External Link 2 19 2 2" xfId="1462"/>
    <cellStyle name="BM Input External Link 2 19 3" xfId="1463"/>
    <cellStyle name="BM Input External Link 2 2" xfId="1464"/>
    <cellStyle name="BM Input External Link 2 2 10" xfId="1465"/>
    <cellStyle name="BM Input External Link 2 2 10 2" xfId="1466"/>
    <cellStyle name="BM Input External Link 2 2 10 2 2" xfId="1467"/>
    <cellStyle name="BM Input External Link 2 2 10 3" xfId="1468"/>
    <cellStyle name="BM Input External Link 2 2 11" xfId="1469"/>
    <cellStyle name="BM Input External Link 2 2 11 2" xfId="1470"/>
    <cellStyle name="BM Input External Link 2 2 11 2 2" xfId="1471"/>
    <cellStyle name="BM Input External Link 2 2 11 3" xfId="1472"/>
    <cellStyle name="BM Input External Link 2 2 12" xfId="1473"/>
    <cellStyle name="BM Input External Link 2 2 12 2" xfId="1474"/>
    <cellStyle name="BM Input External Link 2 2 12 2 2" xfId="1475"/>
    <cellStyle name="BM Input External Link 2 2 12 3" xfId="1476"/>
    <cellStyle name="BM Input External Link 2 2 13" xfId="1477"/>
    <cellStyle name="BM Input External Link 2 2 13 2" xfId="1478"/>
    <cellStyle name="BM Input External Link 2 2 13 2 2" xfId="1479"/>
    <cellStyle name="BM Input External Link 2 2 13 3" xfId="1480"/>
    <cellStyle name="BM Input External Link 2 2 14" xfId="1481"/>
    <cellStyle name="BM Input External Link 2 2 14 2" xfId="1482"/>
    <cellStyle name="BM Input External Link 2 2 14 2 2" xfId="1483"/>
    <cellStyle name="BM Input External Link 2 2 14 3" xfId="1484"/>
    <cellStyle name="BM Input External Link 2 2 15" xfId="1485"/>
    <cellStyle name="BM Input External Link 2 2 15 2" xfId="1486"/>
    <cellStyle name="BM Input External Link 2 2 15 2 2" xfId="1487"/>
    <cellStyle name="BM Input External Link 2 2 15 3" xfId="1488"/>
    <cellStyle name="BM Input External Link 2 2 16" xfId="1489"/>
    <cellStyle name="BM Input External Link 2 2 16 2" xfId="1490"/>
    <cellStyle name="BM Input External Link 2 2 16 2 2" xfId="1491"/>
    <cellStyle name="BM Input External Link 2 2 16 3" xfId="1492"/>
    <cellStyle name="BM Input External Link 2 2 17" xfId="1493"/>
    <cellStyle name="BM Input External Link 2 2 17 2" xfId="1494"/>
    <cellStyle name="BM Input External Link 2 2 17 2 2" xfId="1495"/>
    <cellStyle name="BM Input External Link 2 2 17 3" xfId="1496"/>
    <cellStyle name="BM Input External Link 2 2 18" xfId="1497"/>
    <cellStyle name="BM Input External Link 2 2 18 2" xfId="1498"/>
    <cellStyle name="BM Input External Link 2 2 19" xfId="1499"/>
    <cellStyle name="BM Input External Link 2 2 2" xfId="1500"/>
    <cellStyle name="BM Input External Link 2 2 2 10" xfId="1501"/>
    <cellStyle name="BM Input External Link 2 2 2 10 2" xfId="1502"/>
    <cellStyle name="BM Input External Link 2 2 2 10 2 2" xfId="1503"/>
    <cellStyle name="BM Input External Link 2 2 2 10 3" xfId="1504"/>
    <cellStyle name="BM Input External Link 2 2 2 11" xfId="1505"/>
    <cellStyle name="BM Input External Link 2 2 2 11 2" xfId="1506"/>
    <cellStyle name="BM Input External Link 2 2 2 11 2 2" xfId="1507"/>
    <cellStyle name="BM Input External Link 2 2 2 11 3" xfId="1508"/>
    <cellStyle name="BM Input External Link 2 2 2 12" xfId="1509"/>
    <cellStyle name="BM Input External Link 2 2 2 12 2" xfId="1510"/>
    <cellStyle name="BM Input External Link 2 2 2 12 2 2" xfId="1511"/>
    <cellStyle name="BM Input External Link 2 2 2 12 3" xfId="1512"/>
    <cellStyle name="BM Input External Link 2 2 2 13" xfId="1513"/>
    <cellStyle name="BM Input External Link 2 2 2 13 2" xfId="1514"/>
    <cellStyle name="BM Input External Link 2 2 2 13 2 2" xfId="1515"/>
    <cellStyle name="BM Input External Link 2 2 2 13 3" xfId="1516"/>
    <cellStyle name="BM Input External Link 2 2 2 14" xfId="1517"/>
    <cellStyle name="BM Input External Link 2 2 2 14 2" xfId="1518"/>
    <cellStyle name="BM Input External Link 2 2 2 14 2 2" xfId="1519"/>
    <cellStyle name="BM Input External Link 2 2 2 14 3" xfId="1520"/>
    <cellStyle name="BM Input External Link 2 2 2 15" xfId="1521"/>
    <cellStyle name="BM Input External Link 2 2 2 15 2" xfId="1522"/>
    <cellStyle name="BM Input External Link 2 2 2 15 2 2" xfId="1523"/>
    <cellStyle name="BM Input External Link 2 2 2 15 3" xfId="1524"/>
    <cellStyle name="BM Input External Link 2 2 2 16" xfId="1525"/>
    <cellStyle name="BM Input External Link 2 2 2 16 2" xfId="1526"/>
    <cellStyle name="BM Input External Link 2 2 2 16 2 2" xfId="1527"/>
    <cellStyle name="BM Input External Link 2 2 2 16 3" xfId="1528"/>
    <cellStyle name="BM Input External Link 2 2 2 17" xfId="1529"/>
    <cellStyle name="BM Input External Link 2 2 2 17 2" xfId="1530"/>
    <cellStyle name="BM Input External Link 2 2 2 17 2 2" xfId="1531"/>
    <cellStyle name="BM Input External Link 2 2 2 17 3" xfId="1532"/>
    <cellStyle name="BM Input External Link 2 2 2 18" xfId="1533"/>
    <cellStyle name="BM Input External Link 2 2 2 18 2" xfId="1534"/>
    <cellStyle name="BM Input External Link 2 2 2 18 2 2" xfId="1535"/>
    <cellStyle name="BM Input External Link 2 2 2 18 3" xfId="1536"/>
    <cellStyle name="BM Input External Link 2 2 2 19" xfId="1537"/>
    <cellStyle name="BM Input External Link 2 2 2 19 2" xfId="1538"/>
    <cellStyle name="BM Input External Link 2 2 2 19 2 2" xfId="1539"/>
    <cellStyle name="BM Input External Link 2 2 2 19 3" xfId="1540"/>
    <cellStyle name="BM Input External Link 2 2 2 2" xfId="1541"/>
    <cellStyle name="BM Input External Link 2 2 2 2 2" xfId="1542"/>
    <cellStyle name="BM Input External Link 2 2 2 2 2 2" xfId="1543"/>
    <cellStyle name="BM Input External Link 2 2 2 2 3" xfId="1544"/>
    <cellStyle name="BM Input External Link 2 2 2 20" xfId="1545"/>
    <cellStyle name="BM Input External Link 2 2 2 20 2" xfId="1546"/>
    <cellStyle name="BM Input External Link 2 2 2 20 2 2" xfId="1547"/>
    <cellStyle name="BM Input External Link 2 2 2 20 3" xfId="1548"/>
    <cellStyle name="BM Input External Link 2 2 2 21" xfId="1549"/>
    <cellStyle name="BM Input External Link 2 2 2 21 2" xfId="1550"/>
    <cellStyle name="BM Input External Link 2 2 2 22" xfId="1551"/>
    <cellStyle name="BM Input External Link 2 2 2 3" xfId="1552"/>
    <cellStyle name="BM Input External Link 2 2 2 3 2" xfId="1553"/>
    <cellStyle name="BM Input External Link 2 2 2 3 2 2" xfId="1554"/>
    <cellStyle name="BM Input External Link 2 2 2 3 3" xfId="1555"/>
    <cellStyle name="BM Input External Link 2 2 2 4" xfId="1556"/>
    <cellStyle name="BM Input External Link 2 2 2 4 2" xfId="1557"/>
    <cellStyle name="BM Input External Link 2 2 2 4 2 2" xfId="1558"/>
    <cellStyle name="BM Input External Link 2 2 2 4 3" xfId="1559"/>
    <cellStyle name="BM Input External Link 2 2 2 5" xfId="1560"/>
    <cellStyle name="BM Input External Link 2 2 2 5 2" xfId="1561"/>
    <cellStyle name="BM Input External Link 2 2 2 5 2 2" xfId="1562"/>
    <cellStyle name="BM Input External Link 2 2 2 5 3" xfId="1563"/>
    <cellStyle name="BM Input External Link 2 2 2 6" xfId="1564"/>
    <cellStyle name="BM Input External Link 2 2 2 6 2" xfId="1565"/>
    <cellStyle name="BM Input External Link 2 2 2 6 2 2" xfId="1566"/>
    <cellStyle name="BM Input External Link 2 2 2 6 3" xfId="1567"/>
    <cellStyle name="BM Input External Link 2 2 2 7" xfId="1568"/>
    <cellStyle name="BM Input External Link 2 2 2 7 2" xfId="1569"/>
    <cellStyle name="BM Input External Link 2 2 2 7 2 2" xfId="1570"/>
    <cellStyle name="BM Input External Link 2 2 2 7 3" xfId="1571"/>
    <cellStyle name="BM Input External Link 2 2 2 8" xfId="1572"/>
    <cellStyle name="BM Input External Link 2 2 2 8 2" xfId="1573"/>
    <cellStyle name="BM Input External Link 2 2 2 8 2 2" xfId="1574"/>
    <cellStyle name="BM Input External Link 2 2 2 8 3" xfId="1575"/>
    <cellStyle name="BM Input External Link 2 2 2 9" xfId="1576"/>
    <cellStyle name="BM Input External Link 2 2 2 9 2" xfId="1577"/>
    <cellStyle name="BM Input External Link 2 2 2 9 2 2" xfId="1578"/>
    <cellStyle name="BM Input External Link 2 2 2 9 3" xfId="1579"/>
    <cellStyle name="BM Input External Link 2 2 3" xfId="1580"/>
    <cellStyle name="BM Input External Link 2 2 3 2" xfId="1581"/>
    <cellStyle name="BM Input External Link 2 2 3 2 2" xfId="1582"/>
    <cellStyle name="BM Input External Link 2 2 3 3" xfId="1583"/>
    <cellStyle name="BM Input External Link 2 2 4" xfId="1584"/>
    <cellStyle name="BM Input External Link 2 2 4 2" xfId="1585"/>
    <cellStyle name="BM Input External Link 2 2 4 2 2" xfId="1586"/>
    <cellStyle name="BM Input External Link 2 2 4 3" xfId="1587"/>
    <cellStyle name="BM Input External Link 2 2 5" xfId="1588"/>
    <cellStyle name="BM Input External Link 2 2 5 2" xfId="1589"/>
    <cellStyle name="BM Input External Link 2 2 5 2 2" xfId="1590"/>
    <cellStyle name="BM Input External Link 2 2 5 3" xfId="1591"/>
    <cellStyle name="BM Input External Link 2 2 6" xfId="1592"/>
    <cellStyle name="BM Input External Link 2 2 6 2" xfId="1593"/>
    <cellStyle name="BM Input External Link 2 2 6 2 2" xfId="1594"/>
    <cellStyle name="BM Input External Link 2 2 6 3" xfId="1595"/>
    <cellStyle name="BM Input External Link 2 2 7" xfId="1596"/>
    <cellStyle name="BM Input External Link 2 2 7 2" xfId="1597"/>
    <cellStyle name="BM Input External Link 2 2 7 2 2" xfId="1598"/>
    <cellStyle name="BM Input External Link 2 2 7 3" xfId="1599"/>
    <cellStyle name="BM Input External Link 2 2 8" xfId="1600"/>
    <cellStyle name="BM Input External Link 2 2 8 2" xfId="1601"/>
    <cellStyle name="BM Input External Link 2 2 8 2 2" xfId="1602"/>
    <cellStyle name="BM Input External Link 2 2 8 3" xfId="1603"/>
    <cellStyle name="BM Input External Link 2 2 9" xfId="1604"/>
    <cellStyle name="BM Input External Link 2 2 9 2" xfId="1605"/>
    <cellStyle name="BM Input External Link 2 2 9 2 2" xfId="1606"/>
    <cellStyle name="BM Input External Link 2 2 9 3" xfId="1607"/>
    <cellStyle name="BM Input External Link 2 20" xfId="1608"/>
    <cellStyle name="BM Input External Link 2 20 2" xfId="1609"/>
    <cellStyle name="BM Input External Link 2 20 2 2" xfId="1610"/>
    <cellStyle name="BM Input External Link 2 20 3" xfId="1611"/>
    <cellStyle name="BM Input External Link 2 21" xfId="1612"/>
    <cellStyle name="BM Input External Link 2 21 2" xfId="1613"/>
    <cellStyle name="BM Input External Link 2 22" xfId="1614"/>
    <cellStyle name="BM Input External Link 2 3" xfId="1615"/>
    <cellStyle name="BM Input External Link 2 3 10" xfId="1616"/>
    <cellStyle name="BM Input External Link 2 3 10 2" xfId="1617"/>
    <cellStyle name="BM Input External Link 2 3 10 2 2" xfId="1618"/>
    <cellStyle name="BM Input External Link 2 3 10 3" xfId="1619"/>
    <cellStyle name="BM Input External Link 2 3 11" xfId="1620"/>
    <cellStyle name="BM Input External Link 2 3 11 2" xfId="1621"/>
    <cellStyle name="BM Input External Link 2 3 11 2 2" xfId="1622"/>
    <cellStyle name="BM Input External Link 2 3 11 3" xfId="1623"/>
    <cellStyle name="BM Input External Link 2 3 12" xfId="1624"/>
    <cellStyle name="BM Input External Link 2 3 12 2" xfId="1625"/>
    <cellStyle name="BM Input External Link 2 3 12 2 2" xfId="1626"/>
    <cellStyle name="BM Input External Link 2 3 12 3" xfId="1627"/>
    <cellStyle name="BM Input External Link 2 3 13" xfId="1628"/>
    <cellStyle name="BM Input External Link 2 3 13 2" xfId="1629"/>
    <cellStyle name="BM Input External Link 2 3 13 2 2" xfId="1630"/>
    <cellStyle name="BM Input External Link 2 3 13 3" xfId="1631"/>
    <cellStyle name="BM Input External Link 2 3 14" xfId="1632"/>
    <cellStyle name="BM Input External Link 2 3 14 2" xfId="1633"/>
    <cellStyle name="BM Input External Link 2 3 14 2 2" xfId="1634"/>
    <cellStyle name="BM Input External Link 2 3 14 3" xfId="1635"/>
    <cellStyle name="BM Input External Link 2 3 15" xfId="1636"/>
    <cellStyle name="BM Input External Link 2 3 15 2" xfId="1637"/>
    <cellStyle name="BM Input External Link 2 3 15 2 2" xfId="1638"/>
    <cellStyle name="BM Input External Link 2 3 15 3" xfId="1639"/>
    <cellStyle name="BM Input External Link 2 3 16" xfId="1640"/>
    <cellStyle name="BM Input External Link 2 3 16 2" xfId="1641"/>
    <cellStyle name="BM Input External Link 2 3 16 2 2" xfId="1642"/>
    <cellStyle name="BM Input External Link 2 3 16 3" xfId="1643"/>
    <cellStyle name="BM Input External Link 2 3 17" xfId="1644"/>
    <cellStyle name="BM Input External Link 2 3 17 2" xfId="1645"/>
    <cellStyle name="BM Input External Link 2 3 17 2 2" xfId="1646"/>
    <cellStyle name="BM Input External Link 2 3 17 3" xfId="1647"/>
    <cellStyle name="BM Input External Link 2 3 18" xfId="1648"/>
    <cellStyle name="BM Input External Link 2 3 18 2" xfId="1649"/>
    <cellStyle name="BM Input External Link 2 3 19" xfId="1650"/>
    <cellStyle name="BM Input External Link 2 3 2" xfId="1651"/>
    <cellStyle name="BM Input External Link 2 3 2 10" xfId="1652"/>
    <cellStyle name="BM Input External Link 2 3 2 10 2" xfId="1653"/>
    <cellStyle name="BM Input External Link 2 3 2 10 2 2" xfId="1654"/>
    <cellStyle name="BM Input External Link 2 3 2 10 3" xfId="1655"/>
    <cellStyle name="BM Input External Link 2 3 2 11" xfId="1656"/>
    <cellStyle name="BM Input External Link 2 3 2 11 2" xfId="1657"/>
    <cellStyle name="BM Input External Link 2 3 2 11 2 2" xfId="1658"/>
    <cellStyle name="BM Input External Link 2 3 2 11 3" xfId="1659"/>
    <cellStyle name="BM Input External Link 2 3 2 12" xfId="1660"/>
    <cellStyle name="BM Input External Link 2 3 2 12 2" xfId="1661"/>
    <cellStyle name="BM Input External Link 2 3 2 12 2 2" xfId="1662"/>
    <cellStyle name="BM Input External Link 2 3 2 12 3" xfId="1663"/>
    <cellStyle name="BM Input External Link 2 3 2 13" xfId="1664"/>
    <cellStyle name="BM Input External Link 2 3 2 13 2" xfId="1665"/>
    <cellStyle name="BM Input External Link 2 3 2 13 2 2" xfId="1666"/>
    <cellStyle name="BM Input External Link 2 3 2 13 3" xfId="1667"/>
    <cellStyle name="BM Input External Link 2 3 2 14" xfId="1668"/>
    <cellStyle name="BM Input External Link 2 3 2 14 2" xfId="1669"/>
    <cellStyle name="BM Input External Link 2 3 2 14 2 2" xfId="1670"/>
    <cellStyle name="BM Input External Link 2 3 2 14 3" xfId="1671"/>
    <cellStyle name="BM Input External Link 2 3 2 15" xfId="1672"/>
    <cellStyle name="BM Input External Link 2 3 2 15 2" xfId="1673"/>
    <cellStyle name="BM Input External Link 2 3 2 15 2 2" xfId="1674"/>
    <cellStyle name="BM Input External Link 2 3 2 15 3" xfId="1675"/>
    <cellStyle name="BM Input External Link 2 3 2 16" xfId="1676"/>
    <cellStyle name="BM Input External Link 2 3 2 16 2" xfId="1677"/>
    <cellStyle name="BM Input External Link 2 3 2 16 2 2" xfId="1678"/>
    <cellStyle name="BM Input External Link 2 3 2 16 3" xfId="1679"/>
    <cellStyle name="BM Input External Link 2 3 2 17" xfId="1680"/>
    <cellStyle name="BM Input External Link 2 3 2 17 2" xfId="1681"/>
    <cellStyle name="BM Input External Link 2 3 2 17 2 2" xfId="1682"/>
    <cellStyle name="BM Input External Link 2 3 2 17 3" xfId="1683"/>
    <cellStyle name="BM Input External Link 2 3 2 18" xfId="1684"/>
    <cellStyle name="BM Input External Link 2 3 2 18 2" xfId="1685"/>
    <cellStyle name="BM Input External Link 2 3 2 18 2 2" xfId="1686"/>
    <cellStyle name="BM Input External Link 2 3 2 18 3" xfId="1687"/>
    <cellStyle name="BM Input External Link 2 3 2 19" xfId="1688"/>
    <cellStyle name="BM Input External Link 2 3 2 19 2" xfId="1689"/>
    <cellStyle name="BM Input External Link 2 3 2 19 2 2" xfId="1690"/>
    <cellStyle name="BM Input External Link 2 3 2 19 3" xfId="1691"/>
    <cellStyle name="BM Input External Link 2 3 2 2" xfId="1692"/>
    <cellStyle name="BM Input External Link 2 3 2 2 2" xfId="1693"/>
    <cellStyle name="BM Input External Link 2 3 2 2 2 2" xfId="1694"/>
    <cellStyle name="BM Input External Link 2 3 2 2 3" xfId="1695"/>
    <cellStyle name="BM Input External Link 2 3 2 20" xfId="1696"/>
    <cellStyle name="BM Input External Link 2 3 2 20 2" xfId="1697"/>
    <cellStyle name="BM Input External Link 2 3 2 20 2 2" xfId="1698"/>
    <cellStyle name="BM Input External Link 2 3 2 20 3" xfId="1699"/>
    <cellStyle name="BM Input External Link 2 3 2 21" xfId="1700"/>
    <cellStyle name="BM Input External Link 2 3 2 21 2" xfId="1701"/>
    <cellStyle name="BM Input External Link 2 3 2 22" xfId="1702"/>
    <cellStyle name="BM Input External Link 2 3 2 3" xfId="1703"/>
    <cellStyle name="BM Input External Link 2 3 2 3 2" xfId="1704"/>
    <cellStyle name="BM Input External Link 2 3 2 3 2 2" xfId="1705"/>
    <cellStyle name="BM Input External Link 2 3 2 3 3" xfId="1706"/>
    <cellStyle name="BM Input External Link 2 3 2 4" xfId="1707"/>
    <cellStyle name="BM Input External Link 2 3 2 4 2" xfId="1708"/>
    <cellStyle name="BM Input External Link 2 3 2 4 2 2" xfId="1709"/>
    <cellStyle name="BM Input External Link 2 3 2 4 3" xfId="1710"/>
    <cellStyle name="BM Input External Link 2 3 2 5" xfId="1711"/>
    <cellStyle name="BM Input External Link 2 3 2 5 2" xfId="1712"/>
    <cellStyle name="BM Input External Link 2 3 2 5 2 2" xfId="1713"/>
    <cellStyle name="BM Input External Link 2 3 2 5 3" xfId="1714"/>
    <cellStyle name="BM Input External Link 2 3 2 6" xfId="1715"/>
    <cellStyle name="BM Input External Link 2 3 2 6 2" xfId="1716"/>
    <cellStyle name="BM Input External Link 2 3 2 6 2 2" xfId="1717"/>
    <cellStyle name="BM Input External Link 2 3 2 6 3" xfId="1718"/>
    <cellStyle name="BM Input External Link 2 3 2 7" xfId="1719"/>
    <cellStyle name="BM Input External Link 2 3 2 7 2" xfId="1720"/>
    <cellStyle name="BM Input External Link 2 3 2 7 2 2" xfId="1721"/>
    <cellStyle name="BM Input External Link 2 3 2 7 3" xfId="1722"/>
    <cellStyle name="BM Input External Link 2 3 2 8" xfId="1723"/>
    <cellStyle name="BM Input External Link 2 3 2 8 2" xfId="1724"/>
    <cellStyle name="BM Input External Link 2 3 2 8 2 2" xfId="1725"/>
    <cellStyle name="BM Input External Link 2 3 2 8 3" xfId="1726"/>
    <cellStyle name="BM Input External Link 2 3 2 9" xfId="1727"/>
    <cellStyle name="BM Input External Link 2 3 2 9 2" xfId="1728"/>
    <cellStyle name="BM Input External Link 2 3 2 9 2 2" xfId="1729"/>
    <cellStyle name="BM Input External Link 2 3 2 9 3" xfId="1730"/>
    <cellStyle name="BM Input External Link 2 3 3" xfId="1731"/>
    <cellStyle name="BM Input External Link 2 3 3 2" xfId="1732"/>
    <cellStyle name="BM Input External Link 2 3 3 2 2" xfId="1733"/>
    <cellStyle name="BM Input External Link 2 3 3 3" xfId="1734"/>
    <cellStyle name="BM Input External Link 2 3 4" xfId="1735"/>
    <cellStyle name="BM Input External Link 2 3 4 2" xfId="1736"/>
    <cellStyle name="BM Input External Link 2 3 4 2 2" xfId="1737"/>
    <cellStyle name="BM Input External Link 2 3 4 3" xfId="1738"/>
    <cellStyle name="BM Input External Link 2 3 5" xfId="1739"/>
    <cellStyle name="BM Input External Link 2 3 5 2" xfId="1740"/>
    <cellStyle name="BM Input External Link 2 3 5 2 2" xfId="1741"/>
    <cellStyle name="BM Input External Link 2 3 5 3" xfId="1742"/>
    <cellStyle name="BM Input External Link 2 3 6" xfId="1743"/>
    <cellStyle name="BM Input External Link 2 3 6 2" xfId="1744"/>
    <cellStyle name="BM Input External Link 2 3 6 2 2" xfId="1745"/>
    <cellStyle name="BM Input External Link 2 3 6 3" xfId="1746"/>
    <cellStyle name="BM Input External Link 2 3 7" xfId="1747"/>
    <cellStyle name="BM Input External Link 2 3 7 2" xfId="1748"/>
    <cellStyle name="BM Input External Link 2 3 7 2 2" xfId="1749"/>
    <cellStyle name="BM Input External Link 2 3 7 3" xfId="1750"/>
    <cellStyle name="BM Input External Link 2 3 8" xfId="1751"/>
    <cellStyle name="BM Input External Link 2 3 8 2" xfId="1752"/>
    <cellStyle name="BM Input External Link 2 3 8 2 2" xfId="1753"/>
    <cellStyle name="BM Input External Link 2 3 8 3" xfId="1754"/>
    <cellStyle name="BM Input External Link 2 3 9" xfId="1755"/>
    <cellStyle name="BM Input External Link 2 3 9 2" xfId="1756"/>
    <cellStyle name="BM Input External Link 2 3 9 2 2" xfId="1757"/>
    <cellStyle name="BM Input External Link 2 3 9 3" xfId="1758"/>
    <cellStyle name="BM Input External Link 2 4" xfId="1759"/>
    <cellStyle name="BM Input External Link 2 4 10" xfId="1760"/>
    <cellStyle name="BM Input External Link 2 4 10 2" xfId="1761"/>
    <cellStyle name="BM Input External Link 2 4 10 2 2" xfId="1762"/>
    <cellStyle name="BM Input External Link 2 4 10 3" xfId="1763"/>
    <cellStyle name="BM Input External Link 2 4 11" xfId="1764"/>
    <cellStyle name="BM Input External Link 2 4 11 2" xfId="1765"/>
    <cellStyle name="BM Input External Link 2 4 11 2 2" xfId="1766"/>
    <cellStyle name="BM Input External Link 2 4 11 3" xfId="1767"/>
    <cellStyle name="BM Input External Link 2 4 12" xfId="1768"/>
    <cellStyle name="BM Input External Link 2 4 12 2" xfId="1769"/>
    <cellStyle name="BM Input External Link 2 4 12 2 2" xfId="1770"/>
    <cellStyle name="BM Input External Link 2 4 12 3" xfId="1771"/>
    <cellStyle name="BM Input External Link 2 4 13" xfId="1772"/>
    <cellStyle name="BM Input External Link 2 4 13 2" xfId="1773"/>
    <cellStyle name="BM Input External Link 2 4 13 2 2" xfId="1774"/>
    <cellStyle name="BM Input External Link 2 4 13 3" xfId="1775"/>
    <cellStyle name="BM Input External Link 2 4 14" xfId="1776"/>
    <cellStyle name="BM Input External Link 2 4 14 2" xfId="1777"/>
    <cellStyle name="BM Input External Link 2 4 14 2 2" xfId="1778"/>
    <cellStyle name="BM Input External Link 2 4 14 3" xfId="1779"/>
    <cellStyle name="BM Input External Link 2 4 15" xfId="1780"/>
    <cellStyle name="BM Input External Link 2 4 15 2" xfId="1781"/>
    <cellStyle name="BM Input External Link 2 4 15 2 2" xfId="1782"/>
    <cellStyle name="BM Input External Link 2 4 15 3" xfId="1783"/>
    <cellStyle name="BM Input External Link 2 4 16" xfId="1784"/>
    <cellStyle name="BM Input External Link 2 4 16 2" xfId="1785"/>
    <cellStyle name="BM Input External Link 2 4 16 2 2" xfId="1786"/>
    <cellStyle name="BM Input External Link 2 4 16 3" xfId="1787"/>
    <cellStyle name="BM Input External Link 2 4 17" xfId="1788"/>
    <cellStyle name="BM Input External Link 2 4 17 2" xfId="1789"/>
    <cellStyle name="BM Input External Link 2 4 17 2 2" xfId="1790"/>
    <cellStyle name="BM Input External Link 2 4 17 3" xfId="1791"/>
    <cellStyle name="BM Input External Link 2 4 18" xfId="1792"/>
    <cellStyle name="BM Input External Link 2 4 18 2" xfId="1793"/>
    <cellStyle name="BM Input External Link 2 4 18 2 2" xfId="1794"/>
    <cellStyle name="BM Input External Link 2 4 18 3" xfId="1795"/>
    <cellStyle name="BM Input External Link 2 4 19" xfId="1796"/>
    <cellStyle name="BM Input External Link 2 4 19 2" xfId="1797"/>
    <cellStyle name="BM Input External Link 2 4 19 2 2" xfId="1798"/>
    <cellStyle name="BM Input External Link 2 4 19 3" xfId="1799"/>
    <cellStyle name="BM Input External Link 2 4 2" xfId="1800"/>
    <cellStyle name="BM Input External Link 2 4 2 10" xfId="1801"/>
    <cellStyle name="BM Input External Link 2 4 2 10 2" xfId="1802"/>
    <cellStyle name="BM Input External Link 2 4 2 10 2 2" xfId="1803"/>
    <cellStyle name="BM Input External Link 2 4 2 10 3" xfId="1804"/>
    <cellStyle name="BM Input External Link 2 4 2 11" xfId="1805"/>
    <cellStyle name="BM Input External Link 2 4 2 11 2" xfId="1806"/>
    <cellStyle name="BM Input External Link 2 4 2 11 2 2" xfId="1807"/>
    <cellStyle name="BM Input External Link 2 4 2 11 3" xfId="1808"/>
    <cellStyle name="BM Input External Link 2 4 2 12" xfId="1809"/>
    <cellStyle name="BM Input External Link 2 4 2 12 2" xfId="1810"/>
    <cellStyle name="BM Input External Link 2 4 2 12 2 2" xfId="1811"/>
    <cellStyle name="BM Input External Link 2 4 2 12 3" xfId="1812"/>
    <cellStyle name="BM Input External Link 2 4 2 13" xfId="1813"/>
    <cellStyle name="BM Input External Link 2 4 2 13 2" xfId="1814"/>
    <cellStyle name="BM Input External Link 2 4 2 13 2 2" xfId="1815"/>
    <cellStyle name="BM Input External Link 2 4 2 13 3" xfId="1816"/>
    <cellStyle name="BM Input External Link 2 4 2 14" xfId="1817"/>
    <cellStyle name="BM Input External Link 2 4 2 14 2" xfId="1818"/>
    <cellStyle name="BM Input External Link 2 4 2 14 2 2" xfId="1819"/>
    <cellStyle name="BM Input External Link 2 4 2 14 3" xfId="1820"/>
    <cellStyle name="BM Input External Link 2 4 2 15" xfId="1821"/>
    <cellStyle name="BM Input External Link 2 4 2 15 2" xfId="1822"/>
    <cellStyle name="BM Input External Link 2 4 2 15 2 2" xfId="1823"/>
    <cellStyle name="BM Input External Link 2 4 2 15 3" xfId="1824"/>
    <cellStyle name="BM Input External Link 2 4 2 16" xfId="1825"/>
    <cellStyle name="BM Input External Link 2 4 2 16 2" xfId="1826"/>
    <cellStyle name="BM Input External Link 2 4 2 16 2 2" xfId="1827"/>
    <cellStyle name="BM Input External Link 2 4 2 16 3" xfId="1828"/>
    <cellStyle name="BM Input External Link 2 4 2 17" xfId="1829"/>
    <cellStyle name="BM Input External Link 2 4 2 17 2" xfId="1830"/>
    <cellStyle name="BM Input External Link 2 4 2 17 2 2" xfId="1831"/>
    <cellStyle name="BM Input External Link 2 4 2 17 3" xfId="1832"/>
    <cellStyle name="BM Input External Link 2 4 2 18" xfId="1833"/>
    <cellStyle name="BM Input External Link 2 4 2 18 2" xfId="1834"/>
    <cellStyle name="BM Input External Link 2 4 2 18 2 2" xfId="1835"/>
    <cellStyle name="BM Input External Link 2 4 2 18 3" xfId="1836"/>
    <cellStyle name="BM Input External Link 2 4 2 19" xfId="1837"/>
    <cellStyle name="BM Input External Link 2 4 2 19 2" xfId="1838"/>
    <cellStyle name="BM Input External Link 2 4 2 19 2 2" xfId="1839"/>
    <cellStyle name="BM Input External Link 2 4 2 19 3" xfId="1840"/>
    <cellStyle name="BM Input External Link 2 4 2 2" xfId="1841"/>
    <cellStyle name="BM Input External Link 2 4 2 2 2" xfId="1842"/>
    <cellStyle name="BM Input External Link 2 4 2 2 2 2" xfId="1843"/>
    <cellStyle name="BM Input External Link 2 4 2 2 3" xfId="1844"/>
    <cellStyle name="BM Input External Link 2 4 2 20" xfId="1845"/>
    <cellStyle name="BM Input External Link 2 4 2 20 2" xfId="1846"/>
    <cellStyle name="BM Input External Link 2 4 2 20 2 2" xfId="1847"/>
    <cellStyle name="BM Input External Link 2 4 2 20 3" xfId="1848"/>
    <cellStyle name="BM Input External Link 2 4 2 21" xfId="1849"/>
    <cellStyle name="BM Input External Link 2 4 2 21 2" xfId="1850"/>
    <cellStyle name="BM Input External Link 2 4 2 22" xfId="1851"/>
    <cellStyle name="BM Input External Link 2 4 2 3" xfId="1852"/>
    <cellStyle name="BM Input External Link 2 4 2 3 2" xfId="1853"/>
    <cellStyle name="BM Input External Link 2 4 2 3 2 2" xfId="1854"/>
    <cellStyle name="BM Input External Link 2 4 2 3 3" xfId="1855"/>
    <cellStyle name="BM Input External Link 2 4 2 4" xfId="1856"/>
    <cellStyle name="BM Input External Link 2 4 2 4 2" xfId="1857"/>
    <cellStyle name="BM Input External Link 2 4 2 4 2 2" xfId="1858"/>
    <cellStyle name="BM Input External Link 2 4 2 4 3" xfId="1859"/>
    <cellStyle name="BM Input External Link 2 4 2 5" xfId="1860"/>
    <cellStyle name="BM Input External Link 2 4 2 5 2" xfId="1861"/>
    <cellStyle name="BM Input External Link 2 4 2 5 2 2" xfId="1862"/>
    <cellStyle name="BM Input External Link 2 4 2 5 3" xfId="1863"/>
    <cellStyle name="BM Input External Link 2 4 2 6" xfId="1864"/>
    <cellStyle name="BM Input External Link 2 4 2 6 2" xfId="1865"/>
    <cellStyle name="BM Input External Link 2 4 2 6 2 2" xfId="1866"/>
    <cellStyle name="BM Input External Link 2 4 2 6 3" xfId="1867"/>
    <cellStyle name="BM Input External Link 2 4 2 7" xfId="1868"/>
    <cellStyle name="BM Input External Link 2 4 2 7 2" xfId="1869"/>
    <cellStyle name="BM Input External Link 2 4 2 7 2 2" xfId="1870"/>
    <cellStyle name="BM Input External Link 2 4 2 7 3" xfId="1871"/>
    <cellStyle name="BM Input External Link 2 4 2 8" xfId="1872"/>
    <cellStyle name="BM Input External Link 2 4 2 8 2" xfId="1873"/>
    <cellStyle name="BM Input External Link 2 4 2 8 2 2" xfId="1874"/>
    <cellStyle name="BM Input External Link 2 4 2 8 3" xfId="1875"/>
    <cellStyle name="BM Input External Link 2 4 2 9" xfId="1876"/>
    <cellStyle name="BM Input External Link 2 4 2 9 2" xfId="1877"/>
    <cellStyle name="BM Input External Link 2 4 2 9 2 2" xfId="1878"/>
    <cellStyle name="BM Input External Link 2 4 2 9 3" xfId="1879"/>
    <cellStyle name="BM Input External Link 2 4 20" xfId="1880"/>
    <cellStyle name="BM Input External Link 2 4 20 2" xfId="1881"/>
    <cellStyle name="BM Input External Link 2 4 20 2 2" xfId="1882"/>
    <cellStyle name="BM Input External Link 2 4 20 3" xfId="1883"/>
    <cellStyle name="BM Input External Link 2 4 21" xfId="1884"/>
    <cellStyle name="BM Input External Link 2 4 21 2" xfId="1885"/>
    <cellStyle name="BM Input External Link 2 4 21 2 2" xfId="1886"/>
    <cellStyle name="BM Input External Link 2 4 21 3" xfId="1887"/>
    <cellStyle name="BM Input External Link 2 4 22" xfId="1888"/>
    <cellStyle name="BM Input External Link 2 4 22 2" xfId="1889"/>
    <cellStyle name="BM Input External Link 2 4 23" xfId="1890"/>
    <cellStyle name="BM Input External Link 2 4 3" xfId="1891"/>
    <cellStyle name="BM Input External Link 2 4 3 2" xfId="1892"/>
    <cellStyle name="BM Input External Link 2 4 3 2 2" xfId="1893"/>
    <cellStyle name="BM Input External Link 2 4 3 3" xfId="1894"/>
    <cellStyle name="BM Input External Link 2 4 4" xfId="1895"/>
    <cellStyle name="BM Input External Link 2 4 4 2" xfId="1896"/>
    <cellStyle name="BM Input External Link 2 4 4 2 2" xfId="1897"/>
    <cellStyle name="BM Input External Link 2 4 4 3" xfId="1898"/>
    <cellStyle name="BM Input External Link 2 4 5" xfId="1899"/>
    <cellStyle name="BM Input External Link 2 4 5 2" xfId="1900"/>
    <cellStyle name="BM Input External Link 2 4 5 2 2" xfId="1901"/>
    <cellStyle name="BM Input External Link 2 4 5 3" xfId="1902"/>
    <cellStyle name="BM Input External Link 2 4 6" xfId="1903"/>
    <cellStyle name="BM Input External Link 2 4 6 2" xfId="1904"/>
    <cellStyle name="BM Input External Link 2 4 6 2 2" xfId="1905"/>
    <cellStyle name="BM Input External Link 2 4 6 3" xfId="1906"/>
    <cellStyle name="BM Input External Link 2 4 7" xfId="1907"/>
    <cellStyle name="BM Input External Link 2 4 7 2" xfId="1908"/>
    <cellStyle name="BM Input External Link 2 4 7 2 2" xfId="1909"/>
    <cellStyle name="BM Input External Link 2 4 7 3" xfId="1910"/>
    <cellStyle name="BM Input External Link 2 4 8" xfId="1911"/>
    <cellStyle name="BM Input External Link 2 4 8 2" xfId="1912"/>
    <cellStyle name="BM Input External Link 2 4 8 2 2" xfId="1913"/>
    <cellStyle name="BM Input External Link 2 4 8 3" xfId="1914"/>
    <cellStyle name="BM Input External Link 2 4 9" xfId="1915"/>
    <cellStyle name="BM Input External Link 2 4 9 2" xfId="1916"/>
    <cellStyle name="BM Input External Link 2 4 9 2 2" xfId="1917"/>
    <cellStyle name="BM Input External Link 2 4 9 3" xfId="1918"/>
    <cellStyle name="BM Input External Link 2 5" xfId="1919"/>
    <cellStyle name="BM Input External Link 2 5 10" xfId="1920"/>
    <cellStyle name="BM Input External Link 2 5 10 2" xfId="1921"/>
    <cellStyle name="BM Input External Link 2 5 10 2 2" xfId="1922"/>
    <cellStyle name="BM Input External Link 2 5 10 3" xfId="1923"/>
    <cellStyle name="BM Input External Link 2 5 11" xfId="1924"/>
    <cellStyle name="BM Input External Link 2 5 11 2" xfId="1925"/>
    <cellStyle name="BM Input External Link 2 5 11 2 2" xfId="1926"/>
    <cellStyle name="BM Input External Link 2 5 11 3" xfId="1927"/>
    <cellStyle name="BM Input External Link 2 5 12" xfId="1928"/>
    <cellStyle name="BM Input External Link 2 5 12 2" xfId="1929"/>
    <cellStyle name="BM Input External Link 2 5 12 2 2" xfId="1930"/>
    <cellStyle name="BM Input External Link 2 5 12 3" xfId="1931"/>
    <cellStyle name="BM Input External Link 2 5 13" xfId="1932"/>
    <cellStyle name="BM Input External Link 2 5 13 2" xfId="1933"/>
    <cellStyle name="BM Input External Link 2 5 13 2 2" xfId="1934"/>
    <cellStyle name="BM Input External Link 2 5 13 3" xfId="1935"/>
    <cellStyle name="BM Input External Link 2 5 14" xfId="1936"/>
    <cellStyle name="BM Input External Link 2 5 14 2" xfId="1937"/>
    <cellStyle name="BM Input External Link 2 5 14 2 2" xfId="1938"/>
    <cellStyle name="BM Input External Link 2 5 14 3" xfId="1939"/>
    <cellStyle name="BM Input External Link 2 5 15" xfId="1940"/>
    <cellStyle name="BM Input External Link 2 5 15 2" xfId="1941"/>
    <cellStyle name="BM Input External Link 2 5 15 2 2" xfId="1942"/>
    <cellStyle name="BM Input External Link 2 5 15 3" xfId="1943"/>
    <cellStyle name="BM Input External Link 2 5 16" xfId="1944"/>
    <cellStyle name="BM Input External Link 2 5 16 2" xfId="1945"/>
    <cellStyle name="BM Input External Link 2 5 16 2 2" xfId="1946"/>
    <cellStyle name="BM Input External Link 2 5 16 3" xfId="1947"/>
    <cellStyle name="BM Input External Link 2 5 17" xfId="1948"/>
    <cellStyle name="BM Input External Link 2 5 17 2" xfId="1949"/>
    <cellStyle name="BM Input External Link 2 5 17 2 2" xfId="1950"/>
    <cellStyle name="BM Input External Link 2 5 17 3" xfId="1951"/>
    <cellStyle name="BM Input External Link 2 5 18" xfId="1952"/>
    <cellStyle name="BM Input External Link 2 5 18 2" xfId="1953"/>
    <cellStyle name="BM Input External Link 2 5 18 2 2" xfId="1954"/>
    <cellStyle name="BM Input External Link 2 5 18 3" xfId="1955"/>
    <cellStyle name="BM Input External Link 2 5 19" xfId="1956"/>
    <cellStyle name="BM Input External Link 2 5 19 2" xfId="1957"/>
    <cellStyle name="BM Input External Link 2 5 19 2 2" xfId="1958"/>
    <cellStyle name="BM Input External Link 2 5 19 3" xfId="1959"/>
    <cellStyle name="BM Input External Link 2 5 2" xfId="1960"/>
    <cellStyle name="BM Input External Link 2 5 2 2" xfId="1961"/>
    <cellStyle name="BM Input External Link 2 5 2 2 2" xfId="1962"/>
    <cellStyle name="BM Input External Link 2 5 2 3" xfId="1963"/>
    <cellStyle name="BM Input External Link 2 5 20" xfId="1964"/>
    <cellStyle name="BM Input External Link 2 5 20 2" xfId="1965"/>
    <cellStyle name="BM Input External Link 2 5 20 2 2" xfId="1966"/>
    <cellStyle name="BM Input External Link 2 5 20 3" xfId="1967"/>
    <cellStyle name="BM Input External Link 2 5 21" xfId="1968"/>
    <cellStyle name="BM Input External Link 2 5 21 2" xfId="1969"/>
    <cellStyle name="BM Input External Link 2 5 22" xfId="1970"/>
    <cellStyle name="BM Input External Link 2 5 3" xfId="1971"/>
    <cellStyle name="BM Input External Link 2 5 3 2" xfId="1972"/>
    <cellStyle name="BM Input External Link 2 5 3 2 2" xfId="1973"/>
    <cellStyle name="BM Input External Link 2 5 3 3" xfId="1974"/>
    <cellStyle name="BM Input External Link 2 5 4" xfId="1975"/>
    <cellStyle name="BM Input External Link 2 5 4 2" xfId="1976"/>
    <cellStyle name="BM Input External Link 2 5 4 2 2" xfId="1977"/>
    <cellStyle name="BM Input External Link 2 5 4 3" xfId="1978"/>
    <cellStyle name="BM Input External Link 2 5 5" xfId="1979"/>
    <cellStyle name="BM Input External Link 2 5 5 2" xfId="1980"/>
    <cellStyle name="BM Input External Link 2 5 5 2 2" xfId="1981"/>
    <cellStyle name="BM Input External Link 2 5 5 3" xfId="1982"/>
    <cellStyle name="BM Input External Link 2 5 6" xfId="1983"/>
    <cellStyle name="BM Input External Link 2 5 6 2" xfId="1984"/>
    <cellStyle name="BM Input External Link 2 5 6 2 2" xfId="1985"/>
    <cellStyle name="BM Input External Link 2 5 6 3" xfId="1986"/>
    <cellStyle name="BM Input External Link 2 5 7" xfId="1987"/>
    <cellStyle name="BM Input External Link 2 5 7 2" xfId="1988"/>
    <cellStyle name="BM Input External Link 2 5 7 2 2" xfId="1989"/>
    <cellStyle name="BM Input External Link 2 5 7 3" xfId="1990"/>
    <cellStyle name="BM Input External Link 2 5 8" xfId="1991"/>
    <cellStyle name="BM Input External Link 2 5 8 2" xfId="1992"/>
    <cellStyle name="BM Input External Link 2 5 8 2 2" xfId="1993"/>
    <cellStyle name="BM Input External Link 2 5 8 3" xfId="1994"/>
    <cellStyle name="BM Input External Link 2 5 9" xfId="1995"/>
    <cellStyle name="BM Input External Link 2 5 9 2" xfId="1996"/>
    <cellStyle name="BM Input External Link 2 5 9 2 2" xfId="1997"/>
    <cellStyle name="BM Input External Link 2 5 9 3" xfId="1998"/>
    <cellStyle name="BM Input External Link 2 6" xfId="1999"/>
    <cellStyle name="BM Input External Link 2 6 2" xfId="2000"/>
    <cellStyle name="BM Input External Link 2 6 2 2" xfId="2001"/>
    <cellStyle name="BM Input External Link 2 6 3" xfId="2002"/>
    <cellStyle name="BM Input External Link 2 7" xfId="2003"/>
    <cellStyle name="BM Input External Link 2 7 2" xfId="2004"/>
    <cellStyle name="BM Input External Link 2 7 2 2" xfId="2005"/>
    <cellStyle name="BM Input External Link 2 7 3" xfId="2006"/>
    <cellStyle name="BM Input External Link 2 8" xfId="2007"/>
    <cellStyle name="BM Input External Link 2 8 2" xfId="2008"/>
    <cellStyle name="BM Input External Link 2 8 2 2" xfId="2009"/>
    <cellStyle name="BM Input External Link 2 8 3" xfId="2010"/>
    <cellStyle name="BM Input External Link 2 9" xfId="2011"/>
    <cellStyle name="BM Input External Link 2 9 2" xfId="2012"/>
    <cellStyle name="BM Input External Link 2 9 2 2" xfId="2013"/>
    <cellStyle name="BM Input External Link 2 9 3" xfId="2014"/>
    <cellStyle name="BM Input External Link 20" xfId="2015"/>
    <cellStyle name="BM Input External Link 20 2" xfId="2016"/>
    <cellStyle name="BM Input External Link 20 2 2" xfId="2017"/>
    <cellStyle name="BM Input External Link 20 3" xfId="2018"/>
    <cellStyle name="BM Input External Link 21" xfId="2019"/>
    <cellStyle name="BM Input External Link 21 2" xfId="2020"/>
    <cellStyle name="BM Input External Link 21 2 2" xfId="2021"/>
    <cellStyle name="BM Input External Link 21 3" xfId="2022"/>
    <cellStyle name="BM Input External Link 22" xfId="2023"/>
    <cellStyle name="BM Input External Link 22 2" xfId="2024"/>
    <cellStyle name="BM Input External Link 23" xfId="2025"/>
    <cellStyle name="BM Input External Link 24" xfId="2026"/>
    <cellStyle name="BM Input External Link 25" xfId="2027"/>
    <cellStyle name="BM Input External Link 26" xfId="2028"/>
    <cellStyle name="BM Input External Link 3" xfId="2029"/>
    <cellStyle name="BM Input External Link 3 10" xfId="2030"/>
    <cellStyle name="BM Input External Link 3 10 2" xfId="2031"/>
    <cellStyle name="BM Input External Link 3 10 2 2" xfId="2032"/>
    <cellStyle name="BM Input External Link 3 10 3" xfId="2033"/>
    <cellStyle name="BM Input External Link 3 11" xfId="2034"/>
    <cellStyle name="BM Input External Link 3 11 2" xfId="2035"/>
    <cellStyle name="BM Input External Link 3 11 2 2" xfId="2036"/>
    <cellStyle name="BM Input External Link 3 11 3" xfId="2037"/>
    <cellStyle name="BM Input External Link 3 12" xfId="2038"/>
    <cellStyle name="BM Input External Link 3 12 2" xfId="2039"/>
    <cellStyle name="BM Input External Link 3 12 2 2" xfId="2040"/>
    <cellStyle name="BM Input External Link 3 12 3" xfId="2041"/>
    <cellStyle name="BM Input External Link 3 13" xfId="2042"/>
    <cellStyle name="BM Input External Link 3 13 2" xfId="2043"/>
    <cellStyle name="BM Input External Link 3 13 2 2" xfId="2044"/>
    <cellStyle name="BM Input External Link 3 13 3" xfId="2045"/>
    <cellStyle name="BM Input External Link 3 14" xfId="2046"/>
    <cellStyle name="BM Input External Link 3 14 2" xfId="2047"/>
    <cellStyle name="BM Input External Link 3 14 2 2" xfId="2048"/>
    <cellStyle name="BM Input External Link 3 14 3" xfId="2049"/>
    <cellStyle name="BM Input External Link 3 15" xfId="2050"/>
    <cellStyle name="BM Input External Link 3 15 2" xfId="2051"/>
    <cellStyle name="BM Input External Link 3 15 2 2" xfId="2052"/>
    <cellStyle name="BM Input External Link 3 15 3" xfId="2053"/>
    <cellStyle name="BM Input External Link 3 16" xfId="2054"/>
    <cellStyle name="BM Input External Link 3 16 2" xfId="2055"/>
    <cellStyle name="BM Input External Link 3 16 2 2" xfId="2056"/>
    <cellStyle name="BM Input External Link 3 16 3" xfId="2057"/>
    <cellStyle name="BM Input External Link 3 17" xfId="2058"/>
    <cellStyle name="BM Input External Link 3 17 2" xfId="2059"/>
    <cellStyle name="BM Input External Link 3 17 2 2" xfId="2060"/>
    <cellStyle name="BM Input External Link 3 17 3" xfId="2061"/>
    <cellStyle name="BM Input External Link 3 18" xfId="2062"/>
    <cellStyle name="BM Input External Link 3 18 2" xfId="2063"/>
    <cellStyle name="BM Input External Link 3 19" xfId="2064"/>
    <cellStyle name="BM Input External Link 3 2" xfId="2065"/>
    <cellStyle name="BM Input External Link 3 2 10" xfId="2066"/>
    <cellStyle name="BM Input External Link 3 2 10 2" xfId="2067"/>
    <cellStyle name="BM Input External Link 3 2 10 2 2" xfId="2068"/>
    <cellStyle name="BM Input External Link 3 2 10 3" xfId="2069"/>
    <cellStyle name="BM Input External Link 3 2 11" xfId="2070"/>
    <cellStyle name="BM Input External Link 3 2 11 2" xfId="2071"/>
    <cellStyle name="BM Input External Link 3 2 11 2 2" xfId="2072"/>
    <cellStyle name="BM Input External Link 3 2 11 3" xfId="2073"/>
    <cellStyle name="BM Input External Link 3 2 12" xfId="2074"/>
    <cellStyle name="BM Input External Link 3 2 12 2" xfId="2075"/>
    <cellStyle name="BM Input External Link 3 2 12 2 2" xfId="2076"/>
    <cellStyle name="BM Input External Link 3 2 12 3" xfId="2077"/>
    <cellStyle name="BM Input External Link 3 2 13" xfId="2078"/>
    <cellStyle name="BM Input External Link 3 2 13 2" xfId="2079"/>
    <cellStyle name="BM Input External Link 3 2 13 2 2" xfId="2080"/>
    <cellStyle name="BM Input External Link 3 2 13 3" xfId="2081"/>
    <cellStyle name="BM Input External Link 3 2 14" xfId="2082"/>
    <cellStyle name="BM Input External Link 3 2 14 2" xfId="2083"/>
    <cellStyle name="BM Input External Link 3 2 14 2 2" xfId="2084"/>
    <cellStyle name="BM Input External Link 3 2 14 3" xfId="2085"/>
    <cellStyle name="BM Input External Link 3 2 15" xfId="2086"/>
    <cellStyle name="BM Input External Link 3 2 15 2" xfId="2087"/>
    <cellStyle name="BM Input External Link 3 2 15 2 2" xfId="2088"/>
    <cellStyle name="BM Input External Link 3 2 15 3" xfId="2089"/>
    <cellStyle name="BM Input External Link 3 2 16" xfId="2090"/>
    <cellStyle name="BM Input External Link 3 2 16 2" xfId="2091"/>
    <cellStyle name="BM Input External Link 3 2 16 2 2" xfId="2092"/>
    <cellStyle name="BM Input External Link 3 2 16 3" xfId="2093"/>
    <cellStyle name="BM Input External Link 3 2 17" xfId="2094"/>
    <cellStyle name="BM Input External Link 3 2 17 2" xfId="2095"/>
    <cellStyle name="BM Input External Link 3 2 17 2 2" xfId="2096"/>
    <cellStyle name="BM Input External Link 3 2 17 3" xfId="2097"/>
    <cellStyle name="BM Input External Link 3 2 18" xfId="2098"/>
    <cellStyle name="BM Input External Link 3 2 18 2" xfId="2099"/>
    <cellStyle name="BM Input External Link 3 2 18 2 2" xfId="2100"/>
    <cellStyle name="BM Input External Link 3 2 18 3" xfId="2101"/>
    <cellStyle name="BM Input External Link 3 2 19" xfId="2102"/>
    <cellStyle name="BM Input External Link 3 2 19 2" xfId="2103"/>
    <cellStyle name="BM Input External Link 3 2 19 2 2" xfId="2104"/>
    <cellStyle name="BM Input External Link 3 2 19 3" xfId="2105"/>
    <cellStyle name="BM Input External Link 3 2 2" xfId="2106"/>
    <cellStyle name="BM Input External Link 3 2 2 2" xfId="2107"/>
    <cellStyle name="BM Input External Link 3 2 2 2 2" xfId="2108"/>
    <cellStyle name="BM Input External Link 3 2 2 3" xfId="2109"/>
    <cellStyle name="BM Input External Link 3 2 20" xfId="2110"/>
    <cellStyle name="BM Input External Link 3 2 20 2" xfId="2111"/>
    <cellStyle name="BM Input External Link 3 2 20 2 2" xfId="2112"/>
    <cellStyle name="BM Input External Link 3 2 20 3" xfId="2113"/>
    <cellStyle name="BM Input External Link 3 2 21" xfId="2114"/>
    <cellStyle name="BM Input External Link 3 2 21 2" xfId="2115"/>
    <cellStyle name="BM Input External Link 3 2 22" xfId="2116"/>
    <cellStyle name="BM Input External Link 3 2 3" xfId="2117"/>
    <cellStyle name="BM Input External Link 3 2 3 2" xfId="2118"/>
    <cellStyle name="BM Input External Link 3 2 3 2 2" xfId="2119"/>
    <cellStyle name="BM Input External Link 3 2 3 3" xfId="2120"/>
    <cellStyle name="BM Input External Link 3 2 4" xfId="2121"/>
    <cellStyle name="BM Input External Link 3 2 4 2" xfId="2122"/>
    <cellStyle name="BM Input External Link 3 2 4 2 2" xfId="2123"/>
    <cellStyle name="BM Input External Link 3 2 4 3" xfId="2124"/>
    <cellStyle name="BM Input External Link 3 2 5" xfId="2125"/>
    <cellStyle name="BM Input External Link 3 2 5 2" xfId="2126"/>
    <cellStyle name="BM Input External Link 3 2 5 2 2" xfId="2127"/>
    <cellStyle name="BM Input External Link 3 2 5 3" xfId="2128"/>
    <cellStyle name="BM Input External Link 3 2 6" xfId="2129"/>
    <cellStyle name="BM Input External Link 3 2 6 2" xfId="2130"/>
    <cellStyle name="BM Input External Link 3 2 6 2 2" xfId="2131"/>
    <cellStyle name="BM Input External Link 3 2 6 3" xfId="2132"/>
    <cellStyle name="BM Input External Link 3 2 7" xfId="2133"/>
    <cellStyle name="BM Input External Link 3 2 7 2" xfId="2134"/>
    <cellStyle name="BM Input External Link 3 2 7 2 2" xfId="2135"/>
    <cellStyle name="BM Input External Link 3 2 7 3" xfId="2136"/>
    <cellStyle name="BM Input External Link 3 2 8" xfId="2137"/>
    <cellStyle name="BM Input External Link 3 2 8 2" xfId="2138"/>
    <cellStyle name="BM Input External Link 3 2 8 2 2" xfId="2139"/>
    <cellStyle name="BM Input External Link 3 2 8 3" xfId="2140"/>
    <cellStyle name="BM Input External Link 3 2 9" xfId="2141"/>
    <cellStyle name="BM Input External Link 3 2 9 2" xfId="2142"/>
    <cellStyle name="BM Input External Link 3 2 9 2 2" xfId="2143"/>
    <cellStyle name="BM Input External Link 3 2 9 3" xfId="2144"/>
    <cellStyle name="BM Input External Link 3 3" xfId="2145"/>
    <cellStyle name="BM Input External Link 3 3 2" xfId="2146"/>
    <cellStyle name="BM Input External Link 3 3 2 2" xfId="2147"/>
    <cellStyle name="BM Input External Link 3 3 3" xfId="2148"/>
    <cellStyle name="BM Input External Link 3 4" xfId="2149"/>
    <cellStyle name="BM Input External Link 3 4 2" xfId="2150"/>
    <cellStyle name="BM Input External Link 3 4 2 2" xfId="2151"/>
    <cellStyle name="BM Input External Link 3 4 3" xfId="2152"/>
    <cellStyle name="BM Input External Link 3 5" xfId="2153"/>
    <cellStyle name="BM Input External Link 3 5 2" xfId="2154"/>
    <cellStyle name="BM Input External Link 3 5 2 2" xfId="2155"/>
    <cellStyle name="BM Input External Link 3 5 3" xfId="2156"/>
    <cellStyle name="BM Input External Link 3 6" xfId="2157"/>
    <cellStyle name="BM Input External Link 3 6 2" xfId="2158"/>
    <cellStyle name="BM Input External Link 3 6 2 2" xfId="2159"/>
    <cellStyle name="BM Input External Link 3 6 3" xfId="2160"/>
    <cellStyle name="BM Input External Link 3 7" xfId="2161"/>
    <cellStyle name="BM Input External Link 3 7 2" xfId="2162"/>
    <cellStyle name="BM Input External Link 3 7 2 2" xfId="2163"/>
    <cellStyle name="BM Input External Link 3 7 3" xfId="2164"/>
    <cellStyle name="BM Input External Link 3 8" xfId="2165"/>
    <cellStyle name="BM Input External Link 3 8 2" xfId="2166"/>
    <cellStyle name="BM Input External Link 3 8 2 2" xfId="2167"/>
    <cellStyle name="BM Input External Link 3 8 3" xfId="2168"/>
    <cellStyle name="BM Input External Link 3 9" xfId="2169"/>
    <cellStyle name="BM Input External Link 3 9 2" xfId="2170"/>
    <cellStyle name="BM Input External Link 3 9 2 2" xfId="2171"/>
    <cellStyle name="BM Input External Link 3 9 3" xfId="2172"/>
    <cellStyle name="BM Input External Link 4" xfId="2173"/>
    <cellStyle name="BM Input External Link 4 10" xfId="2174"/>
    <cellStyle name="BM Input External Link 4 10 2" xfId="2175"/>
    <cellStyle name="BM Input External Link 4 10 2 2" xfId="2176"/>
    <cellStyle name="BM Input External Link 4 10 3" xfId="2177"/>
    <cellStyle name="BM Input External Link 4 11" xfId="2178"/>
    <cellStyle name="BM Input External Link 4 11 2" xfId="2179"/>
    <cellStyle name="BM Input External Link 4 11 2 2" xfId="2180"/>
    <cellStyle name="BM Input External Link 4 11 3" xfId="2181"/>
    <cellStyle name="BM Input External Link 4 12" xfId="2182"/>
    <cellStyle name="BM Input External Link 4 12 2" xfId="2183"/>
    <cellStyle name="BM Input External Link 4 12 2 2" xfId="2184"/>
    <cellStyle name="BM Input External Link 4 12 3" xfId="2185"/>
    <cellStyle name="BM Input External Link 4 13" xfId="2186"/>
    <cellStyle name="BM Input External Link 4 13 2" xfId="2187"/>
    <cellStyle name="BM Input External Link 4 13 2 2" xfId="2188"/>
    <cellStyle name="BM Input External Link 4 13 3" xfId="2189"/>
    <cellStyle name="BM Input External Link 4 14" xfId="2190"/>
    <cellStyle name="BM Input External Link 4 14 2" xfId="2191"/>
    <cellStyle name="BM Input External Link 4 14 2 2" xfId="2192"/>
    <cellStyle name="BM Input External Link 4 14 3" xfId="2193"/>
    <cellStyle name="BM Input External Link 4 15" xfId="2194"/>
    <cellStyle name="BM Input External Link 4 15 2" xfId="2195"/>
    <cellStyle name="BM Input External Link 4 15 2 2" xfId="2196"/>
    <cellStyle name="BM Input External Link 4 15 3" xfId="2197"/>
    <cellStyle name="BM Input External Link 4 16" xfId="2198"/>
    <cellStyle name="BM Input External Link 4 16 2" xfId="2199"/>
    <cellStyle name="BM Input External Link 4 16 2 2" xfId="2200"/>
    <cellStyle name="BM Input External Link 4 16 3" xfId="2201"/>
    <cellStyle name="BM Input External Link 4 17" xfId="2202"/>
    <cellStyle name="BM Input External Link 4 17 2" xfId="2203"/>
    <cellStyle name="BM Input External Link 4 17 2 2" xfId="2204"/>
    <cellStyle name="BM Input External Link 4 17 3" xfId="2205"/>
    <cellStyle name="BM Input External Link 4 18" xfId="2206"/>
    <cellStyle name="BM Input External Link 4 18 2" xfId="2207"/>
    <cellStyle name="BM Input External Link 4 19" xfId="2208"/>
    <cellStyle name="BM Input External Link 4 2" xfId="2209"/>
    <cellStyle name="BM Input External Link 4 2 10" xfId="2210"/>
    <cellStyle name="BM Input External Link 4 2 10 2" xfId="2211"/>
    <cellStyle name="BM Input External Link 4 2 10 2 2" xfId="2212"/>
    <cellStyle name="BM Input External Link 4 2 10 3" xfId="2213"/>
    <cellStyle name="BM Input External Link 4 2 11" xfId="2214"/>
    <cellStyle name="BM Input External Link 4 2 11 2" xfId="2215"/>
    <cellStyle name="BM Input External Link 4 2 11 2 2" xfId="2216"/>
    <cellStyle name="BM Input External Link 4 2 11 3" xfId="2217"/>
    <cellStyle name="BM Input External Link 4 2 12" xfId="2218"/>
    <cellStyle name="BM Input External Link 4 2 12 2" xfId="2219"/>
    <cellStyle name="BM Input External Link 4 2 12 2 2" xfId="2220"/>
    <cellStyle name="BM Input External Link 4 2 12 3" xfId="2221"/>
    <cellStyle name="BM Input External Link 4 2 13" xfId="2222"/>
    <cellStyle name="BM Input External Link 4 2 13 2" xfId="2223"/>
    <cellStyle name="BM Input External Link 4 2 13 2 2" xfId="2224"/>
    <cellStyle name="BM Input External Link 4 2 13 3" xfId="2225"/>
    <cellStyle name="BM Input External Link 4 2 14" xfId="2226"/>
    <cellStyle name="BM Input External Link 4 2 14 2" xfId="2227"/>
    <cellStyle name="BM Input External Link 4 2 14 2 2" xfId="2228"/>
    <cellStyle name="BM Input External Link 4 2 14 3" xfId="2229"/>
    <cellStyle name="BM Input External Link 4 2 15" xfId="2230"/>
    <cellStyle name="BM Input External Link 4 2 15 2" xfId="2231"/>
    <cellStyle name="BM Input External Link 4 2 15 2 2" xfId="2232"/>
    <cellStyle name="BM Input External Link 4 2 15 3" xfId="2233"/>
    <cellStyle name="BM Input External Link 4 2 16" xfId="2234"/>
    <cellStyle name="BM Input External Link 4 2 16 2" xfId="2235"/>
    <cellStyle name="BM Input External Link 4 2 16 2 2" xfId="2236"/>
    <cellStyle name="BM Input External Link 4 2 16 3" xfId="2237"/>
    <cellStyle name="BM Input External Link 4 2 17" xfId="2238"/>
    <cellStyle name="BM Input External Link 4 2 17 2" xfId="2239"/>
    <cellStyle name="BM Input External Link 4 2 17 2 2" xfId="2240"/>
    <cellStyle name="BM Input External Link 4 2 17 3" xfId="2241"/>
    <cellStyle name="BM Input External Link 4 2 18" xfId="2242"/>
    <cellStyle name="BM Input External Link 4 2 18 2" xfId="2243"/>
    <cellStyle name="BM Input External Link 4 2 18 2 2" xfId="2244"/>
    <cellStyle name="BM Input External Link 4 2 18 3" xfId="2245"/>
    <cellStyle name="BM Input External Link 4 2 19" xfId="2246"/>
    <cellStyle name="BM Input External Link 4 2 19 2" xfId="2247"/>
    <cellStyle name="BM Input External Link 4 2 19 2 2" xfId="2248"/>
    <cellStyle name="BM Input External Link 4 2 19 3" xfId="2249"/>
    <cellStyle name="BM Input External Link 4 2 2" xfId="2250"/>
    <cellStyle name="BM Input External Link 4 2 2 2" xfId="2251"/>
    <cellStyle name="BM Input External Link 4 2 2 2 2" xfId="2252"/>
    <cellStyle name="BM Input External Link 4 2 2 3" xfId="2253"/>
    <cellStyle name="BM Input External Link 4 2 20" xfId="2254"/>
    <cellStyle name="BM Input External Link 4 2 20 2" xfId="2255"/>
    <cellStyle name="BM Input External Link 4 2 20 2 2" xfId="2256"/>
    <cellStyle name="BM Input External Link 4 2 20 3" xfId="2257"/>
    <cellStyle name="BM Input External Link 4 2 21" xfId="2258"/>
    <cellStyle name="BM Input External Link 4 2 21 2" xfId="2259"/>
    <cellStyle name="BM Input External Link 4 2 22" xfId="2260"/>
    <cellStyle name="BM Input External Link 4 2 3" xfId="2261"/>
    <cellStyle name="BM Input External Link 4 2 3 2" xfId="2262"/>
    <cellStyle name="BM Input External Link 4 2 3 2 2" xfId="2263"/>
    <cellStyle name="BM Input External Link 4 2 3 3" xfId="2264"/>
    <cellStyle name="BM Input External Link 4 2 4" xfId="2265"/>
    <cellStyle name="BM Input External Link 4 2 4 2" xfId="2266"/>
    <cellStyle name="BM Input External Link 4 2 4 2 2" xfId="2267"/>
    <cellStyle name="BM Input External Link 4 2 4 3" xfId="2268"/>
    <cellStyle name="BM Input External Link 4 2 5" xfId="2269"/>
    <cellStyle name="BM Input External Link 4 2 5 2" xfId="2270"/>
    <cellStyle name="BM Input External Link 4 2 5 2 2" xfId="2271"/>
    <cellStyle name="BM Input External Link 4 2 5 3" xfId="2272"/>
    <cellStyle name="BM Input External Link 4 2 6" xfId="2273"/>
    <cellStyle name="BM Input External Link 4 2 6 2" xfId="2274"/>
    <cellStyle name="BM Input External Link 4 2 6 2 2" xfId="2275"/>
    <cellStyle name="BM Input External Link 4 2 6 3" xfId="2276"/>
    <cellStyle name="BM Input External Link 4 2 7" xfId="2277"/>
    <cellStyle name="BM Input External Link 4 2 7 2" xfId="2278"/>
    <cellStyle name="BM Input External Link 4 2 7 2 2" xfId="2279"/>
    <cellStyle name="BM Input External Link 4 2 7 3" xfId="2280"/>
    <cellStyle name="BM Input External Link 4 2 8" xfId="2281"/>
    <cellStyle name="BM Input External Link 4 2 8 2" xfId="2282"/>
    <cellStyle name="BM Input External Link 4 2 8 2 2" xfId="2283"/>
    <cellStyle name="BM Input External Link 4 2 8 3" xfId="2284"/>
    <cellStyle name="BM Input External Link 4 2 9" xfId="2285"/>
    <cellStyle name="BM Input External Link 4 2 9 2" xfId="2286"/>
    <cellStyle name="BM Input External Link 4 2 9 2 2" xfId="2287"/>
    <cellStyle name="BM Input External Link 4 2 9 3" xfId="2288"/>
    <cellStyle name="BM Input External Link 4 3" xfId="2289"/>
    <cellStyle name="BM Input External Link 4 3 2" xfId="2290"/>
    <cellStyle name="BM Input External Link 4 3 2 2" xfId="2291"/>
    <cellStyle name="BM Input External Link 4 3 3" xfId="2292"/>
    <cellStyle name="BM Input External Link 4 4" xfId="2293"/>
    <cellStyle name="BM Input External Link 4 4 2" xfId="2294"/>
    <cellStyle name="BM Input External Link 4 4 2 2" xfId="2295"/>
    <cellStyle name="BM Input External Link 4 4 3" xfId="2296"/>
    <cellStyle name="BM Input External Link 4 5" xfId="2297"/>
    <cellStyle name="BM Input External Link 4 5 2" xfId="2298"/>
    <cellStyle name="BM Input External Link 4 5 2 2" xfId="2299"/>
    <cellStyle name="BM Input External Link 4 5 3" xfId="2300"/>
    <cellStyle name="BM Input External Link 4 6" xfId="2301"/>
    <cellStyle name="BM Input External Link 4 6 2" xfId="2302"/>
    <cellStyle name="BM Input External Link 4 6 2 2" xfId="2303"/>
    <cellStyle name="BM Input External Link 4 6 3" xfId="2304"/>
    <cellStyle name="BM Input External Link 4 7" xfId="2305"/>
    <cellStyle name="BM Input External Link 4 7 2" xfId="2306"/>
    <cellStyle name="BM Input External Link 4 7 2 2" xfId="2307"/>
    <cellStyle name="BM Input External Link 4 7 3" xfId="2308"/>
    <cellStyle name="BM Input External Link 4 8" xfId="2309"/>
    <cellStyle name="BM Input External Link 4 8 2" xfId="2310"/>
    <cellStyle name="BM Input External Link 4 8 2 2" xfId="2311"/>
    <cellStyle name="BM Input External Link 4 8 3" xfId="2312"/>
    <cellStyle name="BM Input External Link 4 9" xfId="2313"/>
    <cellStyle name="BM Input External Link 4 9 2" xfId="2314"/>
    <cellStyle name="BM Input External Link 4 9 2 2" xfId="2315"/>
    <cellStyle name="BM Input External Link 4 9 3" xfId="2316"/>
    <cellStyle name="BM Input External Link 5" xfId="2317"/>
    <cellStyle name="BM Input External Link 5 10" xfId="2318"/>
    <cellStyle name="BM Input External Link 5 10 2" xfId="2319"/>
    <cellStyle name="BM Input External Link 5 10 2 2" xfId="2320"/>
    <cellStyle name="BM Input External Link 5 10 3" xfId="2321"/>
    <cellStyle name="BM Input External Link 5 11" xfId="2322"/>
    <cellStyle name="BM Input External Link 5 11 2" xfId="2323"/>
    <cellStyle name="BM Input External Link 5 11 2 2" xfId="2324"/>
    <cellStyle name="BM Input External Link 5 11 3" xfId="2325"/>
    <cellStyle name="BM Input External Link 5 12" xfId="2326"/>
    <cellStyle name="BM Input External Link 5 12 2" xfId="2327"/>
    <cellStyle name="BM Input External Link 5 12 2 2" xfId="2328"/>
    <cellStyle name="BM Input External Link 5 12 3" xfId="2329"/>
    <cellStyle name="BM Input External Link 5 13" xfId="2330"/>
    <cellStyle name="BM Input External Link 5 13 2" xfId="2331"/>
    <cellStyle name="BM Input External Link 5 13 2 2" xfId="2332"/>
    <cellStyle name="BM Input External Link 5 13 3" xfId="2333"/>
    <cellStyle name="BM Input External Link 5 14" xfId="2334"/>
    <cellStyle name="BM Input External Link 5 14 2" xfId="2335"/>
    <cellStyle name="BM Input External Link 5 14 2 2" xfId="2336"/>
    <cellStyle name="BM Input External Link 5 14 3" xfId="2337"/>
    <cellStyle name="BM Input External Link 5 15" xfId="2338"/>
    <cellStyle name="BM Input External Link 5 15 2" xfId="2339"/>
    <cellStyle name="BM Input External Link 5 15 2 2" xfId="2340"/>
    <cellStyle name="BM Input External Link 5 15 3" xfId="2341"/>
    <cellStyle name="BM Input External Link 5 16" xfId="2342"/>
    <cellStyle name="BM Input External Link 5 16 2" xfId="2343"/>
    <cellStyle name="BM Input External Link 5 16 2 2" xfId="2344"/>
    <cellStyle name="BM Input External Link 5 16 3" xfId="2345"/>
    <cellStyle name="BM Input External Link 5 17" xfId="2346"/>
    <cellStyle name="BM Input External Link 5 17 2" xfId="2347"/>
    <cellStyle name="BM Input External Link 5 17 2 2" xfId="2348"/>
    <cellStyle name="BM Input External Link 5 17 3" xfId="2349"/>
    <cellStyle name="BM Input External Link 5 18" xfId="2350"/>
    <cellStyle name="BM Input External Link 5 18 2" xfId="2351"/>
    <cellStyle name="BM Input External Link 5 18 2 2" xfId="2352"/>
    <cellStyle name="BM Input External Link 5 18 3" xfId="2353"/>
    <cellStyle name="BM Input External Link 5 19" xfId="2354"/>
    <cellStyle name="BM Input External Link 5 19 2" xfId="2355"/>
    <cellStyle name="BM Input External Link 5 19 2 2" xfId="2356"/>
    <cellStyle name="BM Input External Link 5 19 3" xfId="2357"/>
    <cellStyle name="BM Input External Link 5 2" xfId="2358"/>
    <cellStyle name="BM Input External Link 5 2 10" xfId="2359"/>
    <cellStyle name="BM Input External Link 5 2 10 2" xfId="2360"/>
    <cellStyle name="BM Input External Link 5 2 10 2 2" xfId="2361"/>
    <cellStyle name="BM Input External Link 5 2 10 3" xfId="2362"/>
    <cellStyle name="BM Input External Link 5 2 11" xfId="2363"/>
    <cellStyle name="BM Input External Link 5 2 11 2" xfId="2364"/>
    <cellStyle name="BM Input External Link 5 2 11 2 2" xfId="2365"/>
    <cellStyle name="BM Input External Link 5 2 11 3" xfId="2366"/>
    <cellStyle name="BM Input External Link 5 2 12" xfId="2367"/>
    <cellStyle name="BM Input External Link 5 2 12 2" xfId="2368"/>
    <cellStyle name="BM Input External Link 5 2 12 2 2" xfId="2369"/>
    <cellStyle name="BM Input External Link 5 2 12 3" xfId="2370"/>
    <cellStyle name="BM Input External Link 5 2 13" xfId="2371"/>
    <cellStyle name="BM Input External Link 5 2 13 2" xfId="2372"/>
    <cellStyle name="BM Input External Link 5 2 13 2 2" xfId="2373"/>
    <cellStyle name="BM Input External Link 5 2 13 3" xfId="2374"/>
    <cellStyle name="BM Input External Link 5 2 14" xfId="2375"/>
    <cellStyle name="BM Input External Link 5 2 14 2" xfId="2376"/>
    <cellStyle name="BM Input External Link 5 2 14 2 2" xfId="2377"/>
    <cellStyle name="BM Input External Link 5 2 14 3" xfId="2378"/>
    <cellStyle name="BM Input External Link 5 2 15" xfId="2379"/>
    <cellStyle name="BM Input External Link 5 2 15 2" xfId="2380"/>
    <cellStyle name="BM Input External Link 5 2 15 2 2" xfId="2381"/>
    <cellStyle name="BM Input External Link 5 2 15 3" xfId="2382"/>
    <cellStyle name="BM Input External Link 5 2 16" xfId="2383"/>
    <cellStyle name="BM Input External Link 5 2 16 2" xfId="2384"/>
    <cellStyle name="BM Input External Link 5 2 16 2 2" xfId="2385"/>
    <cellStyle name="BM Input External Link 5 2 16 3" xfId="2386"/>
    <cellStyle name="BM Input External Link 5 2 17" xfId="2387"/>
    <cellStyle name="BM Input External Link 5 2 17 2" xfId="2388"/>
    <cellStyle name="BM Input External Link 5 2 17 2 2" xfId="2389"/>
    <cellStyle name="BM Input External Link 5 2 17 3" xfId="2390"/>
    <cellStyle name="BM Input External Link 5 2 18" xfId="2391"/>
    <cellStyle name="BM Input External Link 5 2 18 2" xfId="2392"/>
    <cellStyle name="BM Input External Link 5 2 18 2 2" xfId="2393"/>
    <cellStyle name="BM Input External Link 5 2 18 3" xfId="2394"/>
    <cellStyle name="BM Input External Link 5 2 19" xfId="2395"/>
    <cellStyle name="BM Input External Link 5 2 19 2" xfId="2396"/>
    <cellStyle name="BM Input External Link 5 2 19 2 2" xfId="2397"/>
    <cellStyle name="BM Input External Link 5 2 19 3" xfId="2398"/>
    <cellStyle name="BM Input External Link 5 2 2" xfId="2399"/>
    <cellStyle name="BM Input External Link 5 2 2 2" xfId="2400"/>
    <cellStyle name="BM Input External Link 5 2 2 2 2" xfId="2401"/>
    <cellStyle name="BM Input External Link 5 2 2 3" xfId="2402"/>
    <cellStyle name="BM Input External Link 5 2 20" xfId="2403"/>
    <cellStyle name="BM Input External Link 5 2 20 2" xfId="2404"/>
    <cellStyle name="BM Input External Link 5 2 20 2 2" xfId="2405"/>
    <cellStyle name="BM Input External Link 5 2 20 3" xfId="2406"/>
    <cellStyle name="BM Input External Link 5 2 21" xfId="2407"/>
    <cellStyle name="BM Input External Link 5 2 21 2" xfId="2408"/>
    <cellStyle name="BM Input External Link 5 2 22" xfId="2409"/>
    <cellStyle name="BM Input External Link 5 2 3" xfId="2410"/>
    <cellStyle name="BM Input External Link 5 2 3 2" xfId="2411"/>
    <cellStyle name="BM Input External Link 5 2 3 2 2" xfId="2412"/>
    <cellStyle name="BM Input External Link 5 2 3 3" xfId="2413"/>
    <cellStyle name="BM Input External Link 5 2 4" xfId="2414"/>
    <cellStyle name="BM Input External Link 5 2 4 2" xfId="2415"/>
    <cellStyle name="BM Input External Link 5 2 4 2 2" xfId="2416"/>
    <cellStyle name="BM Input External Link 5 2 4 3" xfId="2417"/>
    <cellStyle name="BM Input External Link 5 2 5" xfId="2418"/>
    <cellStyle name="BM Input External Link 5 2 5 2" xfId="2419"/>
    <cellStyle name="BM Input External Link 5 2 5 2 2" xfId="2420"/>
    <cellStyle name="BM Input External Link 5 2 5 3" xfId="2421"/>
    <cellStyle name="BM Input External Link 5 2 6" xfId="2422"/>
    <cellStyle name="BM Input External Link 5 2 6 2" xfId="2423"/>
    <cellStyle name="BM Input External Link 5 2 6 2 2" xfId="2424"/>
    <cellStyle name="BM Input External Link 5 2 6 3" xfId="2425"/>
    <cellStyle name="BM Input External Link 5 2 7" xfId="2426"/>
    <cellStyle name="BM Input External Link 5 2 7 2" xfId="2427"/>
    <cellStyle name="BM Input External Link 5 2 7 2 2" xfId="2428"/>
    <cellStyle name="BM Input External Link 5 2 7 3" xfId="2429"/>
    <cellStyle name="BM Input External Link 5 2 8" xfId="2430"/>
    <cellStyle name="BM Input External Link 5 2 8 2" xfId="2431"/>
    <cellStyle name="BM Input External Link 5 2 8 2 2" xfId="2432"/>
    <cellStyle name="BM Input External Link 5 2 8 3" xfId="2433"/>
    <cellStyle name="BM Input External Link 5 2 9" xfId="2434"/>
    <cellStyle name="BM Input External Link 5 2 9 2" xfId="2435"/>
    <cellStyle name="BM Input External Link 5 2 9 2 2" xfId="2436"/>
    <cellStyle name="BM Input External Link 5 2 9 3" xfId="2437"/>
    <cellStyle name="BM Input External Link 5 20" xfId="2438"/>
    <cellStyle name="BM Input External Link 5 20 2" xfId="2439"/>
    <cellStyle name="BM Input External Link 5 20 2 2" xfId="2440"/>
    <cellStyle name="BM Input External Link 5 20 3" xfId="2441"/>
    <cellStyle name="BM Input External Link 5 21" xfId="2442"/>
    <cellStyle name="BM Input External Link 5 21 2" xfId="2443"/>
    <cellStyle name="BM Input External Link 5 21 2 2" xfId="2444"/>
    <cellStyle name="BM Input External Link 5 21 3" xfId="2445"/>
    <cellStyle name="BM Input External Link 5 22" xfId="2446"/>
    <cellStyle name="BM Input External Link 5 22 2" xfId="2447"/>
    <cellStyle name="BM Input External Link 5 23" xfId="2448"/>
    <cellStyle name="BM Input External Link 5 3" xfId="2449"/>
    <cellStyle name="BM Input External Link 5 3 2" xfId="2450"/>
    <cellStyle name="BM Input External Link 5 3 2 2" xfId="2451"/>
    <cellStyle name="BM Input External Link 5 3 3" xfId="2452"/>
    <cellStyle name="BM Input External Link 5 4" xfId="2453"/>
    <cellStyle name="BM Input External Link 5 4 2" xfId="2454"/>
    <cellStyle name="BM Input External Link 5 4 2 2" xfId="2455"/>
    <cellStyle name="BM Input External Link 5 4 3" xfId="2456"/>
    <cellStyle name="BM Input External Link 5 5" xfId="2457"/>
    <cellStyle name="BM Input External Link 5 5 2" xfId="2458"/>
    <cellStyle name="BM Input External Link 5 5 2 2" xfId="2459"/>
    <cellStyle name="BM Input External Link 5 5 3" xfId="2460"/>
    <cellStyle name="BM Input External Link 5 6" xfId="2461"/>
    <cellStyle name="BM Input External Link 5 6 2" xfId="2462"/>
    <cellStyle name="BM Input External Link 5 6 2 2" xfId="2463"/>
    <cellStyle name="BM Input External Link 5 6 3" xfId="2464"/>
    <cellStyle name="BM Input External Link 5 7" xfId="2465"/>
    <cellStyle name="BM Input External Link 5 7 2" xfId="2466"/>
    <cellStyle name="BM Input External Link 5 7 2 2" xfId="2467"/>
    <cellStyle name="BM Input External Link 5 7 3" xfId="2468"/>
    <cellStyle name="BM Input External Link 5 8" xfId="2469"/>
    <cellStyle name="BM Input External Link 5 8 2" xfId="2470"/>
    <cellStyle name="BM Input External Link 5 8 2 2" xfId="2471"/>
    <cellStyle name="BM Input External Link 5 8 3" xfId="2472"/>
    <cellStyle name="BM Input External Link 5 9" xfId="2473"/>
    <cellStyle name="BM Input External Link 5 9 2" xfId="2474"/>
    <cellStyle name="BM Input External Link 5 9 2 2" xfId="2475"/>
    <cellStyle name="BM Input External Link 5 9 3" xfId="2476"/>
    <cellStyle name="BM Input External Link 6" xfId="2477"/>
    <cellStyle name="BM Input External Link 6 10" xfId="2478"/>
    <cellStyle name="BM Input External Link 6 10 2" xfId="2479"/>
    <cellStyle name="BM Input External Link 6 10 2 2" xfId="2480"/>
    <cellStyle name="BM Input External Link 6 10 3" xfId="2481"/>
    <cellStyle name="BM Input External Link 6 11" xfId="2482"/>
    <cellStyle name="BM Input External Link 6 11 2" xfId="2483"/>
    <cellStyle name="BM Input External Link 6 11 2 2" xfId="2484"/>
    <cellStyle name="BM Input External Link 6 11 3" xfId="2485"/>
    <cellStyle name="BM Input External Link 6 12" xfId="2486"/>
    <cellStyle name="BM Input External Link 6 12 2" xfId="2487"/>
    <cellStyle name="BM Input External Link 6 12 2 2" xfId="2488"/>
    <cellStyle name="BM Input External Link 6 12 3" xfId="2489"/>
    <cellStyle name="BM Input External Link 6 13" xfId="2490"/>
    <cellStyle name="BM Input External Link 6 13 2" xfId="2491"/>
    <cellStyle name="BM Input External Link 6 13 2 2" xfId="2492"/>
    <cellStyle name="BM Input External Link 6 13 3" xfId="2493"/>
    <cellStyle name="BM Input External Link 6 14" xfId="2494"/>
    <cellStyle name="BM Input External Link 6 14 2" xfId="2495"/>
    <cellStyle name="BM Input External Link 6 14 2 2" xfId="2496"/>
    <cellStyle name="BM Input External Link 6 14 3" xfId="2497"/>
    <cellStyle name="BM Input External Link 6 15" xfId="2498"/>
    <cellStyle name="BM Input External Link 6 15 2" xfId="2499"/>
    <cellStyle name="BM Input External Link 6 15 2 2" xfId="2500"/>
    <cellStyle name="BM Input External Link 6 15 3" xfId="2501"/>
    <cellStyle name="BM Input External Link 6 16" xfId="2502"/>
    <cellStyle name="BM Input External Link 6 16 2" xfId="2503"/>
    <cellStyle name="BM Input External Link 6 16 2 2" xfId="2504"/>
    <cellStyle name="BM Input External Link 6 16 3" xfId="2505"/>
    <cellStyle name="BM Input External Link 6 17" xfId="2506"/>
    <cellStyle name="BM Input External Link 6 17 2" xfId="2507"/>
    <cellStyle name="BM Input External Link 6 17 2 2" xfId="2508"/>
    <cellStyle name="BM Input External Link 6 17 3" xfId="2509"/>
    <cellStyle name="BM Input External Link 6 18" xfId="2510"/>
    <cellStyle name="BM Input External Link 6 18 2" xfId="2511"/>
    <cellStyle name="BM Input External Link 6 18 2 2" xfId="2512"/>
    <cellStyle name="BM Input External Link 6 18 3" xfId="2513"/>
    <cellStyle name="BM Input External Link 6 19" xfId="2514"/>
    <cellStyle name="BM Input External Link 6 19 2" xfId="2515"/>
    <cellStyle name="BM Input External Link 6 19 2 2" xfId="2516"/>
    <cellStyle name="BM Input External Link 6 19 3" xfId="2517"/>
    <cellStyle name="BM Input External Link 6 2" xfId="2518"/>
    <cellStyle name="BM Input External Link 6 2 2" xfId="2519"/>
    <cellStyle name="BM Input External Link 6 2 2 2" xfId="2520"/>
    <cellStyle name="BM Input External Link 6 2 3" xfId="2521"/>
    <cellStyle name="BM Input External Link 6 20" xfId="2522"/>
    <cellStyle name="BM Input External Link 6 20 2" xfId="2523"/>
    <cellStyle name="BM Input External Link 6 20 2 2" xfId="2524"/>
    <cellStyle name="BM Input External Link 6 20 3" xfId="2525"/>
    <cellStyle name="BM Input External Link 6 21" xfId="2526"/>
    <cellStyle name="BM Input External Link 6 21 2" xfId="2527"/>
    <cellStyle name="BM Input External Link 6 22" xfId="2528"/>
    <cellStyle name="BM Input External Link 6 3" xfId="2529"/>
    <cellStyle name="BM Input External Link 6 3 2" xfId="2530"/>
    <cellStyle name="BM Input External Link 6 3 2 2" xfId="2531"/>
    <cellStyle name="BM Input External Link 6 3 3" xfId="2532"/>
    <cellStyle name="BM Input External Link 6 4" xfId="2533"/>
    <cellStyle name="BM Input External Link 6 4 2" xfId="2534"/>
    <cellStyle name="BM Input External Link 6 4 2 2" xfId="2535"/>
    <cellStyle name="BM Input External Link 6 4 3" xfId="2536"/>
    <cellStyle name="BM Input External Link 6 5" xfId="2537"/>
    <cellStyle name="BM Input External Link 6 5 2" xfId="2538"/>
    <cellStyle name="BM Input External Link 6 5 2 2" xfId="2539"/>
    <cellStyle name="BM Input External Link 6 5 3" xfId="2540"/>
    <cellStyle name="BM Input External Link 6 6" xfId="2541"/>
    <cellStyle name="BM Input External Link 6 6 2" xfId="2542"/>
    <cellStyle name="BM Input External Link 6 6 2 2" xfId="2543"/>
    <cellStyle name="BM Input External Link 6 6 3" xfId="2544"/>
    <cellStyle name="BM Input External Link 6 7" xfId="2545"/>
    <cellStyle name="BM Input External Link 6 7 2" xfId="2546"/>
    <cellStyle name="BM Input External Link 6 7 2 2" xfId="2547"/>
    <cellStyle name="BM Input External Link 6 7 3" xfId="2548"/>
    <cellStyle name="BM Input External Link 6 8" xfId="2549"/>
    <cellStyle name="BM Input External Link 6 8 2" xfId="2550"/>
    <cellStyle name="BM Input External Link 6 8 2 2" xfId="2551"/>
    <cellStyle name="BM Input External Link 6 8 3" xfId="2552"/>
    <cellStyle name="BM Input External Link 6 9" xfId="2553"/>
    <cellStyle name="BM Input External Link 6 9 2" xfId="2554"/>
    <cellStyle name="BM Input External Link 6 9 2 2" xfId="2555"/>
    <cellStyle name="BM Input External Link 6 9 3" xfId="2556"/>
    <cellStyle name="BM Input External Link 7" xfId="2557"/>
    <cellStyle name="BM Input External Link 7 2" xfId="2558"/>
    <cellStyle name="BM Input External Link 7 2 2" xfId="2559"/>
    <cellStyle name="BM Input External Link 7 3" xfId="2560"/>
    <cellStyle name="BM Input External Link 8" xfId="2561"/>
    <cellStyle name="BM Input External Link 8 2" xfId="2562"/>
    <cellStyle name="BM Input External Link 8 2 2" xfId="2563"/>
    <cellStyle name="BM Input External Link 8 3" xfId="2564"/>
    <cellStyle name="BM Input External Link 9" xfId="2565"/>
    <cellStyle name="BM Input External Link 9 2" xfId="2566"/>
    <cellStyle name="BM Input External Link 9 2 2" xfId="2567"/>
    <cellStyle name="BM Input External Link 9 3" xfId="2568"/>
    <cellStyle name="BM Input Modeller" xfId="2569"/>
    <cellStyle name="BM Input Modeller 10" xfId="2570"/>
    <cellStyle name="BM Input Modeller 10 2" xfId="2571"/>
    <cellStyle name="BM Input Modeller 10 2 2" xfId="2572"/>
    <cellStyle name="BM Input Modeller 10 3" xfId="2573"/>
    <cellStyle name="BM Input Modeller 11" xfId="2574"/>
    <cellStyle name="BM Input Modeller 11 2" xfId="2575"/>
    <cellStyle name="BM Input Modeller 11 2 2" xfId="2576"/>
    <cellStyle name="BM Input Modeller 11 3" xfId="2577"/>
    <cellStyle name="BM Input Modeller 12" xfId="2578"/>
    <cellStyle name="BM Input Modeller 12 2" xfId="2579"/>
    <cellStyle name="BM Input Modeller 12 2 2" xfId="2580"/>
    <cellStyle name="BM Input Modeller 12 3" xfId="2581"/>
    <cellStyle name="BM Input Modeller 13" xfId="2582"/>
    <cellStyle name="BM Input Modeller 13 2" xfId="2583"/>
    <cellStyle name="BM Input Modeller 13 2 2" xfId="2584"/>
    <cellStyle name="BM Input Modeller 13 3" xfId="2585"/>
    <cellStyle name="BM Input Modeller 14" xfId="2586"/>
    <cellStyle name="BM Input Modeller 14 2" xfId="2587"/>
    <cellStyle name="BM Input Modeller 14 2 2" xfId="2588"/>
    <cellStyle name="BM Input Modeller 14 3" xfId="2589"/>
    <cellStyle name="BM Input Modeller 15" xfId="2590"/>
    <cellStyle name="BM Input Modeller 15 2" xfId="2591"/>
    <cellStyle name="BM Input Modeller 15 2 2" xfId="2592"/>
    <cellStyle name="BM Input Modeller 15 3" xfId="2593"/>
    <cellStyle name="BM Input Modeller 16" xfId="2594"/>
    <cellStyle name="BM Input Modeller 16 2" xfId="2595"/>
    <cellStyle name="BM Input Modeller 16 2 2" xfId="2596"/>
    <cellStyle name="BM Input Modeller 16 3" xfId="2597"/>
    <cellStyle name="BM Input Modeller 17" xfId="2598"/>
    <cellStyle name="BM Input Modeller 17 2" xfId="2599"/>
    <cellStyle name="BM Input Modeller 17 2 2" xfId="2600"/>
    <cellStyle name="BM Input Modeller 17 3" xfId="2601"/>
    <cellStyle name="BM Input Modeller 18" xfId="2602"/>
    <cellStyle name="BM Input Modeller 18 2" xfId="2603"/>
    <cellStyle name="BM Input Modeller 18 2 2" xfId="2604"/>
    <cellStyle name="BM Input Modeller 18 3" xfId="2605"/>
    <cellStyle name="BM Input Modeller 19" xfId="2606"/>
    <cellStyle name="BM Input Modeller 19 2" xfId="2607"/>
    <cellStyle name="BM Input Modeller 19 2 2" xfId="2608"/>
    <cellStyle name="BM Input Modeller 19 3" xfId="2609"/>
    <cellStyle name="BM Input Modeller 2" xfId="2610"/>
    <cellStyle name="BM Input Modeller 2 10" xfId="2611"/>
    <cellStyle name="BM Input Modeller 2 10 2" xfId="2612"/>
    <cellStyle name="BM Input Modeller 2 10 2 2" xfId="2613"/>
    <cellStyle name="BM Input Modeller 2 10 3" xfId="2614"/>
    <cellStyle name="BM Input Modeller 2 11" xfId="2615"/>
    <cellStyle name="BM Input Modeller 2 11 2" xfId="2616"/>
    <cellStyle name="BM Input Modeller 2 11 2 2" xfId="2617"/>
    <cellStyle name="BM Input Modeller 2 11 3" xfId="2618"/>
    <cellStyle name="BM Input Modeller 2 12" xfId="2619"/>
    <cellStyle name="BM Input Modeller 2 12 2" xfId="2620"/>
    <cellStyle name="BM Input Modeller 2 12 2 2" xfId="2621"/>
    <cellStyle name="BM Input Modeller 2 12 3" xfId="2622"/>
    <cellStyle name="BM Input Modeller 2 13" xfId="2623"/>
    <cellStyle name="BM Input Modeller 2 13 2" xfId="2624"/>
    <cellStyle name="BM Input Modeller 2 13 2 2" xfId="2625"/>
    <cellStyle name="BM Input Modeller 2 13 3" xfId="2626"/>
    <cellStyle name="BM Input Modeller 2 14" xfId="2627"/>
    <cellStyle name="BM Input Modeller 2 14 2" xfId="2628"/>
    <cellStyle name="BM Input Modeller 2 14 2 2" xfId="2629"/>
    <cellStyle name="BM Input Modeller 2 14 3" xfId="2630"/>
    <cellStyle name="BM Input Modeller 2 15" xfId="2631"/>
    <cellStyle name="BM Input Modeller 2 15 2" xfId="2632"/>
    <cellStyle name="BM Input Modeller 2 15 2 2" xfId="2633"/>
    <cellStyle name="BM Input Modeller 2 15 3" xfId="2634"/>
    <cellStyle name="BM Input Modeller 2 16" xfId="2635"/>
    <cellStyle name="BM Input Modeller 2 16 2" xfId="2636"/>
    <cellStyle name="BM Input Modeller 2 16 2 2" xfId="2637"/>
    <cellStyle name="BM Input Modeller 2 16 3" xfId="2638"/>
    <cellStyle name="BM Input Modeller 2 17" xfId="2639"/>
    <cellStyle name="BM Input Modeller 2 17 2" xfId="2640"/>
    <cellStyle name="BM Input Modeller 2 17 2 2" xfId="2641"/>
    <cellStyle name="BM Input Modeller 2 17 3" xfId="2642"/>
    <cellStyle name="BM Input Modeller 2 18" xfId="2643"/>
    <cellStyle name="BM Input Modeller 2 18 2" xfId="2644"/>
    <cellStyle name="BM Input Modeller 2 18 2 2" xfId="2645"/>
    <cellStyle name="BM Input Modeller 2 18 3" xfId="2646"/>
    <cellStyle name="BM Input Modeller 2 19" xfId="2647"/>
    <cellStyle name="BM Input Modeller 2 19 2" xfId="2648"/>
    <cellStyle name="BM Input Modeller 2 19 2 2" xfId="2649"/>
    <cellStyle name="BM Input Modeller 2 19 3" xfId="2650"/>
    <cellStyle name="BM Input Modeller 2 2" xfId="2651"/>
    <cellStyle name="BM Input Modeller 2 2 10" xfId="2652"/>
    <cellStyle name="BM Input Modeller 2 2 10 2" xfId="2653"/>
    <cellStyle name="BM Input Modeller 2 2 10 2 2" xfId="2654"/>
    <cellStyle name="BM Input Modeller 2 2 10 3" xfId="2655"/>
    <cellStyle name="BM Input Modeller 2 2 11" xfId="2656"/>
    <cellStyle name="BM Input Modeller 2 2 11 2" xfId="2657"/>
    <cellStyle name="BM Input Modeller 2 2 11 2 2" xfId="2658"/>
    <cellStyle name="BM Input Modeller 2 2 11 3" xfId="2659"/>
    <cellStyle name="BM Input Modeller 2 2 12" xfId="2660"/>
    <cellStyle name="BM Input Modeller 2 2 12 2" xfId="2661"/>
    <cellStyle name="BM Input Modeller 2 2 12 2 2" xfId="2662"/>
    <cellStyle name="BM Input Modeller 2 2 12 3" xfId="2663"/>
    <cellStyle name="BM Input Modeller 2 2 13" xfId="2664"/>
    <cellStyle name="BM Input Modeller 2 2 13 2" xfId="2665"/>
    <cellStyle name="BM Input Modeller 2 2 13 2 2" xfId="2666"/>
    <cellStyle name="BM Input Modeller 2 2 13 3" xfId="2667"/>
    <cellStyle name="BM Input Modeller 2 2 14" xfId="2668"/>
    <cellStyle name="BM Input Modeller 2 2 14 2" xfId="2669"/>
    <cellStyle name="BM Input Modeller 2 2 14 2 2" xfId="2670"/>
    <cellStyle name="BM Input Modeller 2 2 14 3" xfId="2671"/>
    <cellStyle name="BM Input Modeller 2 2 15" xfId="2672"/>
    <cellStyle name="BM Input Modeller 2 2 15 2" xfId="2673"/>
    <cellStyle name="BM Input Modeller 2 2 15 2 2" xfId="2674"/>
    <cellStyle name="BM Input Modeller 2 2 15 3" xfId="2675"/>
    <cellStyle name="BM Input Modeller 2 2 16" xfId="2676"/>
    <cellStyle name="BM Input Modeller 2 2 16 2" xfId="2677"/>
    <cellStyle name="BM Input Modeller 2 2 16 2 2" xfId="2678"/>
    <cellStyle name="BM Input Modeller 2 2 16 3" xfId="2679"/>
    <cellStyle name="BM Input Modeller 2 2 17" xfId="2680"/>
    <cellStyle name="BM Input Modeller 2 2 17 2" xfId="2681"/>
    <cellStyle name="BM Input Modeller 2 2 17 2 2" xfId="2682"/>
    <cellStyle name="BM Input Modeller 2 2 17 3" xfId="2683"/>
    <cellStyle name="BM Input Modeller 2 2 18" xfId="2684"/>
    <cellStyle name="BM Input Modeller 2 2 18 2" xfId="2685"/>
    <cellStyle name="BM Input Modeller 2 2 19" xfId="2686"/>
    <cellStyle name="BM Input Modeller 2 2 2" xfId="2687"/>
    <cellStyle name="BM Input Modeller 2 2 2 10" xfId="2688"/>
    <cellStyle name="BM Input Modeller 2 2 2 10 2" xfId="2689"/>
    <cellStyle name="BM Input Modeller 2 2 2 10 2 2" xfId="2690"/>
    <cellStyle name="BM Input Modeller 2 2 2 10 3" xfId="2691"/>
    <cellStyle name="BM Input Modeller 2 2 2 11" xfId="2692"/>
    <cellStyle name="BM Input Modeller 2 2 2 11 2" xfId="2693"/>
    <cellStyle name="BM Input Modeller 2 2 2 11 2 2" xfId="2694"/>
    <cellStyle name="BM Input Modeller 2 2 2 11 3" xfId="2695"/>
    <cellStyle name="BM Input Modeller 2 2 2 12" xfId="2696"/>
    <cellStyle name="BM Input Modeller 2 2 2 12 2" xfId="2697"/>
    <cellStyle name="BM Input Modeller 2 2 2 12 2 2" xfId="2698"/>
    <cellStyle name="BM Input Modeller 2 2 2 12 3" xfId="2699"/>
    <cellStyle name="BM Input Modeller 2 2 2 13" xfId="2700"/>
    <cellStyle name="BM Input Modeller 2 2 2 13 2" xfId="2701"/>
    <cellStyle name="BM Input Modeller 2 2 2 13 2 2" xfId="2702"/>
    <cellStyle name="BM Input Modeller 2 2 2 13 3" xfId="2703"/>
    <cellStyle name="BM Input Modeller 2 2 2 14" xfId="2704"/>
    <cellStyle name="BM Input Modeller 2 2 2 14 2" xfId="2705"/>
    <cellStyle name="BM Input Modeller 2 2 2 14 2 2" xfId="2706"/>
    <cellStyle name="BM Input Modeller 2 2 2 14 3" xfId="2707"/>
    <cellStyle name="BM Input Modeller 2 2 2 15" xfId="2708"/>
    <cellStyle name="BM Input Modeller 2 2 2 15 2" xfId="2709"/>
    <cellStyle name="BM Input Modeller 2 2 2 15 2 2" xfId="2710"/>
    <cellStyle name="BM Input Modeller 2 2 2 15 3" xfId="2711"/>
    <cellStyle name="BM Input Modeller 2 2 2 16" xfId="2712"/>
    <cellStyle name="BM Input Modeller 2 2 2 16 2" xfId="2713"/>
    <cellStyle name="BM Input Modeller 2 2 2 16 2 2" xfId="2714"/>
    <cellStyle name="BM Input Modeller 2 2 2 16 3" xfId="2715"/>
    <cellStyle name="BM Input Modeller 2 2 2 17" xfId="2716"/>
    <cellStyle name="BM Input Modeller 2 2 2 17 2" xfId="2717"/>
    <cellStyle name="BM Input Modeller 2 2 2 17 2 2" xfId="2718"/>
    <cellStyle name="BM Input Modeller 2 2 2 17 3" xfId="2719"/>
    <cellStyle name="BM Input Modeller 2 2 2 18" xfId="2720"/>
    <cellStyle name="BM Input Modeller 2 2 2 18 2" xfId="2721"/>
    <cellStyle name="BM Input Modeller 2 2 2 18 2 2" xfId="2722"/>
    <cellStyle name="BM Input Modeller 2 2 2 18 3" xfId="2723"/>
    <cellStyle name="BM Input Modeller 2 2 2 19" xfId="2724"/>
    <cellStyle name="BM Input Modeller 2 2 2 19 2" xfId="2725"/>
    <cellStyle name="BM Input Modeller 2 2 2 19 2 2" xfId="2726"/>
    <cellStyle name="BM Input Modeller 2 2 2 19 3" xfId="2727"/>
    <cellStyle name="BM Input Modeller 2 2 2 2" xfId="2728"/>
    <cellStyle name="BM Input Modeller 2 2 2 2 2" xfId="2729"/>
    <cellStyle name="BM Input Modeller 2 2 2 2 2 2" xfId="2730"/>
    <cellStyle name="BM Input Modeller 2 2 2 2 3" xfId="2731"/>
    <cellStyle name="BM Input Modeller 2 2 2 20" xfId="2732"/>
    <cellStyle name="BM Input Modeller 2 2 2 20 2" xfId="2733"/>
    <cellStyle name="BM Input Modeller 2 2 2 20 2 2" xfId="2734"/>
    <cellStyle name="BM Input Modeller 2 2 2 20 3" xfId="2735"/>
    <cellStyle name="BM Input Modeller 2 2 2 21" xfId="2736"/>
    <cellStyle name="BM Input Modeller 2 2 2 21 2" xfId="2737"/>
    <cellStyle name="BM Input Modeller 2 2 2 22" xfId="2738"/>
    <cellStyle name="BM Input Modeller 2 2 2 3" xfId="2739"/>
    <cellStyle name="BM Input Modeller 2 2 2 3 2" xfId="2740"/>
    <cellStyle name="BM Input Modeller 2 2 2 3 2 2" xfId="2741"/>
    <cellStyle name="BM Input Modeller 2 2 2 3 3" xfId="2742"/>
    <cellStyle name="BM Input Modeller 2 2 2 4" xfId="2743"/>
    <cellStyle name="BM Input Modeller 2 2 2 4 2" xfId="2744"/>
    <cellStyle name="BM Input Modeller 2 2 2 4 2 2" xfId="2745"/>
    <cellStyle name="BM Input Modeller 2 2 2 4 3" xfId="2746"/>
    <cellStyle name="BM Input Modeller 2 2 2 5" xfId="2747"/>
    <cellStyle name="BM Input Modeller 2 2 2 5 2" xfId="2748"/>
    <cellStyle name="BM Input Modeller 2 2 2 5 2 2" xfId="2749"/>
    <cellStyle name="BM Input Modeller 2 2 2 5 3" xfId="2750"/>
    <cellStyle name="BM Input Modeller 2 2 2 6" xfId="2751"/>
    <cellStyle name="BM Input Modeller 2 2 2 6 2" xfId="2752"/>
    <cellStyle name="BM Input Modeller 2 2 2 6 2 2" xfId="2753"/>
    <cellStyle name="BM Input Modeller 2 2 2 6 3" xfId="2754"/>
    <cellStyle name="BM Input Modeller 2 2 2 7" xfId="2755"/>
    <cellStyle name="BM Input Modeller 2 2 2 7 2" xfId="2756"/>
    <cellStyle name="BM Input Modeller 2 2 2 7 2 2" xfId="2757"/>
    <cellStyle name="BM Input Modeller 2 2 2 7 3" xfId="2758"/>
    <cellStyle name="BM Input Modeller 2 2 2 8" xfId="2759"/>
    <cellStyle name="BM Input Modeller 2 2 2 8 2" xfId="2760"/>
    <cellStyle name="BM Input Modeller 2 2 2 8 2 2" xfId="2761"/>
    <cellStyle name="BM Input Modeller 2 2 2 8 3" xfId="2762"/>
    <cellStyle name="BM Input Modeller 2 2 2 9" xfId="2763"/>
    <cellStyle name="BM Input Modeller 2 2 2 9 2" xfId="2764"/>
    <cellStyle name="BM Input Modeller 2 2 2 9 2 2" xfId="2765"/>
    <cellStyle name="BM Input Modeller 2 2 2 9 3" xfId="2766"/>
    <cellStyle name="BM Input Modeller 2 2 3" xfId="2767"/>
    <cellStyle name="BM Input Modeller 2 2 3 2" xfId="2768"/>
    <cellStyle name="BM Input Modeller 2 2 3 2 2" xfId="2769"/>
    <cellStyle name="BM Input Modeller 2 2 3 3" xfId="2770"/>
    <cellStyle name="BM Input Modeller 2 2 4" xfId="2771"/>
    <cellStyle name="BM Input Modeller 2 2 4 2" xfId="2772"/>
    <cellStyle name="BM Input Modeller 2 2 4 2 2" xfId="2773"/>
    <cellStyle name="BM Input Modeller 2 2 4 3" xfId="2774"/>
    <cellStyle name="BM Input Modeller 2 2 5" xfId="2775"/>
    <cellStyle name="BM Input Modeller 2 2 5 2" xfId="2776"/>
    <cellStyle name="BM Input Modeller 2 2 5 2 2" xfId="2777"/>
    <cellStyle name="BM Input Modeller 2 2 5 3" xfId="2778"/>
    <cellStyle name="BM Input Modeller 2 2 6" xfId="2779"/>
    <cellStyle name="BM Input Modeller 2 2 6 2" xfId="2780"/>
    <cellStyle name="BM Input Modeller 2 2 6 2 2" xfId="2781"/>
    <cellStyle name="BM Input Modeller 2 2 6 3" xfId="2782"/>
    <cellStyle name="BM Input Modeller 2 2 7" xfId="2783"/>
    <cellStyle name="BM Input Modeller 2 2 7 2" xfId="2784"/>
    <cellStyle name="BM Input Modeller 2 2 7 2 2" xfId="2785"/>
    <cellStyle name="BM Input Modeller 2 2 7 3" xfId="2786"/>
    <cellStyle name="BM Input Modeller 2 2 8" xfId="2787"/>
    <cellStyle name="BM Input Modeller 2 2 8 2" xfId="2788"/>
    <cellStyle name="BM Input Modeller 2 2 8 2 2" xfId="2789"/>
    <cellStyle name="BM Input Modeller 2 2 8 3" xfId="2790"/>
    <cellStyle name="BM Input Modeller 2 2 9" xfId="2791"/>
    <cellStyle name="BM Input Modeller 2 2 9 2" xfId="2792"/>
    <cellStyle name="BM Input Modeller 2 2 9 2 2" xfId="2793"/>
    <cellStyle name="BM Input Modeller 2 2 9 3" xfId="2794"/>
    <cellStyle name="BM Input Modeller 2 20" xfId="2795"/>
    <cellStyle name="BM Input Modeller 2 20 2" xfId="2796"/>
    <cellStyle name="BM Input Modeller 2 20 2 2" xfId="2797"/>
    <cellStyle name="BM Input Modeller 2 20 3" xfId="2798"/>
    <cellStyle name="BM Input Modeller 2 21" xfId="2799"/>
    <cellStyle name="BM Input Modeller 2 21 2" xfId="2800"/>
    <cellStyle name="BM Input Modeller 2 22" xfId="2801"/>
    <cellStyle name="BM Input Modeller 2 3" xfId="2802"/>
    <cellStyle name="BM Input Modeller 2 3 10" xfId="2803"/>
    <cellStyle name="BM Input Modeller 2 3 10 2" xfId="2804"/>
    <cellStyle name="BM Input Modeller 2 3 10 2 2" xfId="2805"/>
    <cellStyle name="BM Input Modeller 2 3 10 3" xfId="2806"/>
    <cellStyle name="BM Input Modeller 2 3 11" xfId="2807"/>
    <cellStyle name="BM Input Modeller 2 3 11 2" xfId="2808"/>
    <cellStyle name="BM Input Modeller 2 3 11 2 2" xfId="2809"/>
    <cellStyle name="BM Input Modeller 2 3 11 3" xfId="2810"/>
    <cellStyle name="BM Input Modeller 2 3 12" xfId="2811"/>
    <cellStyle name="BM Input Modeller 2 3 12 2" xfId="2812"/>
    <cellStyle name="BM Input Modeller 2 3 12 2 2" xfId="2813"/>
    <cellStyle name="BM Input Modeller 2 3 12 3" xfId="2814"/>
    <cellStyle name="BM Input Modeller 2 3 13" xfId="2815"/>
    <cellStyle name="BM Input Modeller 2 3 13 2" xfId="2816"/>
    <cellStyle name="BM Input Modeller 2 3 13 2 2" xfId="2817"/>
    <cellStyle name="BM Input Modeller 2 3 13 3" xfId="2818"/>
    <cellStyle name="BM Input Modeller 2 3 14" xfId="2819"/>
    <cellStyle name="BM Input Modeller 2 3 14 2" xfId="2820"/>
    <cellStyle name="BM Input Modeller 2 3 14 2 2" xfId="2821"/>
    <cellStyle name="BM Input Modeller 2 3 14 3" xfId="2822"/>
    <cellStyle name="BM Input Modeller 2 3 15" xfId="2823"/>
    <cellStyle name="BM Input Modeller 2 3 15 2" xfId="2824"/>
    <cellStyle name="BM Input Modeller 2 3 15 2 2" xfId="2825"/>
    <cellStyle name="BM Input Modeller 2 3 15 3" xfId="2826"/>
    <cellStyle name="BM Input Modeller 2 3 16" xfId="2827"/>
    <cellStyle name="BM Input Modeller 2 3 16 2" xfId="2828"/>
    <cellStyle name="BM Input Modeller 2 3 16 2 2" xfId="2829"/>
    <cellStyle name="BM Input Modeller 2 3 16 3" xfId="2830"/>
    <cellStyle name="BM Input Modeller 2 3 17" xfId="2831"/>
    <cellStyle name="BM Input Modeller 2 3 17 2" xfId="2832"/>
    <cellStyle name="BM Input Modeller 2 3 17 2 2" xfId="2833"/>
    <cellStyle name="BM Input Modeller 2 3 17 3" xfId="2834"/>
    <cellStyle name="BM Input Modeller 2 3 18" xfId="2835"/>
    <cellStyle name="BM Input Modeller 2 3 18 2" xfId="2836"/>
    <cellStyle name="BM Input Modeller 2 3 19" xfId="2837"/>
    <cellStyle name="BM Input Modeller 2 3 2" xfId="2838"/>
    <cellStyle name="BM Input Modeller 2 3 2 10" xfId="2839"/>
    <cellStyle name="BM Input Modeller 2 3 2 10 2" xfId="2840"/>
    <cellStyle name="BM Input Modeller 2 3 2 10 2 2" xfId="2841"/>
    <cellStyle name="BM Input Modeller 2 3 2 10 3" xfId="2842"/>
    <cellStyle name="BM Input Modeller 2 3 2 11" xfId="2843"/>
    <cellStyle name="BM Input Modeller 2 3 2 11 2" xfId="2844"/>
    <cellStyle name="BM Input Modeller 2 3 2 11 2 2" xfId="2845"/>
    <cellStyle name="BM Input Modeller 2 3 2 11 3" xfId="2846"/>
    <cellStyle name="BM Input Modeller 2 3 2 12" xfId="2847"/>
    <cellStyle name="BM Input Modeller 2 3 2 12 2" xfId="2848"/>
    <cellStyle name="BM Input Modeller 2 3 2 12 2 2" xfId="2849"/>
    <cellStyle name="BM Input Modeller 2 3 2 12 3" xfId="2850"/>
    <cellStyle name="BM Input Modeller 2 3 2 13" xfId="2851"/>
    <cellStyle name="BM Input Modeller 2 3 2 13 2" xfId="2852"/>
    <cellStyle name="BM Input Modeller 2 3 2 13 2 2" xfId="2853"/>
    <cellStyle name="BM Input Modeller 2 3 2 13 3" xfId="2854"/>
    <cellStyle name="BM Input Modeller 2 3 2 14" xfId="2855"/>
    <cellStyle name="BM Input Modeller 2 3 2 14 2" xfId="2856"/>
    <cellStyle name="BM Input Modeller 2 3 2 14 2 2" xfId="2857"/>
    <cellStyle name="BM Input Modeller 2 3 2 14 3" xfId="2858"/>
    <cellStyle name="BM Input Modeller 2 3 2 15" xfId="2859"/>
    <cellStyle name="BM Input Modeller 2 3 2 15 2" xfId="2860"/>
    <cellStyle name="BM Input Modeller 2 3 2 15 2 2" xfId="2861"/>
    <cellStyle name="BM Input Modeller 2 3 2 15 3" xfId="2862"/>
    <cellStyle name="BM Input Modeller 2 3 2 16" xfId="2863"/>
    <cellStyle name="BM Input Modeller 2 3 2 16 2" xfId="2864"/>
    <cellStyle name="BM Input Modeller 2 3 2 16 2 2" xfId="2865"/>
    <cellStyle name="BM Input Modeller 2 3 2 16 3" xfId="2866"/>
    <cellStyle name="BM Input Modeller 2 3 2 17" xfId="2867"/>
    <cellStyle name="BM Input Modeller 2 3 2 17 2" xfId="2868"/>
    <cellStyle name="BM Input Modeller 2 3 2 17 2 2" xfId="2869"/>
    <cellStyle name="BM Input Modeller 2 3 2 17 3" xfId="2870"/>
    <cellStyle name="BM Input Modeller 2 3 2 18" xfId="2871"/>
    <cellStyle name="BM Input Modeller 2 3 2 18 2" xfId="2872"/>
    <cellStyle name="BM Input Modeller 2 3 2 18 2 2" xfId="2873"/>
    <cellStyle name="BM Input Modeller 2 3 2 18 3" xfId="2874"/>
    <cellStyle name="BM Input Modeller 2 3 2 19" xfId="2875"/>
    <cellStyle name="BM Input Modeller 2 3 2 19 2" xfId="2876"/>
    <cellStyle name="BM Input Modeller 2 3 2 19 2 2" xfId="2877"/>
    <cellStyle name="BM Input Modeller 2 3 2 19 3" xfId="2878"/>
    <cellStyle name="BM Input Modeller 2 3 2 2" xfId="2879"/>
    <cellStyle name="BM Input Modeller 2 3 2 2 2" xfId="2880"/>
    <cellStyle name="BM Input Modeller 2 3 2 2 2 2" xfId="2881"/>
    <cellStyle name="BM Input Modeller 2 3 2 2 3" xfId="2882"/>
    <cellStyle name="BM Input Modeller 2 3 2 20" xfId="2883"/>
    <cellStyle name="BM Input Modeller 2 3 2 20 2" xfId="2884"/>
    <cellStyle name="BM Input Modeller 2 3 2 20 2 2" xfId="2885"/>
    <cellStyle name="BM Input Modeller 2 3 2 20 3" xfId="2886"/>
    <cellStyle name="BM Input Modeller 2 3 2 21" xfId="2887"/>
    <cellStyle name="BM Input Modeller 2 3 2 21 2" xfId="2888"/>
    <cellStyle name="BM Input Modeller 2 3 2 22" xfId="2889"/>
    <cellStyle name="BM Input Modeller 2 3 2 3" xfId="2890"/>
    <cellStyle name="BM Input Modeller 2 3 2 3 2" xfId="2891"/>
    <cellStyle name="BM Input Modeller 2 3 2 3 2 2" xfId="2892"/>
    <cellStyle name="BM Input Modeller 2 3 2 3 3" xfId="2893"/>
    <cellStyle name="BM Input Modeller 2 3 2 4" xfId="2894"/>
    <cellStyle name="BM Input Modeller 2 3 2 4 2" xfId="2895"/>
    <cellStyle name="BM Input Modeller 2 3 2 4 2 2" xfId="2896"/>
    <cellStyle name="BM Input Modeller 2 3 2 4 3" xfId="2897"/>
    <cellStyle name="BM Input Modeller 2 3 2 5" xfId="2898"/>
    <cellStyle name="BM Input Modeller 2 3 2 5 2" xfId="2899"/>
    <cellStyle name="BM Input Modeller 2 3 2 5 2 2" xfId="2900"/>
    <cellStyle name="BM Input Modeller 2 3 2 5 3" xfId="2901"/>
    <cellStyle name="BM Input Modeller 2 3 2 6" xfId="2902"/>
    <cellStyle name="BM Input Modeller 2 3 2 6 2" xfId="2903"/>
    <cellStyle name="BM Input Modeller 2 3 2 6 2 2" xfId="2904"/>
    <cellStyle name="BM Input Modeller 2 3 2 6 3" xfId="2905"/>
    <cellStyle name="BM Input Modeller 2 3 2 7" xfId="2906"/>
    <cellStyle name="BM Input Modeller 2 3 2 7 2" xfId="2907"/>
    <cellStyle name="BM Input Modeller 2 3 2 7 2 2" xfId="2908"/>
    <cellStyle name="BM Input Modeller 2 3 2 7 3" xfId="2909"/>
    <cellStyle name="BM Input Modeller 2 3 2 8" xfId="2910"/>
    <cellStyle name="BM Input Modeller 2 3 2 8 2" xfId="2911"/>
    <cellStyle name="BM Input Modeller 2 3 2 8 2 2" xfId="2912"/>
    <cellStyle name="BM Input Modeller 2 3 2 8 3" xfId="2913"/>
    <cellStyle name="BM Input Modeller 2 3 2 9" xfId="2914"/>
    <cellStyle name="BM Input Modeller 2 3 2 9 2" xfId="2915"/>
    <cellStyle name="BM Input Modeller 2 3 2 9 2 2" xfId="2916"/>
    <cellStyle name="BM Input Modeller 2 3 2 9 3" xfId="2917"/>
    <cellStyle name="BM Input Modeller 2 3 3" xfId="2918"/>
    <cellStyle name="BM Input Modeller 2 3 3 2" xfId="2919"/>
    <cellStyle name="BM Input Modeller 2 3 3 2 2" xfId="2920"/>
    <cellStyle name="BM Input Modeller 2 3 3 3" xfId="2921"/>
    <cellStyle name="BM Input Modeller 2 3 4" xfId="2922"/>
    <cellStyle name="BM Input Modeller 2 3 4 2" xfId="2923"/>
    <cellStyle name="BM Input Modeller 2 3 4 2 2" xfId="2924"/>
    <cellStyle name="BM Input Modeller 2 3 4 3" xfId="2925"/>
    <cellStyle name="BM Input Modeller 2 3 5" xfId="2926"/>
    <cellStyle name="BM Input Modeller 2 3 5 2" xfId="2927"/>
    <cellStyle name="BM Input Modeller 2 3 5 2 2" xfId="2928"/>
    <cellStyle name="BM Input Modeller 2 3 5 3" xfId="2929"/>
    <cellStyle name="BM Input Modeller 2 3 6" xfId="2930"/>
    <cellStyle name="BM Input Modeller 2 3 6 2" xfId="2931"/>
    <cellStyle name="BM Input Modeller 2 3 6 2 2" xfId="2932"/>
    <cellStyle name="BM Input Modeller 2 3 6 3" xfId="2933"/>
    <cellStyle name="BM Input Modeller 2 3 7" xfId="2934"/>
    <cellStyle name="BM Input Modeller 2 3 7 2" xfId="2935"/>
    <cellStyle name="BM Input Modeller 2 3 7 2 2" xfId="2936"/>
    <cellStyle name="BM Input Modeller 2 3 7 3" xfId="2937"/>
    <cellStyle name="BM Input Modeller 2 3 8" xfId="2938"/>
    <cellStyle name="BM Input Modeller 2 3 8 2" xfId="2939"/>
    <cellStyle name="BM Input Modeller 2 3 8 2 2" xfId="2940"/>
    <cellStyle name="BM Input Modeller 2 3 8 3" xfId="2941"/>
    <cellStyle name="BM Input Modeller 2 3 9" xfId="2942"/>
    <cellStyle name="BM Input Modeller 2 3 9 2" xfId="2943"/>
    <cellStyle name="BM Input Modeller 2 3 9 2 2" xfId="2944"/>
    <cellStyle name="BM Input Modeller 2 3 9 3" xfId="2945"/>
    <cellStyle name="BM Input Modeller 2 4" xfId="2946"/>
    <cellStyle name="BM Input Modeller 2 4 10" xfId="2947"/>
    <cellStyle name="BM Input Modeller 2 4 10 2" xfId="2948"/>
    <cellStyle name="BM Input Modeller 2 4 10 2 2" xfId="2949"/>
    <cellStyle name="BM Input Modeller 2 4 10 3" xfId="2950"/>
    <cellStyle name="BM Input Modeller 2 4 11" xfId="2951"/>
    <cellStyle name="BM Input Modeller 2 4 11 2" xfId="2952"/>
    <cellStyle name="BM Input Modeller 2 4 11 2 2" xfId="2953"/>
    <cellStyle name="BM Input Modeller 2 4 11 3" xfId="2954"/>
    <cellStyle name="BM Input Modeller 2 4 12" xfId="2955"/>
    <cellStyle name="BM Input Modeller 2 4 12 2" xfId="2956"/>
    <cellStyle name="BM Input Modeller 2 4 12 2 2" xfId="2957"/>
    <cellStyle name="BM Input Modeller 2 4 12 3" xfId="2958"/>
    <cellStyle name="BM Input Modeller 2 4 13" xfId="2959"/>
    <cellStyle name="BM Input Modeller 2 4 13 2" xfId="2960"/>
    <cellStyle name="BM Input Modeller 2 4 13 2 2" xfId="2961"/>
    <cellStyle name="BM Input Modeller 2 4 13 3" xfId="2962"/>
    <cellStyle name="BM Input Modeller 2 4 14" xfId="2963"/>
    <cellStyle name="BM Input Modeller 2 4 14 2" xfId="2964"/>
    <cellStyle name="BM Input Modeller 2 4 14 2 2" xfId="2965"/>
    <cellStyle name="BM Input Modeller 2 4 14 3" xfId="2966"/>
    <cellStyle name="BM Input Modeller 2 4 15" xfId="2967"/>
    <cellStyle name="BM Input Modeller 2 4 15 2" xfId="2968"/>
    <cellStyle name="BM Input Modeller 2 4 15 2 2" xfId="2969"/>
    <cellStyle name="BM Input Modeller 2 4 15 3" xfId="2970"/>
    <cellStyle name="BM Input Modeller 2 4 16" xfId="2971"/>
    <cellStyle name="BM Input Modeller 2 4 16 2" xfId="2972"/>
    <cellStyle name="BM Input Modeller 2 4 16 2 2" xfId="2973"/>
    <cellStyle name="BM Input Modeller 2 4 16 3" xfId="2974"/>
    <cellStyle name="BM Input Modeller 2 4 17" xfId="2975"/>
    <cellStyle name="BM Input Modeller 2 4 17 2" xfId="2976"/>
    <cellStyle name="BM Input Modeller 2 4 17 2 2" xfId="2977"/>
    <cellStyle name="BM Input Modeller 2 4 17 3" xfId="2978"/>
    <cellStyle name="BM Input Modeller 2 4 18" xfId="2979"/>
    <cellStyle name="BM Input Modeller 2 4 18 2" xfId="2980"/>
    <cellStyle name="BM Input Modeller 2 4 18 2 2" xfId="2981"/>
    <cellStyle name="BM Input Modeller 2 4 18 3" xfId="2982"/>
    <cellStyle name="BM Input Modeller 2 4 19" xfId="2983"/>
    <cellStyle name="BM Input Modeller 2 4 19 2" xfId="2984"/>
    <cellStyle name="BM Input Modeller 2 4 19 2 2" xfId="2985"/>
    <cellStyle name="BM Input Modeller 2 4 19 3" xfId="2986"/>
    <cellStyle name="BM Input Modeller 2 4 2" xfId="2987"/>
    <cellStyle name="BM Input Modeller 2 4 2 10" xfId="2988"/>
    <cellStyle name="BM Input Modeller 2 4 2 10 2" xfId="2989"/>
    <cellStyle name="BM Input Modeller 2 4 2 10 2 2" xfId="2990"/>
    <cellStyle name="BM Input Modeller 2 4 2 10 3" xfId="2991"/>
    <cellStyle name="BM Input Modeller 2 4 2 11" xfId="2992"/>
    <cellStyle name="BM Input Modeller 2 4 2 11 2" xfId="2993"/>
    <cellStyle name="BM Input Modeller 2 4 2 11 2 2" xfId="2994"/>
    <cellStyle name="BM Input Modeller 2 4 2 11 3" xfId="2995"/>
    <cellStyle name="BM Input Modeller 2 4 2 12" xfId="2996"/>
    <cellStyle name="BM Input Modeller 2 4 2 12 2" xfId="2997"/>
    <cellStyle name="BM Input Modeller 2 4 2 12 2 2" xfId="2998"/>
    <cellStyle name="BM Input Modeller 2 4 2 12 3" xfId="2999"/>
    <cellStyle name="BM Input Modeller 2 4 2 13" xfId="3000"/>
    <cellStyle name="BM Input Modeller 2 4 2 13 2" xfId="3001"/>
    <cellStyle name="BM Input Modeller 2 4 2 13 2 2" xfId="3002"/>
    <cellStyle name="BM Input Modeller 2 4 2 13 3" xfId="3003"/>
    <cellStyle name="BM Input Modeller 2 4 2 14" xfId="3004"/>
    <cellStyle name="BM Input Modeller 2 4 2 14 2" xfId="3005"/>
    <cellStyle name="BM Input Modeller 2 4 2 14 2 2" xfId="3006"/>
    <cellStyle name="BM Input Modeller 2 4 2 14 3" xfId="3007"/>
    <cellStyle name="BM Input Modeller 2 4 2 15" xfId="3008"/>
    <cellStyle name="BM Input Modeller 2 4 2 15 2" xfId="3009"/>
    <cellStyle name="BM Input Modeller 2 4 2 15 2 2" xfId="3010"/>
    <cellStyle name="BM Input Modeller 2 4 2 15 3" xfId="3011"/>
    <cellStyle name="BM Input Modeller 2 4 2 16" xfId="3012"/>
    <cellStyle name="BM Input Modeller 2 4 2 16 2" xfId="3013"/>
    <cellStyle name="BM Input Modeller 2 4 2 16 2 2" xfId="3014"/>
    <cellStyle name="BM Input Modeller 2 4 2 16 3" xfId="3015"/>
    <cellStyle name="BM Input Modeller 2 4 2 17" xfId="3016"/>
    <cellStyle name="BM Input Modeller 2 4 2 17 2" xfId="3017"/>
    <cellStyle name="BM Input Modeller 2 4 2 17 2 2" xfId="3018"/>
    <cellStyle name="BM Input Modeller 2 4 2 17 3" xfId="3019"/>
    <cellStyle name="BM Input Modeller 2 4 2 18" xfId="3020"/>
    <cellStyle name="BM Input Modeller 2 4 2 18 2" xfId="3021"/>
    <cellStyle name="BM Input Modeller 2 4 2 18 2 2" xfId="3022"/>
    <cellStyle name="BM Input Modeller 2 4 2 18 3" xfId="3023"/>
    <cellStyle name="BM Input Modeller 2 4 2 19" xfId="3024"/>
    <cellStyle name="BM Input Modeller 2 4 2 19 2" xfId="3025"/>
    <cellStyle name="BM Input Modeller 2 4 2 19 2 2" xfId="3026"/>
    <cellStyle name="BM Input Modeller 2 4 2 19 3" xfId="3027"/>
    <cellStyle name="BM Input Modeller 2 4 2 2" xfId="3028"/>
    <cellStyle name="BM Input Modeller 2 4 2 2 2" xfId="3029"/>
    <cellStyle name="BM Input Modeller 2 4 2 2 2 2" xfId="3030"/>
    <cellStyle name="BM Input Modeller 2 4 2 2 3" xfId="3031"/>
    <cellStyle name="BM Input Modeller 2 4 2 20" xfId="3032"/>
    <cellStyle name="BM Input Modeller 2 4 2 20 2" xfId="3033"/>
    <cellStyle name="BM Input Modeller 2 4 2 20 2 2" xfId="3034"/>
    <cellStyle name="BM Input Modeller 2 4 2 20 3" xfId="3035"/>
    <cellStyle name="BM Input Modeller 2 4 2 21" xfId="3036"/>
    <cellStyle name="BM Input Modeller 2 4 2 21 2" xfId="3037"/>
    <cellStyle name="BM Input Modeller 2 4 2 22" xfId="3038"/>
    <cellStyle name="BM Input Modeller 2 4 2 3" xfId="3039"/>
    <cellStyle name="BM Input Modeller 2 4 2 3 2" xfId="3040"/>
    <cellStyle name="BM Input Modeller 2 4 2 3 2 2" xfId="3041"/>
    <cellStyle name="BM Input Modeller 2 4 2 3 3" xfId="3042"/>
    <cellStyle name="BM Input Modeller 2 4 2 4" xfId="3043"/>
    <cellStyle name="BM Input Modeller 2 4 2 4 2" xfId="3044"/>
    <cellStyle name="BM Input Modeller 2 4 2 4 2 2" xfId="3045"/>
    <cellStyle name="BM Input Modeller 2 4 2 4 3" xfId="3046"/>
    <cellStyle name="BM Input Modeller 2 4 2 5" xfId="3047"/>
    <cellStyle name="BM Input Modeller 2 4 2 5 2" xfId="3048"/>
    <cellStyle name="BM Input Modeller 2 4 2 5 2 2" xfId="3049"/>
    <cellStyle name="BM Input Modeller 2 4 2 5 3" xfId="3050"/>
    <cellStyle name="BM Input Modeller 2 4 2 6" xfId="3051"/>
    <cellStyle name="BM Input Modeller 2 4 2 6 2" xfId="3052"/>
    <cellStyle name="BM Input Modeller 2 4 2 6 2 2" xfId="3053"/>
    <cellStyle name="BM Input Modeller 2 4 2 6 3" xfId="3054"/>
    <cellStyle name="BM Input Modeller 2 4 2 7" xfId="3055"/>
    <cellStyle name="BM Input Modeller 2 4 2 7 2" xfId="3056"/>
    <cellStyle name="BM Input Modeller 2 4 2 7 2 2" xfId="3057"/>
    <cellStyle name="BM Input Modeller 2 4 2 7 3" xfId="3058"/>
    <cellStyle name="BM Input Modeller 2 4 2 8" xfId="3059"/>
    <cellStyle name="BM Input Modeller 2 4 2 8 2" xfId="3060"/>
    <cellStyle name="BM Input Modeller 2 4 2 8 2 2" xfId="3061"/>
    <cellStyle name="BM Input Modeller 2 4 2 8 3" xfId="3062"/>
    <cellStyle name="BM Input Modeller 2 4 2 9" xfId="3063"/>
    <cellStyle name="BM Input Modeller 2 4 2 9 2" xfId="3064"/>
    <cellStyle name="BM Input Modeller 2 4 2 9 2 2" xfId="3065"/>
    <cellStyle name="BM Input Modeller 2 4 2 9 3" xfId="3066"/>
    <cellStyle name="BM Input Modeller 2 4 20" xfId="3067"/>
    <cellStyle name="BM Input Modeller 2 4 20 2" xfId="3068"/>
    <cellStyle name="BM Input Modeller 2 4 20 2 2" xfId="3069"/>
    <cellStyle name="BM Input Modeller 2 4 20 3" xfId="3070"/>
    <cellStyle name="BM Input Modeller 2 4 21" xfId="3071"/>
    <cellStyle name="BM Input Modeller 2 4 21 2" xfId="3072"/>
    <cellStyle name="BM Input Modeller 2 4 21 2 2" xfId="3073"/>
    <cellStyle name="BM Input Modeller 2 4 21 3" xfId="3074"/>
    <cellStyle name="BM Input Modeller 2 4 22" xfId="3075"/>
    <cellStyle name="BM Input Modeller 2 4 22 2" xfId="3076"/>
    <cellStyle name="BM Input Modeller 2 4 23" xfId="3077"/>
    <cellStyle name="BM Input Modeller 2 4 3" xfId="3078"/>
    <cellStyle name="BM Input Modeller 2 4 3 2" xfId="3079"/>
    <cellStyle name="BM Input Modeller 2 4 3 2 2" xfId="3080"/>
    <cellStyle name="BM Input Modeller 2 4 3 3" xfId="3081"/>
    <cellStyle name="BM Input Modeller 2 4 4" xfId="3082"/>
    <cellStyle name="BM Input Modeller 2 4 4 2" xfId="3083"/>
    <cellStyle name="BM Input Modeller 2 4 4 2 2" xfId="3084"/>
    <cellStyle name="BM Input Modeller 2 4 4 3" xfId="3085"/>
    <cellStyle name="BM Input Modeller 2 4 5" xfId="3086"/>
    <cellStyle name="BM Input Modeller 2 4 5 2" xfId="3087"/>
    <cellStyle name="BM Input Modeller 2 4 5 2 2" xfId="3088"/>
    <cellStyle name="BM Input Modeller 2 4 5 3" xfId="3089"/>
    <cellStyle name="BM Input Modeller 2 4 6" xfId="3090"/>
    <cellStyle name="BM Input Modeller 2 4 6 2" xfId="3091"/>
    <cellStyle name="BM Input Modeller 2 4 6 2 2" xfId="3092"/>
    <cellStyle name="BM Input Modeller 2 4 6 3" xfId="3093"/>
    <cellStyle name="BM Input Modeller 2 4 7" xfId="3094"/>
    <cellStyle name="BM Input Modeller 2 4 7 2" xfId="3095"/>
    <cellStyle name="BM Input Modeller 2 4 7 2 2" xfId="3096"/>
    <cellStyle name="BM Input Modeller 2 4 7 3" xfId="3097"/>
    <cellStyle name="BM Input Modeller 2 4 8" xfId="3098"/>
    <cellStyle name="BM Input Modeller 2 4 8 2" xfId="3099"/>
    <cellStyle name="BM Input Modeller 2 4 8 2 2" xfId="3100"/>
    <cellStyle name="BM Input Modeller 2 4 8 3" xfId="3101"/>
    <cellStyle name="BM Input Modeller 2 4 9" xfId="3102"/>
    <cellStyle name="BM Input Modeller 2 4 9 2" xfId="3103"/>
    <cellStyle name="BM Input Modeller 2 4 9 2 2" xfId="3104"/>
    <cellStyle name="BM Input Modeller 2 4 9 3" xfId="3105"/>
    <cellStyle name="BM Input Modeller 2 5" xfId="3106"/>
    <cellStyle name="BM Input Modeller 2 5 10" xfId="3107"/>
    <cellStyle name="BM Input Modeller 2 5 10 2" xfId="3108"/>
    <cellStyle name="BM Input Modeller 2 5 10 2 2" xfId="3109"/>
    <cellStyle name="BM Input Modeller 2 5 10 3" xfId="3110"/>
    <cellStyle name="BM Input Modeller 2 5 11" xfId="3111"/>
    <cellStyle name="BM Input Modeller 2 5 11 2" xfId="3112"/>
    <cellStyle name="BM Input Modeller 2 5 11 2 2" xfId="3113"/>
    <cellStyle name="BM Input Modeller 2 5 11 3" xfId="3114"/>
    <cellStyle name="BM Input Modeller 2 5 12" xfId="3115"/>
    <cellStyle name="BM Input Modeller 2 5 12 2" xfId="3116"/>
    <cellStyle name="BM Input Modeller 2 5 12 2 2" xfId="3117"/>
    <cellStyle name="BM Input Modeller 2 5 12 3" xfId="3118"/>
    <cellStyle name="BM Input Modeller 2 5 13" xfId="3119"/>
    <cellStyle name="BM Input Modeller 2 5 13 2" xfId="3120"/>
    <cellStyle name="BM Input Modeller 2 5 13 2 2" xfId="3121"/>
    <cellStyle name="BM Input Modeller 2 5 13 3" xfId="3122"/>
    <cellStyle name="BM Input Modeller 2 5 14" xfId="3123"/>
    <cellStyle name="BM Input Modeller 2 5 14 2" xfId="3124"/>
    <cellStyle name="BM Input Modeller 2 5 14 2 2" xfId="3125"/>
    <cellStyle name="BM Input Modeller 2 5 14 3" xfId="3126"/>
    <cellStyle name="BM Input Modeller 2 5 15" xfId="3127"/>
    <cellStyle name="BM Input Modeller 2 5 15 2" xfId="3128"/>
    <cellStyle name="BM Input Modeller 2 5 15 2 2" xfId="3129"/>
    <cellStyle name="BM Input Modeller 2 5 15 3" xfId="3130"/>
    <cellStyle name="BM Input Modeller 2 5 16" xfId="3131"/>
    <cellStyle name="BM Input Modeller 2 5 16 2" xfId="3132"/>
    <cellStyle name="BM Input Modeller 2 5 16 2 2" xfId="3133"/>
    <cellStyle name="BM Input Modeller 2 5 16 3" xfId="3134"/>
    <cellStyle name="BM Input Modeller 2 5 17" xfId="3135"/>
    <cellStyle name="BM Input Modeller 2 5 17 2" xfId="3136"/>
    <cellStyle name="BM Input Modeller 2 5 17 2 2" xfId="3137"/>
    <cellStyle name="BM Input Modeller 2 5 17 3" xfId="3138"/>
    <cellStyle name="BM Input Modeller 2 5 18" xfId="3139"/>
    <cellStyle name="BM Input Modeller 2 5 18 2" xfId="3140"/>
    <cellStyle name="BM Input Modeller 2 5 18 2 2" xfId="3141"/>
    <cellStyle name="BM Input Modeller 2 5 18 3" xfId="3142"/>
    <cellStyle name="BM Input Modeller 2 5 19" xfId="3143"/>
    <cellStyle name="BM Input Modeller 2 5 19 2" xfId="3144"/>
    <cellStyle name="BM Input Modeller 2 5 19 2 2" xfId="3145"/>
    <cellStyle name="BM Input Modeller 2 5 19 3" xfId="3146"/>
    <cellStyle name="BM Input Modeller 2 5 2" xfId="3147"/>
    <cellStyle name="BM Input Modeller 2 5 2 2" xfId="3148"/>
    <cellStyle name="BM Input Modeller 2 5 2 2 2" xfId="3149"/>
    <cellStyle name="BM Input Modeller 2 5 2 3" xfId="3150"/>
    <cellStyle name="BM Input Modeller 2 5 20" xfId="3151"/>
    <cellStyle name="BM Input Modeller 2 5 20 2" xfId="3152"/>
    <cellStyle name="BM Input Modeller 2 5 20 2 2" xfId="3153"/>
    <cellStyle name="BM Input Modeller 2 5 20 3" xfId="3154"/>
    <cellStyle name="BM Input Modeller 2 5 21" xfId="3155"/>
    <cellStyle name="BM Input Modeller 2 5 21 2" xfId="3156"/>
    <cellStyle name="BM Input Modeller 2 5 22" xfId="3157"/>
    <cellStyle name="BM Input Modeller 2 5 3" xfId="3158"/>
    <cellStyle name="BM Input Modeller 2 5 3 2" xfId="3159"/>
    <cellStyle name="BM Input Modeller 2 5 3 2 2" xfId="3160"/>
    <cellStyle name="BM Input Modeller 2 5 3 3" xfId="3161"/>
    <cellStyle name="BM Input Modeller 2 5 4" xfId="3162"/>
    <cellStyle name="BM Input Modeller 2 5 4 2" xfId="3163"/>
    <cellStyle name="BM Input Modeller 2 5 4 2 2" xfId="3164"/>
    <cellStyle name="BM Input Modeller 2 5 4 3" xfId="3165"/>
    <cellStyle name="BM Input Modeller 2 5 5" xfId="3166"/>
    <cellStyle name="BM Input Modeller 2 5 5 2" xfId="3167"/>
    <cellStyle name="BM Input Modeller 2 5 5 2 2" xfId="3168"/>
    <cellStyle name="BM Input Modeller 2 5 5 3" xfId="3169"/>
    <cellStyle name="BM Input Modeller 2 5 6" xfId="3170"/>
    <cellStyle name="BM Input Modeller 2 5 6 2" xfId="3171"/>
    <cellStyle name="BM Input Modeller 2 5 6 2 2" xfId="3172"/>
    <cellStyle name="BM Input Modeller 2 5 6 3" xfId="3173"/>
    <cellStyle name="BM Input Modeller 2 5 7" xfId="3174"/>
    <cellStyle name="BM Input Modeller 2 5 7 2" xfId="3175"/>
    <cellStyle name="BM Input Modeller 2 5 7 2 2" xfId="3176"/>
    <cellStyle name="BM Input Modeller 2 5 7 3" xfId="3177"/>
    <cellStyle name="BM Input Modeller 2 5 8" xfId="3178"/>
    <cellStyle name="BM Input Modeller 2 5 8 2" xfId="3179"/>
    <cellStyle name="BM Input Modeller 2 5 8 2 2" xfId="3180"/>
    <cellStyle name="BM Input Modeller 2 5 8 3" xfId="3181"/>
    <cellStyle name="BM Input Modeller 2 5 9" xfId="3182"/>
    <cellStyle name="BM Input Modeller 2 5 9 2" xfId="3183"/>
    <cellStyle name="BM Input Modeller 2 5 9 2 2" xfId="3184"/>
    <cellStyle name="BM Input Modeller 2 5 9 3" xfId="3185"/>
    <cellStyle name="BM Input Modeller 2 6" xfId="3186"/>
    <cellStyle name="BM Input Modeller 2 6 2" xfId="3187"/>
    <cellStyle name="BM Input Modeller 2 6 2 2" xfId="3188"/>
    <cellStyle name="BM Input Modeller 2 6 3" xfId="3189"/>
    <cellStyle name="BM Input Modeller 2 7" xfId="3190"/>
    <cellStyle name="BM Input Modeller 2 7 2" xfId="3191"/>
    <cellStyle name="BM Input Modeller 2 7 2 2" xfId="3192"/>
    <cellStyle name="BM Input Modeller 2 7 3" xfId="3193"/>
    <cellStyle name="BM Input Modeller 2 8" xfId="3194"/>
    <cellStyle name="BM Input Modeller 2 8 2" xfId="3195"/>
    <cellStyle name="BM Input Modeller 2 8 2 2" xfId="3196"/>
    <cellStyle name="BM Input Modeller 2 8 3" xfId="3197"/>
    <cellStyle name="BM Input Modeller 2 9" xfId="3198"/>
    <cellStyle name="BM Input Modeller 2 9 2" xfId="3199"/>
    <cellStyle name="BM Input Modeller 2 9 2 2" xfId="3200"/>
    <cellStyle name="BM Input Modeller 2 9 3" xfId="3201"/>
    <cellStyle name="BM Input Modeller 20" xfId="3202"/>
    <cellStyle name="BM Input Modeller 20 2" xfId="3203"/>
    <cellStyle name="BM Input Modeller 20 2 2" xfId="3204"/>
    <cellStyle name="BM Input Modeller 20 3" xfId="3205"/>
    <cellStyle name="BM Input Modeller 21" xfId="3206"/>
    <cellStyle name="BM Input Modeller 21 2" xfId="3207"/>
    <cellStyle name="BM Input Modeller 21 2 2" xfId="3208"/>
    <cellStyle name="BM Input Modeller 21 3" xfId="3209"/>
    <cellStyle name="BM Input Modeller 22" xfId="3210"/>
    <cellStyle name="BM Input Modeller 22 2" xfId="3211"/>
    <cellStyle name="BM Input Modeller 23" xfId="3212"/>
    <cellStyle name="BM Input Modeller 24" xfId="3213"/>
    <cellStyle name="BM Input Modeller 25" xfId="3214"/>
    <cellStyle name="BM Input Modeller 26" xfId="3215"/>
    <cellStyle name="BM Input Modeller 3" xfId="3216"/>
    <cellStyle name="BM Input Modeller 3 10" xfId="3217"/>
    <cellStyle name="BM Input Modeller 3 10 2" xfId="3218"/>
    <cellStyle name="BM Input Modeller 3 10 2 2" xfId="3219"/>
    <cellStyle name="BM Input Modeller 3 10 3" xfId="3220"/>
    <cellStyle name="BM Input Modeller 3 11" xfId="3221"/>
    <cellStyle name="BM Input Modeller 3 11 2" xfId="3222"/>
    <cellStyle name="BM Input Modeller 3 11 2 2" xfId="3223"/>
    <cellStyle name="BM Input Modeller 3 11 3" xfId="3224"/>
    <cellStyle name="BM Input Modeller 3 12" xfId="3225"/>
    <cellStyle name="BM Input Modeller 3 12 2" xfId="3226"/>
    <cellStyle name="BM Input Modeller 3 12 2 2" xfId="3227"/>
    <cellStyle name="BM Input Modeller 3 12 3" xfId="3228"/>
    <cellStyle name="BM Input Modeller 3 13" xfId="3229"/>
    <cellStyle name="BM Input Modeller 3 13 2" xfId="3230"/>
    <cellStyle name="BM Input Modeller 3 13 2 2" xfId="3231"/>
    <cellStyle name="BM Input Modeller 3 13 3" xfId="3232"/>
    <cellStyle name="BM Input Modeller 3 14" xfId="3233"/>
    <cellStyle name="BM Input Modeller 3 14 2" xfId="3234"/>
    <cellStyle name="BM Input Modeller 3 14 2 2" xfId="3235"/>
    <cellStyle name="BM Input Modeller 3 14 3" xfId="3236"/>
    <cellStyle name="BM Input Modeller 3 15" xfId="3237"/>
    <cellStyle name="BM Input Modeller 3 15 2" xfId="3238"/>
    <cellStyle name="BM Input Modeller 3 15 2 2" xfId="3239"/>
    <cellStyle name="BM Input Modeller 3 15 3" xfId="3240"/>
    <cellStyle name="BM Input Modeller 3 16" xfId="3241"/>
    <cellStyle name="BM Input Modeller 3 16 2" xfId="3242"/>
    <cellStyle name="BM Input Modeller 3 16 2 2" xfId="3243"/>
    <cellStyle name="BM Input Modeller 3 16 3" xfId="3244"/>
    <cellStyle name="BM Input Modeller 3 17" xfId="3245"/>
    <cellStyle name="BM Input Modeller 3 17 2" xfId="3246"/>
    <cellStyle name="BM Input Modeller 3 17 2 2" xfId="3247"/>
    <cellStyle name="BM Input Modeller 3 17 3" xfId="3248"/>
    <cellStyle name="BM Input Modeller 3 18" xfId="3249"/>
    <cellStyle name="BM Input Modeller 3 18 2" xfId="3250"/>
    <cellStyle name="BM Input Modeller 3 19" xfId="3251"/>
    <cellStyle name="BM Input Modeller 3 2" xfId="3252"/>
    <cellStyle name="BM Input Modeller 3 2 10" xfId="3253"/>
    <cellStyle name="BM Input Modeller 3 2 10 2" xfId="3254"/>
    <cellStyle name="BM Input Modeller 3 2 10 2 2" xfId="3255"/>
    <cellStyle name="BM Input Modeller 3 2 10 3" xfId="3256"/>
    <cellStyle name="BM Input Modeller 3 2 11" xfId="3257"/>
    <cellStyle name="BM Input Modeller 3 2 11 2" xfId="3258"/>
    <cellStyle name="BM Input Modeller 3 2 11 2 2" xfId="3259"/>
    <cellStyle name="BM Input Modeller 3 2 11 3" xfId="3260"/>
    <cellStyle name="BM Input Modeller 3 2 12" xfId="3261"/>
    <cellStyle name="BM Input Modeller 3 2 12 2" xfId="3262"/>
    <cellStyle name="BM Input Modeller 3 2 12 2 2" xfId="3263"/>
    <cellStyle name="BM Input Modeller 3 2 12 3" xfId="3264"/>
    <cellStyle name="BM Input Modeller 3 2 13" xfId="3265"/>
    <cellStyle name="BM Input Modeller 3 2 13 2" xfId="3266"/>
    <cellStyle name="BM Input Modeller 3 2 13 2 2" xfId="3267"/>
    <cellStyle name="BM Input Modeller 3 2 13 3" xfId="3268"/>
    <cellStyle name="BM Input Modeller 3 2 14" xfId="3269"/>
    <cellStyle name="BM Input Modeller 3 2 14 2" xfId="3270"/>
    <cellStyle name="BM Input Modeller 3 2 14 2 2" xfId="3271"/>
    <cellStyle name="BM Input Modeller 3 2 14 3" xfId="3272"/>
    <cellStyle name="BM Input Modeller 3 2 15" xfId="3273"/>
    <cellStyle name="BM Input Modeller 3 2 15 2" xfId="3274"/>
    <cellStyle name="BM Input Modeller 3 2 15 2 2" xfId="3275"/>
    <cellStyle name="BM Input Modeller 3 2 15 3" xfId="3276"/>
    <cellStyle name="BM Input Modeller 3 2 16" xfId="3277"/>
    <cellStyle name="BM Input Modeller 3 2 16 2" xfId="3278"/>
    <cellStyle name="BM Input Modeller 3 2 16 2 2" xfId="3279"/>
    <cellStyle name="BM Input Modeller 3 2 16 3" xfId="3280"/>
    <cellStyle name="BM Input Modeller 3 2 17" xfId="3281"/>
    <cellStyle name="BM Input Modeller 3 2 17 2" xfId="3282"/>
    <cellStyle name="BM Input Modeller 3 2 17 2 2" xfId="3283"/>
    <cellStyle name="BM Input Modeller 3 2 17 3" xfId="3284"/>
    <cellStyle name="BM Input Modeller 3 2 18" xfId="3285"/>
    <cellStyle name="BM Input Modeller 3 2 18 2" xfId="3286"/>
    <cellStyle name="BM Input Modeller 3 2 18 2 2" xfId="3287"/>
    <cellStyle name="BM Input Modeller 3 2 18 3" xfId="3288"/>
    <cellStyle name="BM Input Modeller 3 2 19" xfId="3289"/>
    <cellStyle name="BM Input Modeller 3 2 19 2" xfId="3290"/>
    <cellStyle name="BM Input Modeller 3 2 19 2 2" xfId="3291"/>
    <cellStyle name="BM Input Modeller 3 2 19 3" xfId="3292"/>
    <cellStyle name="BM Input Modeller 3 2 2" xfId="3293"/>
    <cellStyle name="BM Input Modeller 3 2 2 2" xfId="3294"/>
    <cellStyle name="BM Input Modeller 3 2 2 2 2" xfId="3295"/>
    <cellStyle name="BM Input Modeller 3 2 2 3" xfId="3296"/>
    <cellStyle name="BM Input Modeller 3 2 20" xfId="3297"/>
    <cellStyle name="BM Input Modeller 3 2 20 2" xfId="3298"/>
    <cellStyle name="BM Input Modeller 3 2 20 2 2" xfId="3299"/>
    <cellStyle name="BM Input Modeller 3 2 20 3" xfId="3300"/>
    <cellStyle name="BM Input Modeller 3 2 21" xfId="3301"/>
    <cellStyle name="BM Input Modeller 3 2 21 2" xfId="3302"/>
    <cellStyle name="BM Input Modeller 3 2 22" xfId="3303"/>
    <cellStyle name="BM Input Modeller 3 2 3" xfId="3304"/>
    <cellStyle name="BM Input Modeller 3 2 3 2" xfId="3305"/>
    <cellStyle name="BM Input Modeller 3 2 3 2 2" xfId="3306"/>
    <cellStyle name="BM Input Modeller 3 2 3 3" xfId="3307"/>
    <cellStyle name="BM Input Modeller 3 2 4" xfId="3308"/>
    <cellStyle name="BM Input Modeller 3 2 4 2" xfId="3309"/>
    <cellStyle name="BM Input Modeller 3 2 4 2 2" xfId="3310"/>
    <cellStyle name="BM Input Modeller 3 2 4 3" xfId="3311"/>
    <cellStyle name="BM Input Modeller 3 2 5" xfId="3312"/>
    <cellStyle name="BM Input Modeller 3 2 5 2" xfId="3313"/>
    <cellStyle name="BM Input Modeller 3 2 5 2 2" xfId="3314"/>
    <cellStyle name="BM Input Modeller 3 2 5 3" xfId="3315"/>
    <cellStyle name="BM Input Modeller 3 2 6" xfId="3316"/>
    <cellStyle name="BM Input Modeller 3 2 6 2" xfId="3317"/>
    <cellStyle name="BM Input Modeller 3 2 6 2 2" xfId="3318"/>
    <cellStyle name="BM Input Modeller 3 2 6 3" xfId="3319"/>
    <cellStyle name="BM Input Modeller 3 2 7" xfId="3320"/>
    <cellStyle name="BM Input Modeller 3 2 7 2" xfId="3321"/>
    <cellStyle name="BM Input Modeller 3 2 7 2 2" xfId="3322"/>
    <cellStyle name="BM Input Modeller 3 2 7 3" xfId="3323"/>
    <cellStyle name="BM Input Modeller 3 2 8" xfId="3324"/>
    <cellStyle name="BM Input Modeller 3 2 8 2" xfId="3325"/>
    <cellStyle name="BM Input Modeller 3 2 8 2 2" xfId="3326"/>
    <cellStyle name="BM Input Modeller 3 2 8 3" xfId="3327"/>
    <cellStyle name="BM Input Modeller 3 2 9" xfId="3328"/>
    <cellStyle name="BM Input Modeller 3 2 9 2" xfId="3329"/>
    <cellStyle name="BM Input Modeller 3 2 9 2 2" xfId="3330"/>
    <cellStyle name="BM Input Modeller 3 2 9 3" xfId="3331"/>
    <cellStyle name="BM Input Modeller 3 3" xfId="3332"/>
    <cellStyle name="BM Input Modeller 3 3 2" xfId="3333"/>
    <cellStyle name="BM Input Modeller 3 3 2 2" xfId="3334"/>
    <cellStyle name="BM Input Modeller 3 3 3" xfId="3335"/>
    <cellStyle name="BM Input Modeller 3 4" xfId="3336"/>
    <cellStyle name="BM Input Modeller 3 4 2" xfId="3337"/>
    <cellStyle name="BM Input Modeller 3 4 2 2" xfId="3338"/>
    <cellStyle name="BM Input Modeller 3 4 3" xfId="3339"/>
    <cellStyle name="BM Input Modeller 3 5" xfId="3340"/>
    <cellStyle name="BM Input Modeller 3 5 2" xfId="3341"/>
    <cellStyle name="BM Input Modeller 3 5 2 2" xfId="3342"/>
    <cellStyle name="BM Input Modeller 3 5 3" xfId="3343"/>
    <cellStyle name="BM Input Modeller 3 6" xfId="3344"/>
    <cellStyle name="BM Input Modeller 3 6 2" xfId="3345"/>
    <cellStyle name="BM Input Modeller 3 6 2 2" xfId="3346"/>
    <cellStyle name="BM Input Modeller 3 6 3" xfId="3347"/>
    <cellStyle name="BM Input Modeller 3 7" xfId="3348"/>
    <cellStyle name="BM Input Modeller 3 7 2" xfId="3349"/>
    <cellStyle name="BM Input Modeller 3 7 2 2" xfId="3350"/>
    <cellStyle name="BM Input Modeller 3 7 3" xfId="3351"/>
    <cellStyle name="BM Input Modeller 3 8" xfId="3352"/>
    <cellStyle name="BM Input Modeller 3 8 2" xfId="3353"/>
    <cellStyle name="BM Input Modeller 3 8 2 2" xfId="3354"/>
    <cellStyle name="BM Input Modeller 3 8 3" xfId="3355"/>
    <cellStyle name="BM Input Modeller 3 9" xfId="3356"/>
    <cellStyle name="BM Input Modeller 3 9 2" xfId="3357"/>
    <cellStyle name="BM Input Modeller 3 9 2 2" xfId="3358"/>
    <cellStyle name="BM Input Modeller 3 9 3" xfId="3359"/>
    <cellStyle name="BM Input Modeller 4" xfId="3360"/>
    <cellStyle name="BM Input Modeller 4 10" xfId="3361"/>
    <cellStyle name="BM Input Modeller 4 10 2" xfId="3362"/>
    <cellStyle name="BM Input Modeller 4 10 2 2" xfId="3363"/>
    <cellStyle name="BM Input Modeller 4 10 3" xfId="3364"/>
    <cellStyle name="BM Input Modeller 4 11" xfId="3365"/>
    <cellStyle name="BM Input Modeller 4 11 2" xfId="3366"/>
    <cellStyle name="BM Input Modeller 4 11 2 2" xfId="3367"/>
    <cellStyle name="BM Input Modeller 4 11 3" xfId="3368"/>
    <cellStyle name="BM Input Modeller 4 12" xfId="3369"/>
    <cellStyle name="BM Input Modeller 4 12 2" xfId="3370"/>
    <cellStyle name="BM Input Modeller 4 12 2 2" xfId="3371"/>
    <cellStyle name="BM Input Modeller 4 12 3" xfId="3372"/>
    <cellStyle name="BM Input Modeller 4 13" xfId="3373"/>
    <cellStyle name="BM Input Modeller 4 13 2" xfId="3374"/>
    <cellStyle name="BM Input Modeller 4 13 2 2" xfId="3375"/>
    <cellStyle name="BM Input Modeller 4 13 3" xfId="3376"/>
    <cellStyle name="BM Input Modeller 4 14" xfId="3377"/>
    <cellStyle name="BM Input Modeller 4 14 2" xfId="3378"/>
    <cellStyle name="BM Input Modeller 4 14 2 2" xfId="3379"/>
    <cellStyle name="BM Input Modeller 4 14 3" xfId="3380"/>
    <cellStyle name="BM Input Modeller 4 15" xfId="3381"/>
    <cellStyle name="BM Input Modeller 4 15 2" xfId="3382"/>
    <cellStyle name="BM Input Modeller 4 15 2 2" xfId="3383"/>
    <cellStyle name="BM Input Modeller 4 15 3" xfId="3384"/>
    <cellStyle name="BM Input Modeller 4 16" xfId="3385"/>
    <cellStyle name="BM Input Modeller 4 16 2" xfId="3386"/>
    <cellStyle name="BM Input Modeller 4 16 2 2" xfId="3387"/>
    <cellStyle name="BM Input Modeller 4 16 3" xfId="3388"/>
    <cellStyle name="BM Input Modeller 4 17" xfId="3389"/>
    <cellStyle name="BM Input Modeller 4 17 2" xfId="3390"/>
    <cellStyle name="BM Input Modeller 4 17 2 2" xfId="3391"/>
    <cellStyle name="BM Input Modeller 4 17 3" xfId="3392"/>
    <cellStyle name="BM Input Modeller 4 18" xfId="3393"/>
    <cellStyle name="BM Input Modeller 4 18 2" xfId="3394"/>
    <cellStyle name="BM Input Modeller 4 19" xfId="3395"/>
    <cellStyle name="BM Input Modeller 4 2" xfId="3396"/>
    <cellStyle name="BM Input Modeller 4 2 10" xfId="3397"/>
    <cellStyle name="BM Input Modeller 4 2 10 2" xfId="3398"/>
    <cellStyle name="BM Input Modeller 4 2 10 2 2" xfId="3399"/>
    <cellStyle name="BM Input Modeller 4 2 10 3" xfId="3400"/>
    <cellStyle name="BM Input Modeller 4 2 11" xfId="3401"/>
    <cellStyle name="BM Input Modeller 4 2 11 2" xfId="3402"/>
    <cellStyle name="BM Input Modeller 4 2 11 2 2" xfId="3403"/>
    <cellStyle name="BM Input Modeller 4 2 11 3" xfId="3404"/>
    <cellStyle name="BM Input Modeller 4 2 12" xfId="3405"/>
    <cellStyle name="BM Input Modeller 4 2 12 2" xfId="3406"/>
    <cellStyle name="BM Input Modeller 4 2 12 2 2" xfId="3407"/>
    <cellStyle name="BM Input Modeller 4 2 12 3" xfId="3408"/>
    <cellStyle name="BM Input Modeller 4 2 13" xfId="3409"/>
    <cellStyle name="BM Input Modeller 4 2 13 2" xfId="3410"/>
    <cellStyle name="BM Input Modeller 4 2 13 2 2" xfId="3411"/>
    <cellStyle name="BM Input Modeller 4 2 13 3" xfId="3412"/>
    <cellStyle name="BM Input Modeller 4 2 14" xfId="3413"/>
    <cellStyle name="BM Input Modeller 4 2 14 2" xfId="3414"/>
    <cellStyle name="BM Input Modeller 4 2 14 2 2" xfId="3415"/>
    <cellStyle name="BM Input Modeller 4 2 14 3" xfId="3416"/>
    <cellStyle name="BM Input Modeller 4 2 15" xfId="3417"/>
    <cellStyle name="BM Input Modeller 4 2 15 2" xfId="3418"/>
    <cellStyle name="BM Input Modeller 4 2 15 2 2" xfId="3419"/>
    <cellStyle name="BM Input Modeller 4 2 15 3" xfId="3420"/>
    <cellStyle name="BM Input Modeller 4 2 16" xfId="3421"/>
    <cellStyle name="BM Input Modeller 4 2 16 2" xfId="3422"/>
    <cellStyle name="BM Input Modeller 4 2 16 2 2" xfId="3423"/>
    <cellStyle name="BM Input Modeller 4 2 16 3" xfId="3424"/>
    <cellStyle name="BM Input Modeller 4 2 17" xfId="3425"/>
    <cellStyle name="BM Input Modeller 4 2 17 2" xfId="3426"/>
    <cellStyle name="BM Input Modeller 4 2 17 2 2" xfId="3427"/>
    <cellStyle name="BM Input Modeller 4 2 17 3" xfId="3428"/>
    <cellStyle name="BM Input Modeller 4 2 18" xfId="3429"/>
    <cellStyle name="BM Input Modeller 4 2 18 2" xfId="3430"/>
    <cellStyle name="BM Input Modeller 4 2 18 2 2" xfId="3431"/>
    <cellStyle name="BM Input Modeller 4 2 18 3" xfId="3432"/>
    <cellStyle name="BM Input Modeller 4 2 19" xfId="3433"/>
    <cellStyle name="BM Input Modeller 4 2 19 2" xfId="3434"/>
    <cellStyle name="BM Input Modeller 4 2 19 2 2" xfId="3435"/>
    <cellStyle name="BM Input Modeller 4 2 19 3" xfId="3436"/>
    <cellStyle name="BM Input Modeller 4 2 2" xfId="3437"/>
    <cellStyle name="BM Input Modeller 4 2 2 2" xfId="3438"/>
    <cellStyle name="BM Input Modeller 4 2 2 2 2" xfId="3439"/>
    <cellStyle name="BM Input Modeller 4 2 2 3" xfId="3440"/>
    <cellStyle name="BM Input Modeller 4 2 20" xfId="3441"/>
    <cellStyle name="BM Input Modeller 4 2 20 2" xfId="3442"/>
    <cellStyle name="BM Input Modeller 4 2 20 2 2" xfId="3443"/>
    <cellStyle name="BM Input Modeller 4 2 20 3" xfId="3444"/>
    <cellStyle name="BM Input Modeller 4 2 21" xfId="3445"/>
    <cellStyle name="BM Input Modeller 4 2 21 2" xfId="3446"/>
    <cellStyle name="BM Input Modeller 4 2 22" xfId="3447"/>
    <cellStyle name="BM Input Modeller 4 2 3" xfId="3448"/>
    <cellStyle name="BM Input Modeller 4 2 3 2" xfId="3449"/>
    <cellStyle name="BM Input Modeller 4 2 3 2 2" xfId="3450"/>
    <cellStyle name="BM Input Modeller 4 2 3 3" xfId="3451"/>
    <cellStyle name="BM Input Modeller 4 2 4" xfId="3452"/>
    <cellStyle name="BM Input Modeller 4 2 4 2" xfId="3453"/>
    <cellStyle name="BM Input Modeller 4 2 4 2 2" xfId="3454"/>
    <cellStyle name="BM Input Modeller 4 2 4 3" xfId="3455"/>
    <cellStyle name="BM Input Modeller 4 2 5" xfId="3456"/>
    <cellStyle name="BM Input Modeller 4 2 5 2" xfId="3457"/>
    <cellStyle name="BM Input Modeller 4 2 5 2 2" xfId="3458"/>
    <cellStyle name="BM Input Modeller 4 2 5 3" xfId="3459"/>
    <cellStyle name="BM Input Modeller 4 2 6" xfId="3460"/>
    <cellStyle name="BM Input Modeller 4 2 6 2" xfId="3461"/>
    <cellStyle name="BM Input Modeller 4 2 6 2 2" xfId="3462"/>
    <cellStyle name="BM Input Modeller 4 2 6 3" xfId="3463"/>
    <cellStyle name="BM Input Modeller 4 2 7" xfId="3464"/>
    <cellStyle name="BM Input Modeller 4 2 7 2" xfId="3465"/>
    <cellStyle name="BM Input Modeller 4 2 7 2 2" xfId="3466"/>
    <cellStyle name="BM Input Modeller 4 2 7 3" xfId="3467"/>
    <cellStyle name="BM Input Modeller 4 2 8" xfId="3468"/>
    <cellStyle name="BM Input Modeller 4 2 8 2" xfId="3469"/>
    <cellStyle name="BM Input Modeller 4 2 8 2 2" xfId="3470"/>
    <cellStyle name="BM Input Modeller 4 2 8 3" xfId="3471"/>
    <cellStyle name="BM Input Modeller 4 2 9" xfId="3472"/>
    <cellStyle name="BM Input Modeller 4 2 9 2" xfId="3473"/>
    <cellStyle name="BM Input Modeller 4 2 9 2 2" xfId="3474"/>
    <cellStyle name="BM Input Modeller 4 2 9 3" xfId="3475"/>
    <cellStyle name="BM Input Modeller 4 3" xfId="3476"/>
    <cellStyle name="BM Input Modeller 4 3 2" xfId="3477"/>
    <cellStyle name="BM Input Modeller 4 3 2 2" xfId="3478"/>
    <cellStyle name="BM Input Modeller 4 3 3" xfId="3479"/>
    <cellStyle name="BM Input Modeller 4 4" xfId="3480"/>
    <cellStyle name="BM Input Modeller 4 4 2" xfId="3481"/>
    <cellStyle name="BM Input Modeller 4 4 2 2" xfId="3482"/>
    <cellStyle name="BM Input Modeller 4 4 3" xfId="3483"/>
    <cellStyle name="BM Input Modeller 4 5" xfId="3484"/>
    <cellStyle name="BM Input Modeller 4 5 2" xfId="3485"/>
    <cellStyle name="BM Input Modeller 4 5 2 2" xfId="3486"/>
    <cellStyle name="BM Input Modeller 4 5 3" xfId="3487"/>
    <cellStyle name="BM Input Modeller 4 6" xfId="3488"/>
    <cellStyle name="BM Input Modeller 4 6 2" xfId="3489"/>
    <cellStyle name="BM Input Modeller 4 6 2 2" xfId="3490"/>
    <cellStyle name="BM Input Modeller 4 6 3" xfId="3491"/>
    <cellStyle name="BM Input Modeller 4 7" xfId="3492"/>
    <cellStyle name="BM Input Modeller 4 7 2" xfId="3493"/>
    <cellStyle name="BM Input Modeller 4 7 2 2" xfId="3494"/>
    <cellStyle name="BM Input Modeller 4 7 3" xfId="3495"/>
    <cellStyle name="BM Input Modeller 4 8" xfId="3496"/>
    <cellStyle name="BM Input Modeller 4 8 2" xfId="3497"/>
    <cellStyle name="BM Input Modeller 4 8 2 2" xfId="3498"/>
    <cellStyle name="BM Input Modeller 4 8 3" xfId="3499"/>
    <cellStyle name="BM Input Modeller 4 9" xfId="3500"/>
    <cellStyle name="BM Input Modeller 4 9 2" xfId="3501"/>
    <cellStyle name="BM Input Modeller 4 9 2 2" xfId="3502"/>
    <cellStyle name="BM Input Modeller 4 9 3" xfId="3503"/>
    <cellStyle name="BM Input Modeller 5" xfId="3504"/>
    <cellStyle name="BM Input Modeller 5 10" xfId="3505"/>
    <cellStyle name="BM Input Modeller 5 10 2" xfId="3506"/>
    <cellStyle name="BM Input Modeller 5 10 2 2" xfId="3507"/>
    <cellStyle name="BM Input Modeller 5 10 3" xfId="3508"/>
    <cellStyle name="BM Input Modeller 5 11" xfId="3509"/>
    <cellStyle name="BM Input Modeller 5 11 2" xfId="3510"/>
    <cellStyle name="BM Input Modeller 5 11 2 2" xfId="3511"/>
    <cellStyle name="BM Input Modeller 5 11 3" xfId="3512"/>
    <cellStyle name="BM Input Modeller 5 12" xfId="3513"/>
    <cellStyle name="BM Input Modeller 5 12 2" xfId="3514"/>
    <cellStyle name="BM Input Modeller 5 12 2 2" xfId="3515"/>
    <cellStyle name="BM Input Modeller 5 12 3" xfId="3516"/>
    <cellStyle name="BM Input Modeller 5 13" xfId="3517"/>
    <cellStyle name="BM Input Modeller 5 13 2" xfId="3518"/>
    <cellStyle name="BM Input Modeller 5 13 2 2" xfId="3519"/>
    <cellStyle name="BM Input Modeller 5 13 3" xfId="3520"/>
    <cellStyle name="BM Input Modeller 5 14" xfId="3521"/>
    <cellStyle name="BM Input Modeller 5 14 2" xfId="3522"/>
    <cellStyle name="BM Input Modeller 5 14 2 2" xfId="3523"/>
    <cellStyle name="BM Input Modeller 5 14 3" xfId="3524"/>
    <cellStyle name="BM Input Modeller 5 15" xfId="3525"/>
    <cellStyle name="BM Input Modeller 5 15 2" xfId="3526"/>
    <cellStyle name="BM Input Modeller 5 15 2 2" xfId="3527"/>
    <cellStyle name="BM Input Modeller 5 15 3" xfId="3528"/>
    <cellStyle name="BM Input Modeller 5 16" xfId="3529"/>
    <cellStyle name="BM Input Modeller 5 16 2" xfId="3530"/>
    <cellStyle name="BM Input Modeller 5 16 2 2" xfId="3531"/>
    <cellStyle name="BM Input Modeller 5 16 3" xfId="3532"/>
    <cellStyle name="BM Input Modeller 5 17" xfId="3533"/>
    <cellStyle name="BM Input Modeller 5 17 2" xfId="3534"/>
    <cellStyle name="BM Input Modeller 5 17 2 2" xfId="3535"/>
    <cellStyle name="BM Input Modeller 5 17 3" xfId="3536"/>
    <cellStyle name="BM Input Modeller 5 18" xfId="3537"/>
    <cellStyle name="BM Input Modeller 5 18 2" xfId="3538"/>
    <cellStyle name="BM Input Modeller 5 18 2 2" xfId="3539"/>
    <cellStyle name="BM Input Modeller 5 18 3" xfId="3540"/>
    <cellStyle name="BM Input Modeller 5 19" xfId="3541"/>
    <cellStyle name="BM Input Modeller 5 19 2" xfId="3542"/>
    <cellStyle name="BM Input Modeller 5 19 2 2" xfId="3543"/>
    <cellStyle name="BM Input Modeller 5 19 3" xfId="3544"/>
    <cellStyle name="BM Input Modeller 5 2" xfId="3545"/>
    <cellStyle name="BM Input Modeller 5 2 10" xfId="3546"/>
    <cellStyle name="BM Input Modeller 5 2 10 2" xfId="3547"/>
    <cellStyle name="BM Input Modeller 5 2 10 2 2" xfId="3548"/>
    <cellStyle name="BM Input Modeller 5 2 10 3" xfId="3549"/>
    <cellStyle name="BM Input Modeller 5 2 11" xfId="3550"/>
    <cellStyle name="BM Input Modeller 5 2 11 2" xfId="3551"/>
    <cellStyle name="BM Input Modeller 5 2 11 2 2" xfId="3552"/>
    <cellStyle name="BM Input Modeller 5 2 11 3" xfId="3553"/>
    <cellStyle name="BM Input Modeller 5 2 12" xfId="3554"/>
    <cellStyle name="BM Input Modeller 5 2 12 2" xfId="3555"/>
    <cellStyle name="BM Input Modeller 5 2 12 2 2" xfId="3556"/>
    <cellStyle name="BM Input Modeller 5 2 12 3" xfId="3557"/>
    <cellStyle name="BM Input Modeller 5 2 13" xfId="3558"/>
    <cellStyle name="BM Input Modeller 5 2 13 2" xfId="3559"/>
    <cellStyle name="BM Input Modeller 5 2 13 2 2" xfId="3560"/>
    <cellStyle name="BM Input Modeller 5 2 13 3" xfId="3561"/>
    <cellStyle name="BM Input Modeller 5 2 14" xfId="3562"/>
    <cellStyle name="BM Input Modeller 5 2 14 2" xfId="3563"/>
    <cellStyle name="BM Input Modeller 5 2 14 2 2" xfId="3564"/>
    <cellStyle name="BM Input Modeller 5 2 14 3" xfId="3565"/>
    <cellStyle name="BM Input Modeller 5 2 15" xfId="3566"/>
    <cellStyle name="BM Input Modeller 5 2 15 2" xfId="3567"/>
    <cellStyle name="BM Input Modeller 5 2 15 2 2" xfId="3568"/>
    <cellStyle name="BM Input Modeller 5 2 15 3" xfId="3569"/>
    <cellStyle name="BM Input Modeller 5 2 16" xfId="3570"/>
    <cellStyle name="BM Input Modeller 5 2 16 2" xfId="3571"/>
    <cellStyle name="BM Input Modeller 5 2 16 2 2" xfId="3572"/>
    <cellStyle name="BM Input Modeller 5 2 16 3" xfId="3573"/>
    <cellStyle name="BM Input Modeller 5 2 17" xfId="3574"/>
    <cellStyle name="BM Input Modeller 5 2 17 2" xfId="3575"/>
    <cellStyle name="BM Input Modeller 5 2 17 2 2" xfId="3576"/>
    <cellStyle name="BM Input Modeller 5 2 17 3" xfId="3577"/>
    <cellStyle name="BM Input Modeller 5 2 18" xfId="3578"/>
    <cellStyle name="BM Input Modeller 5 2 18 2" xfId="3579"/>
    <cellStyle name="BM Input Modeller 5 2 18 2 2" xfId="3580"/>
    <cellStyle name="BM Input Modeller 5 2 18 3" xfId="3581"/>
    <cellStyle name="BM Input Modeller 5 2 19" xfId="3582"/>
    <cellStyle name="BM Input Modeller 5 2 19 2" xfId="3583"/>
    <cellStyle name="BM Input Modeller 5 2 19 2 2" xfId="3584"/>
    <cellStyle name="BM Input Modeller 5 2 19 3" xfId="3585"/>
    <cellStyle name="BM Input Modeller 5 2 2" xfId="3586"/>
    <cellStyle name="BM Input Modeller 5 2 2 2" xfId="3587"/>
    <cellStyle name="BM Input Modeller 5 2 2 2 2" xfId="3588"/>
    <cellStyle name="BM Input Modeller 5 2 2 3" xfId="3589"/>
    <cellStyle name="BM Input Modeller 5 2 20" xfId="3590"/>
    <cellStyle name="BM Input Modeller 5 2 20 2" xfId="3591"/>
    <cellStyle name="BM Input Modeller 5 2 20 2 2" xfId="3592"/>
    <cellStyle name="BM Input Modeller 5 2 20 3" xfId="3593"/>
    <cellStyle name="BM Input Modeller 5 2 21" xfId="3594"/>
    <cellStyle name="BM Input Modeller 5 2 21 2" xfId="3595"/>
    <cellStyle name="BM Input Modeller 5 2 22" xfId="3596"/>
    <cellStyle name="BM Input Modeller 5 2 3" xfId="3597"/>
    <cellStyle name="BM Input Modeller 5 2 3 2" xfId="3598"/>
    <cellStyle name="BM Input Modeller 5 2 3 2 2" xfId="3599"/>
    <cellStyle name="BM Input Modeller 5 2 3 3" xfId="3600"/>
    <cellStyle name="BM Input Modeller 5 2 4" xfId="3601"/>
    <cellStyle name="BM Input Modeller 5 2 4 2" xfId="3602"/>
    <cellStyle name="BM Input Modeller 5 2 4 2 2" xfId="3603"/>
    <cellStyle name="BM Input Modeller 5 2 4 3" xfId="3604"/>
    <cellStyle name="BM Input Modeller 5 2 5" xfId="3605"/>
    <cellStyle name="BM Input Modeller 5 2 5 2" xfId="3606"/>
    <cellStyle name="BM Input Modeller 5 2 5 2 2" xfId="3607"/>
    <cellStyle name="BM Input Modeller 5 2 5 3" xfId="3608"/>
    <cellStyle name="BM Input Modeller 5 2 6" xfId="3609"/>
    <cellStyle name="BM Input Modeller 5 2 6 2" xfId="3610"/>
    <cellStyle name="BM Input Modeller 5 2 6 2 2" xfId="3611"/>
    <cellStyle name="BM Input Modeller 5 2 6 3" xfId="3612"/>
    <cellStyle name="BM Input Modeller 5 2 7" xfId="3613"/>
    <cellStyle name="BM Input Modeller 5 2 7 2" xfId="3614"/>
    <cellStyle name="BM Input Modeller 5 2 7 2 2" xfId="3615"/>
    <cellStyle name="BM Input Modeller 5 2 7 3" xfId="3616"/>
    <cellStyle name="BM Input Modeller 5 2 8" xfId="3617"/>
    <cellStyle name="BM Input Modeller 5 2 8 2" xfId="3618"/>
    <cellStyle name="BM Input Modeller 5 2 8 2 2" xfId="3619"/>
    <cellStyle name="BM Input Modeller 5 2 8 3" xfId="3620"/>
    <cellStyle name="BM Input Modeller 5 2 9" xfId="3621"/>
    <cellStyle name="BM Input Modeller 5 2 9 2" xfId="3622"/>
    <cellStyle name="BM Input Modeller 5 2 9 2 2" xfId="3623"/>
    <cellStyle name="BM Input Modeller 5 2 9 3" xfId="3624"/>
    <cellStyle name="BM Input Modeller 5 20" xfId="3625"/>
    <cellStyle name="BM Input Modeller 5 20 2" xfId="3626"/>
    <cellStyle name="BM Input Modeller 5 20 2 2" xfId="3627"/>
    <cellStyle name="BM Input Modeller 5 20 3" xfId="3628"/>
    <cellStyle name="BM Input Modeller 5 21" xfId="3629"/>
    <cellStyle name="BM Input Modeller 5 21 2" xfId="3630"/>
    <cellStyle name="BM Input Modeller 5 21 2 2" xfId="3631"/>
    <cellStyle name="BM Input Modeller 5 21 3" xfId="3632"/>
    <cellStyle name="BM Input Modeller 5 22" xfId="3633"/>
    <cellStyle name="BM Input Modeller 5 22 2" xfId="3634"/>
    <cellStyle name="BM Input Modeller 5 23" xfId="3635"/>
    <cellStyle name="BM Input Modeller 5 3" xfId="3636"/>
    <cellStyle name="BM Input Modeller 5 3 2" xfId="3637"/>
    <cellStyle name="BM Input Modeller 5 3 2 2" xfId="3638"/>
    <cellStyle name="BM Input Modeller 5 3 3" xfId="3639"/>
    <cellStyle name="BM Input Modeller 5 4" xfId="3640"/>
    <cellStyle name="BM Input Modeller 5 4 2" xfId="3641"/>
    <cellStyle name="BM Input Modeller 5 4 2 2" xfId="3642"/>
    <cellStyle name="BM Input Modeller 5 4 3" xfId="3643"/>
    <cellStyle name="BM Input Modeller 5 5" xfId="3644"/>
    <cellStyle name="BM Input Modeller 5 5 2" xfId="3645"/>
    <cellStyle name="BM Input Modeller 5 5 2 2" xfId="3646"/>
    <cellStyle name="BM Input Modeller 5 5 3" xfId="3647"/>
    <cellStyle name="BM Input Modeller 5 6" xfId="3648"/>
    <cellStyle name="BM Input Modeller 5 6 2" xfId="3649"/>
    <cellStyle name="BM Input Modeller 5 6 2 2" xfId="3650"/>
    <cellStyle name="BM Input Modeller 5 6 3" xfId="3651"/>
    <cellStyle name="BM Input Modeller 5 7" xfId="3652"/>
    <cellStyle name="BM Input Modeller 5 7 2" xfId="3653"/>
    <cellStyle name="BM Input Modeller 5 7 2 2" xfId="3654"/>
    <cellStyle name="BM Input Modeller 5 7 3" xfId="3655"/>
    <cellStyle name="BM Input Modeller 5 8" xfId="3656"/>
    <cellStyle name="BM Input Modeller 5 8 2" xfId="3657"/>
    <cellStyle name="BM Input Modeller 5 8 2 2" xfId="3658"/>
    <cellStyle name="BM Input Modeller 5 8 3" xfId="3659"/>
    <cellStyle name="BM Input Modeller 5 9" xfId="3660"/>
    <cellStyle name="BM Input Modeller 5 9 2" xfId="3661"/>
    <cellStyle name="BM Input Modeller 5 9 2 2" xfId="3662"/>
    <cellStyle name="BM Input Modeller 5 9 3" xfId="3663"/>
    <cellStyle name="BM Input Modeller 6" xfId="3664"/>
    <cellStyle name="BM Input Modeller 6 10" xfId="3665"/>
    <cellStyle name="BM Input Modeller 6 10 2" xfId="3666"/>
    <cellStyle name="BM Input Modeller 6 10 2 2" xfId="3667"/>
    <cellStyle name="BM Input Modeller 6 10 3" xfId="3668"/>
    <cellStyle name="BM Input Modeller 6 11" xfId="3669"/>
    <cellStyle name="BM Input Modeller 6 11 2" xfId="3670"/>
    <cellStyle name="BM Input Modeller 6 11 2 2" xfId="3671"/>
    <cellStyle name="BM Input Modeller 6 11 3" xfId="3672"/>
    <cellStyle name="BM Input Modeller 6 12" xfId="3673"/>
    <cellStyle name="BM Input Modeller 6 12 2" xfId="3674"/>
    <cellStyle name="BM Input Modeller 6 12 2 2" xfId="3675"/>
    <cellStyle name="BM Input Modeller 6 12 3" xfId="3676"/>
    <cellStyle name="BM Input Modeller 6 13" xfId="3677"/>
    <cellStyle name="BM Input Modeller 6 13 2" xfId="3678"/>
    <cellStyle name="BM Input Modeller 6 13 2 2" xfId="3679"/>
    <cellStyle name="BM Input Modeller 6 13 3" xfId="3680"/>
    <cellStyle name="BM Input Modeller 6 14" xfId="3681"/>
    <cellStyle name="BM Input Modeller 6 14 2" xfId="3682"/>
    <cellStyle name="BM Input Modeller 6 14 2 2" xfId="3683"/>
    <cellStyle name="BM Input Modeller 6 14 3" xfId="3684"/>
    <cellStyle name="BM Input Modeller 6 15" xfId="3685"/>
    <cellStyle name="BM Input Modeller 6 15 2" xfId="3686"/>
    <cellStyle name="BM Input Modeller 6 15 2 2" xfId="3687"/>
    <cellStyle name="BM Input Modeller 6 15 3" xfId="3688"/>
    <cellStyle name="BM Input Modeller 6 16" xfId="3689"/>
    <cellStyle name="BM Input Modeller 6 16 2" xfId="3690"/>
    <cellStyle name="BM Input Modeller 6 16 2 2" xfId="3691"/>
    <cellStyle name="BM Input Modeller 6 16 3" xfId="3692"/>
    <cellStyle name="BM Input Modeller 6 17" xfId="3693"/>
    <cellStyle name="BM Input Modeller 6 17 2" xfId="3694"/>
    <cellStyle name="BM Input Modeller 6 17 2 2" xfId="3695"/>
    <cellStyle name="BM Input Modeller 6 17 3" xfId="3696"/>
    <cellStyle name="BM Input Modeller 6 18" xfId="3697"/>
    <cellStyle name="BM Input Modeller 6 18 2" xfId="3698"/>
    <cellStyle name="BM Input Modeller 6 18 2 2" xfId="3699"/>
    <cellStyle name="BM Input Modeller 6 18 3" xfId="3700"/>
    <cellStyle name="BM Input Modeller 6 19" xfId="3701"/>
    <cellStyle name="BM Input Modeller 6 19 2" xfId="3702"/>
    <cellStyle name="BM Input Modeller 6 19 2 2" xfId="3703"/>
    <cellStyle name="BM Input Modeller 6 19 3" xfId="3704"/>
    <cellStyle name="BM Input Modeller 6 2" xfId="3705"/>
    <cellStyle name="BM Input Modeller 6 2 2" xfId="3706"/>
    <cellStyle name="BM Input Modeller 6 2 2 2" xfId="3707"/>
    <cellStyle name="BM Input Modeller 6 2 3" xfId="3708"/>
    <cellStyle name="BM Input Modeller 6 20" xfId="3709"/>
    <cellStyle name="BM Input Modeller 6 20 2" xfId="3710"/>
    <cellStyle name="BM Input Modeller 6 20 2 2" xfId="3711"/>
    <cellStyle name="BM Input Modeller 6 20 3" xfId="3712"/>
    <cellStyle name="BM Input Modeller 6 21" xfId="3713"/>
    <cellStyle name="BM Input Modeller 6 21 2" xfId="3714"/>
    <cellStyle name="BM Input Modeller 6 22" xfId="3715"/>
    <cellStyle name="BM Input Modeller 6 3" xfId="3716"/>
    <cellStyle name="BM Input Modeller 6 3 2" xfId="3717"/>
    <cellStyle name="BM Input Modeller 6 3 2 2" xfId="3718"/>
    <cellStyle name="BM Input Modeller 6 3 3" xfId="3719"/>
    <cellStyle name="BM Input Modeller 6 4" xfId="3720"/>
    <cellStyle name="BM Input Modeller 6 4 2" xfId="3721"/>
    <cellStyle name="BM Input Modeller 6 4 2 2" xfId="3722"/>
    <cellStyle name="BM Input Modeller 6 4 3" xfId="3723"/>
    <cellStyle name="BM Input Modeller 6 5" xfId="3724"/>
    <cellStyle name="BM Input Modeller 6 5 2" xfId="3725"/>
    <cellStyle name="BM Input Modeller 6 5 2 2" xfId="3726"/>
    <cellStyle name="BM Input Modeller 6 5 3" xfId="3727"/>
    <cellStyle name="BM Input Modeller 6 6" xfId="3728"/>
    <cellStyle name="BM Input Modeller 6 6 2" xfId="3729"/>
    <cellStyle name="BM Input Modeller 6 6 2 2" xfId="3730"/>
    <cellStyle name="BM Input Modeller 6 6 3" xfId="3731"/>
    <cellStyle name="BM Input Modeller 6 7" xfId="3732"/>
    <cellStyle name="BM Input Modeller 6 7 2" xfId="3733"/>
    <cellStyle name="BM Input Modeller 6 7 2 2" xfId="3734"/>
    <cellStyle name="BM Input Modeller 6 7 3" xfId="3735"/>
    <cellStyle name="BM Input Modeller 6 8" xfId="3736"/>
    <cellStyle name="BM Input Modeller 6 8 2" xfId="3737"/>
    <cellStyle name="BM Input Modeller 6 8 2 2" xfId="3738"/>
    <cellStyle name="BM Input Modeller 6 8 3" xfId="3739"/>
    <cellStyle name="BM Input Modeller 6 9" xfId="3740"/>
    <cellStyle name="BM Input Modeller 6 9 2" xfId="3741"/>
    <cellStyle name="BM Input Modeller 6 9 2 2" xfId="3742"/>
    <cellStyle name="BM Input Modeller 6 9 3" xfId="3743"/>
    <cellStyle name="BM Input Modeller 7" xfId="3744"/>
    <cellStyle name="BM Input Modeller 7 2" xfId="3745"/>
    <cellStyle name="BM Input Modeller 7 2 2" xfId="3746"/>
    <cellStyle name="BM Input Modeller 7 3" xfId="3747"/>
    <cellStyle name="BM Input Modeller 8" xfId="3748"/>
    <cellStyle name="BM Input Modeller 8 2" xfId="3749"/>
    <cellStyle name="BM Input Modeller 8 2 2" xfId="3750"/>
    <cellStyle name="BM Input Modeller 8 3" xfId="3751"/>
    <cellStyle name="BM Input Modeller 9" xfId="3752"/>
    <cellStyle name="BM Input Modeller 9 2" xfId="3753"/>
    <cellStyle name="BM Input Modeller 9 2 2" xfId="3754"/>
    <cellStyle name="BM Input Modeller 9 3" xfId="3755"/>
    <cellStyle name="BM Input Static" xfId="3756"/>
    <cellStyle name="BM Input Static 10" xfId="3757"/>
    <cellStyle name="BM Input Static 10 2" xfId="3758"/>
    <cellStyle name="BM Input Static 10 2 2" xfId="3759"/>
    <cellStyle name="BM Input Static 10 3" xfId="3760"/>
    <cellStyle name="BM Input Static 11" xfId="3761"/>
    <cellStyle name="BM Input Static 11 2" xfId="3762"/>
    <cellStyle name="BM Input Static 11 2 2" xfId="3763"/>
    <cellStyle name="BM Input Static 11 3" xfId="3764"/>
    <cellStyle name="BM Input Static 12" xfId="3765"/>
    <cellStyle name="BM Input Static 12 2" xfId="3766"/>
    <cellStyle name="BM Input Static 12 2 2" xfId="3767"/>
    <cellStyle name="BM Input Static 12 3" xfId="3768"/>
    <cellStyle name="BM Input Static 13" xfId="3769"/>
    <cellStyle name="BM Input Static 13 2" xfId="3770"/>
    <cellStyle name="BM Input Static 13 2 2" xfId="3771"/>
    <cellStyle name="BM Input Static 13 3" xfId="3772"/>
    <cellStyle name="BM Input Static 14" xfId="3773"/>
    <cellStyle name="BM Input Static 14 2" xfId="3774"/>
    <cellStyle name="BM Input Static 14 2 2" xfId="3775"/>
    <cellStyle name="BM Input Static 14 3" xfId="3776"/>
    <cellStyle name="BM Input Static 15" xfId="3777"/>
    <cellStyle name="BM Input Static 15 2" xfId="3778"/>
    <cellStyle name="BM Input Static 15 2 2" xfId="3779"/>
    <cellStyle name="BM Input Static 15 3" xfId="3780"/>
    <cellStyle name="BM Input Static 16" xfId="3781"/>
    <cellStyle name="BM Input Static 16 2" xfId="3782"/>
    <cellStyle name="BM Input Static 16 2 2" xfId="3783"/>
    <cellStyle name="BM Input Static 16 3" xfId="3784"/>
    <cellStyle name="BM Input Static 17" xfId="3785"/>
    <cellStyle name="BM Input Static 17 2" xfId="3786"/>
    <cellStyle name="BM Input Static 17 2 2" xfId="3787"/>
    <cellStyle name="BM Input Static 17 3" xfId="3788"/>
    <cellStyle name="BM Input Static 18" xfId="3789"/>
    <cellStyle name="BM Input Static 18 2" xfId="3790"/>
    <cellStyle name="BM Input Static 18 2 2" xfId="3791"/>
    <cellStyle name="BM Input Static 18 3" xfId="3792"/>
    <cellStyle name="BM Input Static 19" xfId="3793"/>
    <cellStyle name="BM Input Static 19 2" xfId="3794"/>
    <cellStyle name="BM Input Static 19 2 2" xfId="3795"/>
    <cellStyle name="BM Input Static 19 3" xfId="3796"/>
    <cellStyle name="BM Input Static 2" xfId="3797"/>
    <cellStyle name="BM Input Static 2 10" xfId="3798"/>
    <cellStyle name="BM Input Static 2 10 2" xfId="3799"/>
    <cellStyle name="BM Input Static 2 10 2 2" xfId="3800"/>
    <cellStyle name="BM Input Static 2 10 3" xfId="3801"/>
    <cellStyle name="BM Input Static 2 11" xfId="3802"/>
    <cellStyle name="BM Input Static 2 11 2" xfId="3803"/>
    <cellStyle name="BM Input Static 2 11 2 2" xfId="3804"/>
    <cellStyle name="BM Input Static 2 11 3" xfId="3805"/>
    <cellStyle name="BM Input Static 2 12" xfId="3806"/>
    <cellStyle name="BM Input Static 2 12 2" xfId="3807"/>
    <cellStyle name="BM Input Static 2 12 2 2" xfId="3808"/>
    <cellStyle name="BM Input Static 2 12 3" xfId="3809"/>
    <cellStyle name="BM Input Static 2 13" xfId="3810"/>
    <cellStyle name="BM Input Static 2 13 2" xfId="3811"/>
    <cellStyle name="BM Input Static 2 13 2 2" xfId="3812"/>
    <cellStyle name="BM Input Static 2 13 3" xfId="3813"/>
    <cellStyle name="BM Input Static 2 14" xfId="3814"/>
    <cellStyle name="BM Input Static 2 14 2" xfId="3815"/>
    <cellStyle name="BM Input Static 2 14 2 2" xfId="3816"/>
    <cellStyle name="BM Input Static 2 14 3" xfId="3817"/>
    <cellStyle name="BM Input Static 2 15" xfId="3818"/>
    <cellStyle name="BM Input Static 2 15 2" xfId="3819"/>
    <cellStyle name="BM Input Static 2 15 2 2" xfId="3820"/>
    <cellStyle name="BM Input Static 2 15 3" xfId="3821"/>
    <cellStyle name="BM Input Static 2 16" xfId="3822"/>
    <cellStyle name="BM Input Static 2 16 2" xfId="3823"/>
    <cellStyle name="BM Input Static 2 16 2 2" xfId="3824"/>
    <cellStyle name="BM Input Static 2 16 3" xfId="3825"/>
    <cellStyle name="BM Input Static 2 17" xfId="3826"/>
    <cellStyle name="BM Input Static 2 17 2" xfId="3827"/>
    <cellStyle name="BM Input Static 2 17 2 2" xfId="3828"/>
    <cellStyle name="BM Input Static 2 17 3" xfId="3829"/>
    <cellStyle name="BM Input Static 2 18" xfId="3830"/>
    <cellStyle name="BM Input Static 2 18 2" xfId="3831"/>
    <cellStyle name="BM Input Static 2 18 2 2" xfId="3832"/>
    <cellStyle name="BM Input Static 2 18 3" xfId="3833"/>
    <cellStyle name="BM Input Static 2 19" xfId="3834"/>
    <cellStyle name="BM Input Static 2 19 2" xfId="3835"/>
    <cellStyle name="BM Input Static 2 19 2 2" xfId="3836"/>
    <cellStyle name="BM Input Static 2 19 3" xfId="3837"/>
    <cellStyle name="BM Input Static 2 2" xfId="3838"/>
    <cellStyle name="BM Input Static 2 2 10" xfId="3839"/>
    <cellStyle name="BM Input Static 2 2 10 2" xfId="3840"/>
    <cellStyle name="BM Input Static 2 2 10 2 2" xfId="3841"/>
    <cellStyle name="BM Input Static 2 2 10 3" xfId="3842"/>
    <cellStyle name="BM Input Static 2 2 11" xfId="3843"/>
    <cellStyle name="BM Input Static 2 2 11 2" xfId="3844"/>
    <cellStyle name="BM Input Static 2 2 11 2 2" xfId="3845"/>
    <cellStyle name="BM Input Static 2 2 11 3" xfId="3846"/>
    <cellStyle name="BM Input Static 2 2 12" xfId="3847"/>
    <cellStyle name="BM Input Static 2 2 12 2" xfId="3848"/>
    <cellStyle name="BM Input Static 2 2 12 2 2" xfId="3849"/>
    <cellStyle name="BM Input Static 2 2 12 3" xfId="3850"/>
    <cellStyle name="BM Input Static 2 2 13" xfId="3851"/>
    <cellStyle name="BM Input Static 2 2 13 2" xfId="3852"/>
    <cellStyle name="BM Input Static 2 2 13 2 2" xfId="3853"/>
    <cellStyle name="BM Input Static 2 2 13 3" xfId="3854"/>
    <cellStyle name="BM Input Static 2 2 14" xfId="3855"/>
    <cellStyle name="BM Input Static 2 2 14 2" xfId="3856"/>
    <cellStyle name="BM Input Static 2 2 14 2 2" xfId="3857"/>
    <cellStyle name="BM Input Static 2 2 14 3" xfId="3858"/>
    <cellStyle name="BM Input Static 2 2 15" xfId="3859"/>
    <cellStyle name="BM Input Static 2 2 15 2" xfId="3860"/>
    <cellStyle name="BM Input Static 2 2 15 2 2" xfId="3861"/>
    <cellStyle name="BM Input Static 2 2 15 3" xfId="3862"/>
    <cellStyle name="BM Input Static 2 2 16" xfId="3863"/>
    <cellStyle name="BM Input Static 2 2 16 2" xfId="3864"/>
    <cellStyle name="BM Input Static 2 2 16 2 2" xfId="3865"/>
    <cellStyle name="BM Input Static 2 2 16 3" xfId="3866"/>
    <cellStyle name="BM Input Static 2 2 17" xfId="3867"/>
    <cellStyle name="BM Input Static 2 2 17 2" xfId="3868"/>
    <cellStyle name="BM Input Static 2 2 17 2 2" xfId="3869"/>
    <cellStyle name="BM Input Static 2 2 17 3" xfId="3870"/>
    <cellStyle name="BM Input Static 2 2 18" xfId="3871"/>
    <cellStyle name="BM Input Static 2 2 18 2" xfId="3872"/>
    <cellStyle name="BM Input Static 2 2 19" xfId="3873"/>
    <cellStyle name="BM Input Static 2 2 2" xfId="3874"/>
    <cellStyle name="BM Input Static 2 2 2 10" xfId="3875"/>
    <cellStyle name="BM Input Static 2 2 2 10 2" xfId="3876"/>
    <cellStyle name="BM Input Static 2 2 2 10 2 2" xfId="3877"/>
    <cellStyle name="BM Input Static 2 2 2 10 3" xfId="3878"/>
    <cellStyle name="BM Input Static 2 2 2 11" xfId="3879"/>
    <cellStyle name="BM Input Static 2 2 2 11 2" xfId="3880"/>
    <cellStyle name="BM Input Static 2 2 2 11 2 2" xfId="3881"/>
    <cellStyle name="BM Input Static 2 2 2 11 3" xfId="3882"/>
    <cellStyle name="BM Input Static 2 2 2 12" xfId="3883"/>
    <cellStyle name="BM Input Static 2 2 2 12 2" xfId="3884"/>
    <cellStyle name="BM Input Static 2 2 2 12 2 2" xfId="3885"/>
    <cellStyle name="BM Input Static 2 2 2 12 3" xfId="3886"/>
    <cellStyle name="BM Input Static 2 2 2 13" xfId="3887"/>
    <cellStyle name="BM Input Static 2 2 2 13 2" xfId="3888"/>
    <cellStyle name="BM Input Static 2 2 2 13 2 2" xfId="3889"/>
    <cellStyle name="BM Input Static 2 2 2 13 3" xfId="3890"/>
    <cellStyle name="BM Input Static 2 2 2 14" xfId="3891"/>
    <cellStyle name="BM Input Static 2 2 2 14 2" xfId="3892"/>
    <cellStyle name="BM Input Static 2 2 2 14 2 2" xfId="3893"/>
    <cellStyle name="BM Input Static 2 2 2 14 3" xfId="3894"/>
    <cellStyle name="BM Input Static 2 2 2 15" xfId="3895"/>
    <cellStyle name="BM Input Static 2 2 2 15 2" xfId="3896"/>
    <cellStyle name="BM Input Static 2 2 2 15 2 2" xfId="3897"/>
    <cellStyle name="BM Input Static 2 2 2 15 3" xfId="3898"/>
    <cellStyle name="BM Input Static 2 2 2 16" xfId="3899"/>
    <cellStyle name="BM Input Static 2 2 2 16 2" xfId="3900"/>
    <cellStyle name="BM Input Static 2 2 2 16 2 2" xfId="3901"/>
    <cellStyle name="BM Input Static 2 2 2 16 3" xfId="3902"/>
    <cellStyle name="BM Input Static 2 2 2 17" xfId="3903"/>
    <cellStyle name="BM Input Static 2 2 2 17 2" xfId="3904"/>
    <cellStyle name="BM Input Static 2 2 2 17 2 2" xfId="3905"/>
    <cellStyle name="BM Input Static 2 2 2 17 3" xfId="3906"/>
    <cellStyle name="BM Input Static 2 2 2 18" xfId="3907"/>
    <cellStyle name="BM Input Static 2 2 2 18 2" xfId="3908"/>
    <cellStyle name="BM Input Static 2 2 2 18 2 2" xfId="3909"/>
    <cellStyle name="BM Input Static 2 2 2 18 3" xfId="3910"/>
    <cellStyle name="BM Input Static 2 2 2 19" xfId="3911"/>
    <cellStyle name="BM Input Static 2 2 2 19 2" xfId="3912"/>
    <cellStyle name="BM Input Static 2 2 2 19 2 2" xfId="3913"/>
    <cellStyle name="BM Input Static 2 2 2 19 3" xfId="3914"/>
    <cellStyle name="BM Input Static 2 2 2 2" xfId="3915"/>
    <cellStyle name="BM Input Static 2 2 2 2 2" xfId="3916"/>
    <cellStyle name="BM Input Static 2 2 2 2 2 2" xfId="3917"/>
    <cellStyle name="BM Input Static 2 2 2 2 3" xfId="3918"/>
    <cellStyle name="BM Input Static 2 2 2 20" xfId="3919"/>
    <cellStyle name="BM Input Static 2 2 2 20 2" xfId="3920"/>
    <cellStyle name="BM Input Static 2 2 2 20 2 2" xfId="3921"/>
    <cellStyle name="BM Input Static 2 2 2 20 3" xfId="3922"/>
    <cellStyle name="BM Input Static 2 2 2 21" xfId="3923"/>
    <cellStyle name="BM Input Static 2 2 2 21 2" xfId="3924"/>
    <cellStyle name="BM Input Static 2 2 2 22" xfId="3925"/>
    <cellStyle name="BM Input Static 2 2 2 3" xfId="3926"/>
    <cellStyle name="BM Input Static 2 2 2 3 2" xfId="3927"/>
    <cellStyle name="BM Input Static 2 2 2 3 2 2" xfId="3928"/>
    <cellStyle name="BM Input Static 2 2 2 3 3" xfId="3929"/>
    <cellStyle name="BM Input Static 2 2 2 4" xfId="3930"/>
    <cellStyle name="BM Input Static 2 2 2 4 2" xfId="3931"/>
    <cellStyle name="BM Input Static 2 2 2 4 2 2" xfId="3932"/>
    <cellStyle name="BM Input Static 2 2 2 4 3" xfId="3933"/>
    <cellStyle name="BM Input Static 2 2 2 5" xfId="3934"/>
    <cellStyle name="BM Input Static 2 2 2 5 2" xfId="3935"/>
    <cellStyle name="BM Input Static 2 2 2 5 2 2" xfId="3936"/>
    <cellStyle name="BM Input Static 2 2 2 5 3" xfId="3937"/>
    <cellStyle name="BM Input Static 2 2 2 6" xfId="3938"/>
    <cellStyle name="BM Input Static 2 2 2 6 2" xfId="3939"/>
    <cellStyle name="BM Input Static 2 2 2 6 2 2" xfId="3940"/>
    <cellStyle name="BM Input Static 2 2 2 6 3" xfId="3941"/>
    <cellStyle name="BM Input Static 2 2 2 7" xfId="3942"/>
    <cellStyle name="BM Input Static 2 2 2 7 2" xfId="3943"/>
    <cellStyle name="BM Input Static 2 2 2 7 2 2" xfId="3944"/>
    <cellStyle name="BM Input Static 2 2 2 7 3" xfId="3945"/>
    <cellStyle name="BM Input Static 2 2 2 8" xfId="3946"/>
    <cellStyle name="BM Input Static 2 2 2 8 2" xfId="3947"/>
    <cellStyle name="BM Input Static 2 2 2 8 2 2" xfId="3948"/>
    <cellStyle name="BM Input Static 2 2 2 8 3" xfId="3949"/>
    <cellStyle name="BM Input Static 2 2 2 9" xfId="3950"/>
    <cellStyle name="BM Input Static 2 2 2 9 2" xfId="3951"/>
    <cellStyle name="BM Input Static 2 2 2 9 2 2" xfId="3952"/>
    <cellStyle name="BM Input Static 2 2 2 9 3" xfId="3953"/>
    <cellStyle name="BM Input Static 2 2 3" xfId="3954"/>
    <cellStyle name="BM Input Static 2 2 3 2" xfId="3955"/>
    <cellStyle name="BM Input Static 2 2 3 2 2" xfId="3956"/>
    <cellStyle name="BM Input Static 2 2 3 3" xfId="3957"/>
    <cellStyle name="BM Input Static 2 2 4" xfId="3958"/>
    <cellStyle name="BM Input Static 2 2 4 2" xfId="3959"/>
    <cellStyle name="BM Input Static 2 2 4 2 2" xfId="3960"/>
    <cellStyle name="BM Input Static 2 2 4 3" xfId="3961"/>
    <cellStyle name="BM Input Static 2 2 5" xfId="3962"/>
    <cellStyle name="BM Input Static 2 2 5 2" xfId="3963"/>
    <cellStyle name="BM Input Static 2 2 5 2 2" xfId="3964"/>
    <cellStyle name="BM Input Static 2 2 5 3" xfId="3965"/>
    <cellStyle name="BM Input Static 2 2 6" xfId="3966"/>
    <cellStyle name="BM Input Static 2 2 6 2" xfId="3967"/>
    <cellStyle name="BM Input Static 2 2 6 2 2" xfId="3968"/>
    <cellStyle name="BM Input Static 2 2 6 3" xfId="3969"/>
    <cellStyle name="BM Input Static 2 2 7" xfId="3970"/>
    <cellStyle name="BM Input Static 2 2 7 2" xfId="3971"/>
    <cellStyle name="BM Input Static 2 2 7 2 2" xfId="3972"/>
    <cellStyle name="BM Input Static 2 2 7 3" xfId="3973"/>
    <cellStyle name="BM Input Static 2 2 8" xfId="3974"/>
    <cellStyle name="BM Input Static 2 2 8 2" xfId="3975"/>
    <cellStyle name="BM Input Static 2 2 8 2 2" xfId="3976"/>
    <cellStyle name="BM Input Static 2 2 8 3" xfId="3977"/>
    <cellStyle name="BM Input Static 2 2 9" xfId="3978"/>
    <cellStyle name="BM Input Static 2 2 9 2" xfId="3979"/>
    <cellStyle name="BM Input Static 2 2 9 2 2" xfId="3980"/>
    <cellStyle name="BM Input Static 2 2 9 3" xfId="3981"/>
    <cellStyle name="BM Input Static 2 20" xfId="3982"/>
    <cellStyle name="BM Input Static 2 20 2" xfId="3983"/>
    <cellStyle name="BM Input Static 2 20 2 2" xfId="3984"/>
    <cellStyle name="BM Input Static 2 20 3" xfId="3985"/>
    <cellStyle name="BM Input Static 2 21" xfId="3986"/>
    <cellStyle name="BM Input Static 2 21 2" xfId="3987"/>
    <cellStyle name="BM Input Static 2 22" xfId="3988"/>
    <cellStyle name="BM Input Static 2 3" xfId="3989"/>
    <cellStyle name="BM Input Static 2 3 10" xfId="3990"/>
    <cellStyle name="BM Input Static 2 3 10 2" xfId="3991"/>
    <cellStyle name="BM Input Static 2 3 10 2 2" xfId="3992"/>
    <cellStyle name="BM Input Static 2 3 10 3" xfId="3993"/>
    <cellStyle name="BM Input Static 2 3 11" xfId="3994"/>
    <cellStyle name="BM Input Static 2 3 11 2" xfId="3995"/>
    <cellStyle name="BM Input Static 2 3 11 2 2" xfId="3996"/>
    <cellStyle name="BM Input Static 2 3 11 3" xfId="3997"/>
    <cellStyle name="BM Input Static 2 3 12" xfId="3998"/>
    <cellStyle name="BM Input Static 2 3 12 2" xfId="3999"/>
    <cellStyle name="BM Input Static 2 3 12 2 2" xfId="4000"/>
    <cellStyle name="BM Input Static 2 3 12 3" xfId="4001"/>
    <cellStyle name="BM Input Static 2 3 13" xfId="4002"/>
    <cellStyle name="BM Input Static 2 3 13 2" xfId="4003"/>
    <cellStyle name="BM Input Static 2 3 13 2 2" xfId="4004"/>
    <cellStyle name="BM Input Static 2 3 13 3" xfId="4005"/>
    <cellStyle name="BM Input Static 2 3 14" xfId="4006"/>
    <cellStyle name="BM Input Static 2 3 14 2" xfId="4007"/>
    <cellStyle name="BM Input Static 2 3 14 2 2" xfId="4008"/>
    <cellStyle name="BM Input Static 2 3 14 3" xfId="4009"/>
    <cellStyle name="BM Input Static 2 3 15" xfId="4010"/>
    <cellStyle name="BM Input Static 2 3 15 2" xfId="4011"/>
    <cellStyle name="BM Input Static 2 3 15 2 2" xfId="4012"/>
    <cellStyle name="BM Input Static 2 3 15 3" xfId="4013"/>
    <cellStyle name="BM Input Static 2 3 16" xfId="4014"/>
    <cellStyle name="BM Input Static 2 3 16 2" xfId="4015"/>
    <cellStyle name="BM Input Static 2 3 16 2 2" xfId="4016"/>
    <cellStyle name="BM Input Static 2 3 16 3" xfId="4017"/>
    <cellStyle name="BM Input Static 2 3 17" xfId="4018"/>
    <cellStyle name="BM Input Static 2 3 17 2" xfId="4019"/>
    <cellStyle name="BM Input Static 2 3 17 2 2" xfId="4020"/>
    <cellStyle name="BM Input Static 2 3 17 3" xfId="4021"/>
    <cellStyle name="BM Input Static 2 3 18" xfId="4022"/>
    <cellStyle name="BM Input Static 2 3 18 2" xfId="4023"/>
    <cellStyle name="BM Input Static 2 3 19" xfId="4024"/>
    <cellStyle name="BM Input Static 2 3 2" xfId="4025"/>
    <cellStyle name="BM Input Static 2 3 2 10" xfId="4026"/>
    <cellStyle name="BM Input Static 2 3 2 10 2" xfId="4027"/>
    <cellStyle name="BM Input Static 2 3 2 10 2 2" xfId="4028"/>
    <cellStyle name="BM Input Static 2 3 2 10 3" xfId="4029"/>
    <cellStyle name="BM Input Static 2 3 2 11" xfId="4030"/>
    <cellStyle name="BM Input Static 2 3 2 11 2" xfId="4031"/>
    <cellStyle name="BM Input Static 2 3 2 11 2 2" xfId="4032"/>
    <cellStyle name="BM Input Static 2 3 2 11 3" xfId="4033"/>
    <cellStyle name="BM Input Static 2 3 2 12" xfId="4034"/>
    <cellStyle name="BM Input Static 2 3 2 12 2" xfId="4035"/>
    <cellStyle name="BM Input Static 2 3 2 12 2 2" xfId="4036"/>
    <cellStyle name="BM Input Static 2 3 2 12 3" xfId="4037"/>
    <cellStyle name="BM Input Static 2 3 2 13" xfId="4038"/>
    <cellStyle name="BM Input Static 2 3 2 13 2" xfId="4039"/>
    <cellStyle name="BM Input Static 2 3 2 13 2 2" xfId="4040"/>
    <cellStyle name="BM Input Static 2 3 2 13 3" xfId="4041"/>
    <cellStyle name="BM Input Static 2 3 2 14" xfId="4042"/>
    <cellStyle name="BM Input Static 2 3 2 14 2" xfId="4043"/>
    <cellStyle name="BM Input Static 2 3 2 14 2 2" xfId="4044"/>
    <cellStyle name="BM Input Static 2 3 2 14 3" xfId="4045"/>
    <cellStyle name="BM Input Static 2 3 2 15" xfId="4046"/>
    <cellStyle name="BM Input Static 2 3 2 15 2" xfId="4047"/>
    <cellStyle name="BM Input Static 2 3 2 15 2 2" xfId="4048"/>
    <cellStyle name="BM Input Static 2 3 2 15 3" xfId="4049"/>
    <cellStyle name="BM Input Static 2 3 2 16" xfId="4050"/>
    <cellStyle name="BM Input Static 2 3 2 16 2" xfId="4051"/>
    <cellStyle name="BM Input Static 2 3 2 16 2 2" xfId="4052"/>
    <cellStyle name="BM Input Static 2 3 2 16 3" xfId="4053"/>
    <cellStyle name="BM Input Static 2 3 2 17" xfId="4054"/>
    <cellStyle name="BM Input Static 2 3 2 17 2" xfId="4055"/>
    <cellStyle name="BM Input Static 2 3 2 17 2 2" xfId="4056"/>
    <cellStyle name="BM Input Static 2 3 2 17 3" xfId="4057"/>
    <cellStyle name="BM Input Static 2 3 2 18" xfId="4058"/>
    <cellStyle name="BM Input Static 2 3 2 18 2" xfId="4059"/>
    <cellStyle name="BM Input Static 2 3 2 18 2 2" xfId="4060"/>
    <cellStyle name="BM Input Static 2 3 2 18 3" xfId="4061"/>
    <cellStyle name="BM Input Static 2 3 2 19" xfId="4062"/>
    <cellStyle name="BM Input Static 2 3 2 19 2" xfId="4063"/>
    <cellStyle name="BM Input Static 2 3 2 19 2 2" xfId="4064"/>
    <cellStyle name="BM Input Static 2 3 2 19 3" xfId="4065"/>
    <cellStyle name="BM Input Static 2 3 2 2" xfId="4066"/>
    <cellStyle name="BM Input Static 2 3 2 2 2" xfId="4067"/>
    <cellStyle name="BM Input Static 2 3 2 2 2 2" xfId="4068"/>
    <cellStyle name="BM Input Static 2 3 2 2 3" xfId="4069"/>
    <cellStyle name="BM Input Static 2 3 2 20" xfId="4070"/>
    <cellStyle name="BM Input Static 2 3 2 20 2" xfId="4071"/>
    <cellStyle name="BM Input Static 2 3 2 20 2 2" xfId="4072"/>
    <cellStyle name="BM Input Static 2 3 2 20 3" xfId="4073"/>
    <cellStyle name="BM Input Static 2 3 2 21" xfId="4074"/>
    <cellStyle name="BM Input Static 2 3 2 21 2" xfId="4075"/>
    <cellStyle name="BM Input Static 2 3 2 22" xfId="4076"/>
    <cellStyle name="BM Input Static 2 3 2 3" xfId="4077"/>
    <cellStyle name="BM Input Static 2 3 2 3 2" xfId="4078"/>
    <cellStyle name="BM Input Static 2 3 2 3 2 2" xfId="4079"/>
    <cellStyle name="BM Input Static 2 3 2 3 3" xfId="4080"/>
    <cellStyle name="BM Input Static 2 3 2 4" xfId="4081"/>
    <cellStyle name="BM Input Static 2 3 2 4 2" xfId="4082"/>
    <cellStyle name="BM Input Static 2 3 2 4 2 2" xfId="4083"/>
    <cellStyle name="BM Input Static 2 3 2 4 3" xfId="4084"/>
    <cellStyle name="BM Input Static 2 3 2 5" xfId="4085"/>
    <cellStyle name="BM Input Static 2 3 2 5 2" xfId="4086"/>
    <cellStyle name="BM Input Static 2 3 2 5 2 2" xfId="4087"/>
    <cellStyle name="BM Input Static 2 3 2 5 3" xfId="4088"/>
    <cellStyle name="BM Input Static 2 3 2 6" xfId="4089"/>
    <cellStyle name="BM Input Static 2 3 2 6 2" xfId="4090"/>
    <cellStyle name="BM Input Static 2 3 2 6 2 2" xfId="4091"/>
    <cellStyle name="BM Input Static 2 3 2 6 3" xfId="4092"/>
    <cellStyle name="BM Input Static 2 3 2 7" xfId="4093"/>
    <cellStyle name="BM Input Static 2 3 2 7 2" xfId="4094"/>
    <cellStyle name="BM Input Static 2 3 2 7 2 2" xfId="4095"/>
    <cellStyle name="BM Input Static 2 3 2 7 3" xfId="4096"/>
    <cellStyle name="BM Input Static 2 3 2 8" xfId="4097"/>
    <cellStyle name="BM Input Static 2 3 2 8 2" xfId="4098"/>
    <cellStyle name="BM Input Static 2 3 2 8 2 2" xfId="4099"/>
    <cellStyle name="BM Input Static 2 3 2 8 3" xfId="4100"/>
    <cellStyle name="BM Input Static 2 3 2 9" xfId="4101"/>
    <cellStyle name="BM Input Static 2 3 2 9 2" xfId="4102"/>
    <cellStyle name="BM Input Static 2 3 2 9 2 2" xfId="4103"/>
    <cellStyle name="BM Input Static 2 3 2 9 3" xfId="4104"/>
    <cellStyle name="BM Input Static 2 3 3" xfId="4105"/>
    <cellStyle name="BM Input Static 2 3 3 2" xfId="4106"/>
    <cellStyle name="BM Input Static 2 3 3 2 2" xfId="4107"/>
    <cellStyle name="BM Input Static 2 3 3 3" xfId="4108"/>
    <cellStyle name="BM Input Static 2 3 4" xfId="4109"/>
    <cellStyle name="BM Input Static 2 3 4 2" xfId="4110"/>
    <cellStyle name="BM Input Static 2 3 4 2 2" xfId="4111"/>
    <cellStyle name="BM Input Static 2 3 4 3" xfId="4112"/>
    <cellStyle name="BM Input Static 2 3 5" xfId="4113"/>
    <cellStyle name="BM Input Static 2 3 5 2" xfId="4114"/>
    <cellStyle name="BM Input Static 2 3 5 2 2" xfId="4115"/>
    <cellStyle name="BM Input Static 2 3 5 3" xfId="4116"/>
    <cellStyle name="BM Input Static 2 3 6" xfId="4117"/>
    <cellStyle name="BM Input Static 2 3 6 2" xfId="4118"/>
    <cellStyle name="BM Input Static 2 3 6 2 2" xfId="4119"/>
    <cellStyle name="BM Input Static 2 3 6 3" xfId="4120"/>
    <cellStyle name="BM Input Static 2 3 7" xfId="4121"/>
    <cellStyle name="BM Input Static 2 3 7 2" xfId="4122"/>
    <cellStyle name="BM Input Static 2 3 7 2 2" xfId="4123"/>
    <cellStyle name="BM Input Static 2 3 7 3" xfId="4124"/>
    <cellStyle name="BM Input Static 2 3 8" xfId="4125"/>
    <cellStyle name="BM Input Static 2 3 8 2" xfId="4126"/>
    <cellStyle name="BM Input Static 2 3 8 2 2" xfId="4127"/>
    <cellStyle name="BM Input Static 2 3 8 3" xfId="4128"/>
    <cellStyle name="BM Input Static 2 3 9" xfId="4129"/>
    <cellStyle name="BM Input Static 2 3 9 2" xfId="4130"/>
    <cellStyle name="BM Input Static 2 3 9 2 2" xfId="4131"/>
    <cellStyle name="BM Input Static 2 3 9 3" xfId="4132"/>
    <cellStyle name="BM Input Static 2 4" xfId="4133"/>
    <cellStyle name="BM Input Static 2 4 10" xfId="4134"/>
    <cellStyle name="BM Input Static 2 4 10 2" xfId="4135"/>
    <cellStyle name="BM Input Static 2 4 10 2 2" xfId="4136"/>
    <cellStyle name="BM Input Static 2 4 10 3" xfId="4137"/>
    <cellStyle name="BM Input Static 2 4 11" xfId="4138"/>
    <cellStyle name="BM Input Static 2 4 11 2" xfId="4139"/>
    <cellStyle name="BM Input Static 2 4 11 2 2" xfId="4140"/>
    <cellStyle name="BM Input Static 2 4 11 3" xfId="4141"/>
    <cellStyle name="BM Input Static 2 4 12" xfId="4142"/>
    <cellStyle name="BM Input Static 2 4 12 2" xfId="4143"/>
    <cellStyle name="BM Input Static 2 4 12 2 2" xfId="4144"/>
    <cellStyle name="BM Input Static 2 4 12 3" xfId="4145"/>
    <cellStyle name="BM Input Static 2 4 13" xfId="4146"/>
    <cellStyle name="BM Input Static 2 4 13 2" xfId="4147"/>
    <cellStyle name="BM Input Static 2 4 13 2 2" xfId="4148"/>
    <cellStyle name="BM Input Static 2 4 13 3" xfId="4149"/>
    <cellStyle name="BM Input Static 2 4 14" xfId="4150"/>
    <cellStyle name="BM Input Static 2 4 14 2" xfId="4151"/>
    <cellStyle name="BM Input Static 2 4 14 2 2" xfId="4152"/>
    <cellStyle name="BM Input Static 2 4 14 3" xfId="4153"/>
    <cellStyle name="BM Input Static 2 4 15" xfId="4154"/>
    <cellStyle name="BM Input Static 2 4 15 2" xfId="4155"/>
    <cellStyle name="BM Input Static 2 4 15 2 2" xfId="4156"/>
    <cellStyle name="BM Input Static 2 4 15 3" xfId="4157"/>
    <cellStyle name="BM Input Static 2 4 16" xfId="4158"/>
    <cellStyle name="BM Input Static 2 4 16 2" xfId="4159"/>
    <cellStyle name="BM Input Static 2 4 16 2 2" xfId="4160"/>
    <cellStyle name="BM Input Static 2 4 16 3" xfId="4161"/>
    <cellStyle name="BM Input Static 2 4 17" xfId="4162"/>
    <cellStyle name="BM Input Static 2 4 17 2" xfId="4163"/>
    <cellStyle name="BM Input Static 2 4 17 2 2" xfId="4164"/>
    <cellStyle name="BM Input Static 2 4 17 3" xfId="4165"/>
    <cellStyle name="BM Input Static 2 4 18" xfId="4166"/>
    <cellStyle name="BM Input Static 2 4 18 2" xfId="4167"/>
    <cellStyle name="BM Input Static 2 4 18 2 2" xfId="4168"/>
    <cellStyle name="BM Input Static 2 4 18 3" xfId="4169"/>
    <cellStyle name="BM Input Static 2 4 19" xfId="4170"/>
    <cellStyle name="BM Input Static 2 4 19 2" xfId="4171"/>
    <cellStyle name="BM Input Static 2 4 19 2 2" xfId="4172"/>
    <cellStyle name="BM Input Static 2 4 19 3" xfId="4173"/>
    <cellStyle name="BM Input Static 2 4 2" xfId="4174"/>
    <cellStyle name="BM Input Static 2 4 2 10" xfId="4175"/>
    <cellStyle name="BM Input Static 2 4 2 10 2" xfId="4176"/>
    <cellStyle name="BM Input Static 2 4 2 10 2 2" xfId="4177"/>
    <cellStyle name="BM Input Static 2 4 2 10 3" xfId="4178"/>
    <cellStyle name="BM Input Static 2 4 2 11" xfId="4179"/>
    <cellStyle name="BM Input Static 2 4 2 11 2" xfId="4180"/>
    <cellStyle name="BM Input Static 2 4 2 11 2 2" xfId="4181"/>
    <cellStyle name="BM Input Static 2 4 2 11 3" xfId="4182"/>
    <cellStyle name="BM Input Static 2 4 2 12" xfId="4183"/>
    <cellStyle name="BM Input Static 2 4 2 12 2" xfId="4184"/>
    <cellStyle name="BM Input Static 2 4 2 12 2 2" xfId="4185"/>
    <cellStyle name="BM Input Static 2 4 2 12 3" xfId="4186"/>
    <cellStyle name="BM Input Static 2 4 2 13" xfId="4187"/>
    <cellStyle name="BM Input Static 2 4 2 13 2" xfId="4188"/>
    <cellStyle name="BM Input Static 2 4 2 13 2 2" xfId="4189"/>
    <cellStyle name="BM Input Static 2 4 2 13 3" xfId="4190"/>
    <cellStyle name="BM Input Static 2 4 2 14" xfId="4191"/>
    <cellStyle name="BM Input Static 2 4 2 14 2" xfId="4192"/>
    <cellStyle name="BM Input Static 2 4 2 14 2 2" xfId="4193"/>
    <cellStyle name="BM Input Static 2 4 2 14 3" xfId="4194"/>
    <cellStyle name="BM Input Static 2 4 2 15" xfId="4195"/>
    <cellStyle name="BM Input Static 2 4 2 15 2" xfId="4196"/>
    <cellStyle name="BM Input Static 2 4 2 15 2 2" xfId="4197"/>
    <cellStyle name="BM Input Static 2 4 2 15 3" xfId="4198"/>
    <cellStyle name="BM Input Static 2 4 2 16" xfId="4199"/>
    <cellStyle name="BM Input Static 2 4 2 16 2" xfId="4200"/>
    <cellStyle name="BM Input Static 2 4 2 16 2 2" xfId="4201"/>
    <cellStyle name="BM Input Static 2 4 2 16 3" xfId="4202"/>
    <cellStyle name="BM Input Static 2 4 2 17" xfId="4203"/>
    <cellStyle name="BM Input Static 2 4 2 17 2" xfId="4204"/>
    <cellStyle name="BM Input Static 2 4 2 17 2 2" xfId="4205"/>
    <cellStyle name="BM Input Static 2 4 2 17 3" xfId="4206"/>
    <cellStyle name="BM Input Static 2 4 2 18" xfId="4207"/>
    <cellStyle name="BM Input Static 2 4 2 18 2" xfId="4208"/>
    <cellStyle name="BM Input Static 2 4 2 18 2 2" xfId="4209"/>
    <cellStyle name="BM Input Static 2 4 2 18 3" xfId="4210"/>
    <cellStyle name="BM Input Static 2 4 2 19" xfId="4211"/>
    <cellStyle name="BM Input Static 2 4 2 19 2" xfId="4212"/>
    <cellStyle name="BM Input Static 2 4 2 19 2 2" xfId="4213"/>
    <cellStyle name="BM Input Static 2 4 2 19 3" xfId="4214"/>
    <cellStyle name="BM Input Static 2 4 2 2" xfId="4215"/>
    <cellStyle name="BM Input Static 2 4 2 2 2" xfId="4216"/>
    <cellStyle name="BM Input Static 2 4 2 2 2 2" xfId="4217"/>
    <cellStyle name="BM Input Static 2 4 2 2 3" xfId="4218"/>
    <cellStyle name="BM Input Static 2 4 2 20" xfId="4219"/>
    <cellStyle name="BM Input Static 2 4 2 20 2" xfId="4220"/>
    <cellStyle name="BM Input Static 2 4 2 20 2 2" xfId="4221"/>
    <cellStyle name="BM Input Static 2 4 2 20 3" xfId="4222"/>
    <cellStyle name="BM Input Static 2 4 2 21" xfId="4223"/>
    <cellStyle name="BM Input Static 2 4 2 21 2" xfId="4224"/>
    <cellStyle name="BM Input Static 2 4 2 22" xfId="4225"/>
    <cellStyle name="BM Input Static 2 4 2 3" xfId="4226"/>
    <cellStyle name="BM Input Static 2 4 2 3 2" xfId="4227"/>
    <cellStyle name="BM Input Static 2 4 2 3 2 2" xfId="4228"/>
    <cellStyle name="BM Input Static 2 4 2 3 3" xfId="4229"/>
    <cellStyle name="BM Input Static 2 4 2 4" xfId="4230"/>
    <cellStyle name="BM Input Static 2 4 2 4 2" xfId="4231"/>
    <cellStyle name="BM Input Static 2 4 2 4 2 2" xfId="4232"/>
    <cellStyle name="BM Input Static 2 4 2 4 3" xfId="4233"/>
    <cellStyle name="BM Input Static 2 4 2 5" xfId="4234"/>
    <cellStyle name="BM Input Static 2 4 2 5 2" xfId="4235"/>
    <cellStyle name="BM Input Static 2 4 2 5 2 2" xfId="4236"/>
    <cellStyle name="BM Input Static 2 4 2 5 3" xfId="4237"/>
    <cellStyle name="BM Input Static 2 4 2 6" xfId="4238"/>
    <cellStyle name="BM Input Static 2 4 2 6 2" xfId="4239"/>
    <cellStyle name="BM Input Static 2 4 2 6 2 2" xfId="4240"/>
    <cellStyle name="BM Input Static 2 4 2 6 3" xfId="4241"/>
    <cellStyle name="BM Input Static 2 4 2 7" xfId="4242"/>
    <cellStyle name="BM Input Static 2 4 2 7 2" xfId="4243"/>
    <cellStyle name="BM Input Static 2 4 2 7 2 2" xfId="4244"/>
    <cellStyle name="BM Input Static 2 4 2 7 3" xfId="4245"/>
    <cellStyle name="BM Input Static 2 4 2 8" xfId="4246"/>
    <cellStyle name="BM Input Static 2 4 2 8 2" xfId="4247"/>
    <cellStyle name="BM Input Static 2 4 2 8 2 2" xfId="4248"/>
    <cellStyle name="BM Input Static 2 4 2 8 3" xfId="4249"/>
    <cellStyle name="BM Input Static 2 4 2 9" xfId="4250"/>
    <cellStyle name="BM Input Static 2 4 2 9 2" xfId="4251"/>
    <cellStyle name="BM Input Static 2 4 2 9 2 2" xfId="4252"/>
    <cellStyle name="BM Input Static 2 4 2 9 3" xfId="4253"/>
    <cellStyle name="BM Input Static 2 4 20" xfId="4254"/>
    <cellStyle name="BM Input Static 2 4 20 2" xfId="4255"/>
    <cellStyle name="BM Input Static 2 4 20 2 2" xfId="4256"/>
    <cellStyle name="BM Input Static 2 4 20 3" xfId="4257"/>
    <cellStyle name="BM Input Static 2 4 21" xfId="4258"/>
    <cellStyle name="BM Input Static 2 4 21 2" xfId="4259"/>
    <cellStyle name="BM Input Static 2 4 21 2 2" xfId="4260"/>
    <cellStyle name="BM Input Static 2 4 21 3" xfId="4261"/>
    <cellStyle name="BM Input Static 2 4 22" xfId="4262"/>
    <cellStyle name="BM Input Static 2 4 22 2" xfId="4263"/>
    <cellStyle name="BM Input Static 2 4 23" xfId="4264"/>
    <cellStyle name="BM Input Static 2 4 3" xfId="4265"/>
    <cellStyle name="BM Input Static 2 4 3 2" xfId="4266"/>
    <cellStyle name="BM Input Static 2 4 3 2 2" xfId="4267"/>
    <cellStyle name="BM Input Static 2 4 3 3" xfId="4268"/>
    <cellStyle name="BM Input Static 2 4 4" xfId="4269"/>
    <cellStyle name="BM Input Static 2 4 4 2" xfId="4270"/>
    <cellStyle name="BM Input Static 2 4 4 2 2" xfId="4271"/>
    <cellStyle name="BM Input Static 2 4 4 3" xfId="4272"/>
    <cellStyle name="BM Input Static 2 4 5" xfId="4273"/>
    <cellStyle name="BM Input Static 2 4 5 2" xfId="4274"/>
    <cellStyle name="BM Input Static 2 4 5 2 2" xfId="4275"/>
    <cellStyle name="BM Input Static 2 4 5 3" xfId="4276"/>
    <cellStyle name="BM Input Static 2 4 6" xfId="4277"/>
    <cellStyle name="BM Input Static 2 4 6 2" xfId="4278"/>
    <cellStyle name="BM Input Static 2 4 6 2 2" xfId="4279"/>
    <cellStyle name="BM Input Static 2 4 6 3" xfId="4280"/>
    <cellStyle name="BM Input Static 2 4 7" xfId="4281"/>
    <cellStyle name="BM Input Static 2 4 7 2" xfId="4282"/>
    <cellStyle name="BM Input Static 2 4 7 2 2" xfId="4283"/>
    <cellStyle name="BM Input Static 2 4 7 3" xfId="4284"/>
    <cellStyle name="BM Input Static 2 4 8" xfId="4285"/>
    <cellStyle name="BM Input Static 2 4 8 2" xfId="4286"/>
    <cellStyle name="BM Input Static 2 4 8 2 2" xfId="4287"/>
    <cellStyle name="BM Input Static 2 4 8 3" xfId="4288"/>
    <cellStyle name="BM Input Static 2 4 9" xfId="4289"/>
    <cellStyle name="BM Input Static 2 4 9 2" xfId="4290"/>
    <cellStyle name="BM Input Static 2 4 9 2 2" xfId="4291"/>
    <cellStyle name="BM Input Static 2 4 9 3" xfId="4292"/>
    <cellStyle name="BM Input Static 2 5" xfId="4293"/>
    <cellStyle name="BM Input Static 2 5 10" xfId="4294"/>
    <cellStyle name="BM Input Static 2 5 10 2" xfId="4295"/>
    <cellStyle name="BM Input Static 2 5 10 2 2" xfId="4296"/>
    <cellStyle name="BM Input Static 2 5 10 3" xfId="4297"/>
    <cellStyle name="BM Input Static 2 5 11" xfId="4298"/>
    <cellStyle name="BM Input Static 2 5 11 2" xfId="4299"/>
    <cellStyle name="BM Input Static 2 5 11 2 2" xfId="4300"/>
    <cellStyle name="BM Input Static 2 5 11 3" xfId="4301"/>
    <cellStyle name="BM Input Static 2 5 12" xfId="4302"/>
    <cellStyle name="BM Input Static 2 5 12 2" xfId="4303"/>
    <cellStyle name="BM Input Static 2 5 12 2 2" xfId="4304"/>
    <cellStyle name="BM Input Static 2 5 12 3" xfId="4305"/>
    <cellStyle name="BM Input Static 2 5 13" xfId="4306"/>
    <cellStyle name="BM Input Static 2 5 13 2" xfId="4307"/>
    <cellStyle name="BM Input Static 2 5 13 2 2" xfId="4308"/>
    <cellStyle name="BM Input Static 2 5 13 3" xfId="4309"/>
    <cellStyle name="BM Input Static 2 5 14" xfId="4310"/>
    <cellStyle name="BM Input Static 2 5 14 2" xfId="4311"/>
    <cellStyle name="BM Input Static 2 5 14 2 2" xfId="4312"/>
    <cellStyle name="BM Input Static 2 5 14 3" xfId="4313"/>
    <cellStyle name="BM Input Static 2 5 15" xfId="4314"/>
    <cellStyle name="BM Input Static 2 5 15 2" xfId="4315"/>
    <cellStyle name="BM Input Static 2 5 15 2 2" xfId="4316"/>
    <cellStyle name="BM Input Static 2 5 15 3" xfId="4317"/>
    <cellStyle name="BM Input Static 2 5 16" xfId="4318"/>
    <cellStyle name="BM Input Static 2 5 16 2" xfId="4319"/>
    <cellStyle name="BM Input Static 2 5 16 2 2" xfId="4320"/>
    <cellStyle name="BM Input Static 2 5 16 3" xfId="4321"/>
    <cellStyle name="BM Input Static 2 5 17" xfId="4322"/>
    <cellStyle name="BM Input Static 2 5 17 2" xfId="4323"/>
    <cellStyle name="BM Input Static 2 5 17 2 2" xfId="4324"/>
    <cellStyle name="BM Input Static 2 5 17 3" xfId="4325"/>
    <cellStyle name="BM Input Static 2 5 18" xfId="4326"/>
    <cellStyle name="BM Input Static 2 5 18 2" xfId="4327"/>
    <cellStyle name="BM Input Static 2 5 18 2 2" xfId="4328"/>
    <cellStyle name="BM Input Static 2 5 18 3" xfId="4329"/>
    <cellStyle name="BM Input Static 2 5 19" xfId="4330"/>
    <cellStyle name="BM Input Static 2 5 19 2" xfId="4331"/>
    <cellStyle name="BM Input Static 2 5 19 2 2" xfId="4332"/>
    <cellStyle name="BM Input Static 2 5 19 3" xfId="4333"/>
    <cellStyle name="BM Input Static 2 5 2" xfId="4334"/>
    <cellStyle name="BM Input Static 2 5 2 2" xfId="4335"/>
    <cellStyle name="BM Input Static 2 5 2 2 2" xfId="4336"/>
    <cellStyle name="BM Input Static 2 5 2 3" xfId="4337"/>
    <cellStyle name="BM Input Static 2 5 20" xfId="4338"/>
    <cellStyle name="BM Input Static 2 5 20 2" xfId="4339"/>
    <cellStyle name="BM Input Static 2 5 20 2 2" xfId="4340"/>
    <cellStyle name="BM Input Static 2 5 20 3" xfId="4341"/>
    <cellStyle name="BM Input Static 2 5 21" xfId="4342"/>
    <cellStyle name="BM Input Static 2 5 21 2" xfId="4343"/>
    <cellStyle name="BM Input Static 2 5 22" xfId="4344"/>
    <cellStyle name="BM Input Static 2 5 3" xfId="4345"/>
    <cellStyle name="BM Input Static 2 5 3 2" xfId="4346"/>
    <cellStyle name="BM Input Static 2 5 3 2 2" xfId="4347"/>
    <cellStyle name="BM Input Static 2 5 3 3" xfId="4348"/>
    <cellStyle name="BM Input Static 2 5 4" xfId="4349"/>
    <cellStyle name="BM Input Static 2 5 4 2" xfId="4350"/>
    <cellStyle name="BM Input Static 2 5 4 2 2" xfId="4351"/>
    <cellStyle name="BM Input Static 2 5 4 3" xfId="4352"/>
    <cellStyle name="BM Input Static 2 5 5" xfId="4353"/>
    <cellStyle name="BM Input Static 2 5 5 2" xfId="4354"/>
    <cellStyle name="BM Input Static 2 5 5 2 2" xfId="4355"/>
    <cellStyle name="BM Input Static 2 5 5 3" xfId="4356"/>
    <cellStyle name="BM Input Static 2 5 6" xfId="4357"/>
    <cellStyle name="BM Input Static 2 5 6 2" xfId="4358"/>
    <cellStyle name="BM Input Static 2 5 6 2 2" xfId="4359"/>
    <cellStyle name="BM Input Static 2 5 6 3" xfId="4360"/>
    <cellStyle name="BM Input Static 2 5 7" xfId="4361"/>
    <cellStyle name="BM Input Static 2 5 7 2" xfId="4362"/>
    <cellStyle name="BM Input Static 2 5 7 2 2" xfId="4363"/>
    <cellStyle name="BM Input Static 2 5 7 3" xfId="4364"/>
    <cellStyle name="BM Input Static 2 5 8" xfId="4365"/>
    <cellStyle name="BM Input Static 2 5 8 2" xfId="4366"/>
    <cellStyle name="BM Input Static 2 5 8 2 2" xfId="4367"/>
    <cellStyle name="BM Input Static 2 5 8 3" xfId="4368"/>
    <cellStyle name="BM Input Static 2 5 9" xfId="4369"/>
    <cellStyle name="BM Input Static 2 5 9 2" xfId="4370"/>
    <cellStyle name="BM Input Static 2 5 9 2 2" xfId="4371"/>
    <cellStyle name="BM Input Static 2 5 9 3" xfId="4372"/>
    <cellStyle name="BM Input Static 2 6" xfId="4373"/>
    <cellStyle name="BM Input Static 2 6 2" xfId="4374"/>
    <cellStyle name="BM Input Static 2 6 2 2" xfId="4375"/>
    <cellStyle name="BM Input Static 2 6 3" xfId="4376"/>
    <cellStyle name="BM Input Static 2 7" xfId="4377"/>
    <cellStyle name="BM Input Static 2 7 2" xfId="4378"/>
    <cellStyle name="BM Input Static 2 7 2 2" xfId="4379"/>
    <cellStyle name="BM Input Static 2 7 3" xfId="4380"/>
    <cellStyle name="BM Input Static 2 8" xfId="4381"/>
    <cellStyle name="BM Input Static 2 8 2" xfId="4382"/>
    <cellStyle name="BM Input Static 2 8 2 2" xfId="4383"/>
    <cellStyle name="BM Input Static 2 8 3" xfId="4384"/>
    <cellStyle name="BM Input Static 2 9" xfId="4385"/>
    <cellStyle name="BM Input Static 2 9 2" xfId="4386"/>
    <cellStyle name="BM Input Static 2 9 2 2" xfId="4387"/>
    <cellStyle name="BM Input Static 2 9 3" xfId="4388"/>
    <cellStyle name="BM Input Static 20" xfId="4389"/>
    <cellStyle name="BM Input Static 20 2" xfId="4390"/>
    <cellStyle name="BM Input Static 20 2 2" xfId="4391"/>
    <cellStyle name="BM Input Static 20 3" xfId="4392"/>
    <cellStyle name="BM Input Static 21" xfId="4393"/>
    <cellStyle name="BM Input Static 21 2" xfId="4394"/>
    <cellStyle name="BM Input Static 21 2 2" xfId="4395"/>
    <cellStyle name="BM Input Static 21 3" xfId="4396"/>
    <cellStyle name="BM Input Static 22" xfId="4397"/>
    <cellStyle name="BM Input Static 22 2" xfId="4398"/>
    <cellStyle name="BM Input Static 23" xfId="4399"/>
    <cellStyle name="BM Input Static 24" xfId="4400"/>
    <cellStyle name="BM Input Static 25" xfId="4401"/>
    <cellStyle name="BM Input Static 26" xfId="4402"/>
    <cellStyle name="BM Input Static 3" xfId="4403"/>
    <cellStyle name="BM Input Static 3 10" xfId="4404"/>
    <cellStyle name="BM Input Static 3 10 2" xfId="4405"/>
    <cellStyle name="BM Input Static 3 10 2 2" xfId="4406"/>
    <cellStyle name="BM Input Static 3 10 3" xfId="4407"/>
    <cellStyle name="BM Input Static 3 11" xfId="4408"/>
    <cellStyle name="BM Input Static 3 11 2" xfId="4409"/>
    <cellStyle name="BM Input Static 3 11 2 2" xfId="4410"/>
    <cellStyle name="BM Input Static 3 11 3" xfId="4411"/>
    <cellStyle name="BM Input Static 3 12" xfId="4412"/>
    <cellStyle name="BM Input Static 3 12 2" xfId="4413"/>
    <cellStyle name="BM Input Static 3 12 2 2" xfId="4414"/>
    <cellStyle name="BM Input Static 3 12 3" xfId="4415"/>
    <cellStyle name="BM Input Static 3 13" xfId="4416"/>
    <cellStyle name="BM Input Static 3 13 2" xfId="4417"/>
    <cellStyle name="BM Input Static 3 13 2 2" xfId="4418"/>
    <cellStyle name="BM Input Static 3 13 3" xfId="4419"/>
    <cellStyle name="BM Input Static 3 14" xfId="4420"/>
    <cellStyle name="BM Input Static 3 14 2" xfId="4421"/>
    <cellStyle name="BM Input Static 3 14 2 2" xfId="4422"/>
    <cellStyle name="BM Input Static 3 14 3" xfId="4423"/>
    <cellStyle name="BM Input Static 3 15" xfId="4424"/>
    <cellStyle name="BM Input Static 3 15 2" xfId="4425"/>
    <cellStyle name="BM Input Static 3 15 2 2" xfId="4426"/>
    <cellStyle name="BM Input Static 3 15 3" xfId="4427"/>
    <cellStyle name="BM Input Static 3 16" xfId="4428"/>
    <cellStyle name="BM Input Static 3 16 2" xfId="4429"/>
    <cellStyle name="BM Input Static 3 16 2 2" xfId="4430"/>
    <cellStyle name="BM Input Static 3 16 3" xfId="4431"/>
    <cellStyle name="BM Input Static 3 17" xfId="4432"/>
    <cellStyle name="BM Input Static 3 17 2" xfId="4433"/>
    <cellStyle name="BM Input Static 3 17 2 2" xfId="4434"/>
    <cellStyle name="BM Input Static 3 17 3" xfId="4435"/>
    <cellStyle name="BM Input Static 3 18" xfId="4436"/>
    <cellStyle name="BM Input Static 3 18 2" xfId="4437"/>
    <cellStyle name="BM Input Static 3 19" xfId="4438"/>
    <cellStyle name="BM Input Static 3 2" xfId="4439"/>
    <cellStyle name="BM Input Static 3 2 10" xfId="4440"/>
    <cellStyle name="BM Input Static 3 2 10 2" xfId="4441"/>
    <cellStyle name="BM Input Static 3 2 10 2 2" xfId="4442"/>
    <cellStyle name="BM Input Static 3 2 10 3" xfId="4443"/>
    <cellStyle name="BM Input Static 3 2 11" xfId="4444"/>
    <cellStyle name="BM Input Static 3 2 11 2" xfId="4445"/>
    <cellStyle name="BM Input Static 3 2 11 2 2" xfId="4446"/>
    <cellStyle name="BM Input Static 3 2 11 3" xfId="4447"/>
    <cellStyle name="BM Input Static 3 2 12" xfId="4448"/>
    <cellStyle name="BM Input Static 3 2 12 2" xfId="4449"/>
    <cellStyle name="BM Input Static 3 2 12 2 2" xfId="4450"/>
    <cellStyle name="BM Input Static 3 2 12 3" xfId="4451"/>
    <cellStyle name="BM Input Static 3 2 13" xfId="4452"/>
    <cellStyle name="BM Input Static 3 2 13 2" xfId="4453"/>
    <cellStyle name="BM Input Static 3 2 13 2 2" xfId="4454"/>
    <cellStyle name="BM Input Static 3 2 13 3" xfId="4455"/>
    <cellStyle name="BM Input Static 3 2 14" xfId="4456"/>
    <cellStyle name="BM Input Static 3 2 14 2" xfId="4457"/>
    <cellStyle name="BM Input Static 3 2 14 2 2" xfId="4458"/>
    <cellStyle name="BM Input Static 3 2 14 3" xfId="4459"/>
    <cellStyle name="BM Input Static 3 2 15" xfId="4460"/>
    <cellStyle name="BM Input Static 3 2 15 2" xfId="4461"/>
    <cellStyle name="BM Input Static 3 2 15 2 2" xfId="4462"/>
    <cellStyle name="BM Input Static 3 2 15 3" xfId="4463"/>
    <cellStyle name="BM Input Static 3 2 16" xfId="4464"/>
    <cellStyle name="BM Input Static 3 2 16 2" xfId="4465"/>
    <cellStyle name="BM Input Static 3 2 16 2 2" xfId="4466"/>
    <cellStyle name="BM Input Static 3 2 16 3" xfId="4467"/>
    <cellStyle name="BM Input Static 3 2 17" xfId="4468"/>
    <cellStyle name="BM Input Static 3 2 17 2" xfId="4469"/>
    <cellStyle name="BM Input Static 3 2 17 2 2" xfId="4470"/>
    <cellStyle name="BM Input Static 3 2 17 3" xfId="4471"/>
    <cellStyle name="BM Input Static 3 2 18" xfId="4472"/>
    <cellStyle name="BM Input Static 3 2 18 2" xfId="4473"/>
    <cellStyle name="BM Input Static 3 2 18 2 2" xfId="4474"/>
    <cellStyle name="BM Input Static 3 2 18 3" xfId="4475"/>
    <cellStyle name="BM Input Static 3 2 19" xfId="4476"/>
    <cellStyle name="BM Input Static 3 2 19 2" xfId="4477"/>
    <cellStyle name="BM Input Static 3 2 19 2 2" xfId="4478"/>
    <cellStyle name="BM Input Static 3 2 19 3" xfId="4479"/>
    <cellStyle name="BM Input Static 3 2 2" xfId="4480"/>
    <cellStyle name="BM Input Static 3 2 2 2" xfId="4481"/>
    <cellStyle name="BM Input Static 3 2 2 2 2" xfId="4482"/>
    <cellStyle name="BM Input Static 3 2 2 3" xfId="4483"/>
    <cellStyle name="BM Input Static 3 2 20" xfId="4484"/>
    <cellStyle name="BM Input Static 3 2 20 2" xfId="4485"/>
    <cellStyle name="BM Input Static 3 2 20 2 2" xfId="4486"/>
    <cellStyle name="BM Input Static 3 2 20 3" xfId="4487"/>
    <cellStyle name="BM Input Static 3 2 21" xfId="4488"/>
    <cellStyle name="BM Input Static 3 2 21 2" xfId="4489"/>
    <cellStyle name="BM Input Static 3 2 22" xfId="4490"/>
    <cellStyle name="BM Input Static 3 2 3" xfId="4491"/>
    <cellStyle name="BM Input Static 3 2 3 2" xfId="4492"/>
    <cellStyle name="BM Input Static 3 2 3 2 2" xfId="4493"/>
    <cellStyle name="BM Input Static 3 2 3 3" xfId="4494"/>
    <cellStyle name="BM Input Static 3 2 4" xfId="4495"/>
    <cellStyle name="BM Input Static 3 2 4 2" xfId="4496"/>
    <cellStyle name="BM Input Static 3 2 4 2 2" xfId="4497"/>
    <cellStyle name="BM Input Static 3 2 4 3" xfId="4498"/>
    <cellStyle name="BM Input Static 3 2 5" xfId="4499"/>
    <cellStyle name="BM Input Static 3 2 5 2" xfId="4500"/>
    <cellStyle name="BM Input Static 3 2 5 2 2" xfId="4501"/>
    <cellStyle name="BM Input Static 3 2 5 3" xfId="4502"/>
    <cellStyle name="BM Input Static 3 2 6" xfId="4503"/>
    <cellStyle name="BM Input Static 3 2 6 2" xfId="4504"/>
    <cellStyle name="BM Input Static 3 2 6 2 2" xfId="4505"/>
    <cellStyle name="BM Input Static 3 2 6 3" xfId="4506"/>
    <cellStyle name="BM Input Static 3 2 7" xfId="4507"/>
    <cellStyle name="BM Input Static 3 2 7 2" xfId="4508"/>
    <cellStyle name="BM Input Static 3 2 7 2 2" xfId="4509"/>
    <cellStyle name="BM Input Static 3 2 7 3" xfId="4510"/>
    <cellStyle name="BM Input Static 3 2 8" xfId="4511"/>
    <cellStyle name="BM Input Static 3 2 8 2" xfId="4512"/>
    <cellStyle name="BM Input Static 3 2 8 2 2" xfId="4513"/>
    <cellStyle name="BM Input Static 3 2 8 3" xfId="4514"/>
    <cellStyle name="BM Input Static 3 2 9" xfId="4515"/>
    <cellStyle name="BM Input Static 3 2 9 2" xfId="4516"/>
    <cellStyle name="BM Input Static 3 2 9 2 2" xfId="4517"/>
    <cellStyle name="BM Input Static 3 2 9 3" xfId="4518"/>
    <cellStyle name="BM Input Static 3 3" xfId="4519"/>
    <cellStyle name="BM Input Static 3 3 2" xfId="4520"/>
    <cellStyle name="BM Input Static 3 3 2 2" xfId="4521"/>
    <cellStyle name="BM Input Static 3 3 3" xfId="4522"/>
    <cellStyle name="BM Input Static 3 4" xfId="4523"/>
    <cellStyle name="BM Input Static 3 4 2" xfId="4524"/>
    <cellStyle name="BM Input Static 3 4 2 2" xfId="4525"/>
    <cellStyle name="BM Input Static 3 4 3" xfId="4526"/>
    <cellStyle name="BM Input Static 3 5" xfId="4527"/>
    <cellStyle name="BM Input Static 3 5 2" xfId="4528"/>
    <cellStyle name="BM Input Static 3 5 2 2" xfId="4529"/>
    <cellStyle name="BM Input Static 3 5 3" xfId="4530"/>
    <cellStyle name="BM Input Static 3 6" xfId="4531"/>
    <cellStyle name="BM Input Static 3 6 2" xfId="4532"/>
    <cellStyle name="BM Input Static 3 6 2 2" xfId="4533"/>
    <cellStyle name="BM Input Static 3 6 3" xfId="4534"/>
    <cellStyle name="BM Input Static 3 7" xfId="4535"/>
    <cellStyle name="BM Input Static 3 7 2" xfId="4536"/>
    <cellStyle name="BM Input Static 3 7 2 2" xfId="4537"/>
    <cellStyle name="BM Input Static 3 7 3" xfId="4538"/>
    <cellStyle name="BM Input Static 3 8" xfId="4539"/>
    <cellStyle name="BM Input Static 3 8 2" xfId="4540"/>
    <cellStyle name="BM Input Static 3 8 2 2" xfId="4541"/>
    <cellStyle name="BM Input Static 3 8 3" xfId="4542"/>
    <cellStyle name="BM Input Static 3 9" xfId="4543"/>
    <cellStyle name="BM Input Static 3 9 2" xfId="4544"/>
    <cellStyle name="BM Input Static 3 9 2 2" xfId="4545"/>
    <cellStyle name="BM Input Static 3 9 3" xfId="4546"/>
    <cellStyle name="BM Input Static 4" xfId="4547"/>
    <cellStyle name="BM Input Static 4 10" xfId="4548"/>
    <cellStyle name="BM Input Static 4 10 2" xfId="4549"/>
    <cellStyle name="BM Input Static 4 10 2 2" xfId="4550"/>
    <cellStyle name="BM Input Static 4 10 3" xfId="4551"/>
    <cellStyle name="BM Input Static 4 11" xfId="4552"/>
    <cellStyle name="BM Input Static 4 11 2" xfId="4553"/>
    <cellStyle name="BM Input Static 4 11 2 2" xfId="4554"/>
    <cellStyle name="BM Input Static 4 11 3" xfId="4555"/>
    <cellStyle name="BM Input Static 4 12" xfId="4556"/>
    <cellStyle name="BM Input Static 4 12 2" xfId="4557"/>
    <cellStyle name="BM Input Static 4 12 2 2" xfId="4558"/>
    <cellStyle name="BM Input Static 4 12 3" xfId="4559"/>
    <cellStyle name="BM Input Static 4 13" xfId="4560"/>
    <cellStyle name="BM Input Static 4 13 2" xfId="4561"/>
    <cellStyle name="BM Input Static 4 13 2 2" xfId="4562"/>
    <cellStyle name="BM Input Static 4 13 3" xfId="4563"/>
    <cellStyle name="BM Input Static 4 14" xfId="4564"/>
    <cellStyle name="BM Input Static 4 14 2" xfId="4565"/>
    <cellStyle name="BM Input Static 4 14 2 2" xfId="4566"/>
    <cellStyle name="BM Input Static 4 14 3" xfId="4567"/>
    <cellStyle name="BM Input Static 4 15" xfId="4568"/>
    <cellStyle name="BM Input Static 4 15 2" xfId="4569"/>
    <cellStyle name="BM Input Static 4 15 2 2" xfId="4570"/>
    <cellStyle name="BM Input Static 4 15 3" xfId="4571"/>
    <cellStyle name="BM Input Static 4 16" xfId="4572"/>
    <cellStyle name="BM Input Static 4 16 2" xfId="4573"/>
    <cellStyle name="BM Input Static 4 16 2 2" xfId="4574"/>
    <cellStyle name="BM Input Static 4 16 3" xfId="4575"/>
    <cellStyle name="BM Input Static 4 17" xfId="4576"/>
    <cellStyle name="BM Input Static 4 17 2" xfId="4577"/>
    <cellStyle name="BM Input Static 4 17 2 2" xfId="4578"/>
    <cellStyle name="BM Input Static 4 17 3" xfId="4579"/>
    <cellStyle name="BM Input Static 4 18" xfId="4580"/>
    <cellStyle name="BM Input Static 4 18 2" xfId="4581"/>
    <cellStyle name="BM Input Static 4 19" xfId="4582"/>
    <cellStyle name="BM Input Static 4 2" xfId="4583"/>
    <cellStyle name="BM Input Static 4 2 10" xfId="4584"/>
    <cellStyle name="BM Input Static 4 2 10 2" xfId="4585"/>
    <cellStyle name="BM Input Static 4 2 10 2 2" xfId="4586"/>
    <cellStyle name="BM Input Static 4 2 10 3" xfId="4587"/>
    <cellStyle name="BM Input Static 4 2 11" xfId="4588"/>
    <cellStyle name="BM Input Static 4 2 11 2" xfId="4589"/>
    <cellStyle name="BM Input Static 4 2 11 2 2" xfId="4590"/>
    <cellStyle name="BM Input Static 4 2 11 3" xfId="4591"/>
    <cellStyle name="BM Input Static 4 2 12" xfId="4592"/>
    <cellStyle name="BM Input Static 4 2 12 2" xfId="4593"/>
    <cellStyle name="BM Input Static 4 2 12 2 2" xfId="4594"/>
    <cellStyle name="BM Input Static 4 2 12 3" xfId="4595"/>
    <cellStyle name="BM Input Static 4 2 13" xfId="4596"/>
    <cellStyle name="BM Input Static 4 2 13 2" xfId="4597"/>
    <cellStyle name="BM Input Static 4 2 13 2 2" xfId="4598"/>
    <cellStyle name="BM Input Static 4 2 13 3" xfId="4599"/>
    <cellStyle name="BM Input Static 4 2 14" xfId="4600"/>
    <cellStyle name="BM Input Static 4 2 14 2" xfId="4601"/>
    <cellStyle name="BM Input Static 4 2 14 2 2" xfId="4602"/>
    <cellStyle name="BM Input Static 4 2 14 3" xfId="4603"/>
    <cellStyle name="BM Input Static 4 2 15" xfId="4604"/>
    <cellStyle name="BM Input Static 4 2 15 2" xfId="4605"/>
    <cellStyle name="BM Input Static 4 2 15 2 2" xfId="4606"/>
    <cellStyle name="BM Input Static 4 2 15 3" xfId="4607"/>
    <cellStyle name="BM Input Static 4 2 16" xfId="4608"/>
    <cellStyle name="BM Input Static 4 2 16 2" xfId="4609"/>
    <cellStyle name="BM Input Static 4 2 16 2 2" xfId="4610"/>
    <cellStyle name="BM Input Static 4 2 16 3" xfId="4611"/>
    <cellStyle name="BM Input Static 4 2 17" xfId="4612"/>
    <cellStyle name="BM Input Static 4 2 17 2" xfId="4613"/>
    <cellStyle name="BM Input Static 4 2 17 2 2" xfId="4614"/>
    <cellStyle name="BM Input Static 4 2 17 3" xfId="4615"/>
    <cellStyle name="BM Input Static 4 2 18" xfId="4616"/>
    <cellStyle name="BM Input Static 4 2 18 2" xfId="4617"/>
    <cellStyle name="BM Input Static 4 2 18 2 2" xfId="4618"/>
    <cellStyle name="BM Input Static 4 2 18 3" xfId="4619"/>
    <cellStyle name="BM Input Static 4 2 19" xfId="4620"/>
    <cellStyle name="BM Input Static 4 2 19 2" xfId="4621"/>
    <cellStyle name="BM Input Static 4 2 19 2 2" xfId="4622"/>
    <cellStyle name="BM Input Static 4 2 19 3" xfId="4623"/>
    <cellStyle name="BM Input Static 4 2 2" xfId="4624"/>
    <cellStyle name="BM Input Static 4 2 2 2" xfId="4625"/>
    <cellStyle name="BM Input Static 4 2 2 2 2" xfId="4626"/>
    <cellStyle name="BM Input Static 4 2 2 3" xfId="4627"/>
    <cellStyle name="BM Input Static 4 2 20" xfId="4628"/>
    <cellStyle name="BM Input Static 4 2 20 2" xfId="4629"/>
    <cellStyle name="BM Input Static 4 2 20 2 2" xfId="4630"/>
    <cellStyle name="BM Input Static 4 2 20 3" xfId="4631"/>
    <cellStyle name="BM Input Static 4 2 21" xfId="4632"/>
    <cellStyle name="BM Input Static 4 2 21 2" xfId="4633"/>
    <cellStyle name="BM Input Static 4 2 22" xfId="4634"/>
    <cellStyle name="BM Input Static 4 2 3" xfId="4635"/>
    <cellStyle name="BM Input Static 4 2 3 2" xfId="4636"/>
    <cellStyle name="BM Input Static 4 2 3 2 2" xfId="4637"/>
    <cellStyle name="BM Input Static 4 2 3 3" xfId="4638"/>
    <cellStyle name="BM Input Static 4 2 4" xfId="4639"/>
    <cellStyle name="BM Input Static 4 2 4 2" xfId="4640"/>
    <cellStyle name="BM Input Static 4 2 4 2 2" xfId="4641"/>
    <cellStyle name="BM Input Static 4 2 4 3" xfId="4642"/>
    <cellStyle name="BM Input Static 4 2 5" xfId="4643"/>
    <cellStyle name="BM Input Static 4 2 5 2" xfId="4644"/>
    <cellStyle name="BM Input Static 4 2 5 2 2" xfId="4645"/>
    <cellStyle name="BM Input Static 4 2 5 3" xfId="4646"/>
    <cellStyle name="BM Input Static 4 2 6" xfId="4647"/>
    <cellStyle name="BM Input Static 4 2 6 2" xfId="4648"/>
    <cellStyle name="BM Input Static 4 2 6 2 2" xfId="4649"/>
    <cellStyle name="BM Input Static 4 2 6 3" xfId="4650"/>
    <cellStyle name="BM Input Static 4 2 7" xfId="4651"/>
    <cellStyle name="BM Input Static 4 2 7 2" xfId="4652"/>
    <cellStyle name="BM Input Static 4 2 7 2 2" xfId="4653"/>
    <cellStyle name="BM Input Static 4 2 7 3" xfId="4654"/>
    <cellStyle name="BM Input Static 4 2 8" xfId="4655"/>
    <cellStyle name="BM Input Static 4 2 8 2" xfId="4656"/>
    <cellStyle name="BM Input Static 4 2 8 2 2" xfId="4657"/>
    <cellStyle name="BM Input Static 4 2 8 3" xfId="4658"/>
    <cellStyle name="BM Input Static 4 2 9" xfId="4659"/>
    <cellStyle name="BM Input Static 4 2 9 2" xfId="4660"/>
    <cellStyle name="BM Input Static 4 2 9 2 2" xfId="4661"/>
    <cellStyle name="BM Input Static 4 2 9 3" xfId="4662"/>
    <cellStyle name="BM Input Static 4 3" xfId="4663"/>
    <cellStyle name="BM Input Static 4 3 2" xfId="4664"/>
    <cellStyle name="BM Input Static 4 3 2 2" xfId="4665"/>
    <cellStyle name="BM Input Static 4 3 3" xfId="4666"/>
    <cellStyle name="BM Input Static 4 4" xfId="4667"/>
    <cellStyle name="BM Input Static 4 4 2" xfId="4668"/>
    <cellStyle name="BM Input Static 4 4 2 2" xfId="4669"/>
    <cellStyle name="BM Input Static 4 4 3" xfId="4670"/>
    <cellStyle name="BM Input Static 4 5" xfId="4671"/>
    <cellStyle name="BM Input Static 4 5 2" xfId="4672"/>
    <cellStyle name="BM Input Static 4 5 2 2" xfId="4673"/>
    <cellStyle name="BM Input Static 4 5 3" xfId="4674"/>
    <cellStyle name="BM Input Static 4 6" xfId="4675"/>
    <cellStyle name="BM Input Static 4 6 2" xfId="4676"/>
    <cellStyle name="BM Input Static 4 6 2 2" xfId="4677"/>
    <cellStyle name="BM Input Static 4 6 3" xfId="4678"/>
    <cellStyle name="BM Input Static 4 7" xfId="4679"/>
    <cellStyle name="BM Input Static 4 7 2" xfId="4680"/>
    <cellStyle name="BM Input Static 4 7 2 2" xfId="4681"/>
    <cellStyle name="BM Input Static 4 7 3" xfId="4682"/>
    <cellStyle name="BM Input Static 4 8" xfId="4683"/>
    <cellStyle name="BM Input Static 4 8 2" xfId="4684"/>
    <cellStyle name="BM Input Static 4 8 2 2" xfId="4685"/>
    <cellStyle name="BM Input Static 4 8 3" xfId="4686"/>
    <cellStyle name="BM Input Static 4 9" xfId="4687"/>
    <cellStyle name="BM Input Static 4 9 2" xfId="4688"/>
    <cellStyle name="BM Input Static 4 9 2 2" xfId="4689"/>
    <cellStyle name="BM Input Static 4 9 3" xfId="4690"/>
    <cellStyle name="BM Input Static 5" xfId="4691"/>
    <cellStyle name="BM Input Static 5 10" xfId="4692"/>
    <cellStyle name="BM Input Static 5 10 2" xfId="4693"/>
    <cellStyle name="BM Input Static 5 10 2 2" xfId="4694"/>
    <cellStyle name="BM Input Static 5 10 3" xfId="4695"/>
    <cellStyle name="BM Input Static 5 11" xfId="4696"/>
    <cellStyle name="BM Input Static 5 11 2" xfId="4697"/>
    <cellStyle name="BM Input Static 5 11 2 2" xfId="4698"/>
    <cellStyle name="BM Input Static 5 11 3" xfId="4699"/>
    <cellStyle name="BM Input Static 5 12" xfId="4700"/>
    <cellStyle name="BM Input Static 5 12 2" xfId="4701"/>
    <cellStyle name="BM Input Static 5 12 2 2" xfId="4702"/>
    <cellStyle name="BM Input Static 5 12 3" xfId="4703"/>
    <cellStyle name="BM Input Static 5 13" xfId="4704"/>
    <cellStyle name="BM Input Static 5 13 2" xfId="4705"/>
    <cellStyle name="BM Input Static 5 13 2 2" xfId="4706"/>
    <cellStyle name="BM Input Static 5 13 3" xfId="4707"/>
    <cellStyle name="BM Input Static 5 14" xfId="4708"/>
    <cellStyle name="BM Input Static 5 14 2" xfId="4709"/>
    <cellStyle name="BM Input Static 5 14 2 2" xfId="4710"/>
    <cellStyle name="BM Input Static 5 14 3" xfId="4711"/>
    <cellStyle name="BM Input Static 5 15" xfId="4712"/>
    <cellStyle name="BM Input Static 5 15 2" xfId="4713"/>
    <cellStyle name="BM Input Static 5 15 2 2" xfId="4714"/>
    <cellStyle name="BM Input Static 5 15 3" xfId="4715"/>
    <cellStyle name="BM Input Static 5 16" xfId="4716"/>
    <cellStyle name="BM Input Static 5 16 2" xfId="4717"/>
    <cellStyle name="BM Input Static 5 16 2 2" xfId="4718"/>
    <cellStyle name="BM Input Static 5 16 3" xfId="4719"/>
    <cellStyle name="BM Input Static 5 17" xfId="4720"/>
    <cellStyle name="BM Input Static 5 17 2" xfId="4721"/>
    <cellStyle name="BM Input Static 5 17 2 2" xfId="4722"/>
    <cellStyle name="BM Input Static 5 17 3" xfId="4723"/>
    <cellStyle name="BM Input Static 5 18" xfId="4724"/>
    <cellStyle name="BM Input Static 5 18 2" xfId="4725"/>
    <cellStyle name="BM Input Static 5 18 2 2" xfId="4726"/>
    <cellStyle name="BM Input Static 5 18 3" xfId="4727"/>
    <cellStyle name="BM Input Static 5 19" xfId="4728"/>
    <cellStyle name="BM Input Static 5 19 2" xfId="4729"/>
    <cellStyle name="BM Input Static 5 19 2 2" xfId="4730"/>
    <cellStyle name="BM Input Static 5 19 3" xfId="4731"/>
    <cellStyle name="BM Input Static 5 2" xfId="4732"/>
    <cellStyle name="BM Input Static 5 2 10" xfId="4733"/>
    <cellStyle name="BM Input Static 5 2 10 2" xfId="4734"/>
    <cellStyle name="BM Input Static 5 2 10 2 2" xfId="4735"/>
    <cellStyle name="BM Input Static 5 2 10 3" xfId="4736"/>
    <cellStyle name="BM Input Static 5 2 11" xfId="4737"/>
    <cellStyle name="BM Input Static 5 2 11 2" xfId="4738"/>
    <cellStyle name="BM Input Static 5 2 11 2 2" xfId="4739"/>
    <cellStyle name="BM Input Static 5 2 11 3" xfId="4740"/>
    <cellStyle name="BM Input Static 5 2 12" xfId="4741"/>
    <cellStyle name="BM Input Static 5 2 12 2" xfId="4742"/>
    <cellStyle name="BM Input Static 5 2 12 2 2" xfId="4743"/>
    <cellStyle name="BM Input Static 5 2 12 3" xfId="4744"/>
    <cellStyle name="BM Input Static 5 2 13" xfId="4745"/>
    <cellStyle name="BM Input Static 5 2 13 2" xfId="4746"/>
    <cellStyle name="BM Input Static 5 2 13 2 2" xfId="4747"/>
    <cellStyle name="BM Input Static 5 2 13 3" xfId="4748"/>
    <cellStyle name="BM Input Static 5 2 14" xfId="4749"/>
    <cellStyle name="BM Input Static 5 2 14 2" xfId="4750"/>
    <cellStyle name="BM Input Static 5 2 14 2 2" xfId="4751"/>
    <cellStyle name="BM Input Static 5 2 14 3" xfId="4752"/>
    <cellStyle name="BM Input Static 5 2 15" xfId="4753"/>
    <cellStyle name="BM Input Static 5 2 15 2" xfId="4754"/>
    <cellStyle name="BM Input Static 5 2 15 2 2" xfId="4755"/>
    <cellStyle name="BM Input Static 5 2 15 3" xfId="4756"/>
    <cellStyle name="BM Input Static 5 2 16" xfId="4757"/>
    <cellStyle name="BM Input Static 5 2 16 2" xfId="4758"/>
    <cellStyle name="BM Input Static 5 2 16 2 2" xfId="4759"/>
    <cellStyle name="BM Input Static 5 2 16 3" xfId="4760"/>
    <cellStyle name="BM Input Static 5 2 17" xfId="4761"/>
    <cellStyle name="BM Input Static 5 2 17 2" xfId="4762"/>
    <cellStyle name="BM Input Static 5 2 17 2 2" xfId="4763"/>
    <cellStyle name="BM Input Static 5 2 17 3" xfId="4764"/>
    <cellStyle name="BM Input Static 5 2 18" xfId="4765"/>
    <cellStyle name="BM Input Static 5 2 18 2" xfId="4766"/>
    <cellStyle name="BM Input Static 5 2 18 2 2" xfId="4767"/>
    <cellStyle name="BM Input Static 5 2 18 3" xfId="4768"/>
    <cellStyle name="BM Input Static 5 2 19" xfId="4769"/>
    <cellStyle name="BM Input Static 5 2 19 2" xfId="4770"/>
    <cellStyle name="BM Input Static 5 2 19 2 2" xfId="4771"/>
    <cellStyle name="BM Input Static 5 2 19 3" xfId="4772"/>
    <cellStyle name="BM Input Static 5 2 2" xfId="4773"/>
    <cellStyle name="BM Input Static 5 2 2 2" xfId="4774"/>
    <cellStyle name="BM Input Static 5 2 2 2 2" xfId="4775"/>
    <cellStyle name="BM Input Static 5 2 2 3" xfId="4776"/>
    <cellStyle name="BM Input Static 5 2 20" xfId="4777"/>
    <cellStyle name="BM Input Static 5 2 20 2" xfId="4778"/>
    <cellStyle name="BM Input Static 5 2 20 2 2" xfId="4779"/>
    <cellStyle name="BM Input Static 5 2 20 3" xfId="4780"/>
    <cellStyle name="BM Input Static 5 2 21" xfId="4781"/>
    <cellStyle name="BM Input Static 5 2 21 2" xfId="4782"/>
    <cellStyle name="BM Input Static 5 2 22" xfId="4783"/>
    <cellStyle name="BM Input Static 5 2 3" xfId="4784"/>
    <cellStyle name="BM Input Static 5 2 3 2" xfId="4785"/>
    <cellStyle name="BM Input Static 5 2 3 2 2" xfId="4786"/>
    <cellStyle name="BM Input Static 5 2 3 3" xfId="4787"/>
    <cellStyle name="BM Input Static 5 2 4" xfId="4788"/>
    <cellStyle name="BM Input Static 5 2 4 2" xfId="4789"/>
    <cellStyle name="BM Input Static 5 2 4 2 2" xfId="4790"/>
    <cellStyle name="BM Input Static 5 2 4 3" xfId="4791"/>
    <cellStyle name="BM Input Static 5 2 5" xfId="4792"/>
    <cellStyle name="BM Input Static 5 2 5 2" xfId="4793"/>
    <cellStyle name="BM Input Static 5 2 5 2 2" xfId="4794"/>
    <cellStyle name="BM Input Static 5 2 5 3" xfId="4795"/>
    <cellStyle name="BM Input Static 5 2 6" xfId="4796"/>
    <cellStyle name="BM Input Static 5 2 6 2" xfId="4797"/>
    <cellStyle name="BM Input Static 5 2 6 2 2" xfId="4798"/>
    <cellStyle name="BM Input Static 5 2 6 3" xfId="4799"/>
    <cellStyle name="BM Input Static 5 2 7" xfId="4800"/>
    <cellStyle name="BM Input Static 5 2 7 2" xfId="4801"/>
    <cellStyle name="BM Input Static 5 2 7 2 2" xfId="4802"/>
    <cellStyle name="BM Input Static 5 2 7 3" xfId="4803"/>
    <cellStyle name="BM Input Static 5 2 8" xfId="4804"/>
    <cellStyle name="BM Input Static 5 2 8 2" xfId="4805"/>
    <cellStyle name="BM Input Static 5 2 8 2 2" xfId="4806"/>
    <cellStyle name="BM Input Static 5 2 8 3" xfId="4807"/>
    <cellStyle name="BM Input Static 5 2 9" xfId="4808"/>
    <cellStyle name="BM Input Static 5 2 9 2" xfId="4809"/>
    <cellStyle name="BM Input Static 5 2 9 2 2" xfId="4810"/>
    <cellStyle name="BM Input Static 5 2 9 3" xfId="4811"/>
    <cellStyle name="BM Input Static 5 20" xfId="4812"/>
    <cellStyle name="BM Input Static 5 20 2" xfId="4813"/>
    <cellStyle name="BM Input Static 5 20 2 2" xfId="4814"/>
    <cellStyle name="BM Input Static 5 20 3" xfId="4815"/>
    <cellStyle name="BM Input Static 5 21" xfId="4816"/>
    <cellStyle name="BM Input Static 5 21 2" xfId="4817"/>
    <cellStyle name="BM Input Static 5 21 2 2" xfId="4818"/>
    <cellStyle name="BM Input Static 5 21 3" xfId="4819"/>
    <cellStyle name="BM Input Static 5 22" xfId="4820"/>
    <cellStyle name="BM Input Static 5 22 2" xfId="4821"/>
    <cellStyle name="BM Input Static 5 23" xfId="4822"/>
    <cellStyle name="BM Input Static 5 3" xfId="4823"/>
    <cellStyle name="BM Input Static 5 3 2" xfId="4824"/>
    <cellStyle name="BM Input Static 5 3 2 2" xfId="4825"/>
    <cellStyle name="BM Input Static 5 3 3" xfId="4826"/>
    <cellStyle name="BM Input Static 5 4" xfId="4827"/>
    <cellStyle name="BM Input Static 5 4 2" xfId="4828"/>
    <cellStyle name="BM Input Static 5 4 2 2" xfId="4829"/>
    <cellStyle name="BM Input Static 5 4 3" xfId="4830"/>
    <cellStyle name="BM Input Static 5 5" xfId="4831"/>
    <cellStyle name="BM Input Static 5 5 2" xfId="4832"/>
    <cellStyle name="BM Input Static 5 5 2 2" xfId="4833"/>
    <cellStyle name="BM Input Static 5 5 3" xfId="4834"/>
    <cellStyle name="BM Input Static 5 6" xfId="4835"/>
    <cellStyle name="BM Input Static 5 6 2" xfId="4836"/>
    <cellStyle name="BM Input Static 5 6 2 2" xfId="4837"/>
    <cellStyle name="BM Input Static 5 6 3" xfId="4838"/>
    <cellStyle name="BM Input Static 5 7" xfId="4839"/>
    <cellStyle name="BM Input Static 5 7 2" xfId="4840"/>
    <cellStyle name="BM Input Static 5 7 2 2" xfId="4841"/>
    <cellStyle name="BM Input Static 5 7 3" xfId="4842"/>
    <cellStyle name="BM Input Static 5 8" xfId="4843"/>
    <cellStyle name="BM Input Static 5 8 2" xfId="4844"/>
    <cellStyle name="BM Input Static 5 8 2 2" xfId="4845"/>
    <cellStyle name="BM Input Static 5 8 3" xfId="4846"/>
    <cellStyle name="BM Input Static 5 9" xfId="4847"/>
    <cellStyle name="BM Input Static 5 9 2" xfId="4848"/>
    <cellStyle name="BM Input Static 5 9 2 2" xfId="4849"/>
    <cellStyle name="BM Input Static 5 9 3" xfId="4850"/>
    <cellStyle name="BM Input Static 6" xfId="4851"/>
    <cellStyle name="BM Input Static 6 10" xfId="4852"/>
    <cellStyle name="BM Input Static 6 10 2" xfId="4853"/>
    <cellStyle name="BM Input Static 6 10 2 2" xfId="4854"/>
    <cellStyle name="BM Input Static 6 10 3" xfId="4855"/>
    <cellStyle name="BM Input Static 6 11" xfId="4856"/>
    <cellStyle name="BM Input Static 6 11 2" xfId="4857"/>
    <cellStyle name="BM Input Static 6 11 2 2" xfId="4858"/>
    <cellStyle name="BM Input Static 6 11 3" xfId="4859"/>
    <cellStyle name="BM Input Static 6 12" xfId="4860"/>
    <cellStyle name="BM Input Static 6 12 2" xfId="4861"/>
    <cellStyle name="BM Input Static 6 12 2 2" xfId="4862"/>
    <cellStyle name="BM Input Static 6 12 3" xfId="4863"/>
    <cellStyle name="BM Input Static 6 13" xfId="4864"/>
    <cellStyle name="BM Input Static 6 13 2" xfId="4865"/>
    <cellStyle name="BM Input Static 6 13 2 2" xfId="4866"/>
    <cellStyle name="BM Input Static 6 13 3" xfId="4867"/>
    <cellStyle name="BM Input Static 6 14" xfId="4868"/>
    <cellStyle name="BM Input Static 6 14 2" xfId="4869"/>
    <cellStyle name="BM Input Static 6 14 2 2" xfId="4870"/>
    <cellStyle name="BM Input Static 6 14 3" xfId="4871"/>
    <cellStyle name="BM Input Static 6 15" xfId="4872"/>
    <cellStyle name="BM Input Static 6 15 2" xfId="4873"/>
    <cellStyle name="BM Input Static 6 15 2 2" xfId="4874"/>
    <cellStyle name="BM Input Static 6 15 3" xfId="4875"/>
    <cellStyle name="BM Input Static 6 16" xfId="4876"/>
    <cellStyle name="BM Input Static 6 16 2" xfId="4877"/>
    <cellStyle name="BM Input Static 6 16 2 2" xfId="4878"/>
    <cellStyle name="BM Input Static 6 16 3" xfId="4879"/>
    <cellStyle name="BM Input Static 6 17" xfId="4880"/>
    <cellStyle name="BM Input Static 6 17 2" xfId="4881"/>
    <cellStyle name="BM Input Static 6 17 2 2" xfId="4882"/>
    <cellStyle name="BM Input Static 6 17 3" xfId="4883"/>
    <cellStyle name="BM Input Static 6 18" xfId="4884"/>
    <cellStyle name="BM Input Static 6 18 2" xfId="4885"/>
    <cellStyle name="BM Input Static 6 18 2 2" xfId="4886"/>
    <cellStyle name="BM Input Static 6 18 3" xfId="4887"/>
    <cellStyle name="BM Input Static 6 19" xfId="4888"/>
    <cellStyle name="BM Input Static 6 19 2" xfId="4889"/>
    <cellStyle name="BM Input Static 6 19 2 2" xfId="4890"/>
    <cellStyle name="BM Input Static 6 19 3" xfId="4891"/>
    <cellStyle name="BM Input Static 6 2" xfId="4892"/>
    <cellStyle name="BM Input Static 6 2 2" xfId="4893"/>
    <cellStyle name="BM Input Static 6 2 2 2" xfId="4894"/>
    <cellStyle name="BM Input Static 6 2 3" xfId="4895"/>
    <cellStyle name="BM Input Static 6 20" xfId="4896"/>
    <cellStyle name="BM Input Static 6 20 2" xfId="4897"/>
    <cellStyle name="BM Input Static 6 20 2 2" xfId="4898"/>
    <cellStyle name="BM Input Static 6 20 3" xfId="4899"/>
    <cellStyle name="BM Input Static 6 21" xfId="4900"/>
    <cellStyle name="BM Input Static 6 21 2" xfId="4901"/>
    <cellStyle name="BM Input Static 6 22" xfId="4902"/>
    <cellStyle name="BM Input Static 6 3" xfId="4903"/>
    <cellStyle name="BM Input Static 6 3 2" xfId="4904"/>
    <cellStyle name="BM Input Static 6 3 2 2" xfId="4905"/>
    <cellStyle name="BM Input Static 6 3 3" xfId="4906"/>
    <cellStyle name="BM Input Static 6 4" xfId="4907"/>
    <cellStyle name="BM Input Static 6 4 2" xfId="4908"/>
    <cellStyle name="BM Input Static 6 4 2 2" xfId="4909"/>
    <cellStyle name="BM Input Static 6 4 3" xfId="4910"/>
    <cellStyle name="BM Input Static 6 5" xfId="4911"/>
    <cellStyle name="BM Input Static 6 5 2" xfId="4912"/>
    <cellStyle name="BM Input Static 6 5 2 2" xfId="4913"/>
    <cellStyle name="BM Input Static 6 5 3" xfId="4914"/>
    <cellStyle name="BM Input Static 6 6" xfId="4915"/>
    <cellStyle name="BM Input Static 6 6 2" xfId="4916"/>
    <cellStyle name="BM Input Static 6 6 2 2" xfId="4917"/>
    <cellStyle name="BM Input Static 6 6 3" xfId="4918"/>
    <cellStyle name="BM Input Static 6 7" xfId="4919"/>
    <cellStyle name="BM Input Static 6 7 2" xfId="4920"/>
    <cellStyle name="BM Input Static 6 7 2 2" xfId="4921"/>
    <cellStyle name="BM Input Static 6 7 3" xfId="4922"/>
    <cellStyle name="BM Input Static 6 8" xfId="4923"/>
    <cellStyle name="BM Input Static 6 8 2" xfId="4924"/>
    <cellStyle name="BM Input Static 6 8 2 2" xfId="4925"/>
    <cellStyle name="BM Input Static 6 8 3" xfId="4926"/>
    <cellStyle name="BM Input Static 6 9" xfId="4927"/>
    <cellStyle name="BM Input Static 6 9 2" xfId="4928"/>
    <cellStyle name="BM Input Static 6 9 2 2" xfId="4929"/>
    <cellStyle name="BM Input Static 6 9 3" xfId="4930"/>
    <cellStyle name="BM Input Static 7" xfId="4931"/>
    <cellStyle name="BM Input Static 7 2" xfId="4932"/>
    <cellStyle name="BM Input Static 7 2 2" xfId="4933"/>
    <cellStyle name="BM Input Static 7 3" xfId="4934"/>
    <cellStyle name="BM Input Static 8" xfId="4935"/>
    <cellStyle name="BM Input Static 8 2" xfId="4936"/>
    <cellStyle name="BM Input Static 8 2 2" xfId="4937"/>
    <cellStyle name="BM Input Static 8 3" xfId="4938"/>
    <cellStyle name="BM Input Static 9" xfId="4939"/>
    <cellStyle name="BM Input Static 9 2" xfId="4940"/>
    <cellStyle name="BM Input Static 9 2 2" xfId="4941"/>
    <cellStyle name="BM Input Static 9 3" xfId="4942"/>
    <cellStyle name="BM Label" xfId="4943"/>
    <cellStyle name="BM UF in Col E" xfId="4944"/>
    <cellStyle name="BM UF in Col E 10" xfId="4945"/>
    <cellStyle name="BM UF in Col E 10 2" xfId="4946"/>
    <cellStyle name="BM UF in Col E 10 2 2" xfId="4947"/>
    <cellStyle name="BM UF in Col E 10 3" xfId="4948"/>
    <cellStyle name="BM UF in Col E 11" xfId="4949"/>
    <cellStyle name="BM UF in Col E 11 2" xfId="4950"/>
    <cellStyle name="BM UF in Col E 11 2 2" xfId="4951"/>
    <cellStyle name="BM UF in Col E 11 3" xfId="4952"/>
    <cellStyle name="BM UF in Col E 12" xfId="4953"/>
    <cellStyle name="BM UF in Col E 12 2" xfId="4954"/>
    <cellStyle name="BM UF in Col E 12 2 2" xfId="4955"/>
    <cellStyle name="BM UF in Col E 12 3" xfId="4956"/>
    <cellStyle name="BM UF in Col E 13" xfId="4957"/>
    <cellStyle name="BM UF in Col E 13 2" xfId="4958"/>
    <cellStyle name="BM UF in Col E 13 2 2" xfId="4959"/>
    <cellStyle name="BM UF in Col E 13 3" xfId="4960"/>
    <cellStyle name="BM UF in Col E 14" xfId="4961"/>
    <cellStyle name="BM UF in Col E 14 2" xfId="4962"/>
    <cellStyle name="BM UF in Col E 14 2 2" xfId="4963"/>
    <cellStyle name="BM UF in Col E 14 3" xfId="4964"/>
    <cellStyle name="BM UF in Col E 15" xfId="4965"/>
    <cellStyle name="BM UF in Col E 15 2" xfId="4966"/>
    <cellStyle name="BM UF in Col E 15 2 2" xfId="4967"/>
    <cellStyle name="BM UF in Col E 15 3" xfId="4968"/>
    <cellStyle name="BM UF in Col E 16" xfId="4969"/>
    <cellStyle name="BM UF in Col E 16 2" xfId="4970"/>
    <cellStyle name="BM UF in Col E 16 2 2" xfId="4971"/>
    <cellStyle name="BM UF in Col E 16 3" xfId="4972"/>
    <cellStyle name="BM UF in Col E 17" xfId="4973"/>
    <cellStyle name="BM UF in Col E 17 2" xfId="4974"/>
    <cellStyle name="BM UF in Col E 17 2 2" xfId="4975"/>
    <cellStyle name="BM UF in Col E 17 3" xfId="4976"/>
    <cellStyle name="BM UF in Col E 18" xfId="4977"/>
    <cellStyle name="BM UF in Col E 18 2" xfId="4978"/>
    <cellStyle name="BM UF in Col E 18 2 2" xfId="4979"/>
    <cellStyle name="BM UF in Col E 18 3" xfId="4980"/>
    <cellStyle name="BM UF in Col E 19" xfId="4981"/>
    <cellStyle name="BM UF in Col E 19 2" xfId="4982"/>
    <cellStyle name="BM UF in Col E 19 2 2" xfId="4983"/>
    <cellStyle name="BM UF in Col E 19 3" xfId="4984"/>
    <cellStyle name="BM UF in Col E 2" xfId="4985"/>
    <cellStyle name="BM UF in Col E 2 10" xfId="4986"/>
    <cellStyle name="BM UF in Col E 2 10 2" xfId="4987"/>
    <cellStyle name="BM UF in Col E 2 10 2 2" xfId="4988"/>
    <cellStyle name="BM UF in Col E 2 10 3" xfId="4989"/>
    <cellStyle name="BM UF in Col E 2 11" xfId="4990"/>
    <cellStyle name="BM UF in Col E 2 11 2" xfId="4991"/>
    <cellStyle name="BM UF in Col E 2 11 2 2" xfId="4992"/>
    <cellStyle name="BM UF in Col E 2 11 3" xfId="4993"/>
    <cellStyle name="BM UF in Col E 2 12" xfId="4994"/>
    <cellStyle name="BM UF in Col E 2 12 2" xfId="4995"/>
    <cellStyle name="BM UF in Col E 2 12 2 2" xfId="4996"/>
    <cellStyle name="BM UF in Col E 2 12 3" xfId="4997"/>
    <cellStyle name="BM UF in Col E 2 13" xfId="4998"/>
    <cellStyle name="BM UF in Col E 2 13 2" xfId="4999"/>
    <cellStyle name="BM UF in Col E 2 13 2 2" xfId="5000"/>
    <cellStyle name="BM UF in Col E 2 13 3" xfId="5001"/>
    <cellStyle name="BM UF in Col E 2 14" xfId="5002"/>
    <cellStyle name="BM UF in Col E 2 14 2" xfId="5003"/>
    <cellStyle name="BM UF in Col E 2 14 2 2" xfId="5004"/>
    <cellStyle name="BM UF in Col E 2 14 3" xfId="5005"/>
    <cellStyle name="BM UF in Col E 2 15" xfId="5006"/>
    <cellStyle name="BM UF in Col E 2 15 2" xfId="5007"/>
    <cellStyle name="BM UF in Col E 2 15 2 2" xfId="5008"/>
    <cellStyle name="BM UF in Col E 2 15 3" xfId="5009"/>
    <cellStyle name="BM UF in Col E 2 16" xfId="5010"/>
    <cellStyle name="BM UF in Col E 2 16 2" xfId="5011"/>
    <cellStyle name="BM UF in Col E 2 16 2 2" xfId="5012"/>
    <cellStyle name="BM UF in Col E 2 16 3" xfId="5013"/>
    <cellStyle name="BM UF in Col E 2 17" xfId="5014"/>
    <cellStyle name="BM UF in Col E 2 17 2" xfId="5015"/>
    <cellStyle name="BM UF in Col E 2 17 2 2" xfId="5016"/>
    <cellStyle name="BM UF in Col E 2 17 3" xfId="5017"/>
    <cellStyle name="BM UF in Col E 2 18" xfId="5018"/>
    <cellStyle name="BM UF in Col E 2 18 2" xfId="5019"/>
    <cellStyle name="BM UF in Col E 2 18 2 2" xfId="5020"/>
    <cellStyle name="BM UF in Col E 2 18 3" xfId="5021"/>
    <cellStyle name="BM UF in Col E 2 19" xfId="5022"/>
    <cellStyle name="BM UF in Col E 2 19 2" xfId="5023"/>
    <cellStyle name="BM UF in Col E 2 19 2 2" xfId="5024"/>
    <cellStyle name="BM UF in Col E 2 19 3" xfId="5025"/>
    <cellStyle name="BM UF in Col E 2 2" xfId="5026"/>
    <cellStyle name="BM UF in Col E 2 2 10" xfId="5027"/>
    <cellStyle name="BM UF in Col E 2 2 10 2" xfId="5028"/>
    <cellStyle name="BM UF in Col E 2 2 10 2 2" xfId="5029"/>
    <cellStyle name="BM UF in Col E 2 2 10 3" xfId="5030"/>
    <cellStyle name="BM UF in Col E 2 2 11" xfId="5031"/>
    <cellStyle name="BM UF in Col E 2 2 11 2" xfId="5032"/>
    <cellStyle name="BM UF in Col E 2 2 11 2 2" xfId="5033"/>
    <cellStyle name="BM UF in Col E 2 2 11 3" xfId="5034"/>
    <cellStyle name="BM UF in Col E 2 2 12" xfId="5035"/>
    <cellStyle name="BM UF in Col E 2 2 12 2" xfId="5036"/>
    <cellStyle name="BM UF in Col E 2 2 12 2 2" xfId="5037"/>
    <cellStyle name="BM UF in Col E 2 2 12 3" xfId="5038"/>
    <cellStyle name="BM UF in Col E 2 2 13" xfId="5039"/>
    <cellStyle name="BM UF in Col E 2 2 13 2" xfId="5040"/>
    <cellStyle name="BM UF in Col E 2 2 13 2 2" xfId="5041"/>
    <cellStyle name="BM UF in Col E 2 2 13 3" xfId="5042"/>
    <cellStyle name="BM UF in Col E 2 2 14" xfId="5043"/>
    <cellStyle name="BM UF in Col E 2 2 14 2" xfId="5044"/>
    <cellStyle name="BM UF in Col E 2 2 14 2 2" xfId="5045"/>
    <cellStyle name="BM UF in Col E 2 2 14 3" xfId="5046"/>
    <cellStyle name="BM UF in Col E 2 2 15" xfId="5047"/>
    <cellStyle name="BM UF in Col E 2 2 15 2" xfId="5048"/>
    <cellStyle name="BM UF in Col E 2 2 15 2 2" xfId="5049"/>
    <cellStyle name="BM UF in Col E 2 2 15 3" xfId="5050"/>
    <cellStyle name="BM UF in Col E 2 2 16" xfId="5051"/>
    <cellStyle name="BM UF in Col E 2 2 16 2" xfId="5052"/>
    <cellStyle name="BM UF in Col E 2 2 16 2 2" xfId="5053"/>
    <cellStyle name="BM UF in Col E 2 2 16 3" xfId="5054"/>
    <cellStyle name="BM UF in Col E 2 2 17" xfId="5055"/>
    <cellStyle name="BM UF in Col E 2 2 17 2" xfId="5056"/>
    <cellStyle name="BM UF in Col E 2 2 17 2 2" xfId="5057"/>
    <cellStyle name="BM UF in Col E 2 2 17 3" xfId="5058"/>
    <cellStyle name="BM UF in Col E 2 2 18" xfId="5059"/>
    <cellStyle name="BM UF in Col E 2 2 18 2" xfId="5060"/>
    <cellStyle name="BM UF in Col E 2 2 19" xfId="5061"/>
    <cellStyle name="BM UF in Col E 2 2 2" xfId="5062"/>
    <cellStyle name="BM UF in Col E 2 2 2 10" xfId="5063"/>
    <cellStyle name="BM UF in Col E 2 2 2 10 2" xfId="5064"/>
    <cellStyle name="BM UF in Col E 2 2 2 10 2 2" xfId="5065"/>
    <cellStyle name="BM UF in Col E 2 2 2 10 3" xfId="5066"/>
    <cellStyle name="BM UF in Col E 2 2 2 11" xfId="5067"/>
    <cellStyle name="BM UF in Col E 2 2 2 11 2" xfId="5068"/>
    <cellStyle name="BM UF in Col E 2 2 2 11 2 2" xfId="5069"/>
    <cellStyle name="BM UF in Col E 2 2 2 11 3" xfId="5070"/>
    <cellStyle name="BM UF in Col E 2 2 2 12" xfId="5071"/>
    <cellStyle name="BM UF in Col E 2 2 2 12 2" xfId="5072"/>
    <cellStyle name="BM UF in Col E 2 2 2 12 2 2" xfId="5073"/>
    <cellStyle name="BM UF in Col E 2 2 2 12 3" xfId="5074"/>
    <cellStyle name="BM UF in Col E 2 2 2 13" xfId="5075"/>
    <cellStyle name="BM UF in Col E 2 2 2 13 2" xfId="5076"/>
    <cellStyle name="BM UF in Col E 2 2 2 13 2 2" xfId="5077"/>
    <cellStyle name="BM UF in Col E 2 2 2 13 3" xfId="5078"/>
    <cellStyle name="BM UF in Col E 2 2 2 14" xfId="5079"/>
    <cellStyle name="BM UF in Col E 2 2 2 14 2" xfId="5080"/>
    <cellStyle name="BM UF in Col E 2 2 2 14 2 2" xfId="5081"/>
    <cellStyle name="BM UF in Col E 2 2 2 14 3" xfId="5082"/>
    <cellStyle name="BM UF in Col E 2 2 2 15" xfId="5083"/>
    <cellStyle name="BM UF in Col E 2 2 2 15 2" xfId="5084"/>
    <cellStyle name="BM UF in Col E 2 2 2 15 2 2" xfId="5085"/>
    <cellStyle name="BM UF in Col E 2 2 2 15 3" xfId="5086"/>
    <cellStyle name="BM UF in Col E 2 2 2 16" xfId="5087"/>
    <cellStyle name="BM UF in Col E 2 2 2 16 2" xfId="5088"/>
    <cellStyle name="BM UF in Col E 2 2 2 16 2 2" xfId="5089"/>
    <cellStyle name="BM UF in Col E 2 2 2 16 3" xfId="5090"/>
    <cellStyle name="BM UF in Col E 2 2 2 17" xfId="5091"/>
    <cellStyle name="BM UF in Col E 2 2 2 17 2" xfId="5092"/>
    <cellStyle name="BM UF in Col E 2 2 2 17 2 2" xfId="5093"/>
    <cellStyle name="BM UF in Col E 2 2 2 17 3" xfId="5094"/>
    <cellStyle name="BM UF in Col E 2 2 2 18" xfId="5095"/>
    <cellStyle name="BM UF in Col E 2 2 2 18 2" xfId="5096"/>
    <cellStyle name="BM UF in Col E 2 2 2 18 2 2" xfId="5097"/>
    <cellStyle name="BM UF in Col E 2 2 2 18 3" xfId="5098"/>
    <cellStyle name="BM UF in Col E 2 2 2 19" xfId="5099"/>
    <cellStyle name="BM UF in Col E 2 2 2 19 2" xfId="5100"/>
    <cellStyle name="BM UF in Col E 2 2 2 19 2 2" xfId="5101"/>
    <cellStyle name="BM UF in Col E 2 2 2 19 3" xfId="5102"/>
    <cellStyle name="BM UF in Col E 2 2 2 2" xfId="5103"/>
    <cellStyle name="BM UF in Col E 2 2 2 2 2" xfId="5104"/>
    <cellStyle name="BM UF in Col E 2 2 2 2 2 2" xfId="5105"/>
    <cellStyle name="BM UF in Col E 2 2 2 2 3" xfId="5106"/>
    <cellStyle name="BM UF in Col E 2 2 2 20" xfId="5107"/>
    <cellStyle name="BM UF in Col E 2 2 2 20 2" xfId="5108"/>
    <cellStyle name="BM UF in Col E 2 2 2 20 2 2" xfId="5109"/>
    <cellStyle name="BM UF in Col E 2 2 2 20 3" xfId="5110"/>
    <cellStyle name="BM UF in Col E 2 2 2 21" xfId="5111"/>
    <cellStyle name="BM UF in Col E 2 2 2 21 2" xfId="5112"/>
    <cellStyle name="BM UF in Col E 2 2 2 22" xfId="5113"/>
    <cellStyle name="BM UF in Col E 2 2 2 3" xfId="5114"/>
    <cellStyle name="BM UF in Col E 2 2 2 3 2" xfId="5115"/>
    <cellStyle name="BM UF in Col E 2 2 2 3 2 2" xfId="5116"/>
    <cellStyle name="BM UF in Col E 2 2 2 3 3" xfId="5117"/>
    <cellStyle name="BM UF in Col E 2 2 2 4" xfId="5118"/>
    <cellStyle name="BM UF in Col E 2 2 2 4 2" xfId="5119"/>
    <cellStyle name="BM UF in Col E 2 2 2 4 2 2" xfId="5120"/>
    <cellStyle name="BM UF in Col E 2 2 2 4 3" xfId="5121"/>
    <cellStyle name="BM UF in Col E 2 2 2 5" xfId="5122"/>
    <cellStyle name="BM UF in Col E 2 2 2 5 2" xfId="5123"/>
    <cellStyle name="BM UF in Col E 2 2 2 5 2 2" xfId="5124"/>
    <cellStyle name="BM UF in Col E 2 2 2 5 3" xfId="5125"/>
    <cellStyle name="BM UF in Col E 2 2 2 6" xfId="5126"/>
    <cellStyle name="BM UF in Col E 2 2 2 6 2" xfId="5127"/>
    <cellStyle name="BM UF in Col E 2 2 2 6 2 2" xfId="5128"/>
    <cellStyle name="BM UF in Col E 2 2 2 6 3" xfId="5129"/>
    <cellStyle name="BM UF in Col E 2 2 2 7" xfId="5130"/>
    <cellStyle name="BM UF in Col E 2 2 2 7 2" xfId="5131"/>
    <cellStyle name="BM UF in Col E 2 2 2 7 2 2" xfId="5132"/>
    <cellStyle name="BM UF in Col E 2 2 2 7 3" xfId="5133"/>
    <cellStyle name="BM UF in Col E 2 2 2 8" xfId="5134"/>
    <cellStyle name="BM UF in Col E 2 2 2 8 2" xfId="5135"/>
    <cellStyle name="BM UF in Col E 2 2 2 8 2 2" xfId="5136"/>
    <cellStyle name="BM UF in Col E 2 2 2 8 3" xfId="5137"/>
    <cellStyle name="BM UF in Col E 2 2 2 9" xfId="5138"/>
    <cellStyle name="BM UF in Col E 2 2 2 9 2" xfId="5139"/>
    <cellStyle name="BM UF in Col E 2 2 2 9 2 2" xfId="5140"/>
    <cellStyle name="BM UF in Col E 2 2 2 9 3" xfId="5141"/>
    <cellStyle name="BM UF in Col E 2 2 3" xfId="5142"/>
    <cellStyle name="BM UF in Col E 2 2 3 2" xfId="5143"/>
    <cellStyle name="BM UF in Col E 2 2 3 2 2" xfId="5144"/>
    <cellStyle name="BM UF in Col E 2 2 3 3" xfId="5145"/>
    <cellStyle name="BM UF in Col E 2 2 4" xfId="5146"/>
    <cellStyle name="BM UF in Col E 2 2 4 2" xfId="5147"/>
    <cellStyle name="BM UF in Col E 2 2 4 2 2" xfId="5148"/>
    <cellStyle name="BM UF in Col E 2 2 4 3" xfId="5149"/>
    <cellStyle name="BM UF in Col E 2 2 5" xfId="5150"/>
    <cellStyle name="BM UF in Col E 2 2 5 2" xfId="5151"/>
    <cellStyle name="BM UF in Col E 2 2 5 2 2" xfId="5152"/>
    <cellStyle name="BM UF in Col E 2 2 5 3" xfId="5153"/>
    <cellStyle name="BM UF in Col E 2 2 6" xfId="5154"/>
    <cellStyle name="BM UF in Col E 2 2 6 2" xfId="5155"/>
    <cellStyle name="BM UF in Col E 2 2 6 2 2" xfId="5156"/>
    <cellStyle name="BM UF in Col E 2 2 6 3" xfId="5157"/>
    <cellStyle name="BM UF in Col E 2 2 7" xfId="5158"/>
    <cellStyle name="BM UF in Col E 2 2 7 2" xfId="5159"/>
    <cellStyle name="BM UF in Col E 2 2 7 2 2" xfId="5160"/>
    <cellStyle name="BM UF in Col E 2 2 7 3" xfId="5161"/>
    <cellStyle name="BM UF in Col E 2 2 8" xfId="5162"/>
    <cellStyle name="BM UF in Col E 2 2 8 2" xfId="5163"/>
    <cellStyle name="BM UF in Col E 2 2 8 2 2" xfId="5164"/>
    <cellStyle name="BM UF in Col E 2 2 8 3" xfId="5165"/>
    <cellStyle name="BM UF in Col E 2 2 9" xfId="5166"/>
    <cellStyle name="BM UF in Col E 2 2 9 2" xfId="5167"/>
    <cellStyle name="BM UF in Col E 2 2 9 2 2" xfId="5168"/>
    <cellStyle name="BM UF in Col E 2 2 9 3" xfId="5169"/>
    <cellStyle name="BM UF in Col E 2 20" xfId="5170"/>
    <cellStyle name="BM UF in Col E 2 20 2" xfId="5171"/>
    <cellStyle name="BM UF in Col E 2 20 2 2" xfId="5172"/>
    <cellStyle name="BM UF in Col E 2 20 3" xfId="5173"/>
    <cellStyle name="BM UF in Col E 2 21" xfId="5174"/>
    <cellStyle name="BM UF in Col E 2 21 2" xfId="5175"/>
    <cellStyle name="BM UF in Col E 2 22" xfId="5176"/>
    <cellStyle name="BM UF in Col E 2 3" xfId="5177"/>
    <cellStyle name="BM UF in Col E 2 3 10" xfId="5178"/>
    <cellStyle name="BM UF in Col E 2 3 10 2" xfId="5179"/>
    <cellStyle name="BM UF in Col E 2 3 10 2 2" xfId="5180"/>
    <cellStyle name="BM UF in Col E 2 3 10 3" xfId="5181"/>
    <cellStyle name="BM UF in Col E 2 3 11" xfId="5182"/>
    <cellStyle name="BM UF in Col E 2 3 11 2" xfId="5183"/>
    <cellStyle name="BM UF in Col E 2 3 11 2 2" xfId="5184"/>
    <cellStyle name="BM UF in Col E 2 3 11 3" xfId="5185"/>
    <cellStyle name="BM UF in Col E 2 3 12" xfId="5186"/>
    <cellStyle name="BM UF in Col E 2 3 12 2" xfId="5187"/>
    <cellStyle name="BM UF in Col E 2 3 12 2 2" xfId="5188"/>
    <cellStyle name="BM UF in Col E 2 3 12 3" xfId="5189"/>
    <cellStyle name="BM UF in Col E 2 3 13" xfId="5190"/>
    <cellStyle name="BM UF in Col E 2 3 13 2" xfId="5191"/>
    <cellStyle name="BM UF in Col E 2 3 13 2 2" xfId="5192"/>
    <cellStyle name="BM UF in Col E 2 3 13 3" xfId="5193"/>
    <cellStyle name="BM UF in Col E 2 3 14" xfId="5194"/>
    <cellStyle name="BM UF in Col E 2 3 14 2" xfId="5195"/>
    <cellStyle name="BM UF in Col E 2 3 14 2 2" xfId="5196"/>
    <cellStyle name="BM UF in Col E 2 3 14 3" xfId="5197"/>
    <cellStyle name="BM UF in Col E 2 3 15" xfId="5198"/>
    <cellStyle name="BM UF in Col E 2 3 15 2" xfId="5199"/>
    <cellStyle name="BM UF in Col E 2 3 15 2 2" xfId="5200"/>
    <cellStyle name="BM UF in Col E 2 3 15 3" xfId="5201"/>
    <cellStyle name="BM UF in Col E 2 3 16" xfId="5202"/>
    <cellStyle name="BM UF in Col E 2 3 16 2" xfId="5203"/>
    <cellStyle name="BM UF in Col E 2 3 16 2 2" xfId="5204"/>
    <cellStyle name="BM UF in Col E 2 3 16 3" xfId="5205"/>
    <cellStyle name="BM UF in Col E 2 3 17" xfId="5206"/>
    <cellStyle name="BM UF in Col E 2 3 17 2" xfId="5207"/>
    <cellStyle name="BM UF in Col E 2 3 17 2 2" xfId="5208"/>
    <cellStyle name="BM UF in Col E 2 3 17 3" xfId="5209"/>
    <cellStyle name="BM UF in Col E 2 3 18" xfId="5210"/>
    <cellStyle name="BM UF in Col E 2 3 18 2" xfId="5211"/>
    <cellStyle name="BM UF in Col E 2 3 19" xfId="5212"/>
    <cellStyle name="BM UF in Col E 2 3 2" xfId="5213"/>
    <cellStyle name="BM UF in Col E 2 3 2 10" xfId="5214"/>
    <cellStyle name="BM UF in Col E 2 3 2 10 2" xfId="5215"/>
    <cellStyle name="BM UF in Col E 2 3 2 10 2 2" xfId="5216"/>
    <cellStyle name="BM UF in Col E 2 3 2 10 3" xfId="5217"/>
    <cellStyle name="BM UF in Col E 2 3 2 11" xfId="5218"/>
    <cellStyle name="BM UF in Col E 2 3 2 11 2" xfId="5219"/>
    <cellStyle name="BM UF in Col E 2 3 2 11 2 2" xfId="5220"/>
    <cellStyle name="BM UF in Col E 2 3 2 11 3" xfId="5221"/>
    <cellStyle name="BM UF in Col E 2 3 2 12" xfId="5222"/>
    <cellStyle name="BM UF in Col E 2 3 2 12 2" xfId="5223"/>
    <cellStyle name="BM UF in Col E 2 3 2 12 2 2" xfId="5224"/>
    <cellStyle name="BM UF in Col E 2 3 2 12 3" xfId="5225"/>
    <cellStyle name="BM UF in Col E 2 3 2 13" xfId="5226"/>
    <cellStyle name="BM UF in Col E 2 3 2 13 2" xfId="5227"/>
    <cellStyle name="BM UF in Col E 2 3 2 13 2 2" xfId="5228"/>
    <cellStyle name="BM UF in Col E 2 3 2 13 3" xfId="5229"/>
    <cellStyle name="BM UF in Col E 2 3 2 14" xfId="5230"/>
    <cellStyle name="BM UF in Col E 2 3 2 14 2" xfId="5231"/>
    <cellStyle name="BM UF in Col E 2 3 2 14 2 2" xfId="5232"/>
    <cellStyle name="BM UF in Col E 2 3 2 14 3" xfId="5233"/>
    <cellStyle name="BM UF in Col E 2 3 2 15" xfId="5234"/>
    <cellStyle name="BM UF in Col E 2 3 2 15 2" xfId="5235"/>
    <cellStyle name="BM UF in Col E 2 3 2 15 2 2" xfId="5236"/>
    <cellStyle name="BM UF in Col E 2 3 2 15 3" xfId="5237"/>
    <cellStyle name="BM UF in Col E 2 3 2 16" xfId="5238"/>
    <cellStyle name="BM UF in Col E 2 3 2 16 2" xfId="5239"/>
    <cellStyle name="BM UF in Col E 2 3 2 16 2 2" xfId="5240"/>
    <cellStyle name="BM UF in Col E 2 3 2 16 3" xfId="5241"/>
    <cellStyle name="BM UF in Col E 2 3 2 17" xfId="5242"/>
    <cellStyle name="BM UF in Col E 2 3 2 17 2" xfId="5243"/>
    <cellStyle name="BM UF in Col E 2 3 2 17 2 2" xfId="5244"/>
    <cellStyle name="BM UF in Col E 2 3 2 17 3" xfId="5245"/>
    <cellStyle name="BM UF in Col E 2 3 2 18" xfId="5246"/>
    <cellStyle name="BM UF in Col E 2 3 2 18 2" xfId="5247"/>
    <cellStyle name="BM UF in Col E 2 3 2 18 2 2" xfId="5248"/>
    <cellStyle name="BM UF in Col E 2 3 2 18 3" xfId="5249"/>
    <cellStyle name="BM UF in Col E 2 3 2 19" xfId="5250"/>
    <cellStyle name="BM UF in Col E 2 3 2 19 2" xfId="5251"/>
    <cellStyle name="BM UF in Col E 2 3 2 19 2 2" xfId="5252"/>
    <cellStyle name="BM UF in Col E 2 3 2 19 3" xfId="5253"/>
    <cellStyle name="BM UF in Col E 2 3 2 2" xfId="5254"/>
    <cellStyle name="BM UF in Col E 2 3 2 2 2" xfId="5255"/>
    <cellStyle name="BM UF in Col E 2 3 2 2 2 2" xfId="5256"/>
    <cellStyle name="BM UF in Col E 2 3 2 2 3" xfId="5257"/>
    <cellStyle name="BM UF in Col E 2 3 2 20" xfId="5258"/>
    <cellStyle name="BM UF in Col E 2 3 2 20 2" xfId="5259"/>
    <cellStyle name="BM UF in Col E 2 3 2 20 2 2" xfId="5260"/>
    <cellStyle name="BM UF in Col E 2 3 2 20 3" xfId="5261"/>
    <cellStyle name="BM UF in Col E 2 3 2 21" xfId="5262"/>
    <cellStyle name="BM UF in Col E 2 3 2 21 2" xfId="5263"/>
    <cellStyle name="BM UF in Col E 2 3 2 22" xfId="5264"/>
    <cellStyle name="BM UF in Col E 2 3 2 3" xfId="5265"/>
    <cellStyle name="BM UF in Col E 2 3 2 3 2" xfId="5266"/>
    <cellStyle name="BM UF in Col E 2 3 2 3 2 2" xfId="5267"/>
    <cellStyle name="BM UF in Col E 2 3 2 3 3" xfId="5268"/>
    <cellStyle name="BM UF in Col E 2 3 2 4" xfId="5269"/>
    <cellStyle name="BM UF in Col E 2 3 2 4 2" xfId="5270"/>
    <cellStyle name="BM UF in Col E 2 3 2 4 2 2" xfId="5271"/>
    <cellStyle name="BM UF in Col E 2 3 2 4 3" xfId="5272"/>
    <cellStyle name="BM UF in Col E 2 3 2 5" xfId="5273"/>
    <cellStyle name="BM UF in Col E 2 3 2 5 2" xfId="5274"/>
    <cellStyle name="BM UF in Col E 2 3 2 5 2 2" xfId="5275"/>
    <cellStyle name="BM UF in Col E 2 3 2 5 3" xfId="5276"/>
    <cellStyle name="BM UF in Col E 2 3 2 6" xfId="5277"/>
    <cellStyle name="BM UF in Col E 2 3 2 6 2" xfId="5278"/>
    <cellStyle name="BM UF in Col E 2 3 2 6 2 2" xfId="5279"/>
    <cellStyle name="BM UF in Col E 2 3 2 6 3" xfId="5280"/>
    <cellStyle name="BM UF in Col E 2 3 2 7" xfId="5281"/>
    <cellStyle name="BM UF in Col E 2 3 2 7 2" xfId="5282"/>
    <cellStyle name="BM UF in Col E 2 3 2 7 2 2" xfId="5283"/>
    <cellStyle name="BM UF in Col E 2 3 2 7 3" xfId="5284"/>
    <cellStyle name="BM UF in Col E 2 3 2 8" xfId="5285"/>
    <cellStyle name="BM UF in Col E 2 3 2 8 2" xfId="5286"/>
    <cellStyle name="BM UF in Col E 2 3 2 8 2 2" xfId="5287"/>
    <cellStyle name="BM UF in Col E 2 3 2 8 3" xfId="5288"/>
    <cellStyle name="BM UF in Col E 2 3 2 9" xfId="5289"/>
    <cellStyle name="BM UF in Col E 2 3 2 9 2" xfId="5290"/>
    <cellStyle name="BM UF in Col E 2 3 2 9 2 2" xfId="5291"/>
    <cellStyle name="BM UF in Col E 2 3 2 9 3" xfId="5292"/>
    <cellStyle name="BM UF in Col E 2 3 3" xfId="5293"/>
    <cellStyle name="BM UF in Col E 2 3 3 2" xfId="5294"/>
    <cellStyle name="BM UF in Col E 2 3 3 2 2" xfId="5295"/>
    <cellStyle name="BM UF in Col E 2 3 3 3" xfId="5296"/>
    <cellStyle name="BM UF in Col E 2 3 4" xfId="5297"/>
    <cellStyle name="BM UF in Col E 2 3 4 2" xfId="5298"/>
    <cellStyle name="BM UF in Col E 2 3 4 2 2" xfId="5299"/>
    <cellStyle name="BM UF in Col E 2 3 4 3" xfId="5300"/>
    <cellStyle name="BM UF in Col E 2 3 5" xfId="5301"/>
    <cellStyle name="BM UF in Col E 2 3 5 2" xfId="5302"/>
    <cellStyle name="BM UF in Col E 2 3 5 2 2" xfId="5303"/>
    <cellStyle name="BM UF in Col E 2 3 5 3" xfId="5304"/>
    <cellStyle name="BM UF in Col E 2 3 6" xfId="5305"/>
    <cellStyle name="BM UF in Col E 2 3 6 2" xfId="5306"/>
    <cellStyle name="BM UF in Col E 2 3 6 2 2" xfId="5307"/>
    <cellStyle name="BM UF in Col E 2 3 6 3" xfId="5308"/>
    <cellStyle name="BM UF in Col E 2 3 7" xfId="5309"/>
    <cellStyle name="BM UF in Col E 2 3 7 2" xfId="5310"/>
    <cellStyle name="BM UF in Col E 2 3 7 2 2" xfId="5311"/>
    <cellStyle name="BM UF in Col E 2 3 7 3" xfId="5312"/>
    <cellStyle name="BM UF in Col E 2 3 8" xfId="5313"/>
    <cellStyle name="BM UF in Col E 2 3 8 2" xfId="5314"/>
    <cellStyle name="BM UF in Col E 2 3 8 2 2" xfId="5315"/>
    <cellStyle name="BM UF in Col E 2 3 8 3" xfId="5316"/>
    <cellStyle name="BM UF in Col E 2 3 9" xfId="5317"/>
    <cellStyle name="BM UF in Col E 2 3 9 2" xfId="5318"/>
    <cellStyle name="BM UF in Col E 2 3 9 2 2" xfId="5319"/>
    <cellStyle name="BM UF in Col E 2 3 9 3" xfId="5320"/>
    <cellStyle name="BM UF in Col E 2 4" xfId="5321"/>
    <cellStyle name="BM UF in Col E 2 4 10" xfId="5322"/>
    <cellStyle name="BM UF in Col E 2 4 10 2" xfId="5323"/>
    <cellStyle name="BM UF in Col E 2 4 10 2 2" xfId="5324"/>
    <cellStyle name="BM UF in Col E 2 4 10 3" xfId="5325"/>
    <cellStyle name="BM UF in Col E 2 4 11" xfId="5326"/>
    <cellStyle name="BM UF in Col E 2 4 11 2" xfId="5327"/>
    <cellStyle name="BM UF in Col E 2 4 11 2 2" xfId="5328"/>
    <cellStyle name="BM UF in Col E 2 4 11 3" xfId="5329"/>
    <cellStyle name="BM UF in Col E 2 4 12" xfId="5330"/>
    <cellStyle name="BM UF in Col E 2 4 12 2" xfId="5331"/>
    <cellStyle name="BM UF in Col E 2 4 12 2 2" xfId="5332"/>
    <cellStyle name="BM UF in Col E 2 4 12 3" xfId="5333"/>
    <cellStyle name="BM UF in Col E 2 4 13" xfId="5334"/>
    <cellStyle name="BM UF in Col E 2 4 13 2" xfId="5335"/>
    <cellStyle name="BM UF in Col E 2 4 13 2 2" xfId="5336"/>
    <cellStyle name="BM UF in Col E 2 4 13 3" xfId="5337"/>
    <cellStyle name="BM UF in Col E 2 4 14" xfId="5338"/>
    <cellStyle name="BM UF in Col E 2 4 14 2" xfId="5339"/>
    <cellStyle name="BM UF in Col E 2 4 14 2 2" xfId="5340"/>
    <cellStyle name="BM UF in Col E 2 4 14 3" xfId="5341"/>
    <cellStyle name="BM UF in Col E 2 4 15" xfId="5342"/>
    <cellStyle name="BM UF in Col E 2 4 15 2" xfId="5343"/>
    <cellStyle name="BM UF in Col E 2 4 15 2 2" xfId="5344"/>
    <cellStyle name="BM UF in Col E 2 4 15 3" xfId="5345"/>
    <cellStyle name="BM UF in Col E 2 4 16" xfId="5346"/>
    <cellStyle name="BM UF in Col E 2 4 16 2" xfId="5347"/>
    <cellStyle name="BM UF in Col E 2 4 16 2 2" xfId="5348"/>
    <cellStyle name="BM UF in Col E 2 4 16 3" xfId="5349"/>
    <cellStyle name="BM UF in Col E 2 4 17" xfId="5350"/>
    <cellStyle name="BM UF in Col E 2 4 17 2" xfId="5351"/>
    <cellStyle name="BM UF in Col E 2 4 17 2 2" xfId="5352"/>
    <cellStyle name="BM UF in Col E 2 4 17 3" xfId="5353"/>
    <cellStyle name="BM UF in Col E 2 4 18" xfId="5354"/>
    <cellStyle name="BM UF in Col E 2 4 18 2" xfId="5355"/>
    <cellStyle name="BM UF in Col E 2 4 18 2 2" xfId="5356"/>
    <cellStyle name="BM UF in Col E 2 4 18 3" xfId="5357"/>
    <cellStyle name="BM UF in Col E 2 4 19" xfId="5358"/>
    <cellStyle name="BM UF in Col E 2 4 19 2" xfId="5359"/>
    <cellStyle name="BM UF in Col E 2 4 19 2 2" xfId="5360"/>
    <cellStyle name="BM UF in Col E 2 4 19 3" xfId="5361"/>
    <cellStyle name="BM UF in Col E 2 4 2" xfId="5362"/>
    <cellStyle name="BM UF in Col E 2 4 2 10" xfId="5363"/>
    <cellStyle name="BM UF in Col E 2 4 2 10 2" xfId="5364"/>
    <cellStyle name="BM UF in Col E 2 4 2 10 2 2" xfId="5365"/>
    <cellStyle name="BM UF in Col E 2 4 2 10 3" xfId="5366"/>
    <cellStyle name="BM UF in Col E 2 4 2 11" xfId="5367"/>
    <cellStyle name="BM UF in Col E 2 4 2 11 2" xfId="5368"/>
    <cellStyle name="BM UF in Col E 2 4 2 11 2 2" xfId="5369"/>
    <cellStyle name="BM UF in Col E 2 4 2 11 3" xfId="5370"/>
    <cellStyle name="BM UF in Col E 2 4 2 12" xfId="5371"/>
    <cellStyle name="BM UF in Col E 2 4 2 12 2" xfId="5372"/>
    <cellStyle name="BM UF in Col E 2 4 2 12 2 2" xfId="5373"/>
    <cellStyle name="BM UF in Col E 2 4 2 12 3" xfId="5374"/>
    <cellStyle name="BM UF in Col E 2 4 2 13" xfId="5375"/>
    <cellStyle name="BM UF in Col E 2 4 2 13 2" xfId="5376"/>
    <cellStyle name="BM UF in Col E 2 4 2 13 2 2" xfId="5377"/>
    <cellStyle name="BM UF in Col E 2 4 2 13 3" xfId="5378"/>
    <cellStyle name="BM UF in Col E 2 4 2 14" xfId="5379"/>
    <cellStyle name="BM UF in Col E 2 4 2 14 2" xfId="5380"/>
    <cellStyle name="BM UF in Col E 2 4 2 14 2 2" xfId="5381"/>
    <cellStyle name="BM UF in Col E 2 4 2 14 3" xfId="5382"/>
    <cellStyle name="BM UF in Col E 2 4 2 15" xfId="5383"/>
    <cellStyle name="BM UF in Col E 2 4 2 15 2" xfId="5384"/>
    <cellStyle name="BM UF in Col E 2 4 2 15 2 2" xfId="5385"/>
    <cellStyle name="BM UF in Col E 2 4 2 15 3" xfId="5386"/>
    <cellStyle name="BM UF in Col E 2 4 2 16" xfId="5387"/>
    <cellStyle name="BM UF in Col E 2 4 2 16 2" xfId="5388"/>
    <cellStyle name="BM UF in Col E 2 4 2 16 2 2" xfId="5389"/>
    <cellStyle name="BM UF in Col E 2 4 2 16 3" xfId="5390"/>
    <cellStyle name="BM UF in Col E 2 4 2 17" xfId="5391"/>
    <cellStyle name="BM UF in Col E 2 4 2 17 2" xfId="5392"/>
    <cellStyle name="BM UF in Col E 2 4 2 17 2 2" xfId="5393"/>
    <cellStyle name="BM UF in Col E 2 4 2 17 3" xfId="5394"/>
    <cellStyle name="BM UF in Col E 2 4 2 18" xfId="5395"/>
    <cellStyle name="BM UF in Col E 2 4 2 18 2" xfId="5396"/>
    <cellStyle name="BM UF in Col E 2 4 2 18 2 2" xfId="5397"/>
    <cellStyle name="BM UF in Col E 2 4 2 18 3" xfId="5398"/>
    <cellStyle name="BM UF in Col E 2 4 2 19" xfId="5399"/>
    <cellStyle name="BM UF in Col E 2 4 2 19 2" xfId="5400"/>
    <cellStyle name="BM UF in Col E 2 4 2 19 2 2" xfId="5401"/>
    <cellStyle name="BM UF in Col E 2 4 2 19 3" xfId="5402"/>
    <cellStyle name="BM UF in Col E 2 4 2 2" xfId="5403"/>
    <cellStyle name="BM UF in Col E 2 4 2 2 2" xfId="5404"/>
    <cellStyle name="BM UF in Col E 2 4 2 2 2 2" xfId="5405"/>
    <cellStyle name="BM UF in Col E 2 4 2 2 3" xfId="5406"/>
    <cellStyle name="BM UF in Col E 2 4 2 20" xfId="5407"/>
    <cellStyle name="BM UF in Col E 2 4 2 20 2" xfId="5408"/>
    <cellStyle name="BM UF in Col E 2 4 2 20 2 2" xfId="5409"/>
    <cellStyle name="BM UF in Col E 2 4 2 20 3" xfId="5410"/>
    <cellStyle name="BM UF in Col E 2 4 2 21" xfId="5411"/>
    <cellStyle name="BM UF in Col E 2 4 2 21 2" xfId="5412"/>
    <cellStyle name="BM UF in Col E 2 4 2 22" xfId="5413"/>
    <cellStyle name="BM UF in Col E 2 4 2 3" xfId="5414"/>
    <cellStyle name="BM UF in Col E 2 4 2 3 2" xfId="5415"/>
    <cellStyle name="BM UF in Col E 2 4 2 3 2 2" xfId="5416"/>
    <cellStyle name="BM UF in Col E 2 4 2 3 3" xfId="5417"/>
    <cellStyle name="BM UF in Col E 2 4 2 4" xfId="5418"/>
    <cellStyle name="BM UF in Col E 2 4 2 4 2" xfId="5419"/>
    <cellStyle name="BM UF in Col E 2 4 2 4 2 2" xfId="5420"/>
    <cellStyle name="BM UF in Col E 2 4 2 4 3" xfId="5421"/>
    <cellStyle name="BM UF in Col E 2 4 2 5" xfId="5422"/>
    <cellStyle name="BM UF in Col E 2 4 2 5 2" xfId="5423"/>
    <cellStyle name="BM UF in Col E 2 4 2 5 2 2" xfId="5424"/>
    <cellStyle name="BM UF in Col E 2 4 2 5 3" xfId="5425"/>
    <cellStyle name="BM UF in Col E 2 4 2 6" xfId="5426"/>
    <cellStyle name="BM UF in Col E 2 4 2 6 2" xfId="5427"/>
    <cellStyle name="BM UF in Col E 2 4 2 6 2 2" xfId="5428"/>
    <cellStyle name="BM UF in Col E 2 4 2 6 3" xfId="5429"/>
    <cellStyle name="BM UF in Col E 2 4 2 7" xfId="5430"/>
    <cellStyle name="BM UF in Col E 2 4 2 7 2" xfId="5431"/>
    <cellStyle name="BM UF in Col E 2 4 2 7 2 2" xfId="5432"/>
    <cellStyle name="BM UF in Col E 2 4 2 7 3" xfId="5433"/>
    <cellStyle name="BM UF in Col E 2 4 2 8" xfId="5434"/>
    <cellStyle name="BM UF in Col E 2 4 2 8 2" xfId="5435"/>
    <cellStyle name="BM UF in Col E 2 4 2 8 2 2" xfId="5436"/>
    <cellStyle name="BM UF in Col E 2 4 2 8 3" xfId="5437"/>
    <cellStyle name="BM UF in Col E 2 4 2 9" xfId="5438"/>
    <cellStyle name="BM UF in Col E 2 4 2 9 2" xfId="5439"/>
    <cellStyle name="BM UF in Col E 2 4 2 9 2 2" xfId="5440"/>
    <cellStyle name="BM UF in Col E 2 4 2 9 3" xfId="5441"/>
    <cellStyle name="BM UF in Col E 2 4 20" xfId="5442"/>
    <cellStyle name="BM UF in Col E 2 4 20 2" xfId="5443"/>
    <cellStyle name="BM UF in Col E 2 4 20 2 2" xfId="5444"/>
    <cellStyle name="BM UF in Col E 2 4 20 3" xfId="5445"/>
    <cellStyle name="BM UF in Col E 2 4 21" xfId="5446"/>
    <cellStyle name="BM UF in Col E 2 4 21 2" xfId="5447"/>
    <cellStyle name="BM UF in Col E 2 4 21 2 2" xfId="5448"/>
    <cellStyle name="BM UF in Col E 2 4 21 3" xfId="5449"/>
    <cellStyle name="BM UF in Col E 2 4 22" xfId="5450"/>
    <cellStyle name="BM UF in Col E 2 4 22 2" xfId="5451"/>
    <cellStyle name="BM UF in Col E 2 4 23" xfId="5452"/>
    <cellStyle name="BM UF in Col E 2 4 3" xfId="5453"/>
    <cellStyle name="BM UF in Col E 2 4 3 2" xfId="5454"/>
    <cellStyle name="BM UF in Col E 2 4 3 2 2" xfId="5455"/>
    <cellStyle name="BM UF in Col E 2 4 3 3" xfId="5456"/>
    <cellStyle name="BM UF in Col E 2 4 4" xfId="5457"/>
    <cellStyle name="BM UF in Col E 2 4 4 2" xfId="5458"/>
    <cellStyle name="BM UF in Col E 2 4 4 2 2" xfId="5459"/>
    <cellStyle name="BM UF in Col E 2 4 4 3" xfId="5460"/>
    <cellStyle name="BM UF in Col E 2 4 5" xfId="5461"/>
    <cellStyle name="BM UF in Col E 2 4 5 2" xfId="5462"/>
    <cellStyle name="BM UF in Col E 2 4 5 2 2" xfId="5463"/>
    <cellStyle name="BM UF in Col E 2 4 5 3" xfId="5464"/>
    <cellStyle name="BM UF in Col E 2 4 6" xfId="5465"/>
    <cellStyle name="BM UF in Col E 2 4 6 2" xfId="5466"/>
    <cellStyle name="BM UF in Col E 2 4 6 2 2" xfId="5467"/>
    <cellStyle name="BM UF in Col E 2 4 6 3" xfId="5468"/>
    <cellStyle name="BM UF in Col E 2 4 7" xfId="5469"/>
    <cellStyle name="BM UF in Col E 2 4 7 2" xfId="5470"/>
    <cellStyle name="BM UF in Col E 2 4 7 2 2" xfId="5471"/>
    <cellStyle name="BM UF in Col E 2 4 7 3" xfId="5472"/>
    <cellStyle name="BM UF in Col E 2 4 8" xfId="5473"/>
    <cellStyle name="BM UF in Col E 2 4 8 2" xfId="5474"/>
    <cellStyle name="BM UF in Col E 2 4 8 2 2" xfId="5475"/>
    <cellStyle name="BM UF in Col E 2 4 8 3" xfId="5476"/>
    <cellStyle name="BM UF in Col E 2 4 9" xfId="5477"/>
    <cellStyle name="BM UF in Col E 2 4 9 2" xfId="5478"/>
    <cellStyle name="BM UF in Col E 2 4 9 2 2" xfId="5479"/>
    <cellStyle name="BM UF in Col E 2 4 9 3" xfId="5480"/>
    <cellStyle name="BM UF in Col E 2 5" xfId="5481"/>
    <cellStyle name="BM UF in Col E 2 5 10" xfId="5482"/>
    <cellStyle name="BM UF in Col E 2 5 10 2" xfId="5483"/>
    <cellStyle name="BM UF in Col E 2 5 10 2 2" xfId="5484"/>
    <cellStyle name="BM UF in Col E 2 5 10 3" xfId="5485"/>
    <cellStyle name="BM UF in Col E 2 5 11" xfId="5486"/>
    <cellStyle name="BM UF in Col E 2 5 11 2" xfId="5487"/>
    <cellStyle name="BM UF in Col E 2 5 11 2 2" xfId="5488"/>
    <cellStyle name="BM UF in Col E 2 5 11 3" xfId="5489"/>
    <cellStyle name="BM UF in Col E 2 5 12" xfId="5490"/>
    <cellStyle name="BM UF in Col E 2 5 12 2" xfId="5491"/>
    <cellStyle name="BM UF in Col E 2 5 12 2 2" xfId="5492"/>
    <cellStyle name="BM UF in Col E 2 5 12 3" xfId="5493"/>
    <cellStyle name="BM UF in Col E 2 5 13" xfId="5494"/>
    <cellStyle name="BM UF in Col E 2 5 13 2" xfId="5495"/>
    <cellStyle name="BM UF in Col E 2 5 13 2 2" xfId="5496"/>
    <cellStyle name="BM UF in Col E 2 5 13 3" xfId="5497"/>
    <cellStyle name="BM UF in Col E 2 5 14" xfId="5498"/>
    <cellStyle name="BM UF in Col E 2 5 14 2" xfId="5499"/>
    <cellStyle name="BM UF in Col E 2 5 14 2 2" xfId="5500"/>
    <cellStyle name="BM UF in Col E 2 5 14 3" xfId="5501"/>
    <cellStyle name="BM UF in Col E 2 5 15" xfId="5502"/>
    <cellStyle name="BM UF in Col E 2 5 15 2" xfId="5503"/>
    <cellStyle name="BM UF in Col E 2 5 15 2 2" xfId="5504"/>
    <cellStyle name="BM UF in Col E 2 5 15 3" xfId="5505"/>
    <cellStyle name="BM UF in Col E 2 5 16" xfId="5506"/>
    <cellStyle name="BM UF in Col E 2 5 16 2" xfId="5507"/>
    <cellStyle name="BM UF in Col E 2 5 16 2 2" xfId="5508"/>
    <cellStyle name="BM UF in Col E 2 5 16 3" xfId="5509"/>
    <cellStyle name="BM UF in Col E 2 5 17" xfId="5510"/>
    <cellStyle name="BM UF in Col E 2 5 17 2" xfId="5511"/>
    <cellStyle name="BM UF in Col E 2 5 17 2 2" xfId="5512"/>
    <cellStyle name="BM UF in Col E 2 5 17 3" xfId="5513"/>
    <cellStyle name="BM UF in Col E 2 5 18" xfId="5514"/>
    <cellStyle name="BM UF in Col E 2 5 18 2" xfId="5515"/>
    <cellStyle name="BM UF in Col E 2 5 18 2 2" xfId="5516"/>
    <cellStyle name="BM UF in Col E 2 5 18 3" xfId="5517"/>
    <cellStyle name="BM UF in Col E 2 5 19" xfId="5518"/>
    <cellStyle name="BM UF in Col E 2 5 19 2" xfId="5519"/>
    <cellStyle name="BM UF in Col E 2 5 19 2 2" xfId="5520"/>
    <cellStyle name="BM UF in Col E 2 5 19 3" xfId="5521"/>
    <cellStyle name="BM UF in Col E 2 5 2" xfId="5522"/>
    <cellStyle name="BM UF in Col E 2 5 2 2" xfId="5523"/>
    <cellStyle name="BM UF in Col E 2 5 2 2 2" xfId="5524"/>
    <cellStyle name="BM UF in Col E 2 5 2 3" xfId="5525"/>
    <cellStyle name="BM UF in Col E 2 5 20" xfId="5526"/>
    <cellStyle name="BM UF in Col E 2 5 20 2" xfId="5527"/>
    <cellStyle name="BM UF in Col E 2 5 20 2 2" xfId="5528"/>
    <cellStyle name="BM UF in Col E 2 5 20 3" xfId="5529"/>
    <cellStyle name="BM UF in Col E 2 5 21" xfId="5530"/>
    <cellStyle name="BM UF in Col E 2 5 21 2" xfId="5531"/>
    <cellStyle name="BM UF in Col E 2 5 22" xfId="5532"/>
    <cellStyle name="BM UF in Col E 2 5 3" xfId="5533"/>
    <cellStyle name="BM UF in Col E 2 5 3 2" xfId="5534"/>
    <cellStyle name="BM UF in Col E 2 5 3 2 2" xfId="5535"/>
    <cellStyle name="BM UF in Col E 2 5 3 3" xfId="5536"/>
    <cellStyle name="BM UF in Col E 2 5 4" xfId="5537"/>
    <cellStyle name="BM UF in Col E 2 5 4 2" xfId="5538"/>
    <cellStyle name="BM UF in Col E 2 5 4 2 2" xfId="5539"/>
    <cellStyle name="BM UF in Col E 2 5 4 3" xfId="5540"/>
    <cellStyle name="BM UF in Col E 2 5 5" xfId="5541"/>
    <cellStyle name="BM UF in Col E 2 5 5 2" xfId="5542"/>
    <cellStyle name="BM UF in Col E 2 5 5 2 2" xfId="5543"/>
    <cellStyle name="BM UF in Col E 2 5 5 3" xfId="5544"/>
    <cellStyle name="BM UF in Col E 2 5 6" xfId="5545"/>
    <cellStyle name="BM UF in Col E 2 5 6 2" xfId="5546"/>
    <cellStyle name="BM UF in Col E 2 5 6 2 2" xfId="5547"/>
    <cellStyle name="BM UF in Col E 2 5 6 3" xfId="5548"/>
    <cellStyle name="BM UF in Col E 2 5 7" xfId="5549"/>
    <cellStyle name="BM UF in Col E 2 5 7 2" xfId="5550"/>
    <cellStyle name="BM UF in Col E 2 5 7 2 2" xfId="5551"/>
    <cellStyle name="BM UF in Col E 2 5 7 3" xfId="5552"/>
    <cellStyle name="BM UF in Col E 2 5 8" xfId="5553"/>
    <cellStyle name="BM UF in Col E 2 5 8 2" xfId="5554"/>
    <cellStyle name="BM UF in Col E 2 5 8 2 2" xfId="5555"/>
    <cellStyle name="BM UF in Col E 2 5 8 3" xfId="5556"/>
    <cellStyle name="BM UF in Col E 2 5 9" xfId="5557"/>
    <cellStyle name="BM UF in Col E 2 5 9 2" xfId="5558"/>
    <cellStyle name="BM UF in Col E 2 5 9 2 2" xfId="5559"/>
    <cellStyle name="BM UF in Col E 2 5 9 3" xfId="5560"/>
    <cellStyle name="BM UF in Col E 2 6" xfId="5561"/>
    <cellStyle name="BM UF in Col E 2 6 2" xfId="5562"/>
    <cellStyle name="BM UF in Col E 2 6 2 2" xfId="5563"/>
    <cellStyle name="BM UF in Col E 2 6 3" xfId="5564"/>
    <cellStyle name="BM UF in Col E 2 7" xfId="5565"/>
    <cellStyle name="BM UF in Col E 2 7 2" xfId="5566"/>
    <cellStyle name="BM UF in Col E 2 7 2 2" xfId="5567"/>
    <cellStyle name="BM UF in Col E 2 7 3" xfId="5568"/>
    <cellStyle name="BM UF in Col E 2 8" xfId="5569"/>
    <cellStyle name="BM UF in Col E 2 8 2" xfId="5570"/>
    <cellStyle name="BM UF in Col E 2 8 2 2" xfId="5571"/>
    <cellStyle name="BM UF in Col E 2 8 3" xfId="5572"/>
    <cellStyle name="BM UF in Col E 2 9" xfId="5573"/>
    <cellStyle name="BM UF in Col E 2 9 2" xfId="5574"/>
    <cellStyle name="BM UF in Col E 2 9 2 2" xfId="5575"/>
    <cellStyle name="BM UF in Col E 2 9 3" xfId="5576"/>
    <cellStyle name="BM UF in Col E 20" xfId="5577"/>
    <cellStyle name="BM UF in Col E 20 2" xfId="5578"/>
    <cellStyle name="BM UF in Col E 20 2 2" xfId="5579"/>
    <cellStyle name="BM UF in Col E 20 3" xfId="5580"/>
    <cellStyle name="BM UF in Col E 21" xfId="5581"/>
    <cellStyle name="BM UF in Col E 21 2" xfId="5582"/>
    <cellStyle name="BM UF in Col E 21 2 2" xfId="5583"/>
    <cellStyle name="BM UF in Col E 21 3" xfId="5584"/>
    <cellStyle name="BM UF in Col E 22" xfId="5585"/>
    <cellStyle name="BM UF in Col E 22 2" xfId="5586"/>
    <cellStyle name="BM UF in Col E 23" xfId="5587"/>
    <cellStyle name="BM UF in Col E 24" xfId="5588"/>
    <cellStyle name="BM UF in Col E 25" xfId="5589"/>
    <cellStyle name="BM UF in Col E 26" xfId="5590"/>
    <cellStyle name="BM UF in Col E 3" xfId="5591"/>
    <cellStyle name="BM UF in Col E 3 10" xfId="5592"/>
    <cellStyle name="BM UF in Col E 3 10 2" xfId="5593"/>
    <cellStyle name="BM UF in Col E 3 10 2 2" xfId="5594"/>
    <cellStyle name="BM UF in Col E 3 10 3" xfId="5595"/>
    <cellStyle name="BM UF in Col E 3 11" xfId="5596"/>
    <cellStyle name="BM UF in Col E 3 11 2" xfId="5597"/>
    <cellStyle name="BM UF in Col E 3 11 2 2" xfId="5598"/>
    <cellStyle name="BM UF in Col E 3 11 3" xfId="5599"/>
    <cellStyle name="BM UF in Col E 3 12" xfId="5600"/>
    <cellStyle name="BM UF in Col E 3 12 2" xfId="5601"/>
    <cellStyle name="BM UF in Col E 3 12 2 2" xfId="5602"/>
    <cellStyle name="BM UF in Col E 3 12 3" xfId="5603"/>
    <cellStyle name="BM UF in Col E 3 13" xfId="5604"/>
    <cellStyle name="BM UF in Col E 3 13 2" xfId="5605"/>
    <cellStyle name="BM UF in Col E 3 13 2 2" xfId="5606"/>
    <cellStyle name="BM UF in Col E 3 13 3" xfId="5607"/>
    <cellStyle name="BM UF in Col E 3 14" xfId="5608"/>
    <cellStyle name="BM UF in Col E 3 14 2" xfId="5609"/>
    <cellStyle name="BM UF in Col E 3 14 2 2" xfId="5610"/>
    <cellStyle name="BM UF in Col E 3 14 3" xfId="5611"/>
    <cellStyle name="BM UF in Col E 3 15" xfId="5612"/>
    <cellStyle name="BM UF in Col E 3 15 2" xfId="5613"/>
    <cellStyle name="BM UF in Col E 3 15 2 2" xfId="5614"/>
    <cellStyle name="BM UF in Col E 3 15 3" xfId="5615"/>
    <cellStyle name="BM UF in Col E 3 16" xfId="5616"/>
    <cellStyle name="BM UF in Col E 3 16 2" xfId="5617"/>
    <cellStyle name="BM UF in Col E 3 16 2 2" xfId="5618"/>
    <cellStyle name="BM UF in Col E 3 16 3" xfId="5619"/>
    <cellStyle name="BM UF in Col E 3 17" xfId="5620"/>
    <cellStyle name="BM UF in Col E 3 17 2" xfId="5621"/>
    <cellStyle name="BM UF in Col E 3 17 2 2" xfId="5622"/>
    <cellStyle name="BM UF in Col E 3 17 3" xfId="5623"/>
    <cellStyle name="BM UF in Col E 3 18" xfId="5624"/>
    <cellStyle name="BM UF in Col E 3 18 2" xfId="5625"/>
    <cellStyle name="BM UF in Col E 3 19" xfId="5626"/>
    <cellStyle name="BM UF in Col E 3 2" xfId="5627"/>
    <cellStyle name="BM UF in Col E 3 2 10" xfId="5628"/>
    <cellStyle name="BM UF in Col E 3 2 10 2" xfId="5629"/>
    <cellStyle name="BM UF in Col E 3 2 10 2 2" xfId="5630"/>
    <cellStyle name="BM UF in Col E 3 2 10 3" xfId="5631"/>
    <cellStyle name="BM UF in Col E 3 2 11" xfId="5632"/>
    <cellStyle name="BM UF in Col E 3 2 11 2" xfId="5633"/>
    <cellStyle name="BM UF in Col E 3 2 11 2 2" xfId="5634"/>
    <cellStyle name="BM UF in Col E 3 2 11 3" xfId="5635"/>
    <cellStyle name="BM UF in Col E 3 2 12" xfId="5636"/>
    <cellStyle name="BM UF in Col E 3 2 12 2" xfId="5637"/>
    <cellStyle name="BM UF in Col E 3 2 12 2 2" xfId="5638"/>
    <cellStyle name="BM UF in Col E 3 2 12 3" xfId="5639"/>
    <cellStyle name="BM UF in Col E 3 2 13" xfId="5640"/>
    <cellStyle name="BM UF in Col E 3 2 13 2" xfId="5641"/>
    <cellStyle name="BM UF in Col E 3 2 13 2 2" xfId="5642"/>
    <cellStyle name="BM UF in Col E 3 2 13 3" xfId="5643"/>
    <cellStyle name="BM UF in Col E 3 2 14" xfId="5644"/>
    <cellStyle name="BM UF in Col E 3 2 14 2" xfId="5645"/>
    <cellStyle name="BM UF in Col E 3 2 14 2 2" xfId="5646"/>
    <cellStyle name="BM UF in Col E 3 2 14 3" xfId="5647"/>
    <cellStyle name="BM UF in Col E 3 2 15" xfId="5648"/>
    <cellStyle name="BM UF in Col E 3 2 15 2" xfId="5649"/>
    <cellStyle name="BM UF in Col E 3 2 15 2 2" xfId="5650"/>
    <cellStyle name="BM UF in Col E 3 2 15 3" xfId="5651"/>
    <cellStyle name="BM UF in Col E 3 2 16" xfId="5652"/>
    <cellStyle name="BM UF in Col E 3 2 16 2" xfId="5653"/>
    <cellStyle name="BM UF in Col E 3 2 16 2 2" xfId="5654"/>
    <cellStyle name="BM UF in Col E 3 2 16 3" xfId="5655"/>
    <cellStyle name="BM UF in Col E 3 2 17" xfId="5656"/>
    <cellStyle name="BM UF in Col E 3 2 17 2" xfId="5657"/>
    <cellStyle name="BM UF in Col E 3 2 17 2 2" xfId="5658"/>
    <cellStyle name="BM UF in Col E 3 2 17 3" xfId="5659"/>
    <cellStyle name="BM UF in Col E 3 2 18" xfId="5660"/>
    <cellStyle name="BM UF in Col E 3 2 18 2" xfId="5661"/>
    <cellStyle name="BM UF in Col E 3 2 18 2 2" xfId="5662"/>
    <cellStyle name="BM UF in Col E 3 2 18 3" xfId="5663"/>
    <cellStyle name="BM UF in Col E 3 2 19" xfId="5664"/>
    <cellStyle name="BM UF in Col E 3 2 19 2" xfId="5665"/>
    <cellStyle name="BM UF in Col E 3 2 19 2 2" xfId="5666"/>
    <cellStyle name="BM UF in Col E 3 2 19 3" xfId="5667"/>
    <cellStyle name="BM UF in Col E 3 2 2" xfId="5668"/>
    <cellStyle name="BM UF in Col E 3 2 2 2" xfId="5669"/>
    <cellStyle name="BM UF in Col E 3 2 2 2 2" xfId="5670"/>
    <cellStyle name="BM UF in Col E 3 2 2 3" xfId="5671"/>
    <cellStyle name="BM UF in Col E 3 2 20" xfId="5672"/>
    <cellStyle name="BM UF in Col E 3 2 20 2" xfId="5673"/>
    <cellStyle name="BM UF in Col E 3 2 20 2 2" xfId="5674"/>
    <cellStyle name="BM UF in Col E 3 2 20 3" xfId="5675"/>
    <cellStyle name="BM UF in Col E 3 2 21" xfId="5676"/>
    <cellStyle name="BM UF in Col E 3 2 21 2" xfId="5677"/>
    <cellStyle name="BM UF in Col E 3 2 22" xfId="5678"/>
    <cellStyle name="BM UF in Col E 3 2 3" xfId="5679"/>
    <cellStyle name="BM UF in Col E 3 2 3 2" xfId="5680"/>
    <cellStyle name="BM UF in Col E 3 2 3 2 2" xfId="5681"/>
    <cellStyle name="BM UF in Col E 3 2 3 3" xfId="5682"/>
    <cellStyle name="BM UF in Col E 3 2 4" xfId="5683"/>
    <cellStyle name="BM UF in Col E 3 2 4 2" xfId="5684"/>
    <cellStyle name="BM UF in Col E 3 2 4 2 2" xfId="5685"/>
    <cellStyle name="BM UF in Col E 3 2 4 3" xfId="5686"/>
    <cellStyle name="BM UF in Col E 3 2 5" xfId="5687"/>
    <cellStyle name="BM UF in Col E 3 2 5 2" xfId="5688"/>
    <cellStyle name="BM UF in Col E 3 2 5 2 2" xfId="5689"/>
    <cellStyle name="BM UF in Col E 3 2 5 3" xfId="5690"/>
    <cellStyle name="BM UF in Col E 3 2 6" xfId="5691"/>
    <cellStyle name="BM UF in Col E 3 2 6 2" xfId="5692"/>
    <cellStyle name="BM UF in Col E 3 2 6 2 2" xfId="5693"/>
    <cellStyle name="BM UF in Col E 3 2 6 3" xfId="5694"/>
    <cellStyle name="BM UF in Col E 3 2 7" xfId="5695"/>
    <cellStyle name="BM UF in Col E 3 2 7 2" xfId="5696"/>
    <cellStyle name="BM UF in Col E 3 2 7 2 2" xfId="5697"/>
    <cellStyle name="BM UF in Col E 3 2 7 3" xfId="5698"/>
    <cellStyle name="BM UF in Col E 3 2 8" xfId="5699"/>
    <cellStyle name="BM UF in Col E 3 2 8 2" xfId="5700"/>
    <cellStyle name="BM UF in Col E 3 2 8 2 2" xfId="5701"/>
    <cellStyle name="BM UF in Col E 3 2 8 3" xfId="5702"/>
    <cellStyle name="BM UF in Col E 3 2 9" xfId="5703"/>
    <cellStyle name="BM UF in Col E 3 2 9 2" xfId="5704"/>
    <cellStyle name="BM UF in Col E 3 2 9 2 2" xfId="5705"/>
    <cellStyle name="BM UF in Col E 3 2 9 3" xfId="5706"/>
    <cellStyle name="BM UF in Col E 3 3" xfId="5707"/>
    <cellStyle name="BM UF in Col E 3 3 2" xfId="5708"/>
    <cellStyle name="BM UF in Col E 3 3 2 2" xfId="5709"/>
    <cellStyle name="BM UF in Col E 3 3 3" xfId="5710"/>
    <cellStyle name="BM UF in Col E 3 4" xfId="5711"/>
    <cellStyle name="BM UF in Col E 3 4 2" xfId="5712"/>
    <cellStyle name="BM UF in Col E 3 4 2 2" xfId="5713"/>
    <cellStyle name="BM UF in Col E 3 4 3" xfId="5714"/>
    <cellStyle name="BM UF in Col E 3 5" xfId="5715"/>
    <cellStyle name="BM UF in Col E 3 5 2" xfId="5716"/>
    <cellStyle name="BM UF in Col E 3 5 2 2" xfId="5717"/>
    <cellStyle name="BM UF in Col E 3 5 3" xfId="5718"/>
    <cellStyle name="BM UF in Col E 3 6" xfId="5719"/>
    <cellStyle name="BM UF in Col E 3 6 2" xfId="5720"/>
    <cellStyle name="BM UF in Col E 3 6 2 2" xfId="5721"/>
    <cellStyle name="BM UF in Col E 3 6 3" xfId="5722"/>
    <cellStyle name="BM UF in Col E 3 7" xfId="5723"/>
    <cellStyle name="BM UF in Col E 3 7 2" xfId="5724"/>
    <cellStyle name="BM UF in Col E 3 7 2 2" xfId="5725"/>
    <cellStyle name="BM UF in Col E 3 7 3" xfId="5726"/>
    <cellStyle name="BM UF in Col E 3 8" xfId="5727"/>
    <cellStyle name="BM UF in Col E 3 8 2" xfId="5728"/>
    <cellStyle name="BM UF in Col E 3 8 2 2" xfId="5729"/>
    <cellStyle name="BM UF in Col E 3 8 3" xfId="5730"/>
    <cellStyle name="BM UF in Col E 3 9" xfId="5731"/>
    <cellStyle name="BM UF in Col E 3 9 2" xfId="5732"/>
    <cellStyle name="BM UF in Col E 3 9 2 2" xfId="5733"/>
    <cellStyle name="BM UF in Col E 3 9 3" xfId="5734"/>
    <cellStyle name="BM UF in Col E 4" xfId="5735"/>
    <cellStyle name="BM UF in Col E 4 10" xfId="5736"/>
    <cellStyle name="BM UF in Col E 4 10 2" xfId="5737"/>
    <cellStyle name="BM UF in Col E 4 10 2 2" xfId="5738"/>
    <cellStyle name="BM UF in Col E 4 10 3" xfId="5739"/>
    <cellStyle name="BM UF in Col E 4 11" xfId="5740"/>
    <cellStyle name="BM UF in Col E 4 11 2" xfId="5741"/>
    <cellStyle name="BM UF in Col E 4 11 2 2" xfId="5742"/>
    <cellStyle name="BM UF in Col E 4 11 3" xfId="5743"/>
    <cellStyle name="BM UF in Col E 4 12" xfId="5744"/>
    <cellStyle name="BM UF in Col E 4 12 2" xfId="5745"/>
    <cellStyle name="BM UF in Col E 4 12 2 2" xfId="5746"/>
    <cellStyle name="BM UF in Col E 4 12 3" xfId="5747"/>
    <cellStyle name="BM UF in Col E 4 13" xfId="5748"/>
    <cellStyle name="BM UF in Col E 4 13 2" xfId="5749"/>
    <cellStyle name="BM UF in Col E 4 13 2 2" xfId="5750"/>
    <cellStyle name="BM UF in Col E 4 13 3" xfId="5751"/>
    <cellStyle name="BM UF in Col E 4 14" xfId="5752"/>
    <cellStyle name="BM UF in Col E 4 14 2" xfId="5753"/>
    <cellStyle name="BM UF in Col E 4 14 2 2" xfId="5754"/>
    <cellStyle name="BM UF in Col E 4 14 3" xfId="5755"/>
    <cellStyle name="BM UF in Col E 4 15" xfId="5756"/>
    <cellStyle name="BM UF in Col E 4 15 2" xfId="5757"/>
    <cellStyle name="BM UF in Col E 4 15 2 2" xfId="5758"/>
    <cellStyle name="BM UF in Col E 4 15 3" xfId="5759"/>
    <cellStyle name="BM UF in Col E 4 16" xfId="5760"/>
    <cellStyle name="BM UF in Col E 4 16 2" xfId="5761"/>
    <cellStyle name="BM UF in Col E 4 16 2 2" xfId="5762"/>
    <cellStyle name="BM UF in Col E 4 16 3" xfId="5763"/>
    <cellStyle name="BM UF in Col E 4 17" xfId="5764"/>
    <cellStyle name="BM UF in Col E 4 17 2" xfId="5765"/>
    <cellStyle name="BM UF in Col E 4 17 2 2" xfId="5766"/>
    <cellStyle name="BM UF in Col E 4 17 3" xfId="5767"/>
    <cellStyle name="BM UF in Col E 4 18" xfId="5768"/>
    <cellStyle name="BM UF in Col E 4 18 2" xfId="5769"/>
    <cellStyle name="BM UF in Col E 4 19" xfId="5770"/>
    <cellStyle name="BM UF in Col E 4 2" xfId="5771"/>
    <cellStyle name="BM UF in Col E 4 2 10" xfId="5772"/>
    <cellStyle name="BM UF in Col E 4 2 10 2" xfId="5773"/>
    <cellStyle name="BM UF in Col E 4 2 10 2 2" xfId="5774"/>
    <cellStyle name="BM UF in Col E 4 2 10 3" xfId="5775"/>
    <cellStyle name="BM UF in Col E 4 2 11" xfId="5776"/>
    <cellStyle name="BM UF in Col E 4 2 11 2" xfId="5777"/>
    <cellStyle name="BM UF in Col E 4 2 11 2 2" xfId="5778"/>
    <cellStyle name="BM UF in Col E 4 2 11 3" xfId="5779"/>
    <cellStyle name="BM UF in Col E 4 2 12" xfId="5780"/>
    <cellStyle name="BM UF in Col E 4 2 12 2" xfId="5781"/>
    <cellStyle name="BM UF in Col E 4 2 12 2 2" xfId="5782"/>
    <cellStyle name="BM UF in Col E 4 2 12 3" xfId="5783"/>
    <cellStyle name="BM UF in Col E 4 2 13" xfId="5784"/>
    <cellStyle name="BM UF in Col E 4 2 13 2" xfId="5785"/>
    <cellStyle name="BM UF in Col E 4 2 13 2 2" xfId="5786"/>
    <cellStyle name="BM UF in Col E 4 2 13 3" xfId="5787"/>
    <cellStyle name="BM UF in Col E 4 2 14" xfId="5788"/>
    <cellStyle name="BM UF in Col E 4 2 14 2" xfId="5789"/>
    <cellStyle name="BM UF in Col E 4 2 14 2 2" xfId="5790"/>
    <cellStyle name="BM UF in Col E 4 2 14 3" xfId="5791"/>
    <cellStyle name="BM UF in Col E 4 2 15" xfId="5792"/>
    <cellStyle name="BM UF in Col E 4 2 15 2" xfId="5793"/>
    <cellStyle name="BM UF in Col E 4 2 15 2 2" xfId="5794"/>
    <cellStyle name="BM UF in Col E 4 2 15 3" xfId="5795"/>
    <cellStyle name="BM UF in Col E 4 2 16" xfId="5796"/>
    <cellStyle name="BM UF in Col E 4 2 16 2" xfId="5797"/>
    <cellStyle name="BM UF in Col E 4 2 16 2 2" xfId="5798"/>
    <cellStyle name="BM UF in Col E 4 2 16 3" xfId="5799"/>
    <cellStyle name="BM UF in Col E 4 2 17" xfId="5800"/>
    <cellStyle name="BM UF in Col E 4 2 17 2" xfId="5801"/>
    <cellStyle name="BM UF in Col E 4 2 17 2 2" xfId="5802"/>
    <cellStyle name="BM UF in Col E 4 2 17 3" xfId="5803"/>
    <cellStyle name="BM UF in Col E 4 2 18" xfId="5804"/>
    <cellStyle name="BM UF in Col E 4 2 18 2" xfId="5805"/>
    <cellStyle name="BM UF in Col E 4 2 18 2 2" xfId="5806"/>
    <cellStyle name="BM UF in Col E 4 2 18 3" xfId="5807"/>
    <cellStyle name="BM UF in Col E 4 2 19" xfId="5808"/>
    <cellStyle name="BM UF in Col E 4 2 19 2" xfId="5809"/>
    <cellStyle name="BM UF in Col E 4 2 19 2 2" xfId="5810"/>
    <cellStyle name="BM UF in Col E 4 2 19 3" xfId="5811"/>
    <cellStyle name="BM UF in Col E 4 2 2" xfId="5812"/>
    <cellStyle name="BM UF in Col E 4 2 2 2" xfId="5813"/>
    <cellStyle name="BM UF in Col E 4 2 2 2 2" xfId="5814"/>
    <cellStyle name="BM UF in Col E 4 2 2 3" xfId="5815"/>
    <cellStyle name="BM UF in Col E 4 2 20" xfId="5816"/>
    <cellStyle name="BM UF in Col E 4 2 20 2" xfId="5817"/>
    <cellStyle name="BM UF in Col E 4 2 20 2 2" xfId="5818"/>
    <cellStyle name="BM UF in Col E 4 2 20 3" xfId="5819"/>
    <cellStyle name="BM UF in Col E 4 2 21" xfId="5820"/>
    <cellStyle name="BM UF in Col E 4 2 21 2" xfId="5821"/>
    <cellStyle name="BM UF in Col E 4 2 22" xfId="5822"/>
    <cellStyle name="BM UF in Col E 4 2 3" xfId="5823"/>
    <cellStyle name="BM UF in Col E 4 2 3 2" xfId="5824"/>
    <cellStyle name="BM UF in Col E 4 2 3 2 2" xfId="5825"/>
    <cellStyle name="BM UF in Col E 4 2 3 3" xfId="5826"/>
    <cellStyle name="BM UF in Col E 4 2 4" xfId="5827"/>
    <cellStyle name="BM UF in Col E 4 2 4 2" xfId="5828"/>
    <cellStyle name="BM UF in Col E 4 2 4 2 2" xfId="5829"/>
    <cellStyle name="BM UF in Col E 4 2 4 3" xfId="5830"/>
    <cellStyle name="BM UF in Col E 4 2 5" xfId="5831"/>
    <cellStyle name="BM UF in Col E 4 2 5 2" xfId="5832"/>
    <cellStyle name="BM UF in Col E 4 2 5 2 2" xfId="5833"/>
    <cellStyle name="BM UF in Col E 4 2 5 3" xfId="5834"/>
    <cellStyle name="BM UF in Col E 4 2 6" xfId="5835"/>
    <cellStyle name="BM UF in Col E 4 2 6 2" xfId="5836"/>
    <cellStyle name="BM UF in Col E 4 2 6 2 2" xfId="5837"/>
    <cellStyle name="BM UF in Col E 4 2 6 3" xfId="5838"/>
    <cellStyle name="BM UF in Col E 4 2 7" xfId="5839"/>
    <cellStyle name="BM UF in Col E 4 2 7 2" xfId="5840"/>
    <cellStyle name="BM UF in Col E 4 2 7 2 2" xfId="5841"/>
    <cellStyle name="BM UF in Col E 4 2 7 3" xfId="5842"/>
    <cellStyle name="BM UF in Col E 4 2 8" xfId="5843"/>
    <cellStyle name="BM UF in Col E 4 2 8 2" xfId="5844"/>
    <cellStyle name="BM UF in Col E 4 2 8 2 2" xfId="5845"/>
    <cellStyle name="BM UF in Col E 4 2 8 3" xfId="5846"/>
    <cellStyle name="BM UF in Col E 4 2 9" xfId="5847"/>
    <cellStyle name="BM UF in Col E 4 2 9 2" xfId="5848"/>
    <cellStyle name="BM UF in Col E 4 2 9 2 2" xfId="5849"/>
    <cellStyle name="BM UF in Col E 4 2 9 3" xfId="5850"/>
    <cellStyle name="BM UF in Col E 4 3" xfId="5851"/>
    <cellStyle name="BM UF in Col E 4 3 2" xfId="5852"/>
    <cellStyle name="BM UF in Col E 4 3 2 2" xfId="5853"/>
    <cellStyle name="BM UF in Col E 4 3 3" xfId="5854"/>
    <cellStyle name="BM UF in Col E 4 4" xfId="5855"/>
    <cellStyle name="BM UF in Col E 4 4 2" xfId="5856"/>
    <cellStyle name="BM UF in Col E 4 4 2 2" xfId="5857"/>
    <cellStyle name="BM UF in Col E 4 4 3" xfId="5858"/>
    <cellStyle name="BM UF in Col E 4 5" xfId="5859"/>
    <cellStyle name="BM UF in Col E 4 5 2" xfId="5860"/>
    <cellStyle name="BM UF in Col E 4 5 2 2" xfId="5861"/>
    <cellStyle name="BM UF in Col E 4 5 3" xfId="5862"/>
    <cellStyle name="BM UF in Col E 4 6" xfId="5863"/>
    <cellStyle name="BM UF in Col E 4 6 2" xfId="5864"/>
    <cellStyle name="BM UF in Col E 4 6 2 2" xfId="5865"/>
    <cellStyle name="BM UF in Col E 4 6 3" xfId="5866"/>
    <cellStyle name="BM UF in Col E 4 7" xfId="5867"/>
    <cellStyle name="BM UF in Col E 4 7 2" xfId="5868"/>
    <cellStyle name="BM UF in Col E 4 7 2 2" xfId="5869"/>
    <cellStyle name="BM UF in Col E 4 7 3" xfId="5870"/>
    <cellStyle name="BM UF in Col E 4 8" xfId="5871"/>
    <cellStyle name="BM UF in Col E 4 8 2" xfId="5872"/>
    <cellStyle name="BM UF in Col E 4 8 2 2" xfId="5873"/>
    <cellStyle name="BM UF in Col E 4 8 3" xfId="5874"/>
    <cellStyle name="BM UF in Col E 4 9" xfId="5875"/>
    <cellStyle name="BM UF in Col E 4 9 2" xfId="5876"/>
    <cellStyle name="BM UF in Col E 4 9 2 2" xfId="5877"/>
    <cellStyle name="BM UF in Col E 4 9 3" xfId="5878"/>
    <cellStyle name="BM UF in Col E 5" xfId="5879"/>
    <cellStyle name="BM UF in Col E 5 10" xfId="5880"/>
    <cellStyle name="BM UF in Col E 5 10 2" xfId="5881"/>
    <cellStyle name="BM UF in Col E 5 10 2 2" xfId="5882"/>
    <cellStyle name="BM UF in Col E 5 10 3" xfId="5883"/>
    <cellStyle name="BM UF in Col E 5 11" xfId="5884"/>
    <cellStyle name="BM UF in Col E 5 11 2" xfId="5885"/>
    <cellStyle name="BM UF in Col E 5 11 2 2" xfId="5886"/>
    <cellStyle name="BM UF in Col E 5 11 3" xfId="5887"/>
    <cellStyle name="BM UF in Col E 5 12" xfId="5888"/>
    <cellStyle name="BM UF in Col E 5 12 2" xfId="5889"/>
    <cellStyle name="BM UF in Col E 5 12 2 2" xfId="5890"/>
    <cellStyle name="BM UF in Col E 5 12 3" xfId="5891"/>
    <cellStyle name="BM UF in Col E 5 13" xfId="5892"/>
    <cellStyle name="BM UF in Col E 5 13 2" xfId="5893"/>
    <cellStyle name="BM UF in Col E 5 13 2 2" xfId="5894"/>
    <cellStyle name="BM UF in Col E 5 13 3" xfId="5895"/>
    <cellStyle name="BM UF in Col E 5 14" xfId="5896"/>
    <cellStyle name="BM UF in Col E 5 14 2" xfId="5897"/>
    <cellStyle name="BM UF in Col E 5 14 2 2" xfId="5898"/>
    <cellStyle name="BM UF in Col E 5 14 3" xfId="5899"/>
    <cellStyle name="BM UF in Col E 5 15" xfId="5900"/>
    <cellStyle name="BM UF in Col E 5 15 2" xfId="5901"/>
    <cellStyle name="BM UF in Col E 5 15 2 2" xfId="5902"/>
    <cellStyle name="BM UF in Col E 5 15 3" xfId="5903"/>
    <cellStyle name="BM UF in Col E 5 16" xfId="5904"/>
    <cellStyle name="BM UF in Col E 5 16 2" xfId="5905"/>
    <cellStyle name="BM UF in Col E 5 16 2 2" xfId="5906"/>
    <cellStyle name="BM UF in Col E 5 16 3" xfId="5907"/>
    <cellStyle name="BM UF in Col E 5 17" xfId="5908"/>
    <cellStyle name="BM UF in Col E 5 17 2" xfId="5909"/>
    <cellStyle name="BM UF in Col E 5 17 2 2" xfId="5910"/>
    <cellStyle name="BM UF in Col E 5 17 3" xfId="5911"/>
    <cellStyle name="BM UF in Col E 5 18" xfId="5912"/>
    <cellStyle name="BM UF in Col E 5 18 2" xfId="5913"/>
    <cellStyle name="BM UF in Col E 5 18 2 2" xfId="5914"/>
    <cellStyle name="BM UF in Col E 5 18 3" xfId="5915"/>
    <cellStyle name="BM UF in Col E 5 19" xfId="5916"/>
    <cellStyle name="BM UF in Col E 5 19 2" xfId="5917"/>
    <cellStyle name="BM UF in Col E 5 19 2 2" xfId="5918"/>
    <cellStyle name="BM UF in Col E 5 19 3" xfId="5919"/>
    <cellStyle name="BM UF in Col E 5 2" xfId="5920"/>
    <cellStyle name="BM UF in Col E 5 2 10" xfId="5921"/>
    <cellStyle name="BM UF in Col E 5 2 10 2" xfId="5922"/>
    <cellStyle name="BM UF in Col E 5 2 10 2 2" xfId="5923"/>
    <cellStyle name="BM UF in Col E 5 2 10 3" xfId="5924"/>
    <cellStyle name="BM UF in Col E 5 2 11" xfId="5925"/>
    <cellStyle name="BM UF in Col E 5 2 11 2" xfId="5926"/>
    <cellStyle name="BM UF in Col E 5 2 11 2 2" xfId="5927"/>
    <cellStyle name="BM UF in Col E 5 2 11 3" xfId="5928"/>
    <cellStyle name="BM UF in Col E 5 2 12" xfId="5929"/>
    <cellStyle name="BM UF in Col E 5 2 12 2" xfId="5930"/>
    <cellStyle name="BM UF in Col E 5 2 12 2 2" xfId="5931"/>
    <cellStyle name="BM UF in Col E 5 2 12 3" xfId="5932"/>
    <cellStyle name="BM UF in Col E 5 2 13" xfId="5933"/>
    <cellStyle name="BM UF in Col E 5 2 13 2" xfId="5934"/>
    <cellStyle name="BM UF in Col E 5 2 13 2 2" xfId="5935"/>
    <cellStyle name="BM UF in Col E 5 2 13 3" xfId="5936"/>
    <cellStyle name="BM UF in Col E 5 2 14" xfId="5937"/>
    <cellStyle name="BM UF in Col E 5 2 14 2" xfId="5938"/>
    <cellStyle name="BM UF in Col E 5 2 14 2 2" xfId="5939"/>
    <cellStyle name="BM UF in Col E 5 2 14 3" xfId="5940"/>
    <cellStyle name="BM UF in Col E 5 2 15" xfId="5941"/>
    <cellStyle name="BM UF in Col E 5 2 15 2" xfId="5942"/>
    <cellStyle name="BM UF in Col E 5 2 15 2 2" xfId="5943"/>
    <cellStyle name="BM UF in Col E 5 2 15 3" xfId="5944"/>
    <cellStyle name="BM UF in Col E 5 2 16" xfId="5945"/>
    <cellStyle name="BM UF in Col E 5 2 16 2" xfId="5946"/>
    <cellStyle name="BM UF in Col E 5 2 16 2 2" xfId="5947"/>
    <cellStyle name="BM UF in Col E 5 2 16 3" xfId="5948"/>
    <cellStyle name="BM UF in Col E 5 2 17" xfId="5949"/>
    <cellStyle name="BM UF in Col E 5 2 17 2" xfId="5950"/>
    <cellStyle name="BM UF in Col E 5 2 17 2 2" xfId="5951"/>
    <cellStyle name="BM UF in Col E 5 2 17 3" xfId="5952"/>
    <cellStyle name="BM UF in Col E 5 2 18" xfId="5953"/>
    <cellStyle name="BM UF in Col E 5 2 18 2" xfId="5954"/>
    <cellStyle name="BM UF in Col E 5 2 18 2 2" xfId="5955"/>
    <cellStyle name="BM UF in Col E 5 2 18 3" xfId="5956"/>
    <cellStyle name="BM UF in Col E 5 2 19" xfId="5957"/>
    <cellStyle name="BM UF in Col E 5 2 19 2" xfId="5958"/>
    <cellStyle name="BM UF in Col E 5 2 19 2 2" xfId="5959"/>
    <cellStyle name="BM UF in Col E 5 2 19 3" xfId="5960"/>
    <cellStyle name="BM UF in Col E 5 2 2" xfId="5961"/>
    <cellStyle name="BM UF in Col E 5 2 2 2" xfId="5962"/>
    <cellStyle name="BM UF in Col E 5 2 2 2 2" xfId="5963"/>
    <cellStyle name="BM UF in Col E 5 2 2 3" xfId="5964"/>
    <cellStyle name="BM UF in Col E 5 2 20" xfId="5965"/>
    <cellStyle name="BM UF in Col E 5 2 20 2" xfId="5966"/>
    <cellStyle name="BM UF in Col E 5 2 20 2 2" xfId="5967"/>
    <cellStyle name="BM UF in Col E 5 2 20 3" xfId="5968"/>
    <cellStyle name="BM UF in Col E 5 2 21" xfId="5969"/>
    <cellStyle name="BM UF in Col E 5 2 21 2" xfId="5970"/>
    <cellStyle name="BM UF in Col E 5 2 22" xfId="5971"/>
    <cellStyle name="BM UF in Col E 5 2 3" xfId="5972"/>
    <cellStyle name="BM UF in Col E 5 2 3 2" xfId="5973"/>
    <cellStyle name="BM UF in Col E 5 2 3 2 2" xfId="5974"/>
    <cellStyle name="BM UF in Col E 5 2 3 3" xfId="5975"/>
    <cellStyle name="BM UF in Col E 5 2 4" xfId="5976"/>
    <cellStyle name="BM UF in Col E 5 2 4 2" xfId="5977"/>
    <cellStyle name="BM UF in Col E 5 2 4 2 2" xfId="5978"/>
    <cellStyle name="BM UF in Col E 5 2 4 3" xfId="5979"/>
    <cellStyle name="BM UF in Col E 5 2 5" xfId="5980"/>
    <cellStyle name="BM UF in Col E 5 2 5 2" xfId="5981"/>
    <cellStyle name="BM UF in Col E 5 2 5 2 2" xfId="5982"/>
    <cellStyle name="BM UF in Col E 5 2 5 3" xfId="5983"/>
    <cellStyle name="BM UF in Col E 5 2 6" xfId="5984"/>
    <cellStyle name="BM UF in Col E 5 2 6 2" xfId="5985"/>
    <cellStyle name="BM UF in Col E 5 2 6 2 2" xfId="5986"/>
    <cellStyle name="BM UF in Col E 5 2 6 3" xfId="5987"/>
    <cellStyle name="BM UF in Col E 5 2 7" xfId="5988"/>
    <cellStyle name="BM UF in Col E 5 2 7 2" xfId="5989"/>
    <cellStyle name="BM UF in Col E 5 2 7 2 2" xfId="5990"/>
    <cellStyle name="BM UF in Col E 5 2 7 3" xfId="5991"/>
    <cellStyle name="BM UF in Col E 5 2 8" xfId="5992"/>
    <cellStyle name="BM UF in Col E 5 2 8 2" xfId="5993"/>
    <cellStyle name="BM UF in Col E 5 2 8 2 2" xfId="5994"/>
    <cellStyle name="BM UF in Col E 5 2 8 3" xfId="5995"/>
    <cellStyle name="BM UF in Col E 5 2 9" xfId="5996"/>
    <cellStyle name="BM UF in Col E 5 2 9 2" xfId="5997"/>
    <cellStyle name="BM UF in Col E 5 2 9 2 2" xfId="5998"/>
    <cellStyle name="BM UF in Col E 5 2 9 3" xfId="5999"/>
    <cellStyle name="BM UF in Col E 5 20" xfId="6000"/>
    <cellStyle name="BM UF in Col E 5 20 2" xfId="6001"/>
    <cellStyle name="BM UF in Col E 5 20 2 2" xfId="6002"/>
    <cellStyle name="BM UF in Col E 5 20 3" xfId="6003"/>
    <cellStyle name="BM UF in Col E 5 21" xfId="6004"/>
    <cellStyle name="BM UF in Col E 5 21 2" xfId="6005"/>
    <cellStyle name="BM UF in Col E 5 21 2 2" xfId="6006"/>
    <cellStyle name="BM UF in Col E 5 21 3" xfId="6007"/>
    <cellStyle name="BM UF in Col E 5 22" xfId="6008"/>
    <cellStyle name="BM UF in Col E 5 22 2" xfId="6009"/>
    <cellStyle name="BM UF in Col E 5 23" xfId="6010"/>
    <cellStyle name="BM UF in Col E 5 3" xfId="6011"/>
    <cellStyle name="BM UF in Col E 5 3 2" xfId="6012"/>
    <cellStyle name="BM UF in Col E 5 3 2 2" xfId="6013"/>
    <cellStyle name="BM UF in Col E 5 3 3" xfId="6014"/>
    <cellStyle name="BM UF in Col E 5 4" xfId="6015"/>
    <cellStyle name="BM UF in Col E 5 4 2" xfId="6016"/>
    <cellStyle name="BM UF in Col E 5 4 2 2" xfId="6017"/>
    <cellStyle name="BM UF in Col E 5 4 3" xfId="6018"/>
    <cellStyle name="BM UF in Col E 5 5" xfId="6019"/>
    <cellStyle name="BM UF in Col E 5 5 2" xfId="6020"/>
    <cellStyle name="BM UF in Col E 5 5 2 2" xfId="6021"/>
    <cellStyle name="BM UF in Col E 5 5 3" xfId="6022"/>
    <cellStyle name="BM UF in Col E 5 6" xfId="6023"/>
    <cellStyle name="BM UF in Col E 5 6 2" xfId="6024"/>
    <cellStyle name="BM UF in Col E 5 6 2 2" xfId="6025"/>
    <cellStyle name="BM UF in Col E 5 6 3" xfId="6026"/>
    <cellStyle name="BM UF in Col E 5 7" xfId="6027"/>
    <cellStyle name="BM UF in Col E 5 7 2" xfId="6028"/>
    <cellStyle name="BM UF in Col E 5 7 2 2" xfId="6029"/>
    <cellStyle name="BM UF in Col E 5 7 3" xfId="6030"/>
    <cellStyle name="BM UF in Col E 5 8" xfId="6031"/>
    <cellStyle name="BM UF in Col E 5 8 2" xfId="6032"/>
    <cellStyle name="BM UF in Col E 5 8 2 2" xfId="6033"/>
    <cellStyle name="BM UF in Col E 5 8 3" xfId="6034"/>
    <cellStyle name="BM UF in Col E 5 9" xfId="6035"/>
    <cellStyle name="BM UF in Col E 5 9 2" xfId="6036"/>
    <cellStyle name="BM UF in Col E 5 9 2 2" xfId="6037"/>
    <cellStyle name="BM UF in Col E 5 9 3" xfId="6038"/>
    <cellStyle name="BM UF in Col E 6" xfId="6039"/>
    <cellStyle name="BM UF in Col E 6 10" xfId="6040"/>
    <cellStyle name="BM UF in Col E 6 10 2" xfId="6041"/>
    <cellStyle name="BM UF in Col E 6 10 2 2" xfId="6042"/>
    <cellStyle name="BM UF in Col E 6 10 3" xfId="6043"/>
    <cellStyle name="BM UF in Col E 6 11" xfId="6044"/>
    <cellStyle name="BM UF in Col E 6 11 2" xfId="6045"/>
    <cellStyle name="BM UF in Col E 6 11 2 2" xfId="6046"/>
    <cellStyle name="BM UF in Col E 6 11 3" xfId="6047"/>
    <cellStyle name="BM UF in Col E 6 12" xfId="6048"/>
    <cellStyle name="BM UF in Col E 6 12 2" xfId="6049"/>
    <cellStyle name="BM UF in Col E 6 12 2 2" xfId="6050"/>
    <cellStyle name="BM UF in Col E 6 12 3" xfId="6051"/>
    <cellStyle name="BM UF in Col E 6 13" xfId="6052"/>
    <cellStyle name="BM UF in Col E 6 13 2" xfId="6053"/>
    <cellStyle name="BM UF in Col E 6 13 2 2" xfId="6054"/>
    <cellStyle name="BM UF in Col E 6 13 3" xfId="6055"/>
    <cellStyle name="BM UF in Col E 6 14" xfId="6056"/>
    <cellStyle name="BM UF in Col E 6 14 2" xfId="6057"/>
    <cellStyle name="BM UF in Col E 6 14 2 2" xfId="6058"/>
    <cellStyle name="BM UF in Col E 6 14 3" xfId="6059"/>
    <cellStyle name="BM UF in Col E 6 15" xfId="6060"/>
    <cellStyle name="BM UF in Col E 6 15 2" xfId="6061"/>
    <cellStyle name="BM UF in Col E 6 15 2 2" xfId="6062"/>
    <cellStyle name="BM UF in Col E 6 15 3" xfId="6063"/>
    <cellStyle name="BM UF in Col E 6 16" xfId="6064"/>
    <cellStyle name="BM UF in Col E 6 16 2" xfId="6065"/>
    <cellStyle name="BM UF in Col E 6 16 2 2" xfId="6066"/>
    <cellStyle name="BM UF in Col E 6 16 3" xfId="6067"/>
    <cellStyle name="BM UF in Col E 6 17" xfId="6068"/>
    <cellStyle name="BM UF in Col E 6 17 2" xfId="6069"/>
    <cellStyle name="BM UF in Col E 6 17 2 2" xfId="6070"/>
    <cellStyle name="BM UF in Col E 6 17 3" xfId="6071"/>
    <cellStyle name="BM UF in Col E 6 18" xfId="6072"/>
    <cellStyle name="BM UF in Col E 6 18 2" xfId="6073"/>
    <cellStyle name="BM UF in Col E 6 18 2 2" xfId="6074"/>
    <cellStyle name="BM UF in Col E 6 18 3" xfId="6075"/>
    <cellStyle name="BM UF in Col E 6 19" xfId="6076"/>
    <cellStyle name="BM UF in Col E 6 19 2" xfId="6077"/>
    <cellStyle name="BM UF in Col E 6 19 2 2" xfId="6078"/>
    <cellStyle name="BM UF in Col E 6 19 3" xfId="6079"/>
    <cellStyle name="BM UF in Col E 6 2" xfId="6080"/>
    <cellStyle name="BM UF in Col E 6 2 2" xfId="6081"/>
    <cellStyle name="BM UF in Col E 6 2 2 2" xfId="6082"/>
    <cellStyle name="BM UF in Col E 6 2 3" xfId="6083"/>
    <cellStyle name="BM UF in Col E 6 20" xfId="6084"/>
    <cellStyle name="BM UF in Col E 6 20 2" xfId="6085"/>
    <cellStyle name="BM UF in Col E 6 20 2 2" xfId="6086"/>
    <cellStyle name="BM UF in Col E 6 20 3" xfId="6087"/>
    <cellStyle name="BM UF in Col E 6 21" xfId="6088"/>
    <cellStyle name="BM UF in Col E 6 21 2" xfId="6089"/>
    <cellStyle name="BM UF in Col E 6 22" xfId="6090"/>
    <cellStyle name="BM UF in Col E 6 3" xfId="6091"/>
    <cellStyle name="BM UF in Col E 6 3 2" xfId="6092"/>
    <cellStyle name="BM UF in Col E 6 3 2 2" xfId="6093"/>
    <cellStyle name="BM UF in Col E 6 3 3" xfId="6094"/>
    <cellStyle name="BM UF in Col E 6 4" xfId="6095"/>
    <cellStyle name="BM UF in Col E 6 4 2" xfId="6096"/>
    <cellStyle name="BM UF in Col E 6 4 2 2" xfId="6097"/>
    <cellStyle name="BM UF in Col E 6 4 3" xfId="6098"/>
    <cellStyle name="BM UF in Col E 6 5" xfId="6099"/>
    <cellStyle name="BM UF in Col E 6 5 2" xfId="6100"/>
    <cellStyle name="BM UF in Col E 6 5 2 2" xfId="6101"/>
    <cellStyle name="BM UF in Col E 6 5 3" xfId="6102"/>
    <cellStyle name="BM UF in Col E 6 6" xfId="6103"/>
    <cellStyle name="BM UF in Col E 6 6 2" xfId="6104"/>
    <cellStyle name="BM UF in Col E 6 6 2 2" xfId="6105"/>
    <cellStyle name="BM UF in Col E 6 6 3" xfId="6106"/>
    <cellStyle name="BM UF in Col E 6 7" xfId="6107"/>
    <cellStyle name="BM UF in Col E 6 7 2" xfId="6108"/>
    <cellStyle name="BM UF in Col E 6 7 2 2" xfId="6109"/>
    <cellStyle name="BM UF in Col E 6 7 3" xfId="6110"/>
    <cellStyle name="BM UF in Col E 6 8" xfId="6111"/>
    <cellStyle name="BM UF in Col E 6 8 2" xfId="6112"/>
    <cellStyle name="BM UF in Col E 6 8 2 2" xfId="6113"/>
    <cellStyle name="BM UF in Col E 6 8 3" xfId="6114"/>
    <cellStyle name="BM UF in Col E 6 9" xfId="6115"/>
    <cellStyle name="BM UF in Col E 6 9 2" xfId="6116"/>
    <cellStyle name="BM UF in Col E 6 9 2 2" xfId="6117"/>
    <cellStyle name="BM UF in Col E 6 9 3" xfId="6118"/>
    <cellStyle name="BM UF in Col E 7" xfId="6119"/>
    <cellStyle name="BM UF in Col E 7 2" xfId="6120"/>
    <cellStyle name="BM UF in Col E 7 2 2" xfId="6121"/>
    <cellStyle name="BM UF in Col E 7 3" xfId="6122"/>
    <cellStyle name="BM UF in Col E 8" xfId="6123"/>
    <cellStyle name="BM UF in Col E 8 2" xfId="6124"/>
    <cellStyle name="BM UF in Col E 8 2 2" xfId="6125"/>
    <cellStyle name="BM UF in Col E 8 3" xfId="6126"/>
    <cellStyle name="BM UF in Col E 9" xfId="6127"/>
    <cellStyle name="BM UF in Col E 9 2" xfId="6128"/>
    <cellStyle name="BM UF in Col E 9 2 2" xfId="6129"/>
    <cellStyle name="BM UF in Col E 9 3" xfId="6130"/>
    <cellStyle name="Calc" xfId="6131"/>
    <cellStyle name="Calc - Blue" xfId="6132"/>
    <cellStyle name="Calc - Blue 2" xfId="6133"/>
    <cellStyle name="Calc - Feed" xfId="6134"/>
    <cellStyle name="Calc - Feed 2" xfId="6135"/>
    <cellStyle name="Calc - Green" xfId="6136"/>
    <cellStyle name="Calc - Green 2" xfId="6137"/>
    <cellStyle name="Calc - Grey" xfId="6138"/>
    <cellStyle name="Calc - Grey 2" xfId="6139"/>
    <cellStyle name="Calc - White" xfId="6140"/>
    <cellStyle name="Calc - White 2" xfId="6141"/>
    <cellStyle name="Calc 2" xfId="6142"/>
    <cellStyle name="Calculated Field" xfId="6143"/>
    <cellStyle name="Calculated Field 2" xfId="6144"/>
    <cellStyle name="Calculation 2" xfId="6145"/>
    <cellStyle name="Calculation 2 10" xfId="6146"/>
    <cellStyle name="Calculation 2 10 2" xfId="6147"/>
    <cellStyle name="Calculation 2 10 2 2" xfId="6148"/>
    <cellStyle name="Calculation 2 10 3" xfId="6149"/>
    <cellStyle name="Calculation 2 11" xfId="6150"/>
    <cellStyle name="Calculation 2 11 2" xfId="6151"/>
    <cellStyle name="Calculation 2 11 2 2" xfId="6152"/>
    <cellStyle name="Calculation 2 11 3" xfId="6153"/>
    <cellStyle name="Calculation 2 12" xfId="6154"/>
    <cellStyle name="Calculation 2 12 2" xfId="6155"/>
    <cellStyle name="Calculation 2 12 2 2" xfId="6156"/>
    <cellStyle name="Calculation 2 12 3" xfId="6157"/>
    <cellStyle name="Calculation 2 13" xfId="6158"/>
    <cellStyle name="Calculation 2 13 2" xfId="6159"/>
    <cellStyle name="Calculation 2 13 2 2" xfId="6160"/>
    <cellStyle name="Calculation 2 13 3" xfId="6161"/>
    <cellStyle name="Calculation 2 14" xfId="6162"/>
    <cellStyle name="Calculation 2 14 2" xfId="6163"/>
    <cellStyle name="Calculation 2 14 2 2" xfId="6164"/>
    <cellStyle name="Calculation 2 14 3" xfId="6165"/>
    <cellStyle name="Calculation 2 15" xfId="6166"/>
    <cellStyle name="Calculation 2 15 2" xfId="6167"/>
    <cellStyle name="Calculation 2 15 2 2" xfId="6168"/>
    <cellStyle name="Calculation 2 15 3" xfId="6169"/>
    <cellStyle name="Calculation 2 16" xfId="6170"/>
    <cellStyle name="Calculation 2 16 2" xfId="6171"/>
    <cellStyle name="Calculation 2 16 2 2" xfId="6172"/>
    <cellStyle name="Calculation 2 16 3" xfId="6173"/>
    <cellStyle name="Calculation 2 17" xfId="6174"/>
    <cellStyle name="Calculation 2 17 2" xfId="6175"/>
    <cellStyle name="Calculation 2 17 2 2" xfId="6176"/>
    <cellStyle name="Calculation 2 17 3" xfId="6177"/>
    <cellStyle name="Calculation 2 18" xfId="6178"/>
    <cellStyle name="Calculation 2 18 2" xfId="6179"/>
    <cellStyle name="Calculation 2 18 2 2" xfId="6180"/>
    <cellStyle name="Calculation 2 18 3" xfId="6181"/>
    <cellStyle name="Calculation 2 19" xfId="6182"/>
    <cellStyle name="Calculation 2 19 2" xfId="6183"/>
    <cellStyle name="Calculation 2 19 2 2" xfId="6184"/>
    <cellStyle name="Calculation 2 19 3" xfId="6185"/>
    <cellStyle name="Calculation 2 2" xfId="6186"/>
    <cellStyle name="Calculation 2 2 10" xfId="6187"/>
    <cellStyle name="Calculation 2 2 10 2" xfId="6188"/>
    <cellStyle name="Calculation 2 2 10 2 2" xfId="6189"/>
    <cellStyle name="Calculation 2 2 10 3" xfId="6190"/>
    <cellStyle name="Calculation 2 2 11" xfId="6191"/>
    <cellStyle name="Calculation 2 2 11 2" xfId="6192"/>
    <cellStyle name="Calculation 2 2 11 2 2" xfId="6193"/>
    <cellStyle name="Calculation 2 2 11 3" xfId="6194"/>
    <cellStyle name="Calculation 2 2 12" xfId="6195"/>
    <cellStyle name="Calculation 2 2 12 2" xfId="6196"/>
    <cellStyle name="Calculation 2 2 12 2 2" xfId="6197"/>
    <cellStyle name="Calculation 2 2 12 3" xfId="6198"/>
    <cellStyle name="Calculation 2 2 13" xfId="6199"/>
    <cellStyle name="Calculation 2 2 13 2" xfId="6200"/>
    <cellStyle name="Calculation 2 2 13 2 2" xfId="6201"/>
    <cellStyle name="Calculation 2 2 13 3" xfId="6202"/>
    <cellStyle name="Calculation 2 2 14" xfId="6203"/>
    <cellStyle name="Calculation 2 2 14 2" xfId="6204"/>
    <cellStyle name="Calculation 2 2 14 2 2" xfId="6205"/>
    <cellStyle name="Calculation 2 2 14 3" xfId="6206"/>
    <cellStyle name="Calculation 2 2 15" xfId="6207"/>
    <cellStyle name="Calculation 2 2 15 2" xfId="6208"/>
    <cellStyle name="Calculation 2 2 15 2 2" xfId="6209"/>
    <cellStyle name="Calculation 2 2 15 3" xfId="6210"/>
    <cellStyle name="Calculation 2 2 16" xfId="6211"/>
    <cellStyle name="Calculation 2 2 16 2" xfId="6212"/>
    <cellStyle name="Calculation 2 2 16 2 2" xfId="6213"/>
    <cellStyle name="Calculation 2 2 16 3" xfId="6214"/>
    <cellStyle name="Calculation 2 2 17" xfId="6215"/>
    <cellStyle name="Calculation 2 2 17 2" xfId="6216"/>
    <cellStyle name="Calculation 2 2 17 2 2" xfId="6217"/>
    <cellStyle name="Calculation 2 2 17 3" xfId="6218"/>
    <cellStyle name="Calculation 2 2 18" xfId="6219"/>
    <cellStyle name="Calculation 2 2 18 2" xfId="6220"/>
    <cellStyle name="Calculation 2 2 18 2 2" xfId="6221"/>
    <cellStyle name="Calculation 2 2 18 3" xfId="6222"/>
    <cellStyle name="Calculation 2 2 19" xfId="6223"/>
    <cellStyle name="Calculation 2 2 19 2" xfId="6224"/>
    <cellStyle name="Calculation 2 2 19 2 2" xfId="6225"/>
    <cellStyle name="Calculation 2 2 19 3" xfId="6226"/>
    <cellStyle name="Calculation 2 2 2" xfId="6227"/>
    <cellStyle name="Calculation 2 2 2 10" xfId="6228"/>
    <cellStyle name="Calculation 2 2 2 10 2" xfId="6229"/>
    <cellStyle name="Calculation 2 2 2 10 2 2" xfId="6230"/>
    <cellStyle name="Calculation 2 2 2 10 3" xfId="6231"/>
    <cellStyle name="Calculation 2 2 2 11" xfId="6232"/>
    <cellStyle name="Calculation 2 2 2 11 2" xfId="6233"/>
    <cellStyle name="Calculation 2 2 2 11 2 2" xfId="6234"/>
    <cellStyle name="Calculation 2 2 2 11 3" xfId="6235"/>
    <cellStyle name="Calculation 2 2 2 12" xfId="6236"/>
    <cellStyle name="Calculation 2 2 2 12 2" xfId="6237"/>
    <cellStyle name="Calculation 2 2 2 12 2 2" xfId="6238"/>
    <cellStyle name="Calculation 2 2 2 12 3" xfId="6239"/>
    <cellStyle name="Calculation 2 2 2 13" xfId="6240"/>
    <cellStyle name="Calculation 2 2 2 13 2" xfId="6241"/>
    <cellStyle name="Calculation 2 2 2 13 2 2" xfId="6242"/>
    <cellStyle name="Calculation 2 2 2 13 3" xfId="6243"/>
    <cellStyle name="Calculation 2 2 2 14" xfId="6244"/>
    <cellStyle name="Calculation 2 2 2 14 2" xfId="6245"/>
    <cellStyle name="Calculation 2 2 2 14 2 2" xfId="6246"/>
    <cellStyle name="Calculation 2 2 2 14 3" xfId="6247"/>
    <cellStyle name="Calculation 2 2 2 15" xfId="6248"/>
    <cellStyle name="Calculation 2 2 2 15 2" xfId="6249"/>
    <cellStyle name="Calculation 2 2 2 15 2 2" xfId="6250"/>
    <cellStyle name="Calculation 2 2 2 15 3" xfId="6251"/>
    <cellStyle name="Calculation 2 2 2 16" xfId="6252"/>
    <cellStyle name="Calculation 2 2 2 16 2" xfId="6253"/>
    <cellStyle name="Calculation 2 2 2 16 2 2" xfId="6254"/>
    <cellStyle name="Calculation 2 2 2 16 3" xfId="6255"/>
    <cellStyle name="Calculation 2 2 2 17" xfId="6256"/>
    <cellStyle name="Calculation 2 2 2 17 2" xfId="6257"/>
    <cellStyle name="Calculation 2 2 2 17 2 2" xfId="6258"/>
    <cellStyle name="Calculation 2 2 2 17 3" xfId="6259"/>
    <cellStyle name="Calculation 2 2 2 18" xfId="6260"/>
    <cellStyle name="Calculation 2 2 2 18 2" xfId="6261"/>
    <cellStyle name="Calculation 2 2 2 19" xfId="6262"/>
    <cellStyle name="Calculation 2 2 2 2" xfId="6263"/>
    <cellStyle name="Calculation 2 2 2 2 10" xfId="6264"/>
    <cellStyle name="Calculation 2 2 2 2 10 2" xfId="6265"/>
    <cellStyle name="Calculation 2 2 2 2 10 2 2" xfId="6266"/>
    <cellStyle name="Calculation 2 2 2 2 10 3" xfId="6267"/>
    <cellStyle name="Calculation 2 2 2 2 11" xfId="6268"/>
    <cellStyle name="Calculation 2 2 2 2 11 2" xfId="6269"/>
    <cellStyle name="Calculation 2 2 2 2 11 2 2" xfId="6270"/>
    <cellStyle name="Calculation 2 2 2 2 11 3" xfId="6271"/>
    <cellStyle name="Calculation 2 2 2 2 12" xfId="6272"/>
    <cellStyle name="Calculation 2 2 2 2 12 2" xfId="6273"/>
    <cellStyle name="Calculation 2 2 2 2 12 2 2" xfId="6274"/>
    <cellStyle name="Calculation 2 2 2 2 12 3" xfId="6275"/>
    <cellStyle name="Calculation 2 2 2 2 13" xfId="6276"/>
    <cellStyle name="Calculation 2 2 2 2 13 2" xfId="6277"/>
    <cellStyle name="Calculation 2 2 2 2 13 2 2" xfId="6278"/>
    <cellStyle name="Calculation 2 2 2 2 13 3" xfId="6279"/>
    <cellStyle name="Calculation 2 2 2 2 14" xfId="6280"/>
    <cellStyle name="Calculation 2 2 2 2 14 2" xfId="6281"/>
    <cellStyle name="Calculation 2 2 2 2 14 2 2" xfId="6282"/>
    <cellStyle name="Calculation 2 2 2 2 14 3" xfId="6283"/>
    <cellStyle name="Calculation 2 2 2 2 15" xfId="6284"/>
    <cellStyle name="Calculation 2 2 2 2 15 2" xfId="6285"/>
    <cellStyle name="Calculation 2 2 2 2 15 2 2" xfId="6286"/>
    <cellStyle name="Calculation 2 2 2 2 15 3" xfId="6287"/>
    <cellStyle name="Calculation 2 2 2 2 16" xfId="6288"/>
    <cellStyle name="Calculation 2 2 2 2 16 2" xfId="6289"/>
    <cellStyle name="Calculation 2 2 2 2 16 2 2" xfId="6290"/>
    <cellStyle name="Calculation 2 2 2 2 16 3" xfId="6291"/>
    <cellStyle name="Calculation 2 2 2 2 17" xfId="6292"/>
    <cellStyle name="Calculation 2 2 2 2 17 2" xfId="6293"/>
    <cellStyle name="Calculation 2 2 2 2 17 2 2" xfId="6294"/>
    <cellStyle name="Calculation 2 2 2 2 17 3" xfId="6295"/>
    <cellStyle name="Calculation 2 2 2 2 18" xfId="6296"/>
    <cellStyle name="Calculation 2 2 2 2 18 2" xfId="6297"/>
    <cellStyle name="Calculation 2 2 2 2 18 2 2" xfId="6298"/>
    <cellStyle name="Calculation 2 2 2 2 18 3" xfId="6299"/>
    <cellStyle name="Calculation 2 2 2 2 19" xfId="6300"/>
    <cellStyle name="Calculation 2 2 2 2 19 2" xfId="6301"/>
    <cellStyle name="Calculation 2 2 2 2 19 2 2" xfId="6302"/>
    <cellStyle name="Calculation 2 2 2 2 19 3" xfId="6303"/>
    <cellStyle name="Calculation 2 2 2 2 2" xfId="6304"/>
    <cellStyle name="Calculation 2 2 2 2 2 2" xfId="6305"/>
    <cellStyle name="Calculation 2 2 2 2 2 2 2" xfId="6306"/>
    <cellStyle name="Calculation 2 2 2 2 2 3" xfId="6307"/>
    <cellStyle name="Calculation 2 2 2 2 20" xfId="6308"/>
    <cellStyle name="Calculation 2 2 2 2 20 2" xfId="6309"/>
    <cellStyle name="Calculation 2 2 2 2 20 2 2" xfId="6310"/>
    <cellStyle name="Calculation 2 2 2 2 20 3" xfId="6311"/>
    <cellStyle name="Calculation 2 2 2 2 21" xfId="6312"/>
    <cellStyle name="Calculation 2 2 2 2 21 2" xfId="6313"/>
    <cellStyle name="Calculation 2 2 2 2 22" xfId="6314"/>
    <cellStyle name="Calculation 2 2 2 2 3" xfId="6315"/>
    <cellStyle name="Calculation 2 2 2 2 3 2" xfId="6316"/>
    <cellStyle name="Calculation 2 2 2 2 3 2 2" xfId="6317"/>
    <cellStyle name="Calculation 2 2 2 2 3 3" xfId="6318"/>
    <cellStyle name="Calculation 2 2 2 2 4" xfId="6319"/>
    <cellStyle name="Calculation 2 2 2 2 4 2" xfId="6320"/>
    <cellStyle name="Calculation 2 2 2 2 4 2 2" xfId="6321"/>
    <cellStyle name="Calculation 2 2 2 2 4 3" xfId="6322"/>
    <cellStyle name="Calculation 2 2 2 2 5" xfId="6323"/>
    <cellStyle name="Calculation 2 2 2 2 5 2" xfId="6324"/>
    <cellStyle name="Calculation 2 2 2 2 5 2 2" xfId="6325"/>
    <cellStyle name="Calculation 2 2 2 2 5 3" xfId="6326"/>
    <cellStyle name="Calculation 2 2 2 2 6" xfId="6327"/>
    <cellStyle name="Calculation 2 2 2 2 6 2" xfId="6328"/>
    <cellStyle name="Calculation 2 2 2 2 6 2 2" xfId="6329"/>
    <cellStyle name="Calculation 2 2 2 2 6 3" xfId="6330"/>
    <cellStyle name="Calculation 2 2 2 2 7" xfId="6331"/>
    <cellStyle name="Calculation 2 2 2 2 7 2" xfId="6332"/>
    <cellStyle name="Calculation 2 2 2 2 7 2 2" xfId="6333"/>
    <cellStyle name="Calculation 2 2 2 2 7 3" xfId="6334"/>
    <cellStyle name="Calculation 2 2 2 2 8" xfId="6335"/>
    <cellStyle name="Calculation 2 2 2 2 8 2" xfId="6336"/>
    <cellStyle name="Calculation 2 2 2 2 8 2 2" xfId="6337"/>
    <cellStyle name="Calculation 2 2 2 2 8 3" xfId="6338"/>
    <cellStyle name="Calculation 2 2 2 2 9" xfId="6339"/>
    <cellStyle name="Calculation 2 2 2 2 9 2" xfId="6340"/>
    <cellStyle name="Calculation 2 2 2 2 9 2 2" xfId="6341"/>
    <cellStyle name="Calculation 2 2 2 2 9 3" xfId="6342"/>
    <cellStyle name="Calculation 2 2 2 3" xfId="6343"/>
    <cellStyle name="Calculation 2 2 2 3 2" xfId="6344"/>
    <cellStyle name="Calculation 2 2 2 3 2 2" xfId="6345"/>
    <cellStyle name="Calculation 2 2 2 3 3" xfId="6346"/>
    <cellStyle name="Calculation 2 2 2 4" xfId="6347"/>
    <cellStyle name="Calculation 2 2 2 4 2" xfId="6348"/>
    <cellStyle name="Calculation 2 2 2 4 2 2" xfId="6349"/>
    <cellStyle name="Calculation 2 2 2 4 3" xfId="6350"/>
    <cellStyle name="Calculation 2 2 2 5" xfId="6351"/>
    <cellStyle name="Calculation 2 2 2 5 2" xfId="6352"/>
    <cellStyle name="Calculation 2 2 2 5 2 2" xfId="6353"/>
    <cellStyle name="Calculation 2 2 2 5 3" xfId="6354"/>
    <cellStyle name="Calculation 2 2 2 6" xfId="6355"/>
    <cellStyle name="Calculation 2 2 2 6 2" xfId="6356"/>
    <cellStyle name="Calculation 2 2 2 6 2 2" xfId="6357"/>
    <cellStyle name="Calculation 2 2 2 6 3" xfId="6358"/>
    <cellStyle name="Calculation 2 2 2 7" xfId="6359"/>
    <cellStyle name="Calculation 2 2 2 7 2" xfId="6360"/>
    <cellStyle name="Calculation 2 2 2 7 2 2" xfId="6361"/>
    <cellStyle name="Calculation 2 2 2 7 3" xfId="6362"/>
    <cellStyle name="Calculation 2 2 2 8" xfId="6363"/>
    <cellStyle name="Calculation 2 2 2 8 2" xfId="6364"/>
    <cellStyle name="Calculation 2 2 2 8 2 2" xfId="6365"/>
    <cellStyle name="Calculation 2 2 2 8 3" xfId="6366"/>
    <cellStyle name="Calculation 2 2 2 9" xfId="6367"/>
    <cellStyle name="Calculation 2 2 2 9 2" xfId="6368"/>
    <cellStyle name="Calculation 2 2 2 9 2 2" xfId="6369"/>
    <cellStyle name="Calculation 2 2 2 9 3" xfId="6370"/>
    <cellStyle name="Calculation 2 2 20" xfId="6371"/>
    <cellStyle name="Calculation 2 2 20 2" xfId="6372"/>
    <cellStyle name="Calculation 2 2 20 2 2" xfId="6373"/>
    <cellStyle name="Calculation 2 2 20 3" xfId="6374"/>
    <cellStyle name="Calculation 2 2 21" xfId="6375"/>
    <cellStyle name="Calculation 2 2 21 2" xfId="6376"/>
    <cellStyle name="Calculation 2 2 22" xfId="6377"/>
    <cellStyle name="Calculation 2 2 3" xfId="6378"/>
    <cellStyle name="Calculation 2 2 3 10" xfId="6379"/>
    <cellStyle name="Calculation 2 2 3 10 2" xfId="6380"/>
    <cellStyle name="Calculation 2 2 3 10 2 2" xfId="6381"/>
    <cellStyle name="Calculation 2 2 3 10 3" xfId="6382"/>
    <cellStyle name="Calculation 2 2 3 11" xfId="6383"/>
    <cellStyle name="Calculation 2 2 3 11 2" xfId="6384"/>
    <cellStyle name="Calculation 2 2 3 11 2 2" xfId="6385"/>
    <cellStyle name="Calculation 2 2 3 11 3" xfId="6386"/>
    <cellStyle name="Calculation 2 2 3 12" xfId="6387"/>
    <cellStyle name="Calculation 2 2 3 12 2" xfId="6388"/>
    <cellStyle name="Calculation 2 2 3 12 2 2" xfId="6389"/>
    <cellStyle name="Calculation 2 2 3 12 3" xfId="6390"/>
    <cellStyle name="Calculation 2 2 3 13" xfId="6391"/>
    <cellStyle name="Calculation 2 2 3 13 2" xfId="6392"/>
    <cellStyle name="Calculation 2 2 3 13 2 2" xfId="6393"/>
    <cellStyle name="Calculation 2 2 3 13 3" xfId="6394"/>
    <cellStyle name="Calculation 2 2 3 14" xfId="6395"/>
    <cellStyle name="Calculation 2 2 3 14 2" xfId="6396"/>
    <cellStyle name="Calculation 2 2 3 14 2 2" xfId="6397"/>
    <cellStyle name="Calculation 2 2 3 14 3" xfId="6398"/>
    <cellStyle name="Calculation 2 2 3 15" xfId="6399"/>
    <cellStyle name="Calculation 2 2 3 15 2" xfId="6400"/>
    <cellStyle name="Calculation 2 2 3 15 2 2" xfId="6401"/>
    <cellStyle name="Calculation 2 2 3 15 3" xfId="6402"/>
    <cellStyle name="Calculation 2 2 3 16" xfId="6403"/>
    <cellStyle name="Calculation 2 2 3 16 2" xfId="6404"/>
    <cellStyle name="Calculation 2 2 3 16 2 2" xfId="6405"/>
    <cellStyle name="Calculation 2 2 3 16 3" xfId="6406"/>
    <cellStyle name="Calculation 2 2 3 17" xfId="6407"/>
    <cellStyle name="Calculation 2 2 3 17 2" xfId="6408"/>
    <cellStyle name="Calculation 2 2 3 17 2 2" xfId="6409"/>
    <cellStyle name="Calculation 2 2 3 17 3" xfId="6410"/>
    <cellStyle name="Calculation 2 2 3 18" xfId="6411"/>
    <cellStyle name="Calculation 2 2 3 18 2" xfId="6412"/>
    <cellStyle name="Calculation 2 2 3 19" xfId="6413"/>
    <cellStyle name="Calculation 2 2 3 2" xfId="6414"/>
    <cellStyle name="Calculation 2 2 3 2 10" xfId="6415"/>
    <cellStyle name="Calculation 2 2 3 2 10 2" xfId="6416"/>
    <cellStyle name="Calculation 2 2 3 2 10 2 2" xfId="6417"/>
    <cellStyle name="Calculation 2 2 3 2 10 3" xfId="6418"/>
    <cellStyle name="Calculation 2 2 3 2 11" xfId="6419"/>
    <cellStyle name="Calculation 2 2 3 2 11 2" xfId="6420"/>
    <cellStyle name="Calculation 2 2 3 2 11 2 2" xfId="6421"/>
    <cellStyle name="Calculation 2 2 3 2 11 3" xfId="6422"/>
    <cellStyle name="Calculation 2 2 3 2 12" xfId="6423"/>
    <cellStyle name="Calculation 2 2 3 2 12 2" xfId="6424"/>
    <cellStyle name="Calculation 2 2 3 2 12 2 2" xfId="6425"/>
    <cellStyle name="Calculation 2 2 3 2 12 3" xfId="6426"/>
    <cellStyle name="Calculation 2 2 3 2 13" xfId="6427"/>
    <cellStyle name="Calculation 2 2 3 2 13 2" xfId="6428"/>
    <cellStyle name="Calculation 2 2 3 2 13 2 2" xfId="6429"/>
    <cellStyle name="Calculation 2 2 3 2 13 3" xfId="6430"/>
    <cellStyle name="Calculation 2 2 3 2 14" xfId="6431"/>
    <cellStyle name="Calculation 2 2 3 2 14 2" xfId="6432"/>
    <cellStyle name="Calculation 2 2 3 2 14 2 2" xfId="6433"/>
    <cellStyle name="Calculation 2 2 3 2 14 3" xfId="6434"/>
    <cellStyle name="Calculation 2 2 3 2 15" xfId="6435"/>
    <cellStyle name="Calculation 2 2 3 2 15 2" xfId="6436"/>
    <cellStyle name="Calculation 2 2 3 2 15 2 2" xfId="6437"/>
    <cellStyle name="Calculation 2 2 3 2 15 3" xfId="6438"/>
    <cellStyle name="Calculation 2 2 3 2 16" xfId="6439"/>
    <cellStyle name="Calculation 2 2 3 2 16 2" xfId="6440"/>
    <cellStyle name="Calculation 2 2 3 2 16 2 2" xfId="6441"/>
    <cellStyle name="Calculation 2 2 3 2 16 3" xfId="6442"/>
    <cellStyle name="Calculation 2 2 3 2 17" xfId="6443"/>
    <cellStyle name="Calculation 2 2 3 2 17 2" xfId="6444"/>
    <cellStyle name="Calculation 2 2 3 2 17 2 2" xfId="6445"/>
    <cellStyle name="Calculation 2 2 3 2 17 3" xfId="6446"/>
    <cellStyle name="Calculation 2 2 3 2 18" xfId="6447"/>
    <cellStyle name="Calculation 2 2 3 2 18 2" xfId="6448"/>
    <cellStyle name="Calculation 2 2 3 2 18 2 2" xfId="6449"/>
    <cellStyle name="Calculation 2 2 3 2 18 3" xfId="6450"/>
    <cellStyle name="Calculation 2 2 3 2 19" xfId="6451"/>
    <cellStyle name="Calculation 2 2 3 2 19 2" xfId="6452"/>
    <cellStyle name="Calculation 2 2 3 2 19 2 2" xfId="6453"/>
    <cellStyle name="Calculation 2 2 3 2 19 3" xfId="6454"/>
    <cellStyle name="Calculation 2 2 3 2 2" xfId="6455"/>
    <cellStyle name="Calculation 2 2 3 2 2 2" xfId="6456"/>
    <cellStyle name="Calculation 2 2 3 2 2 2 2" xfId="6457"/>
    <cellStyle name="Calculation 2 2 3 2 2 3" xfId="6458"/>
    <cellStyle name="Calculation 2 2 3 2 20" xfId="6459"/>
    <cellStyle name="Calculation 2 2 3 2 20 2" xfId="6460"/>
    <cellStyle name="Calculation 2 2 3 2 20 2 2" xfId="6461"/>
    <cellStyle name="Calculation 2 2 3 2 20 3" xfId="6462"/>
    <cellStyle name="Calculation 2 2 3 2 21" xfId="6463"/>
    <cellStyle name="Calculation 2 2 3 2 21 2" xfId="6464"/>
    <cellStyle name="Calculation 2 2 3 2 22" xfId="6465"/>
    <cellStyle name="Calculation 2 2 3 2 3" xfId="6466"/>
    <cellStyle name="Calculation 2 2 3 2 3 2" xfId="6467"/>
    <cellStyle name="Calculation 2 2 3 2 3 2 2" xfId="6468"/>
    <cellStyle name="Calculation 2 2 3 2 3 3" xfId="6469"/>
    <cellStyle name="Calculation 2 2 3 2 4" xfId="6470"/>
    <cellStyle name="Calculation 2 2 3 2 4 2" xfId="6471"/>
    <cellStyle name="Calculation 2 2 3 2 4 2 2" xfId="6472"/>
    <cellStyle name="Calculation 2 2 3 2 4 3" xfId="6473"/>
    <cellStyle name="Calculation 2 2 3 2 5" xfId="6474"/>
    <cellStyle name="Calculation 2 2 3 2 5 2" xfId="6475"/>
    <cellStyle name="Calculation 2 2 3 2 5 2 2" xfId="6476"/>
    <cellStyle name="Calculation 2 2 3 2 5 3" xfId="6477"/>
    <cellStyle name="Calculation 2 2 3 2 6" xfId="6478"/>
    <cellStyle name="Calculation 2 2 3 2 6 2" xfId="6479"/>
    <cellStyle name="Calculation 2 2 3 2 6 2 2" xfId="6480"/>
    <cellStyle name="Calculation 2 2 3 2 6 3" xfId="6481"/>
    <cellStyle name="Calculation 2 2 3 2 7" xfId="6482"/>
    <cellStyle name="Calculation 2 2 3 2 7 2" xfId="6483"/>
    <cellStyle name="Calculation 2 2 3 2 7 2 2" xfId="6484"/>
    <cellStyle name="Calculation 2 2 3 2 7 3" xfId="6485"/>
    <cellStyle name="Calculation 2 2 3 2 8" xfId="6486"/>
    <cellStyle name="Calculation 2 2 3 2 8 2" xfId="6487"/>
    <cellStyle name="Calculation 2 2 3 2 8 2 2" xfId="6488"/>
    <cellStyle name="Calculation 2 2 3 2 8 3" xfId="6489"/>
    <cellStyle name="Calculation 2 2 3 2 9" xfId="6490"/>
    <cellStyle name="Calculation 2 2 3 2 9 2" xfId="6491"/>
    <cellStyle name="Calculation 2 2 3 2 9 2 2" xfId="6492"/>
    <cellStyle name="Calculation 2 2 3 2 9 3" xfId="6493"/>
    <cellStyle name="Calculation 2 2 3 3" xfId="6494"/>
    <cellStyle name="Calculation 2 2 3 3 2" xfId="6495"/>
    <cellStyle name="Calculation 2 2 3 3 2 2" xfId="6496"/>
    <cellStyle name="Calculation 2 2 3 3 3" xfId="6497"/>
    <cellStyle name="Calculation 2 2 3 4" xfId="6498"/>
    <cellStyle name="Calculation 2 2 3 4 2" xfId="6499"/>
    <cellStyle name="Calculation 2 2 3 4 2 2" xfId="6500"/>
    <cellStyle name="Calculation 2 2 3 4 3" xfId="6501"/>
    <cellStyle name="Calculation 2 2 3 5" xfId="6502"/>
    <cellStyle name="Calculation 2 2 3 5 2" xfId="6503"/>
    <cellStyle name="Calculation 2 2 3 5 2 2" xfId="6504"/>
    <cellStyle name="Calculation 2 2 3 5 3" xfId="6505"/>
    <cellStyle name="Calculation 2 2 3 6" xfId="6506"/>
    <cellStyle name="Calculation 2 2 3 6 2" xfId="6507"/>
    <cellStyle name="Calculation 2 2 3 6 2 2" xfId="6508"/>
    <cellStyle name="Calculation 2 2 3 6 3" xfId="6509"/>
    <cellStyle name="Calculation 2 2 3 7" xfId="6510"/>
    <cellStyle name="Calculation 2 2 3 7 2" xfId="6511"/>
    <cellStyle name="Calculation 2 2 3 7 2 2" xfId="6512"/>
    <cellStyle name="Calculation 2 2 3 7 3" xfId="6513"/>
    <cellStyle name="Calculation 2 2 3 8" xfId="6514"/>
    <cellStyle name="Calculation 2 2 3 8 2" xfId="6515"/>
    <cellStyle name="Calculation 2 2 3 8 2 2" xfId="6516"/>
    <cellStyle name="Calculation 2 2 3 8 3" xfId="6517"/>
    <cellStyle name="Calculation 2 2 3 9" xfId="6518"/>
    <cellStyle name="Calculation 2 2 3 9 2" xfId="6519"/>
    <cellStyle name="Calculation 2 2 3 9 2 2" xfId="6520"/>
    <cellStyle name="Calculation 2 2 3 9 3" xfId="6521"/>
    <cellStyle name="Calculation 2 2 4" xfId="6522"/>
    <cellStyle name="Calculation 2 2 4 10" xfId="6523"/>
    <cellStyle name="Calculation 2 2 4 10 2" xfId="6524"/>
    <cellStyle name="Calculation 2 2 4 10 2 2" xfId="6525"/>
    <cellStyle name="Calculation 2 2 4 10 3" xfId="6526"/>
    <cellStyle name="Calculation 2 2 4 11" xfId="6527"/>
    <cellStyle name="Calculation 2 2 4 11 2" xfId="6528"/>
    <cellStyle name="Calculation 2 2 4 11 2 2" xfId="6529"/>
    <cellStyle name="Calculation 2 2 4 11 3" xfId="6530"/>
    <cellStyle name="Calculation 2 2 4 12" xfId="6531"/>
    <cellStyle name="Calculation 2 2 4 12 2" xfId="6532"/>
    <cellStyle name="Calculation 2 2 4 12 2 2" xfId="6533"/>
    <cellStyle name="Calculation 2 2 4 12 3" xfId="6534"/>
    <cellStyle name="Calculation 2 2 4 13" xfId="6535"/>
    <cellStyle name="Calculation 2 2 4 13 2" xfId="6536"/>
    <cellStyle name="Calculation 2 2 4 13 2 2" xfId="6537"/>
    <cellStyle name="Calculation 2 2 4 13 3" xfId="6538"/>
    <cellStyle name="Calculation 2 2 4 14" xfId="6539"/>
    <cellStyle name="Calculation 2 2 4 14 2" xfId="6540"/>
    <cellStyle name="Calculation 2 2 4 14 2 2" xfId="6541"/>
    <cellStyle name="Calculation 2 2 4 14 3" xfId="6542"/>
    <cellStyle name="Calculation 2 2 4 15" xfId="6543"/>
    <cellStyle name="Calculation 2 2 4 15 2" xfId="6544"/>
    <cellStyle name="Calculation 2 2 4 15 2 2" xfId="6545"/>
    <cellStyle name="Calculation 2 2 4 15 3" xfId="6546"/>
    <cellStyle name="Calculation 2 2 4 16" xfId="6547"/>
    <cellStyle name="Calculation 2 2 4 16 2" xfId="6548"/>
    <cellStyle name="Calculation 2 2 4 16 2 2" xfId="6549"/>
    <cellStyle name="Calculation 2 2 4 16 3" xfId="6550"/>
    <cellStyle name="Calculation 2 2 4 17" xfId="6551"/>
    <cellStyle name="Calculation 2 2 4 17 2" xfId="6552"/>
    <cellStyle name="Calculation 2 2 4 17 2 2" xfId="6553"/>
    <cellStyle name="Calculation 2 2 4 17 3" xfId="6554"/>
    <cellStyle name="Calculation 2 2 4 18" xfId="6555"/>
    <cellStyle name="Calculation 2 2 4 18 2" xfId="6556"/>
    <cellStyle name="Calculation 2 2 4 18 2 2" xfId="6557"/>
    <cellStyle name="Calculation 2 2 4 18 3" xfId="6558"/>
    <cellStyle name="Calculation 2 2 4 19" xfId="6559"/>
    <cellStyle name="Calculation 2 2 4 19 2" xfId="6560"/>
    <cellStyle name="Calculation 2 2 4 19 2 2" xfId="6561"/>
    <cellStyle name="Calculation 2 2 4 19 3" xfId="6562"/>
    <cellStyle name="Calculation 2 2 4 2" xfId="6563"/>
    <cellStyle name="Calculation 2 2 4 2 10" xfId="6564"/>
    <cellStyle name="Calculation 2 2 4 2 10 2" xfId="6565"/>
    <cellStyle name="Calculation 2 2 4 2 10 2 2" xfId="6566"/>
    <cellStyle name="Calculation 2 2 4 2 10 3" xfId="6567"/>
    <cellStyle name="Calculation 2 2 4 2 11" xfId="6568"/>
    <cellStyle name="Calculation 2 2 4 2 11 2" xfId="6569"/>
    <cellStyle name="Calculation 2 2 4 2 11 2 2" xfId="6570"/>
    <cellStyle name="Calculation 2 2 4 2 11 3" xfId="6571"/>
    <cellStyle name="Calculation 2 2 4 2 12" xfId="6572"/>
    <cellStyle name="Calculation 2 2 4 2 12 2" xfId="6573"/>
    <cellStyle name="Calculation 2 2 4 2 12 2 2" xfId="6574"/>
    <cellStyle name="Calculation 2 2 4 2 12 3" xfId="6575"/>
    <cellStyle name="Calculation 2 2 4 2 13" xfId="6576"/>
    <cellStyle name="Calculation 2 2 4 2 13 2" xfId="6577"/>
    <cellStyle name="Calculation 2 2 4 2 13 2 2" xfId="6578"/>
    <cellStyle name="Calculation 2 2 4 2 13 3" xfId="6579"/>
    <cellStyle name="Calculation 2 2 4 2 14" xfId="6580"/>
    <cellStyle name="Calculation 2 2 4 2 14 2" xfId="6581"/>
    <cellStyle name="Calculation 2 2 4 2 14 2 2" xfId="6582"/>
    <cellStyle name="Calculation 2 2 4 2 14 3" xfId="6583"/>
    <cellStyle name="Calculation 2 2 4 2 15" xfId="6584"/>
    <cellStyle name="Calculation 2 2 4 2 15 2" xfId="6585"/>
    <cellStyle name="Calculation 2 2 4 2 15 2 2" xfId="6586"/>
    <cellStyle name="Calculation 2 2 4 2 15 3" xfId="6587"/>
    <cellStyle name="Calculation 2 2 4 2 16" xfId="6588"/>
    <cellStyle name="Calculation 2 2 4 2 16 2" xfId="6589"/>
    <cellStyle name="Calculation 2 2 4 2 16 2 2" xfId="6590"/>
    <cellStyle name="Calculation 2 2 4 2 16 3" xfId="6591"/>
    <cellStyle name="Calculation 2 2 4 2 17" xfId="6592"/>
    <cellStyle name="Calculation 2 2 4 2 17 2" xfId="6593"/>
    <cellStyle name="Calculation 2 2 4 2 17 2 2" xfId="6594"/>
    <cellStyle name="Calculation 2 2 4 2 17 3" xfId="6595"/>
    <cellStyle name="Calculation 2 2 4 2 18" xfId="6596"/>
    <cellStyle name="Calculation 2 2 4 2 18 2" xfId="6597"/>
    <cellStyle name="Calculation 2 2 4 2 18 2 2" xfId="6598"/>
    <cellStyle name="Calculation 2 2 4 2 18 3" xfId="6599"/>
    <cellStyle name="Calculation 2 2 4 2 19" xfId="6600"/>
    <cellStyle name="Calculation 2 2 4 2 19 2" xfId="6601"/>
    <cellStyle name="Calculation 2 2 4 2 19 2 2" xfId="6602"/>
    <cellStyle name="Calculation 2 2 4 2 19 3" xfId="6603"/>
    <cellStyle name="Calculation 2 2 4 2 2" xfId="6604"/>
    <cellStyle name="Calculation 2 2 4 2 2 2" xfId="6605"/>
    <cellStyle name="Calculation 2 2 4 2 2 2 2" xfId="6606"/>
    <cellStyle name="Calculation 2 2 4 2 2 3" xfId="6607"/>
    <cellStyle name="Calculation 2 2 4 2 20" xfId="6608"/>
    <cellStyle name="Calculation 2 2 4 2 20 2" xfId="6609"/>
    <cellStyle name="Calculation 2 2 4 2 20 2 2" xfId="6610"/>
    <cellStyle name="Calculation 2 2 4 2 20 3" xfId="6611"/>
    <cellStyle name="Calculation 2 2 4 2 21" xfId="6612"/>
    <cellStyle name="Calculation 2 2 4 2 21 2" xfId="6613"/>
    <cellStyle name="Calculation 2 2 4 2 22" xfId="6614"/>
    <cellStyle name="Calculation 2 2 4 2 3" xfId="6615"/>
    <cellStyle name="Calculation 2 2 4 2 3 2" xfId="6616"/>
    <cellStyle name="Calculation 2 2 4 2 3 2 2" xfId="6617"/>
    <cellStyle name="Calculation 2 2 4 2 3 3" xfId="6618"/>
    <cellStyle name="Calculation 2 2 4 2 4" xfId="6619"/>
    <cellStyle name="Calculation 2 2 4 2 4 2" xfId="6620"/>
    <cellStyle name="Calculation 2 2 4 2 4 2 2" xfId="6621"/>
    <cellStyle name="Calculation 2 2 4 2 4 3" xfId="6622"/>
    <cellStyle name="Calculation 2 2 4 2 5" xfId="6623"/>
    <cellStyle name="Calculation 2 2 4 2 5 2" xfId="6624"/>
    <cellStyle name="Calculation 2 2 4 2 5 2 2" xfId="6625"/>
    <cellStyle name="Calculation 2 2 4 2 5 3" xfId="6626"/>
    <cellStyle name="Calculation 2 2 4 2 6" xfId="6627"/>
    <cellStyle name="Calculation 2 2 4 2 6 2" xfId="6628"/>
    <cellStyle name="Calculation 2 2 4 2 6 2 2" xfId="6629"/>
    <cellStyle name="Calculation 2 2 4 2 6 3" xfId="6630"/>
    <cellStyle name="Calculation 2 2 4 2 7" xfId="6631"/>
    <cellStyle name="Calculation 2 2 4 2 7 2" xfId="6632"/>
    <cellStyle name="Calculation 2 2 4 2 7 2 2" xfId="6633"/>
    <cellStyle name="Calculation 2 2 4 2 7 3" xfId="6634"/>
    <cellStyle name="Calculation 2 2 4 2 8" xfId="6635"/>
    <cellStyle name="Calculation 2 2 4 2 8 2" xfId="6636"/>
    <cellStyle name="Calculation 2 2 4 2 8 2 2" xfId="6637"/>
    <cellStyle name="Calculation 2 2 4 2 8 3" xfId="6638"/>
    <cellStyle name="Calculation 2 2 4 2 9" xfId="6639"/>
    <cellStyle name="Calculation 2 2 4 2 9 2" xfId="6640"/>
    <cellStyle name="Calculation 2 2 4 2 9 2 2" xfId="6641"/>
    <cellStyle name="Calculation 2 2 4 2 9 3" xfId="6642"/>
    <cellStyle name="Calculation 2 2 4 20" xfId="6643"/>
    <cellStyle name="Calculation 2 2 4 20 2" xfId="6644"/>
    <cellStyle name="Calculation 2 2 4 20 2 2" xfId="6645"/>
    <cellStyle name="Calculation 2 2 4 20 3" xfId="6646"/>
    <cellStyle name="Calculation 2 2 4 21" xfId="6647"/>
    <cellStyle name="Calculation 2 2 4 21 2" xfId="6648"/>
    <cellStyle name="Calculation 2 2 4 21 2 2" xfId="6649"/>
    <cellStyle name="Calculation 2 2 4 21 3" xfId="6650"/>
    <cellStyle name="Calculation 2 2 4 22" xfId="6651"/>
    <cellStyle name="Calculation 2 2 4 22 2" xfId="6652"/>
    <cellStyle name="Calculation 2 2 4 23" xfId="6653"/>
    <cellStyle name="Calculation 2 2 4 3" xfId="6654"/>
    <cellStyle name="Calculation 2 2 4 3 2" xfId="6655"/>
    <cellStyle name="Calculation 2 2 4 3 2 2" xfId="6656"/>
    <cellStyle name="Calculation 2 2 4 3 3" xfId="6657"/>
    <cellStyle name="Calculation 2 2 4 4" xfId="6658"/>
    <cellStyle name="Calculation 2 2 4 4 2" xfId="6659"/>
    <cellStyle name="Calculation 2 2 4 4 2 2" xfId="6660"/>
    <cellStyle name="Calculation 2 2 4 4 3" xfId="6661"/>
    <cellStyle name="Calculation 2 2 4 5" xfId="6662"/>
    <cellStyle name="Calculation 2 2 4 5 2" xfId="6663"/>
    <cellStyle name="Calculation 2 2 4 5 2 2" xfId="6664"/>
    <cellStyle name="Calculation 2 2 4 5 3" xfId="6665"/>
    <cellStyle name="Calculation 2 2 4 6" xfId="6666"/>
    <cellStyle name="Calculation 2 2 4 6 2" xfId="6667"/>
    <cellStyle name="Calculation 2 2 4 6 2 2" xfId="6668"/>
    <cellStyle name="Calculation 2 2 4 6 3" xfId="6669"/>
    <cellStyle name="Calculation 2 2 4 7" xfId="6670"/>
    <cellStyle name="Calculation 2 2 4 7 2" xfId="6671"/>
    <cellStyle name="Calculation 2 2 4 7 2 2" xfId="6672"/>
    <cellStyle name="Calculation 2 2 4 7 3" xfId="6673"/>
    <cellStyle name="Calculation 2 2 4 8" xfId="6674"/>
    <cellStyle name="Calculation 2 2 4 8 2" xfId="6675"/>
    <cellStyle name="Calculation 2 2 4 8 2 2" xfId="6676"/>
    <cellStyle name="Calculation 2 2 4 8 3" xfId="6677"/>
    <cellStyle name="Calculation 2 2 4 9" xfId="6678"/>
    <cellStyle name="Calculation 2 2 4 9 2" xfId="6679"/>
    <cellStyle name="Calculation 2 2 4 9 2 2" xfId="6680"/>
    <cellStyle name="Calculation 2 2 4 9 3" xfId="6681"/>
    <cellStyle name="Calculation 2 2 5" xfId="6682"/>
    <cellStyle name="Calculation 2 2 5 10" xfId="6683"/>
    <cellStyle name="Calculation 2 2 5 10 2" xfId="6684"/>
    <cellStyle name="Calculation 2 2 5 10 2 2" xfId="6685"/>
    <cellStyle name="Calculation 2 2 5 10 3" xfId="6686"/>
    <cellStyle name="Calculation 2 2 5 11" xfId="6687"/>
    <cellStyle name="Calculation 2 2 5 11 2" xfId="6688"/>
    <cellStyle name="Calculation 2 2 5 11 2 2" xfId="6689"/>
    <cellStyle name="Calculation 2 2 5 11 3" xfId="6690"/>
    <cellStyle name="Calculation 2 2 5 12" xfId="6691"/>
    <cellStyle name="Calculation 2 2 5 12 2" xfId="6692"/>
    <cellStyle name="Calculation 2 2 5 12 2 2" xfId="6693"/>
    <cellStyle name="Calculation 2 2 5 12 3" xfId="6694"/>
    <cellStyle name="Calculation 2 2 5 13" xfId="6695"/>
    <cellStyle name="Calculation 2 2 5 13 2" xfId="6696"/>
    <cellStyle name="Calculation 2 2 5 13 2 2" xfId="6697"/>
    <cellStyle name="Calculation 2 2 5 13 3" xfId="6698"/>
    <cellStyle name="Calculation 2 2 5 14" xfId="6699"/>
    <cellStyle name="Calculation 2 2 5 14 2" xfId="6700"/>
    <cellStyle name="Calculation 2 2 5 14 2 2" xfId="6701"/>
    <cellStyle name="Calculation 2 2 5 14 3" xfId="6702"/>
    <cellStyle name="Calculation 2 2 5 15" xfId="6703"/>
    <cellStyle name="Calculation 2 2 5 15 2" xfId="6704"/>
    <cellStyle name="Calculation 2 2 5 15 2 2" xfId="6705"/>
    <cellStyle name="Calculation 2 2 5 15 3" xfId="6706"/>
    <cellStyle name="Calculation 2 2 5 16" xfId="6707"/>
    <cellStyle name="Calculation 2 2 5 16 2" xfId="6708"/>
    <cellStyle name="Calculation 2 2 5 16 2 2" xfId="6709"/>
    <cellStyle name="Calculation 2 2 5 16 3" xfId="6710"/>
    <cellStyle name="Calculation 2 2 5 17" xfId="6711"/>
    <cellStyle name="Calculation 2 2 5 17 2" xfId="6712"/>
    <cellStyle name="Calculation 2 2 5 17 2 2" xfId="6713"/>
    <cellStyle name="Calculation 2 2 5 17 3" xfId="6714"/>
    <cellStyle name="Calculation 2 2 5 18" xfId="6715"/>
    <cellStyle name="Calculation 2 2 5 18 2" xfId="6716"/>
    <cellStyle name="Calculation 2 2 5 18 2 2" xfId="6717"/>
    <cellStyle name="Calculation 2 2 5 18 3" xfId="6718"/>
    <cellStyle name="Calculation 2 2 5 19" xfId="6719"/>
    <cellStyle name="Calculation 2 2 5 19 2" xfId="6720"/>
    <cellStyle name="Calculation 2 2 5 19 2 2" xfId="6721"/>
    <cellStyle name="Calculation 2 2 5 19 3" xfId="6722"/>
    <cellStyle name="Calculation 2 2 5 2" xfId="6723"/>
    <cellStyle name="Calculation 2 2 5 2 2" xfId="6724"/>
    <cellStyle name="Calculation 2 2 5 2 2 2" xfId="6725"/>
    <cellStyle name="Calculation 2 2 5 2 3" xfId="6726"/>
    <cellStyle name="Calculation 2 2 5 20" xfId="6727"/>
    <cellStyle name="Calculation 2 2 5 20 2" xfId="6728"/>
    <cellStyle name="Calculation 2 2 5 20 2 2" xfId="6729"/>
    <cellStyle name="Calculation 2 2 5 20 3" xfId="6730"/>
    <cellStyle name="Calculation 2 2 5 21" xfId="6731"/>
    <cellStyle name="Calculation 2 2 5 21 2" xfId="6732"/>
    <cellStyle name="Calculation 2 2 5 22" xfId="6733"/>
    <cellStyle name="Calculation 2 2 5 3" xfId="6734"/>
    <cellStyle name="Calculation 2 2 5 3 2" xfId="6735"/>
    <cellStyle name="Calculation 2 2 5 3 2 2" xfId="6736"/>
    <cellStyle name="Calculation 2 2 5 3 3" xfId="6737"/>
    <cellStyle name="Calculation 2 2 5 4" xfId="6738"/>
    <cellStyle name="Calculation 2 2 5 4 2" xfId="6739"/>
    <cellStyle name="Calculation 2 2 5 4 2 2" xfId="6740"/>
    <cellStyle name="Calculation 2 2 5 4 3" xfId="6741"/>
    <cellStyle name="Calculation 2 2 5 5" xfId="6742"/>
    <cellStyle name="Calculation 2 2 5 5 2" xfId="6743"/>
    <cellStyle name="Calculation 2 2 5 5 2 2" xfId="6744"/>
    <cellStyle name="Calculation 2 2 5 5 3" xfId="6745"/>
    <cellStyle name="Calculation 2 2 5 6" xfId="6746"/>
    <cellStyle name="Calculation 2 2 5 6 2" xfId="6747"/>
    <cellStyle name="Calculation 2 2 5 6 2 2" xfId="6748"/>
    <cellStyle name="Calculation 2 2 5 6 3" xfId="6749"/>
    <cellStyle name="Calculation 2 2 5 7" xfId="6750"/>
    <cellStyle name="Calculation 2 2 5 7 2" xfId="6751"/>
    <cellStyle name="Calculation 2 2 5 7 2 2" xfId="6752"/>
    <cellStyle name="Calculation 2 2 5 7 3" xfId="6753"/>
    <cellStyle name="Calculation 2 2 5 8" xfId="6754"/>
    <cellStyle name="Calculation 2 2 5 8 2" xfId="6755"/>
    <cellStyle name="Calculation 2 2 5 8 2 2" xfId="6756"/>
    <cellStyle name="Calculation 2 2 5 8 3" xfId="6757"/>
    <cellStyle name="Calculation 2 2 5 9" xfId="6758"/>
    <cellStyle name="Calculation 2 2 5 9 2" xfId="6759"/>
    <cellStyle name="Calculation 2 2 5 9 2 2" xfId="6760"/>
    <cellStyle name="Calculation 2 2 5 9 3" xfId="6761"/>
    <cellStyle name="Calculation 2 2 6" xfId="6762"/>
    <cellStyle name="Calculation 2 2 6 2" xfId="6763"/>
    <cellStyle name="Calculation 2 2 6 2 2" xfId="6764"/>
    <cellStyle name="Calculation 2 2 6 3" xfId="6765"/>
    <cellStyle name="Calculation 2 2 7" xfId="6766"/>
    <cellStyle name="Calculation 2 2 7 2" xfId="6767"/>
    <cellStyle name="Calculation 2 2 7 2 2" xfId="6768"/>
    <cellStyle name="Calculation 2 2 7 3" xfId="6769"/>
    <cellStyle name="Calculation 2 2 8" xfId="6770"/>
    <cellStyle name="Calculation 2 2 8 2" xfId="6771"/>
    <cellStyle name="Calculation 2 2 8 2 2" xfId="6772"/>
    <cellStyle name="Calculation 2 2 8 3" xfId="6773"/>
    <cellStyle name="Calculation 2 2 9" xfId="6774"/>
    <cellStyle name="Calculation 2 2 9 2" xfId="6775"/>
    <cellStyle name="Calculation 2 2 9 2 2" xfId="6776"/>
    <cellStyle name="Calculation 2 2 9 3" xfId="6777"/>
    <cellStyle name="Calculation 2 20" xfId="6778"/>
    <cellStyle name="Calculation 2 20 2" xfId="6779"/>
    <cellStyle name="Calculation 2 20 2 2" xfId="6780"/>
    <cellStyle name="Calculation 2 20 3" xfId="6781"/>
    <cellStyle name="Calculation 2 21" xfId="6782"/>
    <cellStyle name="Calculation 2 21 2" xfId="6783"/>
    <cellStyle name="Calculation 2 21 2 2" xfId="6784"/>
    <cellStyle name="Calculation 2 21 3" xfId="6785"/>
    <cellStyle name="Calculation 2 22" xfId="6786"/>
    <cellStyle name="Calculation 2 22 2" xfId="6787"/>
    <cellStyle name="Calculation 2 23" xfId="6788"/>
    <cellStyle name="Calculation 2 24" xfId="6789"/>
    <cellStyle name="Calculation 2 25" xfId="6790"/>
    <cellStyle name="Calculation 2 26" xfId="6791"/>
    <cellStyle name="Calculation 2 27" xfId="6792"/>
    <cellStyle name="Calculation 2 3" xfId="6793"/>
    <cellStyle name="Calculation 2 3 10" xfId="6794"/>
    <cellStyle name="Calculation 2 3 10 2" xfId="6795"/>
    <cellStyle name="Calculation 2 3 10 2 2" xfId="6796"/>
    <cellStyle name="Calculation 2 3 10 3" xfId="6797"/>
    <cellStyle name="Calculation 2 3 11" xfId="6798"/>
    <cellStyle name="Calculation 2 3 11 2" xfId="6799"/>
    <cellStyle name="Calculation 2 3 11 2 2" xfId="6800"/>
    <cellStyle name="Calculation 2 3 11 3" xfId="6801"/>
    <cellStyle name="Calculation 2 3 12" xfId="6802"/>
    <cellStyle name="Calculation 2 3 12 2" xfId="6803"/>
    <cellStyle name="Calculation 2 3 12 2 2" xfId="6804"/>
    <cellStyle name="Calculation 2 3 12 3" xfId="6805"/>
    <cellStyle name="Calculation 2 3 13" xfId="6806"/>
    <cellStyle name="Calculation 2 3 13 2" xfId="6807"/>
    <cellStyle name="Calculation 2 3 13 2 2" xfId="6808"/>
    <cellStyle name="Calculation 2 3 13 3" xfId="6809"/>
    <cellStyle name="Calculation 2 3 14" xfId="6810"/>
    <cellStyle name="Calculation 2 3 14 2" xfId="6811"/>
    <cellStyle name="Calculation 2 3 14 2 2" xfId="6812"/>
    <cellStyle name="Calculation 2 3 14 3" xfId="6813"/>
    <cellStyle name="Calculation 2 3 15" xfId="6814"/>
    <cellStyle name="Calculation 2 3 15 2" xfId="6815"/>
    <cellStyle name="Calculation 2 3 15 2 2" xfId="6816"/>
    <cellStyle name="Calculation 2 3 15 3" xfId="6817"/>
    <cellStyle name="Calculation 2 3 16" xfId="6818"/>
    <cellStyle name="Calculation 2 3 16 2" xfId="6819"/>
    <cellStyle name="Calculation 2 3 16 2 2" xfId="6820"/>
    <cellStyle name="Calculation 2 3 16 3" xfId="6821"/>
    <cellStyle name="Calculation 2 3 17" xfId="6822"/>
    <cellStyle name="Calculation 2 3 17 2" xfId="6823"/>
    <cellStyle name="Calculation 2 3 17 2 2" xfId="6824"/>
    <cellStyle name="Calculation 2 3 17 3" xfId="6825"/>
    <cellStyle name="Calculation 2 3 18" xfId="6826"/>
    <cellStyle name="Calculation 2 3 18 2" xfId="6827"/>
    <cellStyle name="Calculation 2 3 19" xfId="6828"/>
    <cellStyle name="Calculation 2 3 2" xfId="6829"/>
    <cellStyle name="Calculation 2 3 2 10" xfId="6830"/>
    <cellStyle name="Calculation 2 3 2 10 2" xfId="6831"/>
    <cellStyle name="Calculation 2 3 2 10 2 2" xfId="6832"/>
    <cellStyle name="Calculation 2 3 2 10 3" xfId="6833"/>
    <cellStyle name="Calculation 2 3 2 11" xfId="6834"/>
    <cellStyle name="Calculation 2 3 2 11 2" xfId="6835"/>
    <cellStyle name="Calculation 2 3 2 11 2 2" xfId="6836"/>
    <cellStyle name="Calculation 2 3 2 11 3" xfId="6837"/>
    <cellStyle name="Calculation 2 3 2 12" xfId="6838"/>
    <cellStyle name="Calculation 2 3 2 12 2" xfId="6839"/>
    <cellStyle name="Calculation 2 3 2 12 2 2" xfId="6840"/>
    <cellStyle name="Calculation 2 3 2 12 3" xfId="6841"/>
    <cellStyle name="Calculation 2 3 2 13" xfId="6842"/>
    <cellStyle name="Calculation 2 3 2 13 2" xfId="6843"/>
    <cellStyle name="Calculation 2 3 2 13 2 2" xfId="6844"/>
    <cellStyle name="Calculation 2 3 2 13 3" xfId="6845"/>
    <cellStyle name="Calculation 2 3 2 14" xfId="6846"/>
    <cellStyle name="Calculation 2 3 2 14 2" xfId="6847"/>
    <cellStyle name="Calculation 2 3 2 14 2 2" xfId="6848"/>
    <cellStyle name="Calculation 2 3 2 14 3" xfId="6849"/>
    <cellStyle name="Calculation 2 3 2 15" xfId="6850"/>
    <cellStyle name="Calculation 2 3 2 15 2" xfId="6851"/>
    <cellStyle name="Calculation 2 3 2 15 2 2" xfId="6852"/>
    <cellStyle name="Calculation 2 3 2 15 3" xfId="6853"/>
    <cellStyle name="Calculation 2 3 2 16" xfId="6854"/>
    <cellStyle name="Calculation 2 3 2 16 2" xfId="6855"/>
    <cellStyle name="Calculation 2 3 2 16 2 2" xfId="6856"/>
    <cellStyle name="Calculation 2 3 2 16 3" xfId="6857"/>
    <cellStyle name="Calculation 2 3 2 17" xfId="6858"/>
    <cellStyle name="Calculation 2 3 2 17 2" xfId="6859"/>
    <cellStyle name="Calculation 2 3 2 17 2 2" xfId="6860"/>
    <cellStyle name="Calculation 2 3 2 17 3" xfId="6861"/>
    <cellStyle name="Calculation 2 3 2 18" xfId="6862"/>
    <cellStyle name="Calculation 2 3 2 18 2" xfId="6863"/>
    <cellStyle name="Calculation 2 3 2 18 2 2" xfId="6864"/>
    <cellStyle name="Calculation 2 3 2 18 3" xfId="6865"/>
    <cellStyle name="Calculation 2 3 2 19" xfId="6866"/>
    <cellStyle name="Calculation 2 3 2 19 2" xfId="6867"/>
    <cellStyle name="Calculation 2 3 2 19 2 2" xfId="6868"/>
    <cellStyle name="Calculation 2 3 2 19 3" xfId="6869"/>
    <cellStyle name="Calculation 2 3 2 2" xfId="6870"/>
    <cellStyle name="Calculation 2 3 2 2 2" xfId="6871"/>
    <cellStyle name="Calculation 2 3 2 2 2 2" xfId="6872"/>
    <cellStyle name="Calculation 2 3 2 2 3" xfId="6873"/>
    <cellStyle name="Calculation 2 3 2 20" xfId="6874"/>
    <cellStyle name="Calculation 2 3 2 20 2" xfId="6875"/>
    <cellStyle name="Calculation 2 3 2 20 2 2" xfId="6876"/>
    <cellStyle name="Calculation 2 3 2 20 3" xfId="6877"/>
    <cellStyle name="Calculation 2 3 2 21" xfId="6878"/>
    <cellStyle name="Calculation 2 3 2 21 2" xfId="6879"/>
    <cellStyle name="Calculation 2 3 2 22" xfId="6880"/>
    <cellStyle name="Calculation 2 3 2 3" xfId="6881"/>
    <cellStyle name="Calculation 2 3 2 3 2" xfId="6882"/>
    <cellStyle name="Calculation 2 3 2 3 2 2" xfId="6883"/>
    <cellStyle name="Calculation 2 3 2 3 3" xfId="6884"/>
    <cellStyle name="Calculation 2 3 2 4" xfId="6885"/>
    <cellStyle name="Calculation 2 3 2 4 2" xfId="6886"/>
    <cellStyle name="Calculation 2 3 2 4 2 2" xfId="6887"/>
    <cellStyle name="Calculation 2 3 2 4 3" xfId="6888"/>
    <cellStyle name="Calculation 2 3 2 5" xfId="6889"/>
    <cellStyle name="Calculation 2 3 2 5 2" xfId="6890"/>
    <cellStyle name="Calculation 2 3 2 5 2 2" xfId="6891"/>
    <cellStyle name="Calculation 2 3 2 5 3" xfId="6892"/>
    <cellStyle name="Calculation 2 3 2 6" xfId="6893"/>
    <cellStyle name="Calculation 2 3 2 6 2" xfId="6894"/>
    <cellStyle name="Calculation 2 3 2 6 2 2" xfId="6895"/>
    <cellStyle name="Calculation 2 3 2 6 3" xfId="6896"/>
    <cellStyle name="Calculation 2 3 2 7" xfId="6897"/>
    <cellStyle name="Calculation 2 3 2 7 2" xfId="6898"/>
    <cellStyle name="Calculation 2 3 2 7 2 2" xfId="6899"/>
    <cellStyle name="Calculation 2 3 2 7 3" xfId="6900"/>
    <cellStyle name="Calculation 2 3 2 8" xfId="6901"/>
    <cellStyle name="Calculation 2 3 2 8 2" xfId="6902"/>
    <cellStyle name="Calculation 2 3 2 8 2 2" xfId="6903"/>
    <cellStyle name="Calculation 2 3 2 8 3" xfId="6904"/>
    <cellStyle name="Calculation 2 3 2 9" xfId="6905"/>
    <cellStyle name="Calculation 2 3 2 9 2" xfId="6906"/>
    <cellStyle name="Calculation 2 3 2 9 2 2" xfId="6907"/>
    <cellStyle name="Calculation 2 3 2 9 3" xfId="6908"/>
    <cellStyle name="Calculation 2 3 3" xfId="6909"/>
    <cellStyle name="Calculation 2 3 3 2" xfId="6910"/>
    <cellStyle name="Calculation 2 3 3 2 2" xfId="6911"/>
    <cellStyle name="Calculation 2 3 3 3" xfId="6912"/>
    <cellStyle name="Calculation 2 3 4" xfId="6913"/>
    <cellStyle name="Calculation 2 3 4 2" xfId="6914"/>
    <cellStyle name="Calculation 2 3 4 2 2" xfId="6915"/>
    <cellStyle name="Calculation 2 3 4 3" xfId="6916"/>
    <cellStyle name="Calculation 2 3 5" xfId="6917"/>
    <cellStyle name="Calculation 2 3 5 2" xfId="6918"/>
    <cellStyle name="Calculation 2 3 5 2 2" xfId="6919"/>
    <cellStyle name="Calculation 2 3 5 3" xfId="6920"/>
    <cellStyle name="Calculation 2 3 6" xfId="6921"/>
    <cellStyle name="Calculation 2 3 6 2" xfId="6922"/>
    <cellStyle name="Calculation 2 3 6 2 2" xfId="6923"/>
    <cellStyle name="Calculation 2 3 6 3" xfId="6924"/>
    <cellStyle name="Calculation 2 3 7" xfId="6925"/>
    <cellStyle name="Calculation 2 3 7 2" xfId="6926"/>
    <cellStyle name="Calculation 2 3 7 2 2" xfId="6927"/>
    <cellStyle name="Calculation 2 3 7 3" xfId="6928"/>
    <cellStyle name="Calculation 2 3 8" xfId="6929"/>
    <cellStyle name="Calculation 2 3 8 2" xfId="6930"/>
    <cellStyle name="Calculation 2 3 8 2 2" xfId="6931"/>
    <cellStyle name="Calculation 2 3 8 3" xfId="6932"/>
    <cellStyle name="Calculation 2 3 9" xfId="6933"/>
    <cellStyle name="Calculation 2 3 9 2" xfId="6934"/>
    <cellStyle name="Calculation 2 3 9 2 2" xfId="6935"/>
    <cellStyle name="Calculation 2 3 9 3" xfId="6936"/>
    <cellStyle name="Calculation 2 4" xfId="6937"/>
    <cellStyle name="Calculation 2 4 10" xfId="6938"/>
    <cellStyle name="Calculation 2 4 10 2" xfId="6939"/>
    <cellStyle name="Calculation 2 4 10 2 2" xfId="6940"/>
    <cellStyle name="Calculation 2 4 10 3" xfId="6941"/>
    <cellStyle name="Calculation 2 4 11" xfId="6942"/>
    <cellStyle name="Calculation 2 4 11 2" xfId="6943"/>
    <cellStyle name="Calculation 2 4 11 2 2" xfId="6944"/>
    <cellStyle name="Calculation 2 4 11 3" xfId="6945"/>
    <cellStyle name="Calculation 2 4 12" xfId="6946"/>
    <cellStyle name="Calculation 2 4 12 2" xfId="6947"/>
    <cellStyle name="Calculation 2 4 12 2 2" xfId="6948"/>
    <cellStyle name="Calculation 2 4 12 3" xfId="6949"/>
    <cellStyle name="Calculation 2 4 13" xfId="6950"/>
    <cellStyle name="Calculation 2 4 13 2" xfId="6951"/>
    <cellStyle name="Calculation 2 4 13 2 2" xfId="6952"/>
    <cellStyle name="Calculation 2 4 13 3" xfId="6953"/>
    <cellStyle name="Calculation 2 4 14" xfId="6954"/>
    <cellStyle name="Calculation 2 4 14 2" xfId="6955"/>
    <cellStyle name="Calculation 2 4 14 2 2" xfId="6956"/>
    <cellStyle name="Calculation 2 4 14 3" xfId="6957"/>
    <cellStyle name="Calculation 2 4 15" xfId="6958"/>
    <cellStyle name="Calculation 2 4 15 2" xfId="6959"/>
    <cellStyle name="Calculation 2 4 15 2 2" xfId="6960"/>
    <cellStyle name="Calculation 2 4 15 3" xfId="6961"/>
    <cellStyle name="Calculation 2 4 16" xfId="6962"/>
    <cellStyle name="Calculation 2 4 16 2" xfId="6963"/>
    <cellStyle name="Calculation 2 4 16 2 2" xfId="6964"/>
    <cellStyle name="Calculation 2 4 16 3" xfId="6965"/>
    <cellStyle name="Calculation 2 4 17" xfId="6966"/>
    <cellStyle name="Calculation 2 4 17 2" xfId="6967"/>
    <cellStyle name="Calculation 2 4 17 2 2" xfId="6968"/>
    <cellStyle name="Calculation 2 4 17 3" xfId="6969"/>
    <cellStyle name="Calculation 2 4 18" xfId="6970"/>
    <cellStyle name="Calculation 2 4 18 2" xfId="6971"/>
    <cellStyle name="Calculation 2 4 19" xfId="6972"/>
    <cellStyle name="Calculation 2 4 2" xfId="6973"/>
    <cellStyle name="Calculation 2 4 2 10" xfId="6974"/>
    <cellStyle name="Calculation 2 4 2 10 2" xfId="6975"/>
    <cellStyle name="Calculation 2 4 2 10 2 2" xfId="6976"/>
    <cellStyle name="Calculation 2 4 2 10 3" xfId="6977"/>
    <cellStyle name="Calculation 2 4 2 11" xfId="6978"/>
    <cellStyle name="Calculation 2 4 2 11 2" xfId="6979"/>
    <cellStyle name="Calculation 2 4 2 11 2 2" xfId="6980"/>
    <cellStyle name="Calculation 2 4 2 11 3" xfId="6981"/>
    <cellStyle name="Calculation 2 4 2 12" xfId="6982"/>
    <cellStyle name="Calculation 2 4 2 12 2" xfId="6983"/>
    <cellStyle name="Calculation 2 4 2 12 2 2" xfId="6984"/>
    <cellStyle name="Calculation 2 4 2 12 3" xfId="6985"/>
    <cellStyle name="Calculation 2 4 2 13" xfId="6986"/>
    <cellStyle name="Calculation 2 4 2 13 2" xfId="6987"/>
    <cellStyle name="Calculation 2 4 2 13 2 2" xfId="6988"/>
    <cellStyle name="Calculation 2 4 2 13 3" xfId="6989"/>
    <cellStyle name="Calculation 2 4 2 14" xfId="6990"/>
    <cellStyle name="Calculation 2 4 2 14 2" xfId="6991"/>
    <cellStyle name="Calculation 2 4 2 14 2 2" xfId="6992"/>
    <cellStyle name="Calculation 2 4 2 14 3" xfId="6993"/>
    <cellStyle name="Calculation 2 4 2 15" xfId="6994"/>
    <cellStyle name="Calculation 2 4 2 15 2" xfId="6995"/>
    <cellStyle name="Calculation 2 4 2 15 2 2" xfId="6996"/>
    <cellStyle name="Calculation 2 4 2 15 3" xfId="6997"/>
    <cellStyle name="Calculation 2 4 2 16" xfId="6998"/>
    <cellStyle name="Calculation 2 4 2 16 2" xfId="6999"/>
    <cellStyle name="Calculation 2 4 2 16 2 2" xfId="7000"/>
    <cellStyle name="Calculation 2 4 2 16 3" xfId="7001"/>
    <cellStyle name="Calculation 2 4 2 17" xfId="7002"/>
    <cellStyle name="Calculation 2 4 2 17 2" xfId="7003"/>
    <cellStyle name="Calculation 2 4 2 17 2 2" xfId="7004"/>
    <cellStyle name="Calculation 2 4 2 17 3" xfId="7005"/>
    <cellStyle name="Calculation 2 4 2 18" xfId="7006"/>
    <cellStyle name="Calculation 2 4 2 18 2" xfId="7007"/>
    <cellStyle name="Calculation 2 4 2 18 2 2" xfId="7008"/>
    <cellStyle name="Calculation 2 4 2 18 3" xfId="7009"/>
    <cellStyle name="Calculation 2 4 2 19" xfId="7010"/>
    <cellStyle name="Calculation 2 4 2 19 2" xfId="7011"/>
    <cellStyle name="Calculation 2 4 2 19 2 2" xfId="7012"/>
    <cellStyle name="Calculation 2 4 2 19 3" xfId="7013"/>
    <cellStyle name="Calculation 2 4 2 2" xfId="7014"/>
    <cellStyle name="Calculation 2 4 2 2 2" xfId="7015"/>
    <cellStyle name="Calculation 2 4 2 2 2 2" xfId="7016"/>
    <cellStyle name="Calculation 2 4 2 2 3" xfId="7017"/>
    <cellStyle name="Calculation 2 4 2 20" xfId="7018"/>
    <cellStyle name="Calculation 2 4 2 20 2" xfId="7019"/>
    <cellStyle name="Calculation 2 4 2 20 2 2" xfId="7020"/>
    <cellStyle name="Calculation 2 4 2 20 3" xfId="7021"/>
    <cellStyle name="Calculation 2 4 2 21" xfId="7022"/>
    <cellStyle name="Calculation 2 4 2 21 2" xfId="7023"/>
    <cellStyle name="Calculation 2 4 2 22" xfId="7024"/>
    <cellStyle name="Calculation 2 4 2 3" xfId="7025"/>
    <cellStyle name="Calculation 2 4 2 3 2" xfId="7026"/>
    <cellStyle name="Calculation 2 4 2 3 2 2" xfId="7027"/>
    <cellStyle name="Calculation 2 4 2 3 3" xfId="7028"/>
    <cellStyle name="Calculation 2 4 2 4" xfId="7029"/>
    <cellStyle name="Calculation 2 4 2 4 2" xfId="7030"/>
    <cellStyle name="Calculation 2 4 2 4 2 2" xfId="7031"/>
    <cellStyle name="Calculation 2 4 2 4 3" xfId="7032"/>
    <cellStyle name="Calculation 2 4 2 5" xfId="7033"/>
    <cellStyle name="Calculation 2 4 2 5 2" xfId="7034"/>
    <cellStyle name="Calculation 2 4 2 5 2 2" xfId="7035"/>
    <cellStyle name="Calculation 2 4 2 5 3" xfId="7036"/>
    <cellStyle name="Calculation 2 4 2 6" xfId="7037"/>
    <cellStyle name="Calculation 2 4 2 6 2" xfId="7038"/>
    <cellStyle name="Calculation 2 4 2 6 2 2" xfId="7039"/>
    <cellStyle name="Calculation 2 4 2 6 3" xfId="7040"/>
    <cellStyle name="Calculation 2 4 2 7" xfId="7041"/>
    <cellStyle name="Calculation 2 4 2 7 2" xfId="7042"/>
    <cellStyle name="Calculation 2 4 2 7 2 2" xfId="7043"/>
    <cellStyle name="Calculation 2 4 2 7 3" xfId="7044"/>
    <cellStyle name="Calculation 2 4 2 8" xfId="7045"/>
    <cellStyle name="Calculation 2 4 2 8 2" xfId="7046"/>
    <cellStyle name="Calculation 2 4 2 8 2 2" xfId="7047"/>
    <cellStyle name="Calculation 2 4 2 8 3" xfId="7048"/>
    <cellStyle name="Calculation 2 4 2 9" xfId="7049"/>
    <cellStyle name="Calculation 2 4 2 9 2" xfId="7050"/>
    <cellStyle name="Calculation 2 4 2 9 2 2" xfId="7051"/>
    <cellStyle name="Calculation 2 4 2 9 3" xfId="7052"/>
    <cellStyle name="Calculation 2 4 3" xfId="7053"/>
    <cellStyle name="Calculation 2 4 3 2" xfId="7054"/>
    <cellStyle name="Calculation 2 4 3 2 2" xfId="7055"/>
    <cellStyle name="Calculation 2 4 3 3" xfId="7056"/>
    <cellStyle name="Calculation 2 4 4" xfId="7057"/>
    <cellStyle name="Calculation 2 4 4 2" xfId="7058"/>
    <cellStyle name="Calculation 2 4 4 2 2" xfId="7059"/>
    <cellStyle name="Calculation 2 4 4 3" xfId="7060"/>
    <cellStyle name="Calculation 2 4 5" xfId="7061"/>
    <cellStyle name="Calculation 2 4 5 2" xfId="7062"/>
    <cellStyle name="Calculation 2 4 5 2 2" xfId="7063"/>
    <cellStyle name="Calculation 2 4 5 3" xfId="7064"/>
    <cellStyle name="Calculation 2 4 6" xfId="7065"/>
    <cellStyle name="Calculation 2 4 6 2" xfId="7066"/>
    <cellStyle name="Calculation 2 4 6 2 2" xfId="7067"/>
    <cellStyle name="Calculation 2 4 6 3" xfId="7068"/>
    <cellStyle name="Calculation 2 4 7" xfId="7069"/>
    <cellStyle name="Calculation 2 4 7 2" xfId="7070"/>
    <cellStyle name="Calculation 2 4 7 2 2" xfId="7071"/>
    <cellStyle name="Calculation 2 4 7 3" xfId="7072"/>
    <cellStyle name="Calculation 2 4 8" xfId="7073"/>
    <cellStyle name="Calculation 2 4 8 2" xfId="7074"/>
    <cellStyle name="Calculation 2 4 8 2 2" xfId="7075"/>
    <cellStyle name="Calculation 2 4 8 3" xfId="7076"/>
    <cellStyle name="Calculation 2 4 9" xfId="7077"/>
    <cellStyle name="Calculation 2 4 9 2" xfId="7078"/>
    <cellStyle name="Calculation 2 4 9 2 2" xfId="7079"/>
    <cellStyle name="Calculation 2 4 9 3" xfId="7080"/>
    <cellStyle name="Calculation 2 5" xfId="7081"/>
    <cellStyle name="Calculation 2 5 10" xfId="7082"/>
    <cellStyle name="Calculation 2 5 10 2" xfId="7083"/>
    <cellStyle name="Calculation 2 5 10 2 2" xfId="7084"/>
    <cellStyle name="Calculation 2 5 10 3" xfId="7085"/>
    <cellStyle name="Calculation 2 5 11" xfId="7086"/>
    <cellStyle name="Calculation 2 5 11 2" xfId="7087"/>
    <cellStyle name="Calculation 2 5 11 2 2" xfId="7088"/>
    <cellStyle name="Calculation 2 5 11 3" xfId="7089"/>
    <cellStyle name="Calculation 2 5 12" xfId="7090"/>
    <cellStyle name="Calculation 2 5 12 2" xfId="7091"/>
    <cellStyle name="Calculation 2 5 12 2 2" xfId="7092"/>
    <cellStyle name="Calculation 2 5 12 3" xfId="7093"/>
    <cellStyle name="Calculation 2 5 13" xfId="7094"/>
    <cellStyle name="Calculation 2 5 13 2" xfId="7095"/>
    <cellStyle name="Calculation 2 5 13 2 2" xfId="7096"/>
    <cellStyle name="Calculation 2 5 13 3" xfId="7097"/>
    <cellStyle name="Calculation 2 5 14" xfId="7098"/>
    <cellStyle name="Calculation 2 5 14 2" xfId="7099"/>
    <cellStyle name="Calculation 2 5 14 2 2" xfId="7100"/>
    <cellStyle name="Calculation 2 5 14 3" xfId="7101"/>
    <cellStyle name="Calculation 2 5 15" xfId="7102"/>
    <cellStyle name="Calculation 2 5 15 2" xfId="7103"/>
    <cellStyle name="Calculation 2 5 15 2 2" xfId="7104"/>
    <cellStyle name="Calculation 2 5 15 3" xfId="7105"/>
    <cellStyle name="Calculation 2 5 16" xfId="7106"/>
    <cellStyle name="Calculation 2 5 16 2" xfId="7107"/>
    <cellStyle name="Calculation 2 5 16 2 2" xfId="7108"/>
    <cellStyle name="Calculation 2 5 16 3" xfId="7109"/>
    <cellStyle name="Calculation 2 5 17" xfId="7110"/>
    <cellStyle name="Calculation 2 5 17 2" xfId="7111"/>
    <cellStyle name="Calculation 2 5 17 2 2" xfId="7112"/>
    <cellStyle name="Calculation 2 5 17 3" xfId="7113"/>
    <cellStyle name="Calculation 2 5 18" xfId="7114"/>
    <cellStyle name="Calculation 2 5 18 2" xfId="7115"/>
    <cellStyle name="Calculation 2 5 18 2 2" xfId="7116"/>
    <cellStyle name="Calculation 2 5 18 3" xfId="7117"/>
    <cellStyle name="Calculation 2 5 19" xfId="7118"/>
    <cellStyle name="Calculation 2 5 19 2" xfId="7119"/>
    <cellStyle name="Calculation 2 5 19 2 2" xfId="7120"/>
    <cellStyle name="Calculation 2 5 19 3" xfId="7121"/>
    <cellStyle name="Calculation 2 5 2" xfId="7122"/>
    <cellStyle name="Calculation 2 5 2 10" xfId="7123"/>
    <cellStyle name="Calculation 2 5 2 10 2" xfId="7124"/>
    <cellStyle name="Calculation 2 5 2 10 2 2" xfId="7125"/>
    <cellStyle name="Calculation 2 5 2 10 3" xfId="7126"/>
    <cellStyle name="Calculation 2 5 2 11" xfId="7127"/>
    <cellStyle name="Calculation 2 5 2 11 2" xfId="7128"/>
    <cellStyle name="Calculation 2 5 2 11 2 2" xfId="7129"/>
    <cellStyle name="Calculation 2 5 2 11 3" xfId="7130"/>
    <cellStyle name="Calculation 2 5 2 12" xfId="7131"/>
    <cellStyle name="Calculation 2 5 2 12 2" xfId="7132"/>
    <cellStyle name="Calculation 2 5 2 12 2 2" xfId="7133"/>
    <cellStyle name="Calculation 2 5 2 12 3" xfId="7134"/>
    <cellStyle name="Calculation 2 5 2 13" xfId="7135"/>
    <cellStyle name="Calculation 2 5 2 13 2" xfId="7136"/>
    <cellStyle name="Calculation 2 5 2 13 2 2" xfId="7137"/>
    <cellStyle name="Calculation 2 5 2 13 3" xfId="7138"/>
    <cellStyle name="Calculation 2 5 2 14" xfId="7139"/>
    <cellStyle name="Calculation 2 5 2 14 2" xfId="7140"/>
    <cellStyle name="Calculation 2 5 2 14 2 2" xfId="7141"/>
    <cellStyle name="Calculation 2 5 2 14 3" xfId="7142"/>
    <cellStyle name="Calculation 2 5 2 15" xfId="7143"/>
    <cellStyle name="Calculation 2 5 2 15 2" xfId="7144"/>
    <cellStyle name="Calculation 2 5 2 15 2 2" xfId="7145"/>
    <cellStyle name="Calculation 2 5 2 15 3" xfId="7146"/>
    <cellStyle name="Calculation 2 5 2 16" xfId="7147"/>
    <cellStyle name="Calculation 2 5 2 16 2" xfId="7148"/>
    <cellStyle name="Calculation 2 5 2 16 2 2" xfId="7149"/>
    <cellStyle name="Calculation 2 5 2 16 3" xfId="7150"/>
    <cellStyle name="Calculation 2 5 2 17" xfId="7151"/>
    <cellStyle name="Calculation 2 5 2 17 2" xfId="7152"/>
    <cellStyle name="Calculation 2 5 2 17 2 2" xfId="7153"/>
    <cellStyle name="Calculation 2 5 2 17 3" xfId="7154"/>
    <cellStyle name="Calculation 2 5 2 18" xfId="7155"/>
    <cellStyle name="Calculation 2 5 2 18 2" xfId="7156"/>
    <cellStyle name="Calculation 2 5 2 18 2 2" xfId="7157"/>
    <cellStyle name="Calculation 2 5 2 18 3" xfId="7158"/>
    <cellStyle name="Calculation 2 5 2 19" xfId="7159"/>
    <cellStyle name="Calculation 2 5 2 19 2" xfId="7160"/>
    <cellStyle name="Calculation 2 5 2 19 2 2" xfId="7161"/>
    <cellStyle name="Calculation 2 5 2 19 3" xfId="7162"/>
    <cellStyle name="Calculation 2 5 2 2" xfId="7163"/>
    <cellStyle name="Calculation 2 5 2 2 2" xfId="7164"/>
    <cellStyle name="Calculation 2 5 2 2 2 2" xfId="7165"/>
    <cellStyle name="Calculation 2 5 2 2 3" xfId="7166"/>
    <cellStyle name="Calculation 2 5 2 20" xfId="7167"/>
    <cellStyle name="Calculation 2 5 2 20 2" xfId="7168"/>
    <cellStyle name="Calculation 2 5 2 20 2 2" xfId="7169"/>
    <cellStyle name="Calculation 2 5 2 20 3" xfId="7170"/>
    <cellStyle name="Calculation 2 5 2 21" xfId="7171"/>
    <cellStyle name="Calculation 2 5 2 21 2" xfId="7172"/>
    <cellStyle name="Calculation 2 5 2 22" xfId="7173"/>
    <cellStyle name="Calculation 2 5 2 3" xfId="7174"/>
    <cellStyle name="Calculation 2 5 2 3 2" xfId="7175"/>
    <cellStyle name="Calculation 2 5 2 3 2 2" xfId="7176"/>
    <cellStyle name="Calculation 2 5 2 3 3" xfId="7177"/>
    <cellStyle name="Calculation 2 5 2 4" xfId="7178"/>
    <cellStyle name="Calculation 2 5 2 4 2" xfId="7179"/>
    <cellStyle name="Calculation 2 5 2 4 2 2" xfId="7180"/>
    <cellStyle name="Calculation 2 5 2 4 3" xfId="7181"/>
    <cellStyle name="Calculation 2 5 2 5" xfId="7182"/>
    <cellStyle name="Calculation 2 5 2 5 2" xfId="7183"/>
    <cellStyle name="Calculation 2 5 2 5 2 2" xfId="7184"/>
    <cellStyle name="Calculation 2 5 2 5 3" xfId="7185"/>
    <cellStyle name="Calculation 2 5 2 6" xfId="7186"/>
    <cellStyle name="Calculation 2 5 2 6 2" xfId="7187"/>
    <cellStyle name="Calculation 2 5 2 6 2 2" xfId="7188"/>
    <cellStyle name="Calculation 2 5 2 6 3" xfId="7189"/>
    <cellStyle name="Calculation 2 5 2 7" xfId="7190"/>
    <cellStyle name="Calculation 2 5 2 7 2" xfId="7191"/>
    <cellStyle name="Calculation 2 5 2 7 2 2" xfId="7192"/>
    <cellStyle name="Calculation 2 5 2 7 3" xfId="7193"/>
    <cellStyle name="Calculation 2 5 2 8" xfId="7194"/>
    <cellStyle name="Calculation 2 5 2 8 2" xfId="7195"/>
    <cellStyle name="Calculation 2 5 2 8 2 2" xfId="7196"/>
    <cellStyle name="Calculation 2 5 2 8 3" xfId="7197"/>
    <cellStyle name="Calculation 2 5 2 9" xfId="7198"/>
    <cellStyle name="Calculation 2 5 2 9 2" xfId="7199"/>
    <cellStyle name="Calculation 2 5 2 9 2 2" xfId="7200"/>
    <cellStyle name="Calculation 2 5 2 9 3" xfId="7201"/>
    <cellStyle name="Calculation 2 5 20" xfId="7202"/>
    <cellStyle name="Calculation 2 5 20 2" xfId="7203"/>
    <cellStyle name="Calculation 2 5 20 2 2" xfId="7204"/>
    <cellStyle name="Calculation 2 5 20 3" xfId="7205"/>
    <cellStyle name="Calculation 2 5 21" xfId="7206"/>
    <cellStyle name="Calculation 2 5 21 2" xfId="7207"/>
    <cellStyle name="Calculation 2 5 21 2 2" xfId="7208"/>
    <cellStyle name="Calculation 2 5 21 3" xfId="7209"/>
    <cellStyle name="Calculation 2 5 22" xfId="7210"/>
    <cellStyle name="Calculation 2 5 22 2" xfId="7211"/>
    <cellStyle name="Calculation 2 5 23" xfId="7212"/>
    <cellStyle name="Calculation 2 5 3" xfId="7213"/>
    <cellStyle name="Calculation 2 5 3 2" xfId="7214"/>
    <cellStyle name="Calculation 2 5 3 2 2" xfId="7215"/>
    <cellStyle name="Calculation 2 5 3 3" xfId="7216"/>
    <cellStyle name="Calculation 2 5 4" xfId="7217"/>
    <cellStyle name="Calculation 2 5 4 2" xfId="7218"/>
    <cellStyle name="Calculation 2 5 4 2 2" xfId="7219"/>
    <cellStyle name="Calculation 2 5 4 3" xfId="7220"/>
    <cellStyle name="Calculation 2 5 5" xfId="7221"/>
    <cellStyle name="Calculation 2 5 5 2" xfId="7222"/>
    <cellStyle name="Calculation 2 5 5 2 2" xfId="7223"/>
    <cellStyle name="Calculation 2 5 5 3" xfId="7224"/>
    <cellStyle name="Calculation 2 5 6" xfId="7225"/>
    <cellStyle name="Calculation 2 5 6 2" xfId="7226"/>
    <cellStyle name="Calculation 2 5 6 2 2" xfId="7227"/>
    <cellStyle name="Calculation 2 5 6 3" xfId="7228"/>
    <cellStyle name="Calculation 2 5 7" xfId="7229"/>
    <cellStyle name="Calculation 2 5 7 2" xfId="7230"/>
    <cellStyle name="Calculation 2 5 7 2 2" xfId="7231"/>
    <cellStyle name="Calculation 2 5 7 3" xfId="7232"/>
    <cellStyle name="Calculation 2 5 8" xfId="7233"/>
    <cellStyle name="Calculation 2 5 8 2" xfId="7234"/>
    <cellStyle name="Calculation 2 5 8 2 2" xfId="7235"/>
    <cellStyle name="Calculation 2 5 8 3" xfId="7236"/>
    <cellStyle name="Calculation 2 5 9" xfId="7237"/>
    <cellStyle name="Calculation 2 5 9 2" xfId="7238"/>
    <cellStyle name="Calculation 2 5 9 2 2" xfId="7239"/>
    <cellStyle name="Calculation 2 5 9 3" xfId="7240"/>
    <cellStyle name="Calculation 2 6" xfId="7241"/>
    <cellStyle name="Calculation 2 6 10" xfId="7242"/>
    <cellStyle name="Calculation 2 6 10 2" xfId="7243"/>
    <cellStyle name="Calculation 2 6 10 2 2" xfId="7244"/>
    <cellStyle name="Calculation 2 6 10 3" xfId="7245"/>
    <cellStyle name="Calculation 2 6 11" xfId="7246"/>
    <cellStyle name="Calculation 2 6 11 2" xfId="7247"/>
    <cellStyle name="Calculation 2 6 11 2 2" xfId="7248"/>
    <cellStyle name="Calculation 2 6 11 3" xfId="7249"/>
    <cellStyle name="Calculation 2 6 12" xfId="7250"/>
    <cellStyle name="Calculation 2 6 12 2" xfId="7251"/>
    <cellStyle name="Calculation 2 6 12 2 2" xfId="7252"/>
    <cellStyle name="Calculation 2 6 12 3" xfId="7253"/>
    <cellStyle name="Calculation 2 6 13" xfId="7254"/>
    <cellStyle name="Calculation 2 6 13 2" xfId="7255"/>
    <cellStyle name="Calculation 2 6 13 2 2" xfId="7256"/>
    <cellStyle name="Calculation 2 6 13 3" xfId="7257"/>
    <cellStyle name="Calculation 2 6 14" xfId="7258"/>
    <cellStyle name="Calculation 2 6 14 2" xfId="7259"/>
    <cellStyle name="Calculation 2 6 14 2 2" xfId="7260"/>
    <cellStyle name="Calculation 2 6 14 3" xfId="7261"/>
    <cellStyle name="Calculation 2 6 15" xfId="7262"/>
    <cellStyle name="Calculation 2 6 15 2" xfId="7263"/>
    <cellStyle name="Calculation 2 6 15 2 2" xfId="7264"/>
    <cellStyle name="Calculation 2 6 15 3" xfId="7265"/>
    <cellStyle name="Calculation 2 6 16" xfId="7266"/>
    <cellStyle name="Calculation 2 6 16 2" xfId="7267"/>
    <cellStyle name="Calculation 2 6 16 2 2" xfId="7268"/>
    <cellStyle name="Calculation 2 6 16 3" xfId="7269"/>
    <cellStyle name="Calculation 2 6 17" xfId="7270"/>
    <cellStyle name="Calculation 2 6 17 2" xfId="7271"/>
    <cellStyle name="Calculation 2 6 17 2 2" xfId="7272"/>
    <cellStyle name="Calculation 2 6 17 3" xfId="7273"/>
    <cellStyle name="Calculation 2 6 18" xfId="7274"/>
    <cellStyle name="Calculation 2 6 18 2" xfId="7275"/>
    <cellStyle name="Calculation 2 6 18 2 2" xfId="7276"/>
    <cellStyle name="Calculation 2 6 18 3" xfId="7277"/>
    <cellStyle name="Calculation 2 6 19" xfId="7278"/>
    <cellStyle name="Calculation 2 6 19 2" xfId="7279"/>
    <cellStyle name="Calculation 2 6 19 2 2" xfId="7280"/>
    <cellStyle name="Calculation 2 6 19 3" xfId="7281"/>
    <cellStyle name="Calculation 2 6 2" xfId="7282"/>
    <cellStyle name="Calculation 2 6 2 2" xfId="7283"/>
    <cellStyle name="Calculation 2 6 2 2 2" xfId="7284"/>
    <cellStyle name="Calculation 2 6 2 3" xfId="7285"/>
    <cellStyle name="Calculation 2 6 20" xfId="7286"/>
    <cellStyle name="Calculation 2 6 20 2" xfId="7287"/>
    <cellStyle name="Calculation 2 6 20 2 2" xfId="7288"/>
    <cellStyle name="Calculation 2 6 20 3" xfId="7289"/>
    <cellStyle name="Calculation 2 6 21" xfId="7290"/>
    <cellStyle name="Calculation 2 6 21 2" xfId="7291"/>
    <cellStyle name="Calculation 2 6 22" xfId="7292"/>
    <cellStyle name="Calculation 2 6 3" xfId="7293"/>
    <cellStyle name="Calculation 2 6 3 2" xfId="7294"/>
    <cellStyle name="Calculation 2 6 3 2 2" xfId="7295"/>
    <cellStyle name="Calculation 2 6 3 3" xfId="7296"/>
    <cellStyle name="Calculation 2 6 4" xfId="7297"/>
    <cellStyle name="Calculation 2 6 4 2" xfId="7298"/>
    <cellStyle name="Calculation 2 6 4 2 2" xfId="7299"/>
    <cellStyle name="Calculation 2 6 4 3" xfId="7300"/>
    <cellStyle name="Calculation 2 6 5" xfId="7301"/>
    <cellStyle name="Calculation 2 6 5 2" xfId="7302"/>
    <cellStyle name="Calculation 2 6 5 2 2" xfId="7303"/>
    <cellStyle name="Calculation 2 6 5 3" xfId="7304"/>
    <cellStyle name="Calculation 2 6 6" xfId="7305"/>
    <cellStyle name="Calculation 2 6 6 2" xfId="7306"/>
    <cellStyle name="Calculation 2 6 6 2 2" xfId="7307"/>
    <cellStyle name="Calculation 2 6 6 3" xfId="7308"/>
    <cellStyle name="Calculation 2 6 7" xfId="7309"/>
    <cellStyle name="Calculation 2 6 7 2" xfId="7310"/>
    <cellStyle name="Calculation 2 6 7 2 2" xfId="7311"/>
    <cellStyle name="Calculation 2 6 7 3" xfId="7312"/>
    <cellStyle name="Calculation 2 6 8" xfId="7313"/>
    <cellStyle name="Calculation 2 6 8 2" xfId="7314"/>
    <cellStyle name="Calculation 2 6 8 2 2" xfId="7315"/>
    <cellStyle name="Calculation 2 6 8 3" xfId="7316"/>
    <cellStyle name="Calculation 2 6 9" xfId="7317"/>
    <cellStyle name="Calculation 2 6 9 2" xfId="7318"/>
    <cellStyle name="Calculation 2 6 9 2 2" xfId="7319"/>
    <cellStyle name="Calculation 2 6 9 3" xfId="7320"/>
    <cellStyle name="Calculation 2 7" xfId="7321"/>
    <cellStyle name="Calculation 2 7 2" xfId="7322"/>
    <cellStyle name="Calculation 2 7 2 2" xfId="7323"/>
    <cellStyle name="Calculation 2 7 3" xfId="7324"/>
    <cellStyle name="Calculation 2 8" xfId="7325"/>
    <cellStyle name="Calculation 2 8 2" xfId="7326"/>
    <cellStyle name="Calculation 2 8 2 2" xfId="7327"/>
    <cellStyle name="Calculation 2 8 3" xfId="7328"/>
    <cellStyle name="Calculation 2 9" xfId="7329"/>
    <cellStyle name="Calculation 2 9 2" xfId="7330"/>
    <cellStyle name="Calculation 2 9 2 2" xfId="7331"/>
    <cellStyle name="Calculation 2 9 3" xfId="7332"/>
    <cellStyle name="Calculation 3" xfId="7333"/>
    <cellStyle name="Calculation 3 10" xfId="7334"/>
    <cellStyle name="Calculation 3 10 2" xfId="7335"/>
    <cellStyle name="Calculation 3 10 2 2" xfId="7336"/>
    <cellStyle name="Calculation 3 10 3" xfId="7337"/>
    <cellStyle name="Calculation 3 11" xfId="7338"/>
    <cellStyle name="Calculation 3 11 2" xfId="7339"/>
    <cellStyle name="Calculation 3 11 2 2" xfId="7340"/>
    <cellStyle name="Calculation 3 11 3" xfId="7341"/>
    <cellStyle name="Calculation 3 12" xfId="7342"/>
    <cellStyle name="Calculation 3 12 2" xfId="7343"/>
    <cellStyle name="Calculation 3 12 2 2" xfId="7344"/>
    <cellStyle name="Calculation 3 12 3" xfId="7345"/>
    <cellStyle name="Calculation 3 13" xfId="7346"/>
    <cellStyle name="Calculation 3 13 2" xfId="7347"/>
    <cellStyle name="Calculation 3 13 2 2" xfId="7348"/>
    <cellStyle name="Calculation 3 13 3" xfId="7349"/>
    <cellStyle name="Calculation 3 14" xfId="7350"/>
    <cellStyle name="Calculation 3 14 2" xfId="7351"/>
    <cellStyle name="Calculation 3 14 2 2" xfId="7352"/>
    <cellStyle name="Calculation 3 14 3" xfId="7353"/>
    <cellStyle name="Calculation 3 15" xfId="7354"/>
    <cellStyle name="Calculation 3 15 2" xfId="7355"/>
    <cellStyle name="Calculation 3 15 2 2" xfId="7356"/>
    <cellStyle name="Calculation 3 15 3" xfId="7357"/>
    <cellStyle name="Calculation 3 16" xfId="7358"/>
    <cellStyle name="Calculation 3 16 2" xfId="7359"/>
    <cellStyle name="Calculation 3 16 2 2" xfId="7360"/>
    <cellStyle name="Calculation 3 16 3" xfId="7361"/>
    <cellStyle name="Calculation 3 17" xfId="7362"/>
    <cellStyle name="Calculation 3 17 2" xfId="7363"/>
    <cellStyle name="Calculation 3 17 2 2" xfId="7364"/>
    <cellStyle name="Calculation 3 17 3" xfId="7365"/>
    <cellStyle name="Calculation 3 18" xfId="7366"/>
    <cellStyle name="Calculation 3 18 2" xfId="7367"/>
    <cellStyle name="Calculation 3 18 2 2" xfId="7368"/>
    <cellStyle name="Calculation 3 18 3" xfId="7369"/>
    <cellStyle name="Calculation 3 19" xfId="7370"/>
    <cellStyle name="Calculation 3 19 2" xfId="7371"/>
    <cellStyle name="Calculation 3 19 2 2" xfId="7372"/>
    <cellStyle name="Calculation 3 19 3" xfId="7373"/>
    <cellStyle name="Calculation 3 2" xfId="7374"/>
    <cellStyle name="Calculation 3 2 10" xfId="7375"/>
    <cellStyle name="Calculation 3 2 10 2" xfId="7376"/>
    <cellStyle name="Calculation 3 2 10 2 2" xfId="7377"/>
    <cellStyle name="Calculation 3 2 10 3" xfId="7378"/>
    <cellStyle name="Calculation 3 2 11" xfId="7379"/>
    <cellStyle name="Calculation 3 2 11 2" xfId="7380"/>
    <cellStyle name="Calculation 3 2 11 2 2" xfId="7381"/>
    <cellStyle name="Calculation 3 2 11 3" xfId="7382"/>
    <cellStyle name="Calculation 3 2 12" xfId="7383"/>
    <cellStyle name="Calculation 3 2 12 2" xfId="7384"/>
    <cellStyle name="Calculation 3 2 12 2 2" xfId="7385"/>
    <cellStyle name="Calculation 3 2 12 3" xfId="7386"/>
    <cellStyle name="Calculation 3 2 13" xfId="7387"/>
    <cellStyle name="Calculation 3 2 13 2" xfId="7388"/>
    <cellStyle name="Calculation 3 2 13 2 2" xfId="7389"/>
    <cellStyle name="Calculation 3 2 13 3" xfId="7390"/>
    <cellStyle name="Calculation 3 2 14" xfId="7391"/>
    <cellStyle name="Calculation 3 2 14 2" xfId="7392"/>
    <cellStyle name="Calculation 3 2 14 2 2" xfId="7393"/>
    <cellStyle name="Calculation 3 2 14 3" xfId="7394"/>
    <cellStyle name="Calculation 3 2 15" xfId="7395"/>
    <cellStyle name="Calculation 3 2 15 2" xfId="7396"/>
    <cellStyle name="Calculation 3 2 15 2 2" xfId="7397"/>
    <cellStyle name="Calculation 3 2 15 3" xfId="7398"/>
    <cellStyle name="Calculation 3 2 16" xfId="7399"/>
    <cellStyle name="Calculation 3 2 16 2" xfId="7400"/>
    <cellStyle name="Calculation 3 2 16 2 2" xfId="7401"/>
    <cellStyle name="Calculation 3 2 16 3" xfId="7402"/>
    <cellStyle name="Calculation 3 2 17" xfId="7403"/>
    <cellStyle name="Calculation 3 2 17 2" xfId="7404"/>
    <cellStyle name="Calculation 3 2 17 2 2" xfId="7405"/>
    <cellStyle name="Calculation 3 2 17 3" xfId="7406"/>
    <cellStyle name="Calculation 3 2 18" xfId="7407"/>
    <cellStyle name="Calculation 3 2 18 2" xfId="7408"/>
    <cellStyle name="Calculation 3 2 18 2 2" xfId="7409"/>
    <cellStyle name="Calculation 3 2 18 3" xfId="7410"/>
    <cellStyle name="Calculation 3 2 19" xfId="7411"/>
    <cellStyle name="Calculation 3 2 19 2" xfId="7412"/>
    <cellStyle name="Calculation 3 2 19 2 2" xfId="7413"/>
    <cellStyle name="Calculation 3 2 19 3" xfId="7414"/>
    <cellStyle name="Calculation 3 2 2" xfId="7415"/>
    <cellStyle name="Calculation 3 2 2 10" xfId="7416"/>
    <cellStyle name="Calculation 3 2 2 10 2" xfId="7417"/>
    <cellStyle name="Calculation 3 2 2 10 2 2" xfId="7418"/>
    <cellStyle name="Calculation 3 2 2 10 3" xfId="7419"/>
    <cellStyle name="Calculation 3 2 2 11" xfId="7420"/>
    <cellStyle name="Calculation 3 2 2 11 2" xfId="7421"/>
    <cellStyle name="Calculation 3 2 2 11 2 2" xfId="7422"/>
    <cellStyle name="Calculation 3 2 2 11 3" xfId="7423"/>
    <cellStyle name="Calculation 3 2 2 12" xfId="7424"/>
    <cellStyle name="Calculation 3 2 2 12 2" xfId="7425"/>
    <cellStyle name="Calculation 3 2 2 12 2 2" xfId="7426"/>
    <cellStyle name="Calculation 3 2 2 12 3" xfId="7427"/>
    <cellStyle name="Calculation 3 2 2 13" xfId="7428"/>
    <cellStyle name="Calculation 3 2 2 13 2" xfId="7429"/>
    <cellStyle name="Calculation 3 2 2 13 2 2" xfId="7430"/>
    <cellStyle name="Calculation 3 2 2 13 3" xfId="7431"/>
    <cellStyle name="Calculation 3 2 2 14" xfId="7432"/>
    <cellStyle name="Calculation 3 2 2 14 2" xfId="7433"/>
    <cellStyle name="Calculation 3 2 2 14 2 2" xfId="7434"/>
    <cellStyle name="Calculation 3 2 2 14 3" xfId="7435"/>
    <cellStyle name="Calculation 3 2 2 15" xfId="7436"/>
    <cellStyle name="Calculation 3 2 2 15 2" xfId="7437"/>
    <cellStyle name="Calculation 3 2 2 15 2 2" xfId="7438"/>
    <cellStyle name="Calculation 3 2 2 15 3" xfId="7439"/>
    <cellStyle name="Calculation 3 2 2 16" xfId="7440"/>
    <cellStyle name="Calculation 3 2 2 16 2" xfId="7441"/>
    <cellStyle name="Calculation 3 2 2 16 2 2" xfId="7442"/>
    <cellStyle name="Calculation 3 2 2 16 3" xfId="7443"/>
    <cellStyle name="Calculation 3 2 2 17" xfId="7444"/>
    <cellStyle name="Calculation 3 2 2 17 2" xfId="7445"/>
    <cellStyle name="Calculation 3 2 2 17 2 2" xfId="7446"/>
    <cellStyle name="Calculation 3 2 2 17 3" xfId="7447"/>
    <cellStyle name="Calculation 3 2 2 18" xfId="7448"/>
    <cellStyle name="Calculation 3 2 2 18 2" xfId="7449"/>
    <cellStyle name="Calculation 3 2 2 19" xfId="7450"/>
    <cellStyle name="Calculation 3 2 2 2" xfId="7451"/>
    <cellStyle name="Calculation 3 2 2 2 10" xfId="7452"/>
    <cellStyle name="Calculation 3 2 2 2 10 2" xfId="7453"/>
    <cellStyle name="Calculation 3 2 2 2 10 2 2" xfId="7454"/>
    <cellStyle name="Calculation 3 2 2 2 10 3" xfId="7455"/>
    <cellStyle name="Calculation 3 2 2 2 11" xfId="7456"/>
    <cellStyle name="Calculation 3 2 2 2 11 2" xfId="7457"/>
    <cellStyle name="Calculation 3 2 2 2 11 2 2" xfId="7458"/>
    <cellStyle name="Calculation 3 2 2 2 11 3" xfId="7459"/>
    <cellStyle name="Calculation 3 2 2 2 12" xfId="7460"/>
    <cellStyle name="Calculation 3 2 2 2 12 2" xfId="7461"/>
    <cellStyle name="Calculation 3 2 2 2 12 2 2" xfId="7462"/>
    <cellStyle name="Calculation 3 2 2 2 12 3" xfId="7463"/>
    <cellStyle name="Calculation 3 2 2 2 13" xfId="7464"/>
    <cellStyle name="Calculation 3 2 2 2 13 2" xfId="7465"/>
    <cellStyle name="Calculation 3 2 2 2 13 2 2" xfId="7466"/>
    <cellStyle name="Calculation 3 2 2 2 13 3" xfId="7467"/>
    <cellStyle name="Calculation 3 2 2 2 14" xfId="7468"/>
    <cellStyle name="Calculation 3 2 2 2 14 2" xfId="7469"/>
    <cellStyle name="Calculation 3 2 2 2 14 2 2" xfId="7470"/>
    <cellStyle name="Calculation 3 2 2 2 14 3" xfId="7471"/>
    <cellStyle name="Calculation 3 2 2 2 15" xfId="7472"/>
    <cellStyle name="Calculation 3 2 2 2 15 2" xfId="7473"/>
    <cellStyle name="Calculation 3 2 2 2 15 2 2" xfId="7474"/>
    <cellStyle name="Calculation 3 2 2 2 15 3" xfId="7475"/>
    <cellStyle name="Calculation 3 2 2 2 16" xfId="7476"/>
    <cellStyle name="Calculation 3 2 2 2 16 2" xfId="7477"/>
    <cellStyle name="Calculation 3 2 2 2 16 2 2" xfId="7478"/>
    <cellStyle name="Calculation 3 2 2 2 16 3" xfId="7479"/>
    <cellStyle name="Calculation 3 2 2 2 17" xfId="7480"/>
    <cellStyle name="Calculation 3 2 2 2 17 2" xfId="7481"/>
    <cellStyle name="Calculation 3 2 2 2 17 2 2" xfId="7482"/>
    <cellStyle name="Calculation 3 2 2 2 17 3" xfId="7483"/>
    <cellStyle name="Calculation 3 2 2 2 18" xfId="7484"/>
    <cellStyle name="Calculation 3 2 2 2 18 2" xfId="7485"/>
    <cellStyle name="Calculation 3 2 2 2 18 2 2" xfId="7486"/>
    <cellStyle name="Calculation 3 2 2 2 18 3" xfId="7487"/>
    <cellStyle name="Calculation 3 2 2 2 19" xfId="7488"/>
    <cellStyle name="Calculation 3 2 2 2 19 2" xfId="7489"/>
    <cellStyle name="Calculation 3 2 2 2 19 2 2" xfId="7490"/>
    <cellStyle name="Calculation 3 2 2 2 19 3" xfId="7491"/>
    <cellStyle name="Calculation 3 2 2 2 2" xfId="7492"/>
    <cellStyle name="Calculation 3 2 2 2 2 2" xfId="7493"/>
    <cellStyle name="Calculation 3 2 2 2 2 2 2" xfId="7494"/>
    <cellStyle name="Calculation 3 2 2 2 2 3" xfId="7495"/>
    <cellStyle name="Calculation 3 2 2 2 20" xfId="7496"/>
    <cellStyle name="Calculation 3 2 2 2 20 2" xfId="7497"/>
    <cellStyle name="Calculation 3 2 2 2 20 2 2" xfId="7498"/>
    <cellStyle name="Calculation 3 2 2 2 20 3" xfId="7499"/>
    <cellStyle name="Calculation 3 2 2 2 21" xfId="7500"/>
    <cellStyle name="Calculation 3 2 2 2 21 2" xfId="7501"/>
    <cellStyle name="Calculation 3 2 2 2 22" xfId="7502"/>
    <cellStyle name="Calculation 3 2 2 2 3" xfId="7503"/>
    <cellStyle name="Calculation 3 2 2 2 3 2" xfId="7504"/>
    <cellStyle name="Calculation 3 2 2 2 3 2 2" xfId="7505"/>
    <cellStyle name="Calculation 3 2 2 2 3 3" xfId="7506"/>
    <cellStyle name="Calculation 3 2 2 2 4" xfId="7507"/>
    <cellStyle name="Calculation 3 2 2 2 4 2" xfId="7508"/>
    <cellStyle name="Calculation 3 2 2 2 4 2 2" xfId="7509"/>
    <cellStyle name="Calculation 3 2 2 2 4 3" xfId="7510"/>
    <cellStyle name="Calculation 3 2 2 2 5" xfId="7511"/>
    <cellStyle name="Calculation 3 2 2 2 5 2" xfId="7512"/>
    <cellStyle name="Calculation 3 2 2 2 5 2 2" xfId="7513"/>
    <cellStyle name="Calculation 3 2 2 2 5 3" xfId="7514"/>
    <cellStyle name="Calculation 3 2 2 2 6" xfId="7515"/>
    <cellStyle name="Calculation 3 2 2 2 6 2" xfId="7516"/>
    <cellStyle name="Calculation 3 2 2 2 6 2 2" xfId="7517"/>
    <cellStyle name="Calculation 3 2 2 2 6 3" xfId="7518"/>
    <cellStyle name="Calculation 3 2 2 2 7" xfId="7519"/>
    <cellStyle name="Calculation 3 2 2 2 7 2" xfId="7520"/>
    <cellStyle name="Calculation 3 2 2 2 7 2 2" xfId="7521"/>
    <cellStyle name="Calculation 3 2 2 2 7 3" xfId="7522"/>
    <cellStyle name="Calculation 3 2 2 2 8" xfId="7523"/>
    <cellStyle name="Calculation 3 2 2 2 8 2" xfId="7524"/>
    <cellStyle name="Calculation 3 2 2 2 8 2 2" xfId="7525"/>
    <cellStyle name="Calculation 3 2 2 2 8 3" xfId="7526"/>
    <cellStyle name="Calculation 3 2 2 2 9" xfId="7527"/>
    <cellStyle name="Calculation 3 2 2 2 9 2" xfId="7528"/>
    <cellStyle name="Calculation 3 2 2 2 9 2 2" xfId="7529"/>
    <cellStyle name="Calculation 3 2 2 2 9 3" xfId="7530"/>
    <cellStyle name="Calculation 3 2 2 3" xfId="7531"/>
    <cellStyle name="Calculation 3 2 2 3 2" xfId="7532"/>
    <cellStyle name="Calculation 3 2 2 3 2 2" xfId="7533"/>
    <cellStyle name="Calculation 3 2 2 3 3" xfId="7534"/>
    <cellStyle name="Calculation 3 2 2 4" xfId="7535"/>
    <cellStyle name="Calculation 3 2 2 4 2" xfId="7536"/>
    <cellStyle name="Calculation 3 2 2 4 2 2" xfId="7537"/>
    <cellStyle name="Calculation 3 2 2 4 3" xfId="7538"/>
    <cellStyle name="Calculation 3 2 2 5" xfId="7539"/>
    <cellStyle name="Calculation 3 2 2 5 2" xfId="7540"/>
    <cellStyle name="Calculation 3 2 2 5 2 2" xfId="7541"/>
    <cellStyle name="Calculation 3 2 2 5 3" xfId="7542"/>
    <cellStyle name="Calculation 3 2 2 6" xfId="7543"/>
    <cellStyle name="Calculation 3 2 2 6 2" xfId="7544"/>
    <cellStyle name="Calculation 3 2 2 6 2 2" xfId="7545"/>
    <cellStyle name="Calculation 3 2 2 6 3" xfId="7546"/>
    <cellStyle name="Calculation 3 2 2 7" xfId="7547"/>
    <cellStyle name="Calculation 3 2 2 7 2" xfId="7548"/>
    <cellStyle name="Calculation 3 2 2 7 2 2" xfId="7549"/>
    <cellStyle name="Calculation 3 2 2 7 3" xfId="7550"/>
    <cellStyle name="Calculation 3 2 2 8" xfId="7551"/>
    <cellStyle name="Calculation 3 2 2 8 2" xfId="7552"/>
    <cellStyle name="Calculation 3 2 2 8 2 2" xfId="7553"/>
    <cellStyle name="Calculation 3 2 2 8 3" xfId="7554"/>
    <cellStyle name="Calculation 3 2 2 9" xfId="7555"/>
    <cellStyle name="Calculation 3 2 2 9 2" xfId="7556"/>
    <cellStyle name="Calculation 3 2 2 9 2 2" xfId="7557"/>
    <cellStyle name="Calculation 3 2 2 9 3" xfId="7558"/>
    <cellStyle name="Calculation 3 2 20" xfId="7559"/>
    <cellStyle name="Calculation 3 2 20 2" xfId="7560"/>
    <cellStyle name="Calculation 3 2 20 2 2" xfId="7561"/>
    <cellStyle name="Calculation 3 2 20 3" xfId="7562"/>
    <cellStyle name="Calculation 3 2 21" xfId="7563"/>
    <cellStyle name="Calculation 3 2 21 2" xfId="7564"/>
    <cellStyle name="Calculation 3 2 22" xfId="7565"/>
    <cellStyle name="Calculation 3 2 3" xfId="7566"/>
    <cellStyle name="Calculation 3 2 3 10" xfId="7567"/>
    <cellStyle name="Calculation 3 2 3 10 2" xfId="7568"/>
    <cellStyle name="Calculation 3 2 3 10 2 2" xfId="7569"/>
    <cellStyle name="Calculation 3 2 3 10 3" xfId="7570"/>
    <cellStyle name="Calculation 3 2 3 11" xfId="7571"/>
    <cellStyle name="Calculation 3 2 3 11 2" xfId="7572"/>
    <cellStyle name="Calculation 3 2 3 11 2 2" xfId="7573"/>
    <cellStyle name="Calculation 3 2 3 11 3" xfId="7574"/>
    <cellStyle name="Calculation 3 2 3 12" xfId="7575"/>
    <cellStyle name="Calculation 3 2 3 12 2" xfId="7576"/>
    <cellStyle name="Calculation 3 2 3 12 2 2" xfId="7577"/>
    <cellStyle name="Calculation 3 2 3 12 3" xfId="7578"/>
    <cellStyle name="Calculation 3 2 3 13" xfId="7579"/>
    <cellStyle name="Calculation 3 2 3 13 2" xfId="7580"/>
    <cellStyle name="Calculation 3 2 3 13 2 2" xfId="7581"/>
    <cellStyle name="Calculation 3 2 3 13 3" xfId="7582"/>
    <cellStyle name="Calculation 3 2 3 14" xfId="7583"/>
    <cellStyle name="Calculation 3 2 3 14 2" xfId="7584"/>
    <cellStyle name="Calculation 3 2 3 14 2 2" xfId="7585"/>
    <cellStyle name="Calculation 3 2 3 14 3" xfId="7586"/>
    <cellStyle name="Calculation 3 2 3 15" xfId="7587"/>
    <cellStyle name="Calculation 3 2 3 15 2" xfId="7588"/>
    <cellStyle name="Calculation 3 2 3 15 2 2" xfId="7589"/>
    <cellStyle name="Calculation 3 2 3 15 3" xfId="7590"/>
    <cellStyle name="Calculation 3 2 3 16" xfId="7591"/>
    <cellStyle name="Calculation 3 2 3 16 2" xfId="7592"/>
    <cellStyle name="Calculation 3 2 3 16 2 2" xfId="7593"/>
    <cellStyle name="Calculation 3 2 3 16 3" xfId="7594"/>
    <cellStyle name="Calculation 3 2 3 17" xfId="7595"/>
    <cellStyle name="Calculation 3 2 3 17 2" xfId="7596"/>
    <cellStyle name="Calculation 3 2 3 17 2 2" xfId="7597"/>
    <cellStyle name="Calculation 3 2 3 17 3" xfId="7598"/>
    <cellStyle name="Calculation 3 2 3 18" xfId="7599"/>
    <cellStyle name="Calculation 3 2 3 18 2" xfId="7600"/>
    <cellStyle name="Calculation 3 2 3 19" xfId="7601"/>
    <cellStyle name="Calculation 3 2 3 2" xfId="7602"/>
    <cellStyle name="Calculation 3 2 3 2 10" xfId="7603"/>
    <cellStyle name="Calculation 3 2 3 2 10 2" xfId="7604"/>
    <cellStyle name="Calculation 3 2 3 2 10 2 2" xfId="7605"/>
    <cellStyle name="Calculation 3 2 3 2 10 3" xfId="7606"/>
    <cellStyle name="Calculation 3 2 3 2 11" xfId="7607"/>
    <cellStyle name="Calculation 3 2 3 2 11 2" xfId="7608"/>
    <cellStyle name="Calculation 3 2 3 2 11 2 2" xfId="7609"/>
    <cellStyle name="Calculation 3 2 3 2 11 3" xfId="7610"/>
    <cellStyle name="Calculation 3 2 3 2 12" xfId="7611"/>
    <cellStyle name="Calculation 3 2 3 2 12 2" xfId="7612"/>
    <cellStyle name="Calculation 3 2 3 2 12 2 2" xfId="7613"/>
    <cellStyle name="Calculation 3 2 3 2 12 3" xfId="7614"/>
    <cellStyle name="Calculation 3 2 3 2 13" xfId="7615"/>
    <cellStyle name="Calculation 3 2 3 2 13 2" xfId="7616"/>
    <cellStyle name="Calculation 3 2 3 2 13 2 2" xfId="7617"/>
    <cellStyle name="Calculation 3 2 3 2 13 3" xfId="7618"/>
    <cellStyle name="Calculation 3 2 3 2 14" xfId="7619"/>
    <cellStyle name="Calculation 3 2 3 2 14 2" xfId="7620"/>
    <cellStyle name="Calculation 3 2 3 2 14 2 2" xfId="7621"/>
    <cellStyle name="Calculation 3 2 3 2 14 3" xfId="7622"/>
    <cellStyle name="Calculation 3 2 3 2 15" xfId="7623"/>
    <cellStyle name="Calculation 3 2 3 2 15 2" xfId="7624"/>
    <cellStyle name="Calculation 3 2 3 2 15 2 2" xfId="7625"/>
    <cellStyle name="Calculation 3 2 3 2 15 3" xfId="7626"/>
    <cellStyle name="Calculation 3 2 3 2 16" xfId="7627"/>
    <cellStyle name="Calculation 3 2 3 2 16 2" xfId="7628"/>
    <cellStyle name="Calculation 3 2 3 2 16 2 2" xfId="7629"/>
    <cellStyle name="Calculation 3 2 3 2 16 3" xfId="7630"/>
    <cellStyle name="Calculation 3 2 3 2 17" xfId="7631"/>
    <cellStyle name="Calculation 3 2 3 2 17 2" xfId="7632"/>
    <cellStyle name="Calculation 3 2 3 2 17 2 2" xfId="7633"/>
    <cellStyle name="Calculation 3 2 3 2 17 3" xfId="7634"/>
    <cellStyle name="Calculation 3 2 3 2 18" xfId="7635"/>
    <cellStyle name="Calculation 3 2 3 2 18 2" xfId="7636"/>
    <cellStyle name="Calculation 3 2 3 2 18 2 2" xfId="7637"/>
    <cellStyle name="Calculation 3 2 3 2 18 3" xfId="7638"/>
    <cellStyle name="Calculation 3 2 3 2 19" xfId="7639"/>
    <cellStyle name="Calculation 3 2 3 2 19 2" xfId="7640"/>
    <cellStyle name="Calculation 3 2 3 2 19 2 2" xfId="7641"/>
    <cellStyle name="Calculation 3 2 3 2 19 3" xfId="7642"/>
    <cellStyle name="Calculation 3 2 3 2 2" xfId="7643"/>
    <cellStyle name="Calculation 3 2 3 2 2 2" xfId="7644"/>
    <cellStyle name="Calculation 3 2 3 2 2 2 2" xfId="7645"/>
    <cellStyle name="Calculation 3 2 3 2 2 3" xfId="7646"/>
    <cellStyle name="Calculation 3 2 3 2 20" xfId="7647"/>
    <cellStyle name="Calculation 3 2 3 2 20 2" xfId="7648"/>
    <cellStyle name="Calculation 3 2 3 2 20 2 2" xfId="7649"/>
    <cellStyle name="Calculation 3 2 3 2 20 3" xfId="7650"/>
    <cellStyle name="Calculation 3 2 3 2 21" xfId="7651"/>
    <cellStyle name="Calculation 3 2 3 2 21 2" xfId="7652"/>
    <cellStyle name="Calculation 3 2 3 2 22" xfId="7653"/>
    <cellStyle name="Calculation 3 2 3 2 3" xfId="7654"/>
    <cellStyle name="Calculation 3 2 3 2 3 2" xfId="7655"/>
    <cellStyle name="Calculation 3 2 3 2 3 2 2" xfId="7656"/>
    <cellStyle name="Calculation 3 2 3 2 3 3" xfId="7657"/>
    <cellStyle name="Calculation 3 2 3 2 4" xfId="7658"/>
    <cellStyle name="Calculation 3 2 3 2 4 2" xfId="7659"/>
    <cellStyle name="Calculation 3 2 3 2 4 2 2" xfId="7660"/>
    <cellStyle name="Calculation 3 2 3 2 4 3" xfId="7661"/>
    <cellStyle name="Calculation 3 2 3 2 5" xfId="7662"/>
    <cellStyle name="Calculation 3 2 3 2 5 2" xfId="7663"/>
    <cellStyle name="Calculation 3 2 3 2 5 2 2" xfId="7664"/>
    <cellStyle name="Calculation 3 2 3 2 5 3" xfId="7665"/>
    <cellStyle name="Calculation 3 2 3 2 6" xfId="7666"/>
    <cellStyle name="Calculation 3 2 3 2 6 2" xfId="7667"/>
    <cellStyle name="Calculation 3 2 3 2 6 2 2" xfId="7668"/>
    <cellStyle name="Calculation 3 2 3 2 6 3" xfId="7669"/>
    <cellStyle name="Calculation 3 2 3 2 7" xfId="7670"/>
    <cellStyle name="Calculation 3 2 3 2 7 2" xfId="7671"/>
    <cellStyle name="Calculation 3 2 3 2 7 2 2" xfId="7672"/>
    <cellStyle name="Calculation 3 2 3 2 7 3" xfId="7673"/>
    <cellStyle name="Calculation 3 2 3 2 8" xfId="7674"/>
    <cellStyle name="Calculation 3 2 3 2 8 2" xfId="7675"/>
    <cellStyle name="Calculation 3 2 3 2 8 2 2" xfId="7676"/>
    <cellStyle name="Calculation 3 2 3 2 8 3" xfId="7677"/>
    <cellStyle name="Calculation 3 2 3 2 9" xfId="7678"/>
    <cellStyle name="Calculation 3 2 3 2 9 2" xfId="7679"/>
    <cellStyle name="Calculation 3 2 3 2 9 2 2" xfId="7680"/>
    <cellStyle name="Calculation 3 2 3 2 9 3" xfId="7681"/>
    <cellStyle name="Calculation 3 2 3 3" xfId="7682"/>
    <cellStyle name="Calculation 3 2 3 3 2" xfId="7683"/>
    <cellStyle name="Calculation 3 2 3 3 2 2" xfId="7684"/>
    <cellStyle name="Calculation 3 2 3 3 3" xfId="7685"/>
    <cellStyle name="Calculation 3 2 3 4" xfId="7686"/>
    <cellStyle name="Calculation 3 2 3 4 2" xfId="7687"/>
    <cellStyle name="Calculation 3 2 3 4 2 2" xfId="7688"/>
    <cellStyle name="Calculation 3 2 3 4 3" xfId="7689"/>
    <cellStyle name="Calculation 3 2 3 5" xfId="7690"/>
    <cellStyle name="Calculation 3 2 3 5 2" xfId="7691"/>
    <cellStyle name="Calculation 3 2 3 5 2 2" xfId="7692"/>
    <cellStyle name="Calculation 3 2 3 5 3" xfId="7693"/>
    <cellStyle name="Calculation 3 2 3 6" xfId="7694"/>
    <cellStyle name="Calculation 3 2 3 6 2" xfId="7695"/>
    <cellStyle name="Calculation 3 2 3 6 2 2" xfId="7696"/>
    <cellStyle name="Calculation 3 2 3 6 3" xfId="7697"/>
    <cellStyle name="Calculation 3 2 3 7" xfId="7698"/>
    <cellStyle name="Calculation 3 2 3 7 2" xfId="7699"/>
    <cellStyle name="Calculation 3 2 3 7 2 2" xfId="7700"/>
    <cellStyle name="Calculation 3 2 3 7 3" xfId="7701"/>
    <cellStyle name="Calculation 3 2 3 8" xfId="7702"/>
    <cellStyle name="Calculation 3 2 3 8 2" xfId="7703"/>
    <cellStyle name="Calculation 3 2 3 8 2 2" xfId="7704"/>
    <cellStyle name="Calculation 3 2 3 8 3" xfId="7705"/>
    <cellStyle name="Calculation 3 2 3 9" xfId="7706"/>
    <cellStyle name="Calculation 3 2 3 9 2" xfId="7707"/>
    <cellStyle name="Calculation 3 2 3 9 2 2" xfId="7708"/>
    <cellStyle name="Calculation 3 2 3 9 3" xfId="7709"/>
    <cellStyle name="Calculation 3 2 4" xfId="7710"/>
    <cellStyle name="Calculation 3 2 4 10" xfId="7711"/>
    <cellStyle name="Calculation 3 2 4 10 2" xfId="7712"/>
    <cellStyle name="Calculation 3 2 4 10 2 2" xfId="7713"/>
    <cellStyle name="Calculation 3 2 4 10 3" xfId="7714"/>
    <cellStyle name="Calculation 3 2 4 11" xfId="7715"/>
    <cellStyle name="Calculation 3 2 4 11 2" xfId="7716"/>
    <cellStyle name="Calculation 3 2 4 11 2 2" xfId="7717"/>
    <cellStyle name="Calculation 3 2 4 11 3" xfId="7718"/>
    <cellStyle name="Calculation 3 2 4 12" xfId="7719"/>
    <cellStyle name="Calculation 3 2 4 12 2" xfId="7720"/>
    <cellStyle name="Calculation 3 2 4 12 2 2" xfId="7721"/>
    <cellStyle name="Calculation 3 2 4 12 3" xfId="7722"/>
    <cellStyle name="Calculation 3 2 4 13" xfId="7723"/>
    <cellStyle name="Calculation 3 2 4 13 2" xfId="7724"/>
    <cellStyle name="Calculation 3 2 4 13 2 2" xfId="7725"/>
    <cellStyle name="Calculation 3 2 4 13 3" xfId="7726"/>
    <cellStyle name="Calculation 3 2 4 14" xfId="7727"/>
    <cellStyle name="Calculation 3 2 4 14 2" xfId="7728"/>
    <cellStyle name="Calculation 3 2 4 14 2 2" xfId="7729"/>
    <cellStyle name="Calculation 3 2 4 14 3" xfId="7730"/>
    <cellStyle name="Calculation 3 2 4 15" xfId="7731"/>
    <cellStyle name="Calculation 3 2 4 15 2" xfId="7732"/>
    <cellStyle name="Calculation 3 2 4 15 2 2" xfId="7733"/>
    <cellStyle name="Calculation 3 2 4 15 3" xfId="7734"/>
    <cellStyle name="Calculation 3 2 4 16" xfId="7735"/>
    <cellStyle name="Calculation 3 2 4 16 2" xfId="7736"/>
    <cellStyle name="Calculation 3 2 4 16 2 2" xfId="7737"/>
    <cellStyle name="Calculation 3 2 4 16 3" xfId="7738"/>
    <cellStyle name="Calculation 3 2 4 17" xfId="7739"/>
    <cellStyle name="Calculation 3 2 4 17 2" xfId="7740"/>
    <cellStyle name="Calculation 3 2 4 17 2 2" xfId="7741"/>
    <cellStyle name="Calculation 3 2 4 17 3" xfId="7742"/>
    <cellStyle name="Calculation 3 2 4 18" xfId="7743"/>
    <cellStyle name="Calculation 3 2 4 18 2" xfId="7744"/>
    <cellStyle name="Calculation 3 2 4 18 2 2" xfId="7745"/>
    <cellStyle name="Calculation 3 2 4 18 3" xfId="7746"/>
    <cellStyle name="Calculation 3 2 4 19" xfId="7747"/>
    <cellStyle name="Calculation 3 2 4 19 2" xfId="7748"/>
    <cellStyle name="Calculation 3 2 4 19 2 2" xfId="7749"/>
    <cellStyle name="Calculation 3 2 4 19 3" xfId="7750"/>
    <cellStyle name="Calculation 3 2 4 2" xfId="7751"/>
    <cellStyle name="Calculation 3 2 4 2 10" xfId="7752"/>
    <cellStyle name="Calculation 3 2 4 2 10 2" xfId="7753"/>
    <cellStyle name="Calculation 3 2 4 2 10 2 2" xfId="7754"/>
    <cellStyle name="Calculation 3 2 4 2 10 3" xfId="7755"/>
    <cellStyle name="Calculation 3 2 4 2 11" xfId="7756"/>
    <cellStyle name="Calculation 3 2 4 2 11 2" xfId="7757"/>
    <cellStyle name="Calculation 3 2 4 2 11 2 2" xfId="7758"/>
    <cellStyle name="Calculation 3 2 4 2 11 3" xfId="7759"/>
    <cellStyle name="Calculation 3 2 4 2 12" xfId="7760"/>
    <cellStyle name="Calculation 3 2 4 2 12 2" xfId="7761"/>
    <cellStyle name="Calculation 3 2 4 2 12 2 2" xfId="7762"/>
    <cellStyle name="Calculation 3 2 4 2 12 3" xfId="7763"/>
    <cellStyle name="Calculation 3 2 4 2 13" xfId="7764"/>
    <cellStyle name="Calculation 3 2 4 2 13 2" xfId="7765"/>
    <cellStyle name="Calculation 3 2 4 2 13 2 2" xfId="7766"/>
    <cellStyle name="Calculation 3 2 4 2 13 3" xfId="7767"/>
    <cellStyle name="Calculation 3 2 4 2 14" xfId="7768"/>
    <cellStyle name="Calculation 3 2 4 2 14 2" xfId="7769"/>
    <cellStyle name="Calculation 3 2 4 2 14 2 2" xfId="7770"/>
    <cellStyle name="Calculation 3 2 4 2 14 3" xfId="7771"/>
    <cellStyle name="Calculation 3 2 4 2 15" xfId="7772"/>
    <cellStyle name="Calculation 3 2 4 2 15 2" xfId="7773"/>
    <cellStyle name="Calculation 3 2 4 2 15 2 2" xfId="7774"/>
    <cellStyle name="Calculation 3 2 4 2 15 3" xfId="7775"/>
    <cellStyle name="Calculation 3 2 4 2 16" xfId="7776"/>
    <cellStyle name="Calculation 3 2 4 2 16 2" xfId="7777"/>
    <cellStyle name="Calculation 3 2 4 2 16 2 2" xfId="7778"/>
    <cellStyle name="Calculation 3 2 4 2 16 3" xfId="7779"/>
    <cellStyle name="Calculation 3 2 4 2 17" xfId="7780"/>
    <cellStyle name="Calculation 3 2 4 2 17 2" xfId="7781"/>
    <cellStyle name="Calculation 3 2 4 2 17 2 2" xfId="7782"/>
    <cellStyle name="Calculation 3 2 4 2 17 3" xfId="7783"/>
    <cellStyle name="Calculation 3 2 4 2 18" xfId="7784"/>
    <cellStyle name="Calculation 3 2 4 2 18 2" xfId="7785"/>
    <cellStyle name="Calculation 3 2 4 2 18 2 2" xfId="7786"/>
    <cellStyle name="Calculation 3 2 4 2 18 3" xfId="7787"/>
    <cellStyle name="Calculation 3 2 4 2 19" xfId="7788"/>
    <cellStyle name="Calculation 3 2 4 2 19 2" xfId="7789"/>
    <cellStyle name="Calculation 3 2 4 2 19 2 2" xfId="7790"/>
    <cellStyle name="Calculation 3 2 4 2 19 3" xfId="7791"/>
    <cellStyle name="Calculation 3 2 4 2 2" xfId="7792"/>
    <cellStyle name="Calculation 3 2 4 2 2 2" xfId="7793"/>
    <cellStyle name="Calculation 3 2 4 2 2 2 2" xfId="7794"/>
    <cellStyle name="Calculation 3 2 4 2 2 3" xfId="7795"/>
    <cellStyle name="Calculation 3 2 4 2 20" xfId="7796"/>
    <cellStyle name="Calculation 3 2 4 2 20 2" xfId="7797"/>
    <cellStyle name="Calculation 3 2 4 2 20 2 2" xfId="7798"/>
    <cellStyle name="Calculation 3 2 4 2 20 3" xfId="7799"/>
    <cellStyle name="Calculation 3 2 4 2 21" xfId="7800"/>
    <cellStyle name="Calculation 3 2 4 2 21 2" xfId="7801"/>
    <cellStyle name="Calculation 3 2 4 2 22" xfId="7802"/>
    <cellStyle name="Calculation 3 2 4 2 3" xfId="7803"/>
    <cellStyle name="Calculation 3 2 4 2 3 2" xfId="7804"/>
    <cellStyle name="Calculation 3 2 4 2 3 2 2" xfId="7805"/>
    <cellStyle name="Calculation 3 2 4 2 3 3" xfId="7806"/>
    <cellStyle name="Calculation 3 2 4 2 4" xfId="7807"/>
    <cellStyle name="Calculation 3 2 4 2 4 2" xfId="7808"/>
    <cellStyle name="Calculation 3 2 4 2 4 2 2" xfId="7809"/>
    <cellStyle name="Calculation 3 2 4 2 4 3" xfId="7810"/>
    <cellStyle name="Calculation 3 2 4 2 5" xfId="7811"/>
    <cellStyle name="Calculation 3 2 4 2 5 2" xfId="7812"/>
    <cellStyle name="Calculation 3 2 4 2 5 2 2" xfId="7813"/>
    <cellStyle name="Calculation 3 2 4 2 5 3" xfId="7814"/>
    <cellStyle name="Calculation 3 2 4 2 6" xfId="7815"/>
    <cellStyle name="Calculation 3 2 4 2 6 2" xfId="7816"/>
    <cellStyle name="Calculation 3 2 4 2 6 2 2" xfId="7817"/>
    <cellStyle name="Calculation 3 2 4 2 6 3" xfId="7818"/>
    <cellStyle name="Calculation 3 2 4 2 7" xfId="7819"/>
    <cellStyle name="Calculation 3 2 4 2 7 2" xfId="7820"/>
    <cellStyle name="Calculation 3 2 4 2 7 2 2" xfId="7821"/>
    <cellStyle name="Calculation 3 2 4 2 7 3" xfId="7822"/>
    <cellStyle name="Calculation 3 2 4 2 8" xfId="7823"/>
    <cellStyle name="Calculation 3 2 4 2 8 2" xfId="7824"/>
    <cellStyle name="Calculation 3 2 4 2 8 2 2" xfId="7825"/>
    <cellStyle name="Calculation 3 2 4 2 8 3" xfId="7826"/>
    <cellStyle name="Calculation 3 2 4 2 9" xfId="7827"/>
    <cellStyle name="Calculation 3 2 4 2 9 2" xfId="7828"/>
    <cellStyle name="Calculation 3 2 4 2 9 2 2" xfId="7829"/>
    <cellStyle name="Calculation 3 2 4 2 9 3" xfId="7830"/>
    <cellStyle name="Calculation 3 2 4 20" xfId="7831"/>
    <cellStyle name="Calculation 3 2 4 20 2" xfId="7832"/>
    <cellStyle name="Calculation 3 2 4 20 2 2" xfId="7833"/>
    <cellStyle name="Calculation 3 2 4 20 3" xfId="7834"/>
    <cellStyle name="Calculation 3 2 4 21" xfId="7835"/>
    <cellStyle name="Calculation 3 2 4 21 2" xfId="7836"/>
    <cellStyle name="Calculation 3 2 4 21 2 2" xfId="7837"/>
    <cellStyle name="Calculation 3 2 4 21 3" xfId="7838"/>
    <cellStyle name="Calculation 3 2 4 22" xfId="7839"/>
    <cellStyle name="Calculation 3 2 4 22 2" xfId="7840"/>
    <cellStyle name="Calculation 3 2 4 23" xfId="7841"/>
    <cellStyle name="Calculation 3 2 4 3" xfId="7842"/>
    <cellStyle name="Calculation 3 2 4 3 2" xfId="7843"/>
    <cellStyle name="Calculation 3 2 4 3 2 2" xfId="7844"/>
    <cellStyle name="Calculation 3 2 4 3 3" xfId="7845"/>
    <cellStyle name="Calculation 3 2 4 4" xfId="7846"/>
    <cellStyle name="Calculation 3 2 4 4 2" xfId="7847"/>
    <cellStyle name="Calculation 3 2 4 4 2 2" xfId="7848"/>
    <cellStyle name="Calculation 3 2 4 4 3" xfId="7849"/>
    <cellStyle name="Calculation 3 2 4 5" xfId="7850"/>
    <cellStyle name="Calculation 3 2 4 5 2" xfId="7851"/>
    <cellStyle name="Calculation 3 2 4 5 2 2" xfId="7852"/>
    <cellStyle name="Calculation 3 2 4 5 3" xfId="7853"/>
    <cellStyle name="Calculation 3 2 4 6" xfId="7854"/>
    <cellStyle name="Calculation 3 2 4 6 2" xfId="7855"/>
    <cellStyle name="Calculation 3 2 4 6 2 2" xfId="7856"/>
    <cellStyle name="Calculation 3 2 4 6 3" xfId="7857"/>
    <cellStyle name="Calculation 3 2 4 7" xfId="7858"/>
    <cellStyle name="Calculation 3 2 4 7 2" xfId="7859"/>
    <cellStyle name="Calculation 3 2 4 7 2 2" xfId="7860"/>
    <cellStyle name="Calculation 3 2 4 7 3" xfId="7861"/>
    <cellStyle name="Calculation 3 2 4 8" xfId="7862"/>
    <cellStyle name="Calculation 3 2 4 8 2" xfId="7863"/>
    <cellStyle name="Calculation 3 2 4 8 2 2" xfId="7864"/>
    <cellStyle name="Calculation 3 2 4 8 3" xfId="7865"/>
    <cellStyle name="Calculation 3 2 4 9" xfId="7866"/>
    <cellStyle name="Calculation 3 2 4 9 2" xfId="7867"/>
    <cellStyle name="Calculation 3 2 4 9 2 2" xfId="7868"/>
    <cellStyle name="Calculation 3 2 4 9 3" xfId="7869"/>
    <cellStyle name="Calculation 3 2 5" xfId="7870"/>
    <cellStyle name="Calculation 3 2 5 10" xfId="7871"/>
    <cellStyle name="Calculation 3 2 5 10 2" xfId="7872"/>
    <cellStyle name="Calculation 3 2 5 10 2 2" xfId="7873"/>
    <cellStyle name="Calculation 3 2 5 10 3" xfId="7874"/>
    <cellStyle name="Calculation 3 2 5 11" xfId="7875"/>
    <cellStyle name="Calculation 3 2 5 11 2" xfId="7876"/>
    <cellStyle name="Calculation 3 2 5 11 2 2" xfId="7877"/>
    <cellStyle name="Calculation 3 2 5 11 3" xfId="7878"/>
    <cellStyle name="Calculation 3 2 5 12" xfId="7879"/>
    <cellStyle name="Calculation 3 2 5 12 2" xfId="7880"/>
    <cellStyle name="Calculation 3 2 5 12 2 2" xfId="7881"/>
    <cellStyle name="Calculation 3 2 5 12 3" xfId="7882"/>
    <cellStyle name="Calculation 3 2 5 13" xfId="7883"/>
    <cellStyle name="Calculation 3 2 5 13 2" xfId="7884"/>
    <cellStyle name="Calculation 3 2 5 13 2 2" xfId="7885"/>
    <cellStyle name="Calculation 3 2 5 13 3" xfId="7886"/>
    <cellStyle name="Calculation 3 2 5 14" xfId="7887"/>
    <cellStyle name="Calculation 3 2 5 14 2" xfId="7888"/>
    <cellStyle name="Calculation 3 2 5 14 2 2" xfId="7889"/>
    <cellStyle name="Calculation 3 2 5 14 3" xfId="7890"/>
    <cellStyle name="Calculation 3 2 5 15" xfId="7891"/>
    <cellStyle name="Calculation 3 2 5 15 2" xfId="7892"/>
    <cellStyle name="Calculation 3 2 5 15 2 2" xfId="7893"/>
    <cellStyle name="Calculation 3 2 5 15 3" xfId="7894"/>
    <cellStyle name="Calculation 3 2 5 16" xfId="7895"/>
    <cellStyle name="Calculation 3 2 5 16 2" xfId="7896"/>
    <cellStyle name="Calculation 3 2 5 16 2 2" xfId="7897"/>
    <cellStyle name="Calculation 3 2 5 16 3" xfId="7898"/>
    <cellStyle name="Calculation 3 2 5 17" xfId="7899"/>
    <cellStyle name="Calculation 3 2 5 17 2" xfId="7900"/>
    <cellStyle name="Calculation 3 2 5 17 2 2" xfId="7901"/>
    <cellStyle name="Calculation 3 2 5 17 3" xfId="7902"/>
    <cellStyle name="Calculation 3 2 5 18" xfId="7903"/>
    <cellStyle name="Calculation 3 2 5 18 2" xfId="7904"/>
    <cellStyle name="Calculation 3 2 5 18 2 2" xfId="7905"/>
    <cellStyle name="Calculation 3 2 5 18 3" xfId="7906"/>
    <cellStyle name="Calculation 3 2 5 19" xfId="7907"/>
    <cellStyle name="Calculation 3 2 5 19 2" xfId="7908"/>
    <cellStyle name="Calculation 3 2 5 19 2 2" xfId="7909"/>
    <cellStyle name="Calculation 3 2 5 19 3" xfId="7910"/>
    <cellStyle name="Calculation 3 2 5 2" xfId="7911"/>
    <cellStyle name="Calculation 3 2 5 2 2" xfId="7912"/>
    <cellStyle name="Calculation 3 2 5 2 2 2" xfId="7913"/>
    <cellStyle name="Calculation 3 2 5 2 3" xfId="7914"/>
    <cellStyle name="Calculation 3 2 5 20" xfId="7915"/>
    <cellStyle name="Calculation 3 2 5 20 2" xfId="7916"/>
    <cellStyle name="Calculation 3 2 5 20 2 2" xfId="7917"/>
    <cellStyle name="Calculation 3 2 5 20 3" xfId="7918"/>
    <cellStyle name="Calculation 3 2 5 21" xfId="7919"/>
    <cellStyle name="Calculation 3 2 5 21 2" xfId="7920"/>
    <cellStyle name="Calculation 3 2 5 22" xfId="7921"/>
    <cellStyle name="Calculation 3 2 5 3" xfId="7922"/>
    <cellStyle name="Calculation 3 2 5 3 2" xfId="7923"/>
    <cellStyle name="Calculation 3 2 5 3 2 2" xfId="7924"/>
    <cellStyle name="Calculation 3 2 5 3 3" xfId="7925"/>
    <cellStyle name="Calculation 3 2 5 4" xfId="7926"/>
    <cellStyle name="Calculation 3 2 5 4 2" xfId="7927"/>
    <cellStyle name="Calculation 3 2 5 4 2 2" xfId="7928"/>
    <cellStyle name="Calculation 3 2 5 4 3" xfId="7929"/>
    <cellStyle name="Calculation 3 2 5 5" xfId="7930"/>
    <cellStyle name="Calculation 3 2 5 5 2" xfId="7931"/>
    <cellStyle name="Calculation 3 2 5 5 2 2" xfId="7932"/>
    <cellStyle name="Calculation 3 2 5 5 3" xfId="7933"/>
    <cellStyle name="Calculation 3 2 5 6" xfId="7934"/>
    <cellStyle name="Calculation 3 2 5 6 2" xfId="7935"/>
    <cellStyle name="Calculation 3 2 5 6 2 2" xfId="7936"/>
    <cellStyle name="Calculation 3 2 5 6 3" xfId="7937"/>
    <cellStyle name="Calculation 3 2 5 7" xfId="7938"/>
    <cellStyle name="Calculation 3 2 5 7 2" xfId="7939"/>
    <cellStyle name="Calculation 3 2 5 7 2 2" xfId="7940"/>
    <cellStyle name="Calculation 3 2 5 7 3" xfId="7941"/>
    <cellStyle name="Calculation 3 2 5 8" xfId="7942"/>
    <cellStyle name="Calculation 3 2 5 8 2" xfId="7943"/>
    <cellStyle name="Calculation 3 2 5 8 2 2" xfId="7944"/>
    <cellStyle name="Calculation 3 2 5 8 3" xfId="7945"/>
    <cellStyle name="Calculation 3 2 5 9" xfId="7946"/>
    <cellStyle name="Calculation 3 2 5 9 2" xfId="7947"/>
    <cellStyle name="Calculation 3 2 5 9 2 2" xfId="7948"/>
    <cellStyle name="Calculation 3 2 5 9 3" xfId="7949"/>
    <cellStyle name="Calculation 3 2 6" xfId="7950"/>
    <cellStyle name="Calculation 3 2 6 2" xfId="7951"/>
    <cellStyle name="Calculation 3 2 6 2 2" xfId="7952"/>
    <cellStyle name="Calculation 3 2 6 3" xfId="7953"/>
    <cellStyle name="Calculation 3 2 7" xfId="7954"/>
    <cellStyle name="Calculation 3 2 7 2" xfId="7955"/>
    <cellStyle name="Calculation 3 2 7 2 2" xfId="7956"/>
    <cellStyle name="Calculation 3 2 7 3" xfId="7957"/>
    <cellStyle name="Calculation 3 2 8" xfId="7958"/>
    <cellStyle name="Calculation 3 2 8 2" xfId="7959"/>
    <cellStyle name="Calculation 3 2 8 2 2" xfId="7960"/>
    <cellStyle name="Calculation 3 2 8 3" xfId="7961"/>
    <cellStyle name="Calculation 3 2 9" xfId="7962"/>
    <cellStyle name="Calculation 3 2 9 2" xfId="7963"/>
    <cellStyle name="Calculation 3 2 9 2 2" xfId="7964"/>
    <cellStyle name="Calculation 3 2 9 3" xfId="7965"/>
    <cellStyle name="Calculation 3 20" xfId="7966"/>
    <cellStyle name="Calculation 3 20 2" xfId="7967"/>
    <cellStyle name="Calculation 3 20 2 2" xfId="7968"/>
    <cellStyle name="Calculation 3 20 3" xfId="7969"/>
    <cellStyle name="Calculation 3 21" xfId="7970"/>
    <cellStyle name="Calculation 3 21 2" xfId="7971"/>
    <cellStyle name="Calculation 3 21 2 2" xfId="7972"/>
    <cellStyle name="Calculation 3 21 3" xfId="7973"/>
    <cellStyle name="Calculation 3 22" xfId="7974"/>
    <cellStyle name="Calculation 3 22 2" xfId="7975"/>
    <cellStyle name="Calculation 3 23" xfId="7976"/>
    <cellStyle name="Calculation 3 24" xfId="7977"/>
    <cellStyle name="Calculation 3 25" xfId="7978"/>
    <cellStyle name="Calculation 3 26" xfId="7979"/>
    <cellStyle name="Calculation 3 3" xfId="7980"/>
    <cellStyle name="Calculation 3 3 10" xfId="7981"/>
    <cellStyle name="Calculation 3 3 10 2" xfId="7982"/>
    <cellStyle name="Calculation 3 3 10 2 2" xfId="7983"/>
    <cellStyle name="Calculation 3 3 10 3" xfId="7984"/>
    <cellStyle name="Calculation 3 3 11" xfId="7985"/>
    <cellStyle name="Calculation 3 3 11 2" xfId="7986"/>
    <cellStyle name="Calculation 3 3 11 2 2" xfId="7987"/>
    <cellStyle name="Calculation 3 3 11 3" xfId="7988"/>
    <cellStyle name="Calculation 3 3 12" xfId="7989"/>
    <cellStyle name="Calculation 3 3 12 2" xfId="7990"/>
    <cellStyle name="Calculation 3 3 12 2 2" xfId="7991"/>
    <cellStyle name="Calculation 3 3 12 3" xfId="7992"/>
    <cellStyle name="Calculation 3 3 13" xfId="7993"/>
    <cellStyle name="Calculation 3 3 13 2" xfId="7994"/>
    <cellStyle name="Calculation 3 3 13 2 2" xfId="7995"/>
    <cellStyle name="Calculation 3 3 13 3" xfId="7996"/>
    <cellStyle name="Calculation 3 3 14" xfId="7997"/>
    <cellStyle name="Calculation 3 3 14 2" xfId="7998"/>
    <cellStyle name="Calculation 3 3 14 2 2" xfId="7999"/>
    <cellStyle name="Calculation 3 3 14 3" xfId="8000"/>
    <cellStyle name="Calculation 3 3 15" xfId="8001"/>
    <cellStyle name="Calculation 3 3 15 2" xfId="8002"/>
    <cellStyle name="Calculation 3 3 15 2 2" xfId="8003"/>
    <cellStyle name="Calculation 3 3 15 3" xfId="8004"/>
    <cellStyle name="Calculation 3 3 16" xfId="8005"/>
    <cellStyle name="Calculation 3 3 16 2" xfId="8006"/>
    <cellStyle name="Calculation 3 3 16 2 2" xfId="8007"/>
    <cellStyle name="Calculation 3 3 16 3" xfId="8008"/>
    <cellStyle name="Calculation 3 3 17" xfId="8009"/>
    <cellStyle name="Calculation 3 3 17 2" xfId="8010"/>
    <cellStyle name="Calculation 3 3 17 2 2" xfId="8011"/>
    <cellStyle name="Calculation 3 3 17 3" xfId="8012"/>
    <cellStyle name="Calculation 3 3 18" xfId="8013"/>
    <cellStyle name="Calculation 3 3 18 2" xfId="8014"/>
    <cellStyle name="Calculation 3 3 19" xfId="8015"/>
    <cellStyle name="Calculation 3 3 2" xfId="8016"/>
    <cellStyle name="Calculation 3 3 2 10" xfId="8017"/>
    <cellStyle name="Calculation 3 3 2 10 2" xfId="8018"/>
    <cellStyle name="Calculation 3 3 2 10 2 2" xfId="8019"/>
    <cellStyle name="Calculation 3 3 2 10 3" xfId="8020"/>
    <cellStyle name="Calculation 3 3 2 11" xfId="8021"/>
    <cellStyle name="Calculation 3 3 2 11 2" xfId="8022"/>
    <cellStyle name="Calculation 3 3 2 11 2 2" xfId="8023"/>
    <cellStyle name="Calculation 3 3 2 11 3" xfId="8024"/>
    <cellStyle name="Calculation 3 3 2 12" xfId="8025"/>
    <cellStyle name="Calculation 3 3 2 12 2" xfId="8026"/>
    <cellStyle name="Calculation 3 3 2 12 2 2" xfId="8027"/>
    <cellStyle name="Calculation 3 3 2 12 3" xfId="8028"/>
    <cellStyle name="Calculation 3 3 2 13" xfId="8029"/>
    <cellStyle name="Calculation 3 3 2 13 2" xfId="8030"/>
    <cellStyle name="Calculation 3 3 2 13 2 2" xfId="8031"/>
    <cellStyle name="Calculation 3 3 2 13 3" xfId="8032"/>
    <cellStyle name="Calculation 3 3 2 14" xfId="8033"/>
    <cellStyle name="Calculation 3 3 2 14 2" xfId="8034"/>
    <cellStyle name="Calculation 3 3 2 14 2 2" xfId="8035"/>
    <cellStyle name="Calculation 3 3 2 14 3" xfId="8036"/>
    <cellStyle name="Calculation 3 3 2 15" xfId="8037"/>
    <cellStyle name="Calculation 3 3 2 15 2" xfId="8038"/>
    <cellStyle name="Calculation 3 3 2 15 2 2" xfId="8039"/>
    <cellStyle name="Calculation 3 3 2 15 3" xfId="8040"/>
    <cellStyle name="Calculation 3 3 2 16" xfId="8041"/>
    <cellStyle name="Calculation 3 3 2 16 2" xfId="8042"/>
    <cellStyle name="Calculation 3 3 2 16 2 2" xfId="8043"/>
    <cellStyle name="Calculation 3 3 2 16 3" xfId="8044"/>
    <cellStyle name="Calculation 3 3 2 17" xfId="8045"/>
    <cellStyle name="Calculation 3 3 2 17 2" xfId="8046"/>
    <cellStyle name="Calculation 3 3 2 17 2 2" xfId="8047"/>
    <cellStyle name="Calculation 3 3 2 17 3" xfId="8048"/>
    <cellStyle name="Calculation 3 3 2 18" xfId="8049"/>
    <cellStyle name="Calculation 3 3 2 18 2" xfId="8050"/>
    <cellStyle name="Calculation 3 3 2 18 2 2" xfId="8051"/>
    <cellStyle name="Calculation 3 3 2 18 3" xfId="8052"/>
    <cellStyle name="Calculation 3 3 2 19" xfId="8053"/>
    <cellStyle name="Calculation 3 3 2 19 2" xfId="8054"/>
    <cellStyle name="Calculation 3 3 2 19 2 2" xfId="8055"/>
    <cellStyle name="Calculation 3 3 2 19 3" xfId="8056"/>
    <cellStyle name="Calculation 3 3 2 2" xfId="8057"/>
    <cellStyle name="Calculation 3 3 2 2 2" xfId="8058"/>
    <cellStyle name="Calculation 3 3 2 2 2 2" xfId="8059"/>
    <cellStyle name="Calculation 3 3 2 2 3" xfId="8060"/>
    <cellStyle name="Calculation 3 3 2 20" xfId="8061"/>
    <cellStyle name="Calculation 3 3 2 20 2" xfId="8062"/>
    <cellStyle name="Calculation 3 3 2 20 2 2" xfId="8063"/>
    <cellStyle name="Calculation 3 3 2 20 3" xfId="8064"/>
    <cellStyle name="Calculation 3 3 2 21" xfId="8065"/>
    <cellStyle name="Calculation 3 3 2 21 2" xfId="8066"/>
    <cellStyle name="Calculation 3 3 2 22" xfId="8067"/>
    <cellStyle name="Calculation 3 3 2 3" xfId="8068"/>
    <cellStyle name="Calculation 3 3 2 3 2" xfId="8069"/>
    <cellStyle name="Calculation 3 3 2 3 2 2" xfId="8070"/>
    <cellStyle name="Calculation 3 3 2 3 3" xfId="8071"/>
    <cellStyle name="Calculation 3 3 2 4" xfId="8072"/>
    <cellStyle name="Calculation 3 3 2 4 2" xfId="8073"/>
    <cellStyle name="Calculation 3 3 2 4 2 2" xfId="8074"/>
    <cellStyle name="Calculation 3 3 2 4 3" xfId="8075"/>
    <cellStyle name="Calculation 3 3 2 5" xfId="8076"/>
    <cellStyle name="Calculation 3 3 2 5 2" xfId="8077"/>
    <cellStyle name="Calculation 3 3 2 5 2 2" xfId="8078"/>
    <cellStyle name="Calculation 3 3 2 5 3" xfId="8079"/>
    <cellStyle name="Calculation 3 3 2 6" xfId="8080"/>
    <cellStyle name="Calculation 3 3 2 6 2" xfId="8081"/>
    <cellStyle name="Calculation 3 3 2 6 2 2" xfId="8082"/>
    <cellStyle name="Calculation 3 3 2 6 3" xfId="8083"/>
    <cellStyle name="Calculation 3 3 2 7" xfId="8084"/>
    <cellStyle name="Calculation 3 3 2 7 2" xfId="8085"/>
    <cellStyle name="Calculation 3 3 2 7 2 2" xfId="8086"/>
    <cellStyle name="Calculation 3 3 2 7 3" xfId="8087"/>
    <cellStyle name="Calculation 3 3 2 8" xfId="8088"/>
    <cellStyle name="Calculation 3 3 2 8 2" xfId="8089"/>
    <cellStyle name="Calculation 3 3 2 8 2 2" xfId="8090"/>
    <cellStyle name="Calculation 3 3 2 8 3" xfId="8091"/>
    <cellStyle name="Calculation 3 3 2 9" xfId="8092"/>
    <cellStyle name="Calculation 3 3 2 9 2" xfId="8093"/>
    <cellStyle name="Calculation 3 3 2 9 2 2" xfId="8094"/>
    <cellStyle name="Calculation 3 3 2 9 3" xfId="8095"/>
    <cellStyle name="Calculation 3 3 3" xfId="8096"/>
    <cellStyle name="Calculation 3 3 3 2" xfId="8097"/>
    <cellStyle name="Calculation 3 3 3 2 2" xfId="8098"/>
    <cellStyle name="Calculation 3 3 3 3" xfId="8099"/>
    <cellStyle name="Calculation 3 3 4" xfId="8100"/>
    <cellStyle name="Calculation 3 3 4 2" xfId="8101"/>
    <cellStyle name="Calculation 3 3 4 2 2" xfId="8102"/>
    <cellStyle name="Calculation 3 3 4 3" xfId="8103"/>
    <cellStyle name="Calculation 3 3 5" xfId="8104"/>
    <cellStyle name="Calculation 3 3 5 2" xfId="8105"/>
    <cellStyle name="Calculation 3 3 5 2 2" xfId="8106"/>
    <cellStyle name="Calculation 3 3 5 3" xfId="8107"/>
    <cellStyle name="Calculation 3 3 6" xfId="8108"/>
    <cellStyle name="Calculation 3 3 6 2" xfId="8109"/>
    <cellStyle name="Calculation 3 3 6 2 2" xfId="8110"/>
    <cellStyle name="Calculation 3 3 6 3" xfId="8111"/>
    <cellStyle name="Calculation 3 3 7" xfId="8112"/>
    <cellStyle name="Calculation 3 3 7 2" xfId="8113"/>
    <cellStyle name="Calculation 3 3 7 2 2" xfId="8114"/>
    <cellStyle name="Calculation 3 3 7 3" xfId="8115"/>
    <cellStyle name="Calculation 3 3 8" xfId="8116"/>
    <cellStyle name="Calculation 3 3 8 2" xfId="8117"/>
    <cellStyle name="Calculation 3 3 8 2 2" xfId="8118"/>
    <cellStyle name="Calculation 3 3 8 3" xfId="8119"/>
    <cellStyle name="Calculation 3 3 9" xfId="8120"/>
    <cellStyle name="Calculation 3 3 9 2" xfId="8121"/>
    <cellStyle name="Calculation 3 3 9 2 2" xfId="8122"/>
    <cellStyle name="Calculation 3 3 9 3" xfId="8123"/>
    <cellStyle name="Calculation 3 4" xfId="8124"/>
    <cellStyle name="Calculation 3 4 10" xfId="8125"/>
    <cellStyle name="Calculation 3 4 10 2" xfId="8126"/>
    <cellStyle name="Calculation 3 4 10 2 2" xfId="8127"/>
    <cellStyle name="Calculation 3 4 10 3" xfId="8128"/>
    <cellStyle name="Calculation 3 4 11" xfId="8129"/>
    <cellStyle name="Calculation 3 4 11 2" xfId="8130"/>
    <cellStyle name="Calculation 3 4 11 2 2" xfId="8131"/>
    <cellStyle name="Calculation 3 4 11 3" xfId="8132"/>
    <cellStyle name="Calculation 3 4 12" xfId="8133"/>
    <cellStyle name="Calculation 3 4 12 2" xfId="8134"/>
    <cellStyle name="Calculation 3 4 12 2 2" xfId="8135"/>
    <cellStyle name="Calculation 3 4 12 3" xfId="8136"/>
    <cellStyle name="Calculation 3 4 13" xfId="8137"/>
    <cellStyle name="Calculation 3 4 13 2" xfId="8138"/>
    <cellStyle name="Calculation 3 4 13 2 2" xfId="8139"/>
    <cellStyle name="Calculation 3 4 13 3" xfId="8140"/>
    <cellStyle name="Calculation 3 4 14" xfId="8141"/>
    <cellStyle name="Calculation 3 4 14 2" xfId="8142"/>
    <cellStyle name="Calculation 3 4 14 2 2" xfId="8143"/>
    <cellStyle name="Calculation 3 4 14 3" xfId="8144"/>
    <cellStyle name="Calculation 3 4 15" xfId="8145"/>
    <cellStyle name="Calculation 3 4 15 2" xfId="8146"/>
    <cellStyle name="Calculation 3 4 15 2 2" xfId="8147"/>
    <cellStyle name="Calculation 3 4 15 3" xfId="8148"/>
    <cellStyle name="Calculation 3 4 16" xfId="8149"/>
    <cellStyle name="Calculation 3 4 16 2" xfId="8150"/>
    <cellStyle name="Calculation 3 4 16 2 2" xfId="8151"/>
    <cellStyle name="Calculation 3 4 16 3" xfId="8152"/>
    <cellStyle name="Calculation 3 4 17" xfId="8153"/>
    <cellStyle name="Calculation 3 4 17 2" xfId="8154"/>
    <cellStyle name="Calculation 3 4 17 2 2" xfId="8155"/>
    <cellStyle name="Calculation 3 4 17 3" xfId="8156"/>
    <cellStyle name="Calculation 3 4 18" xfId="8157"/>
    <cellStyle name="Calculation 3 4 18 2" xfId="8158"/>
    <cellStyle name="Calculation 3 4 19" xfId="8159"/>
    <cellStyle name="Calculation 3 4 2" xfId="8160"/>
    <cellStyle name="Calculation 3 4 2 10" xfId="8161"/>
    <cellStyle name="Calculation 3 4 2 10 2" xfId="8162"/>
    <cellStyle name="Calculation 3 4 2 10 2 2" xfId="8163"/>
    <cellStyle name="Calculation 3 4 2 10 3" xfId="8164"/>
    <cellStyle name="Calculation 3 4 2 11" xfId="8165"/>
    <cellStyle name="Calculation 3 4 2 11 2" xfId="8166"/>
    <cellStyle name="Calculation 3 4 2 11 2 2" xfId="8167"/>
    <cellStyle name="Calculation 3 4 2 11 3" xfId="8168"/>
    <cellStyle name="Calculation 3 4 2 12" xfId="8169"/>
    <cellStyle name="Calculation 3 4 2 12 2" xfId="8170"/>
    <cellStyle name="Calculation 3 4 2 12 2 2" xfId="8171"/>
    <cellStyle name="Calculation 3 4 2 12 3" xfId="8172"/>
    <cellStyle name="Calculation 3 4 2 13" xfId="8173"/>
    <cellStyle name="Calculation 3 4 2 13 2" xfId="8174"/>
    <cellStyle name="Calculation 3 4 2 13 2 2" xfId="8175"/>
    <cellStyle name="Calculation 3 4 2 13 3" xfId="8176"/>
    <cellStyle name="Calculation 3 4 2 14" xfId="8177"/>
    <cellStyle name="Calculation 3 4 2 14 2" xfId="8178"/>
    <cellStyle name="Calculation 3 4 2 14 2 2" xfId="8179"/>
    <cellStyle name="Calculation 3 4 2 14 3" xfId="8180"/>
    <cellStyle name="Calculation 3 4 2 15" xfId="8181"/>
    <cellStyle name="Calculation 3 4 2 15 2" xfId="8182"/>
    <cellStyle name="Calculation 3 4 2 15 2 2" xfId="8183"/>
    <cellStyle name="Calculation 3 4 2 15 3" xfId="8184"/>
    <cellStyle name="Calculation 3 4 2 16" xfId="8185"/>
    <cellStyle name="Calculation 3 4 2 16 2" xfId="8186"/>
    <cellStyle name="Calculation 3 4 2 16 2 2" xfId="8187"/>
    <cellStyle name="Calculation 3 4 2 16 3" xfId="8188"/>
    <cellStyle name="Calculation 3 4 2 17" xfId="8189"/>
    <cellStyle name="Calculation 3 4 2 17 2" xfId="8190"/>
    <cellStyle name="Calculation 3 4 2 17 2 2" xfId="8191"/>
    <cellStyle name="Calculation 3 4 2 17 3" xfId="8192"/>
    <cellStyle name="Calculation 3 4 2 18" xfId="8193"/>
    <cellStyle name="Calculation 3 4 2 18 2" xfId="8194"/>
    <cellStyle name="Calculation 3 4 2 18 2 2" xfId="8195"/>
    <cellStyle name="Calculation 3 4 2 18 3" xfId="8196"/>
    <cellStyle name="Calculation 3 4 2 19" xfId="8197"/>
    <cellStyle name="Calculation 3 4 2 19 2" xfId="8198"/>
    <cellStyle name="Calculation 3 4 2 19 2 2" xfId="8199"/>
    <cellStyle name="Calculation 3 4 2 19 3" xfId="8200"/>
    <cellStyle name="Calculation 3 4 2 2" xfId="8201"/>
    <cellStyle name="Calculation 3 4 2 2 2" xfId="8202"/>
    <cellStyle name="Calculation 3 4 2 2 2 2" xfId="8203"/>
    <cellStyle name="Calculation 3 4 2 2 3" xfId="8204"/>
    <cellStyle name="Calculation 3 4 2 20" xfId="8205"/>
    <cellStyle name="Calculation 3 4 2 20 2" xfId="8206"/>
    <cellStyle name="Calculation 3 4 2 20 2 2" xfId="8207"/>
    <cellStyle name="Calculation 3 4 2 20 3" xfId="8208"/>
    <cellStyle name="Calculation 3 4 2 21" xfId="8209"/>
    <cellStyle name="Calculation 3 4 2 21 2" xfId="8210"/>
    <cellStyle name="Calculation 3 4 2 22" xfId="8211"/>
    <cellStyle name="Calculation 3 4 2 3" xfId="8212"/>
    <cellStyle name="Calculation 3 4 2 3 2" xfId="8213"/>
    <cellStyle name="Calculation 3 4 2 3 2 2" xfId="8214"/>
    <cellStyle name="Calculation 3 4 2 3 3" xfId="8215"/>
    <cellStyle name="Calculation 3 4 2 4" xfId="8216"/>
    <cellStyle name="Calculation 3 4 2 4 2" xfId="8217"/>
    <cellStyle name="Calculation 3 4 2 4 2 2" xfId="8218"/>
    <cellStyle name="Calculation 3 4 2 4 3" xfId="8219"/>
    <cellStyle name="Calculation 3 4 2 5" xfId="8220"/>
    <cellStyle name="Calculation 3 4 2 5 2" xfId="8221"/>
    <cellStyle name="Calculation 3 4 2 5 2 2" xfId="8222"/>
    <cellStyle name="Calculation 3 4 2 5 3" xfId="8223"/>
    <cellStyle name="Calculation 3 4 2 6" xfId="8224"/>
    <cellStyle name="Calculation 3 4 2 6 2" xfId="8225"/>
    <cellStyle name="Calculation 3 4 2 6 2 2" xfId="8226"/>
    <cellStyle name="Calculation 3 4 2 6 3" xfId="8227"/>
    <cellStyle name="Calculation 3 4 2 7" xfId="8228"/>
    <cellStyle name="Calculation 3 4 2 7 2" xfId="8229"/>
    <cellStyle name="Calculation 3 4 2 7 2 2" xfId="8230"/>
    <cellStyle name="Calculation 3 4 2 7 3" xfId="8231"/>
    <cellStyle name="Calculation 3 4 2 8" xfId="8232"/>
    <cellStyle name="Calculation 3 4 2 8 2" xfId="8233"/>
    <cellStyle name="Calculation 3 4 2 8 2 2" xfId="8234"/>
    <cellStyle name="Calculation 3 4 2 8 3" xfId="8235"/>
    <cellStyle name="Calculation 3 4 2 9" xfId="8236"/>
    <cellStyle name="Calculation 3 4 2 9 2" xfId="8237"/>
    <cellStyle name="Calculation 3 4 2 9 2 2" xfId="8238"/>
    <cellStyle name="Calculation 3 4 2 9 3" xfId="8239"/>
    <cellStyle name="Calculation 3 4 3" xfId="8240"/>
    <cellStyle name="Calculation 3 4 3 2" xfId="8241"/>
    <cellStyle name="Calculation 3 4 3 2 2" xfId="8242"/>
    <cellStyle name="Calculation 3 4 3 3" xfId="8243"/>
    <cellStyle name="Calculation 3 4 4" xfId="8244"/>
    <cellStyle name="Calculation 3 4 4 2" xfId="8245"/>
    <cellStyle name="Calculation 3 4 4 2 2" xfId="8246"/>
    <cellStyle name="Calculation 3 4 4 3" xfId="8247"/>
    <cellStyle name="Calculation 3 4 5" xfId="8248"/>
    <cellStyle name="Calculation 3 4 5 2" xfId="8249"/>
    <cellStyle name="Calculation 3 4 5 2 2" xfId="8250"/>
    <cellStyle name="Calculation 3 4 5 3" xfId="8251"/>
    <cellStyle name="Calculation 3 4 6" xfId="8252"/>
    <cellStyle name="Calculation 3 4 6 2" xfId="8253"/>
    <cellStyle name="Calculation 3 4 6 2 2" xfId="8254"/>
    <cellStyle name="Calculation 3 4 6 3" xfId="8255"/>
    <cellStyle name="Calculation 3 4 7" xfId="8256"/>
    <cellStyle name="Calculation 3 4 7 2" xfId="8257"/>
    <cellStyle name="Calculation 3 4 7 2 2" xfId="8258"/>
    <cellStyle name="Calculation 3 4 7 3" xfId="8259"/>
    <cellStyle name="Calculation 3 4 8" xfId="8260"/>
    <cellStyle name="Calculation 3 4 8 2" xfId="8261"/>
    <cellStyle name="Calculation 3 4 8 2 2" xfId="8262"/>
    <cellStyle name="Calculation 3 4 8 3" xfId="8263"/>
    <cellStyle name="Calculation 3 4 9" xfId="8264"/>
    <cellStyle name="Calculation 3 4 9 2" xfId="8265"/>
    <cellStyle name="Calculation 3 4 9 2 2" xfId="8266"/>
    <cellStyle name="Calculation 3 4 9 3" xfId="8267"/>
    <cellStyle name="Calculation 3 5" xfId="8268"/>
    <cellStyle name="Calculation 3 5 10" xfId="8269"/>
    <cellStyle name="Calculation 3 5 10 2" xfId="8270"/>
    <cellStyle name="Calculation 3 5 10 2 2" xfId="8271"/>
    <cellStyle name="Calculation 3 5 10 3" xfId="8272"/>
    <cellStyle name="Calculation 3 5 11" xfId="8273"/>
    <cellStyle name="Calculation 3 5 11 2" xfId="8274"/>
    <cellStyle name="Calculation 3 5 11 2 2" xfId="8275"/>
    <cellStyle name="Calculation 3 5 11 3" xfId="8276"/>
    <cellStyle name="Calculation 3 5 12" xfId="8277"/>
    <cellStyle name="Calculation 3 5 12 2" xfId="8278"/>
    <cellStyle name="Calculation 3 5 12 2 2" xfId="8279"/>
    <cellStyle name="Calculation 3 5 12 3" xfId="8280"/>
    <cellStyle name="Calculation 3 5 13" xfId="8281"/>
    <cellStyle name="Calculation 3 5 13 2" xfId="8282"/>
    <cellStyle name="Calculation 3 5 13 2 2" xfId="8283"/>
    <cellStyle name="Calculation 3 5 13 3" xfId="8284"/>
    <cellStyle name="Calculation 3 5 14" xfId="8285"/>
    <cellStyle name="Calculation 3 5 14 2" xfId="8286"/>
    <cellStyle name="Calculation 3 5 14 2 2" xfId="8287"/>
    <cellStyle name="Calculation 3 5 14 3" xfId="8288"/>
    <cellStyle name="Calculation 3 5 15" xfId="8289"/>
    <cellStyle name="Calculation 3 5 15 2" xfId="8290"/>
    <cellStyle name="Calculation 3 5 15 2 2" xfId="8291"/>
    <cellStyle name="Calculation 3 5 15 3" xfId="8292"/>
    <cellStyle name="Calculation 3 5 16" xfId="8293"/>
    <cellStyle name="Calculation 3 5 16 2" xfId="8294"/>
    <cellStyle name="Calculation 3 5 16 2 2" xfId="8295"/>
    <cellStyle name="Calculation 3 5 16 3" xfId="8296"/>
    <cellStyle name="Calculation 3 5 17" xfId="8297"/>
    <cellStyle name="Calculation 3 5 17 2" xfId="8298"/>
    <cellStyle name="Calculation 3 5 17 2 2" xfId="8299"/>
    <cellStyle name="Calculation 3 5 17 3" xfId="8300"/>
    <cellStyle name="Calculation 3 5 18" xfId="8301"/>
    <cellStyle name="Calculation 3 5 18 2" xfId="8302"/>
    <cellStyle name="Calculation 3 5 18 2 2" xfId="8303"/>
    <cellStyle name="Calculation 3 5 18 3" xfId="8304"/>
    <cellStyle name="Calculation 3 5 19" xfId="8305"/>
    <cellStyle name="Calculation 3 5 19 2" xfId="8306"/>
    <cellStyle name="Calculation 3 5 19 2 2" xfId="8307"/>
    <cellStyle name="Calculation 3 5 19 3" xfId="8308"/>
    <cellStyle name="Calculation 3 5 2" xfId="8309"/>
    <cellStyle name="Calculation 3 5 2 10" xfId="8310"/>
    <cellStyle name="Calculation 3 5 2 10 2" xfId="8311"/>
    <cellStyle name="Calculation 3 5 2 10 2 2" xfId="8312"/>
    <cellStyle name="Calculation 3 5 2 10 3" xfId="8313"/>
    <cellStyle name="Calculation 3 5 2 11" xfId="8314"/>
    <cellStyle name="Calculation 3 5 2 11 2" xfId="8315"/>
    <cellStyle name="Calculation 3 5 2 11 2 2" xfId="8316"/>
    <cellStyle name="Calculation 3 5 2 11 3" xfId="8317"/>
    <cellStyle name="Calculation 3 5 2 12" xfId="8318"/>
    <cellStyle name="Calculation 3 5 2 12 2" xfId="8319"/>
    <cellStyle name="Calculation 3 5 2 12 2 2" xfId="8320"/>
    <cellStyle name="Calculation 3 5 2 12 3" xfId="8321"/>
    <cellStyle name="Calculation 3 5 2 13" xfId="8322"/>
    <cellStyle name="Calculation 3 5 2 13 2" xfId="8323"/>
    <cellStyle name="Calculation 3 5 2 13 2 2" xfId="8324"/>
    <cellStyle name="Calculation 3 5 2 13 3" xfId="8325"/>
    <cellStyle name="Calculation 3 5 2 14" xfId="8326"/>
    <cellStyle name="Calculation 3 5 2 14 2" xfId="8327"/>
    <cellStyle name="Calculation 3 5 2 14 2 2" xfId="8328"/>
    <cellStyle name="Calculation 3 5 2 14 3" xfId="8329"/>
    <cellStyle name="Calculation 3 5 2 15" xfId="8330"/>
    <cellStyle name="Calculation 3 5 2 15 2" xfId="8331"/>
    <cellStyle name="Calculation 3 5 2 15 2 2" xfId="8332"/>
    <cellStyle name="Calculation 3 5 2 15 3" xfId="8333"/>
    <cellStyle name="Calculation 3 5 2 16" xfId="8334"/>
    <cellStyle name="Calculation 3 5 2 16 2" xfId="8335"/>
    <cellStyle name="Calculation 3 5 2 16 2 2" xfId="8336"/>
    <cellStyle name="Calculation 3 5 2 16 3" xfId="8337"/>
    <cellStyle name="Calculation 3 5 2 17" xfId="8338"/>
    <cellStyle name="Calculation 3 5 2 17 2" xfId="8339"/>
    <cellStyle name="Calculation 3 5 2 17 2 2" xfId="8340"/>
    <cellStyle name="Calculation 3 5 2 17 3" xfId="8341"/>
    <cellStyle name="Calculation 3 5 2 18" xfId="8342"/>
    <cellStyle name="Calculation 3 5 2 18 2" xfId="8343"/>
    <cellStyle name="Calculation 3 5 2 18 2 2" xfId="8344"/>
    <cellStyle name="Calculation 3 5 2 18 3" xfId="8345"/>
    <cellStyle name="Calculation 3 5 2 19" xfId="8346"/>
    <cellStyle name="Calculation 3 5 2 19 2" xfId="8347"/>
    <cellStyle name="Calculation 3 5 2 19 2 2" xfId="8348"/>
    <cellStyle name="Calculation 3 5 2 19 3" xfId="8349"/>
    <cellStyle name="Calculation 3 5 2 2" xfId="8350"/>
    <cellStyle name="Calculation 3 5 2 2 2" xfId="8351"/>
    <cellStyle name="Calculation 3 5 2 2 2 2" xfId="8352"/>
    <cellStyle name="Calculation 3 5 2 2 3" xfId="8353"/>
    <cellStyle name="Calculation 3 5 2 20" xfId="8354"/>
    <cellStyle name="Calculation 3 5 2 20 2" xfId="8355"/>
    <cellStyle name="Calculation 3 5 2 20 2 2" xfId="8356"/>
    <cellStyle name="Calculation 3 5 2 20 3" xfId="8357"/>
    <cellStyle name="Calculation 3 5 2 21" xfId="8358"/>
    <cellStyle name="Calculation 3 5 2 21 2" xfId="8359"/>
    <cellStyle name="Calculation 3 5 2 22" xfId="8360"/>
    <cellStyle name="Calculation 3 5 2 3" xfId="8361"/>
    <cellStyle name="Calculation 3 5 2 3 2" xfId="8362"/>
    <cellStyle name="Calculation 3 5 2 3 2 2" xfId="8363"/>
    <cellStyle name="Calculation 3 5 2 3 3" xfId="8364"/>
    <cellStyle name="Calculation 3 5 2 4" xfId="8365"/>
    <cellStyle name="Calculation 3 5 2 4 2" xfId="8366"/>
    <cellStyle name="Calculation 3 5 2 4 2 2" xfId="8367"/>
    <cellStyle name="Calculation 3 5 2 4 3" xfId="8368"/>
    <cellStyle name="Calculation 3 5 2 5" xfId="8369"/>
    <cellStyle name="Calculation 3 5 2 5 2" xfId="8370"/>
    <cellStyle name="Calculation 3 5 2 5 2 2" xfId="8371"/>
    <cellStyle name="Calculation 3 5 2 5 3" xfId="8372"/>
    <cellStyle name="Calculation 3 5 2 6" xfId="8373"/>
    <cellStyle name="Calculation 3 5 2 6 2" xfId="8374"/>
    <cellStyle name="Calculation 3 5 2 6 2 2" xfId="8375"/>
    <cellStyle name="Calculation 3 5 2 6 3" xfId="8376"/>
    <cellStyle name="Calculation 3 5 2 7" xfId="8377"/>
    <cellStyle name="Calculation 3 5 2 7 2" xfId="8378"/>
    <cellStyle name="Calculation 3 5 2 7 2 2" xfId="8379"/>
    <cellStyle name="Calculation 3 5 2 7 3" xfId="8380"/>
    <cellStyle name="Calculation 3 5 2 8" xfId="8381"/>
    <cellStyle name="Calculation 3 5 2 8 2" xfId="8382"/>
    <cellStyle name="Calculation 3 5 2 8 2 2" xfId="8383"/>
    <cellStyle name="Calculation 3 5 2 8 3" xfId="8384"/>
    <cellStyle name="Calculation 3 5 2 9" xfId="8385"/>
    <cellStyle name="Calculation 3 5 2 9 2" xfId="8386"/>
    <cellStyle name="Calculation 3 5 2 9 2 2" xfId="8387"/>
    <cellStyle name="Calculation 3 5 2 9 3" xfId="8388"/>
    <cellStyle name="Calculation 3 5 20" xfId="8389"/>
    <cellStyle name="Calculation 3 5 20 2" xfId="8390"/>
    <cellStyle name="Calculation 3 5 20 2 2" xfId="8391"/>
    <cellStyle name="Calculation 3 5 20 3" xfId="8392"/>
    <cellStyle name="Calculation 3 5 21" xfId="8393"/>
    <cellStyle name="Calculation 3 5 21 2" xfId="8394"/>
    <cellStyle name="Calculation 3 5 21 2 2" xfId="8395"/>
    <cellStyle name="Calculation 3 5 21 3" xfId="8396"/>
    <cellStyle name="Calculation 3 5 22" xfId="8397"/>
    <cellStyle name="Calculation 3 5 22 2" xfId="8398"/>
    <cellStyle name="Calculation 3 5 23" xfId="8399"/>
    <cellStyle name="Calculation 3 5 3" xfId="8400"/>
    <cellStyle name="Calculation 3 5 3 2" xfId="8401"/>
    <cellStyle name="Calculation 3 5 3 2 2" xfId="8402"/>
    <cellStyle name="Calculation 3 5 3 3" xfId="8403"/>
    <cellStyle name="Calculation 3 5 4" xfId="8404"/>
    <cellStyle name="Calculation 3 5 4 2" xfId="8405"/>
    <cellStyle name="Calculation 3 5 4 2 2" xfId="8406"/>
    <cellStyle name="Calculation 3 5 4 3" xfId="8407"/>
    <cellStyle name="Calculation 3 5 5" xfId="8408"/>
    <cellStyle name="Calculation 3 5 5 2" xfId="8409"/>
    <cellStyle name="Calculation 3 5 5 2 2" xfId="8410"/>
    <cellStyle name="Calculation 3 5 5 3" xfId="8411"/>
    <cellStyle name="Calculation 3 5 6" xfId="8412"/>
    <cellStyle name="Calculation 3 5 6 2" xfId="8413"/>
    <cellStyle name="Calculation 3 5 6 2 2" xfId="8414"/>
    <cellStyle name="Calculation 3 5 6 3" xfId="8415"/>
    <cellStyle name="Calculation 3 5 7" xfId="8416"/>
    <cellStyle name="Calculation 3 5 7 2" xfId="8417"/>
    <cellStyle name="Calculation 3 5 7 2 2" xfId="8418"/>
    <cellStyle name="Calculation 3 5 7 3" xfId="8419"/>
    <cellStyle name="Calculation 3 5 8" xfId="8420"/>
    <cellStyle name="Calculation 3 5 8 2" xfId="8421"/>
    <cellStyle name="Calculation 3 5 8 2 2" xfId="8422"/>
    <cellStyle name="Calculation 3 5 8 3" xfId="8423"/>
    <cellStyle name="Calculation 3 5 9" xfId="8424"/>
    <cellStyle name="Calculation 3 5 9 2" xfId="8425"/>
    <cellStyle name="Calculation 3 5 9 2 2" xfId="8426"/>
    <cellStyle name="Calculation 3 5 9 3" xfId="8427"/>
    <cellStyle name="Calculation 3 6" xfId="8428"/>
    <cellStyle name="Calculation 3 6 10" xfId="8429"/>
    <cellStyle name="Calculation 3 6 10 2" xfId="8430"/>
    <cellStyle name="Calculation 3 6 10 2 2" xfId="8431"/>
    <cellStyle name="Calculation 3 6 10 3" xfId="8432"/>
    <cellStyle name="Calculation 3 6 11" xfId="8433"/>
    <cellStyle name="Calculation 3 6 11 2" xfId="8434"/>
    <cellStyle name="Calculation 3 6 11 2 2" xfId="8435"/>
    <cellStyle name="Calculation 3 6 11 3" xfId="8436"/>
    <cellStyle name="Calculation 3 6 12" xfId="8437"/>
    <cellStyle name="Calculation 3 6 12 2" xfId="8438"/>
    <cellStyle name="Calculation 3 6 12 2 2" xfId="8439"/>
    <cellStyle name="Calculation 3 6 12 3" xfId="8440"/>
    <cellStyle name="Calculation 3 6 13" xfId="8441"/>
    <cellStyle name="Calculation 3 6 13 2" xfId="8442"/>
    <cellStyle name="Calculation 3 6 13 2 2" xfId="8443"/>
    <cellStyle name="Calculation 3 6 13 3" xfId="8444"/>
    <cellStyle name="Calculation 3 6 14" xfId="8445"/>
    <cellStyle name="Calculation 3 6 14 2" xfId="8446"/>
    <cellStyle name="Calculation 3 6 14 2 2" xfId="8447"/>
    <cellStyle name="Calculation 3 6 14 3" xfId="8448"/>
    <cellStyle name="Calculation 3 6 15" xfId="8449"/>
    <cellStyle name="Calculation 3 6 15 2" xfId="8450"/>
    <cellStyle name="Calculation 3 6 15 2 2" xfId="8451"/>
    <cellStyle name="Calculation 3 6 15 3" xfId="8452"/>
    <cellStyle name="Calculation 3 6 16" xfId="8453"/>
    <cellStyle name="Calculation 3 6 16 2" xfId="8454"/>
    <cellStyle name="Calculation 3 6 16 2 2" xfId="8455"/>
    <cellStyle name="Calculation 3 6 16 3" xfId="8456"/>
    <cellStyle name="Calculation 3 6 17" xfId="8457"/>
    <cellStyle name="Calculation 3 6 17 2" xfId="8458"/>
    <cellStyle name="Calculation 3 6 17 2 2" xfId="8459"/>
    <cellStyle name="Calculation 3 6 17 3" xfId="8460"/>
    <cellStyle name="Calculation 3 6 18" xfId="8461"/>
    <cellStyle name="Calculation 3 6 18 2" xfId="8462"/>
    <cellStyle name="Calculation 3 6 18 2 2" xfId="8463"/>
    <cellStyle name="Calculation 3 6 18 3" xfId="8464"/>
    <cellStyle name="Calculation 3 6 19" xfId="8465"/>
    <cellStyle name="Calculation 3 6 19 2" xfId="8466"/>
    <cellStyle name="Calculation 3 6 19 2 2" xfId="8467"/>
    <cellStyle name="Calculation 3 6 19 3" xfId="8468"/>
    <cellStyle name="Calculation 3 6 2" xfId="8469"/>
    <cellStyle name="Calculation 3 6 2 2" xfId="8470"/>
    <cellStyle name="Calculation 3 6 2 2 2" xfId="8471"/>
    <cellStyle name="Calculation 3 6 2 3" xfId="8472"/>
    <cellStyle name="Calculation 3 6 20" xfId="8473"/>
    <cellStyle name="Calculation 3 6 20 2" xfId="8474"/>
    <cellStyle name="Calculation 3 6 20 2 2" xfId="8475"/>
    <cellStyle name="Calculation 3 6 20 3" xfId="8476"/>
    <cellStyle name="Calculation 3 6 21" xfId="8477"/>
    <cellStyle name="Calculation 3 6 21 2" xfId="8478"/>
    <cellStyle name="Calculation 3 6 22" xfId="8479"/>
    <cellStyle name="Calculation 3 6 3" xfId="8480"/>
    <cellStyle name="Calculation 3 6 3 2" xfId="8481"/>
    <cellStyle name="Calculation 3 6 3 2 2" xfId="8482"/>
    <cellStyle name="Calculation 3 6 3 3" xfId="8483"/>
    <cellStyle name="Calculation 3 6 4" xfId="8484"/>
    <cellStyle name="Calculation 3 6 4 2" xfId="8485"/>
    <cellStyle name="Calculation 3 6 4 2 2" xfId="8486"/>
    <cellStyle name="Calculation 3 6 4 3" xfId="8487"/>
    <cellStyle name="Calculation 3 6 5" xfId="8488"/>
    <cellStyle name="Calculation 3 6 5 2" xfId="8489"/>
    <cellStyle name="Calculation 3 6 5 2 2" xfId="8490"/>
    <cellStyle name="Calculation 3 6 5 3" xfId="8491"/>
    <cellStyle name="Calculation 3 6 6" xfId="8492"/>
    <cellStyle name="Calculation 3 6 6 2" xfId="8493"/>
    <cellStyle name="Calculation 3 6 6 2 2" xfId="8494"/>
    <cellStyle name="Calculation 3 6 6 3" xfId="8495"/>
    <cellStyle name="Calculation 3 6 7" xfId="8496"/>
    <cellStyle name="Calculation 3 6 7 2" xfId="8497"/>
    <cellStyle name="Calculation 3 6 7 2 2" xfId="8498"/>
    <cellStyle name="Calculation 3 6 7 3" xfId="8499"/>
    <cellStyle name="Calculation 3 6 8" xfId="8500"/>
    <cellStyle name="Calculation 3 6 8 2" xfId="8501"/>
    <cellStyle name="Calculation 3 6 8 2 2" xfId="8502"/>
    <cellStyle name="Calculation 3 6 8 3" xfId="8503"/>
    <cellStyle name="Calculation 3 6 9" xfId="8504"/>
    <cellStyle name="Calculation 3 6 9 2" xfId="8505"/>
    <cellStyle name="Calculation 3 6 9 2 2" xfId="8506"/>
    <cellStyle name="Calculation 3 6 9 3" xfId="8507"/>
    <cellStyle name="Calculation 3 7" xfId="8508"/>
    <cellStyle name="Calculation 3 7 2" xfId="8509"/>
    <cellStyle name="Calculation 3 7 2 2" xfId="8510"/>
    <cellStyle name="Calculation 3 7 3" xfId="8511"/>
    <cellStyle name="Calculation 3 8" xfId="8512"/>
    <cellStyle name="Calculation 3 8 2" xfId="8513"/>
    <cellStyle name="Calculation 3 8 2 2" xfId="8514"/>
    <cellStyle name="Calculation 3 8 3" xfId="8515"/>
    <cellStyle name="Calculation 3 9" xfId="8516"/>
    <cellStyle name="Calculation 3 9 2" xfId="8517"/>
    <cellStyle name="Calculation 3 9 2 2" xfId="8518"/>
    <cellStyle name="Calculation 3 9 3" xfId="8519"/>
    <cellStyle name="Calculation 4" xfId="8520"/>
    <cellStyle name="Calculation 4 10" xfId="8521"/>
    <cellStyle name="Calculation 4 10 2" xfId="8522"/>
    <cellStyle name="Calculation 4 10 2 2" xfId="8523"/>
    <cellStyle name="Calculation 4 10 3" xfId="8524"/>
    <cellStyle name="Calculation 4 11" xfId="8525"/>
    <cellStyle name="Calculation 4 11 2" xfId="8526"/>
    <cellStyle name="Calculation 4 11 2 2" xfId="8527"/>
    <cellStyle name="Calculation 4 11 3" xfId="8528"/>
    <cellStyle name="Calculation 4 12" xfId="8529"/>
    <cellStyle name="Calculation 4 12 2" xfId="8530"/>
    <cellStyle name="Calculation 4 12 2 2" xfId="8531"/>
    <cellStyle name="Calculation 4 12 3" xfId="8532"/>
    <cellStyle name="Calculation 4 13" xfId="8533"/>
    <cellStyle name="Calculation 4 13 2" xfId="8534"/>
    <cellStyle name="Calculation 4 13 2 2" xfId="8535"/>
    <cellStyle name="Calculation 4 13 3" xfId="8536"/>
    <cellStyle name="Calculation 4 14" xfId="8537"/>
    <cellStyle name="Calculation 4 14 2" xfId="8538"/>
    <cellStyle name="Calculation 4 14 2 2" xfId="8539"/>
    <cellStyle name="Calculation 4 14 3" xfId="8540"/>
    <cellStyle name="Calculation 4 15" xfId="8541"/>
    <cellStyle name="Calculation 4 15 2" xfId="8542"/>
    <cellStyle name="Calculation 4 15 2 2" xfId="8543"/>
    <cellStyle name="Calculation 4 15 3" xfId="8544"/>
    <cellStyle name="Calculation 4 16" xfId="8545"/>
    <cellStyle name="Calculation 4 16 2" xfId="8546"/>
    <cellStyle name="Calculation 4 16 2 2" xfId="8547"/>
    <cellStyle name="Calculation 4 16 3" xfId="8548"/>
    <cellStyle name="Calculation 4 17" xfId="8549"/>
    <cellStyle name="Calculation 4 17 2" xfId="8550"/>
    <cellStyle name="Calculation 4 17 2 2" xfId="8551"/>
    <cellStyle name="Calculation 4 17 3" xfId="8552"/>
    <cellStyle name="Calculation 4 18" xfId="8553"/>
    <cellStyle name="Calculation 4 18 2" xfId="8554"/>
    <cellStyle name="Calculation 4 18 2 2" xfId="8555"/>
    <cellStyle name="Calculation 4 18 3" xfId="8556"/>
    <cellStyle name="Calculation 4 19" xfId="8557"/>
    <cellStyle name="Calculation 4 19 2" xfId="8558"/>
    <cellStyle name="Calculation 4 19 2 2" xfId="8559"/>
    <cellStyle name="Calculation 4 19 3" xfId="8560"/>
    <cellStyle name="Calculation 4 2" xfId="8561"/>
    <cellStyle name="Calculation 4 2 10" xfId="8562"/>
    <cellStyle name="Calculation 4 2 10 2" xfId="8563"/>
    <cellStyle name="Calculation 4 2 10 2 2" xfId="8564"/>
    <cellStyle name="Calculation 4 2 10 3" xfId="8565"/>
    <cellStyle name="Calculation 4 2 11" xfId="8566"/>
    <cellStyle name="Calculation 4 2 11 2" xfId="8567"/>
    <cellStyle name="Calculation 4 2 11 2 2" xfId="8568"/>
    <cellStyle name="Calculation 4 2 11 3" xfId="8569"/>
    <cellStyle name="Calculation 4 2 12" xfId="8570"/>
    <cellStyle name="Calculation 4 2 12 2" xfId="8571"/>
    <cellStyle name="Calculation 4 2 12 2 2" xfId="8572"/>
    <cellStyle name="Calculation 4 2 12 3" xfId="8573"/>
    <cellStyle name="Calculation 4 2 13" xfId="8574"/>
    <cellStyle name="Calculation 4 2 13 2" xfId="8575"/>
    <cellStyle name="Calculation 4 2 13 2 2" xfId="8576"/>
    <cellStyle name="Calculation 4 2 13 3" xfId="8577"/>
    <cellStyle name="Calculation 4 2 14" xfId="8578"/>
    <cellStyle name="Calculation 4 2 14 2" xfId="8579"/>
    <cellStyle name="Calculation 4 2 14 2 2" xfId="8580"/>
    <cellStyle name="Calculation 4 2 14 3" xfId="8581"/>
    <cellStyle name="Calculation 4 2 15" xfId="8582"/>
    <cellStyle name="Calculation 4 2 15 2" xfId="8583"/>
    <cellStyle name="Calculation 4 2 15 2 2" xfId="8584"/>
    <cellStyle name="Calculation 4 2 15 3" xfId="8585"/>
    <cellStyle name="Calculation 4 2 16" xfId="8586"/>
    <cellStyle name="Calculation 4 2 16 2" xfId="8587"/>
    <cellStyle name="Calculation 4 2 16 2 2" xfId="8588"/>
    <cellStyle name="Calculation 4 2 16 3" xfId="8589"/>
    <cellStyle name="Calculation 4 2 17" xfId="8590"/>
    <cellStyle name="Calculation 4 2 17 2" xfId="8591"/>
    <cellStyle name="Calculation 4 2 17 2 2" xfId="8592"/>
    <cellStyle name="Calculation 4 2 17 3" xfId="8593"/>
    <cellStyle name="Calculation 4 2 18" xfId="8594"/>
    <cellStyle name="Calculation 4 2 18 2" xfId="8595"/>
    <cellStyle name="Calculation 4 2 18 2 2" xfId="8596"/>
    <cellStyle name="Calculation 4 2 18 3" xfId="8597"/>
    <cellStyle name="Calculation 4 2 19" xfId="8598"/>
    <cellStyle name="Calculation 4 2 19 2" xfId="8599"/>
    <cellStyle name="Calculation 4 2 19 2 2" xfId="8600"/>
    <cellStyle name="Calculation 4 2 19 3" xfId="8601"/>
    <cellStyle name="Calculation 4 2 2" xfId="8602"/>
    <cellStyle name="Calculation 4 2 2 10" xfId="8603"/>
    <cellStyle name="Calculation 4 2 2 10 2" xfId="8604"/>
    <cellStyle name="Calculation 4 2 2 10 2 2" xfId="8605"/>
    <cellStyle name="Calculation 4 2 2 10 3" xfId="8606"/>
    <cellStyle name="Calculation 4 2 2 11" xfId="8607"/>
    <cellStyle name="Calculation 4 2 2 11 2" xfId="8608"/>
    <cellStyle name="Calculation 4 2 2 11 2 2" xfId="8609"/>
    <cellStyle name="Calculation 4 2 2 11 3" xfId="8610"/>
    <cellStyle name="Calculation 4 2 2 12" xfId="8611"/>
    <cellStyle name="Calculation 4 2 2 12 2" xfId="8612"/>
    <cellStyle name="Calculation 4 2 2 12 2 2" xfId="8613"/>
    <cellStyle name="Calculation 4 2 2 12 3" xfId="8614"/>
    <cellStyle name="Calculation 4 2 2 13" xfId="8615"/>
    <cellStyle name="Calculation 4 2 2 13 2" xfId="8616"/>
    <cellStyle name="Calculation 4 2 2 13 2 2" xfId="8617"/>
    <cellStyle name="Calculation 4 2 2 13 3" xfId="8618"/>
    <cellStyle name="Calculation 4 2 2 14" xfId="8619"/>
    <cellStyle name="Calculation 4 2 2 14 2" xfId="8620"/>
    <cellStyle name="Calculation 4 2 2 14 2 2" xfId="8621"/>
    <cellStyle name="Calculation 4 2 2 14 3" xfId="8622"/>
    <cellStyle name="Calculation 4 2 2 15" xfId="8623"/>
    <cellStyle name="Calculation 4 2 2 15 2" xfId="8624"/>
    <cellStyle name="Calculation 4 2 2 15 2 2" xfId="8625"/>
    <cellStyle name="Calculation 4 2 2 15 3" xfId="8626"/>
    <cellStyle name="Calculation 4 2 2 16" xfId="8627"/>
    <cellStyle name="Calculation 4 2 2 16 2" xfId="8628"/>
    <cellStyle name="Calculation 4 2 2 16 2 2" xfId="8629"/>
    <cellStyle name="Calculation 4 2 2 16 3" xfId="8630"/>
    <cellStyle name="Calculation 4 2 2 17" xfId="8631"/>
    <cellStyle name="Calculation 4 2 2 17 2" xfId="8632"/>
    <cellStyle name="Calculation 4 2 2 17 2 2" xfId="8633"/>
    <cellStyle name="Calculation 4 2 2 17 3" xfId="8634"/>
    <cellStyle name="Calculation 4 2 2 18" xfId="8635"/>
    <cellStyle name="Calculation 4 2 2 18 2" xfId="8636"/>
    <cellStyle name="Calculation 4 2 2 19" xfId="8637"/>
    <cellStyle name="Calculation 4 2 2 2" xfId="8638"/>
    <cellStyle name="Calculation 4 2 2 2 10" xfId="8639"/>
    <cellStyle name="Calculation 4 2 2 2 10 2" xfId="8640"/>
    <cellStyle name="Calculation 4 2 2 2 10 2 2" xfId="8641"/>
    <cellStyle name="Calculation 4 2 2 2 10 3" xfId="8642"/>
    <cellStyle name="Calculation 4 2 2 2 11" xfId="8643"/>
    <cellStyle name="Calculation 4 2 2 2 11 2" xfId="8644"/>
    <cellStyle name="Calculation 4 2 2 2 11 2 2" xfId="8645"/>
    <cellStyle name="Calculation 4 2 2 2 11 3" xfId="8646"/>
    <cellStyle name="Calculation 4 2 2 2 12" xfId="8647"/>
    <cellStyle name="Calculation 4 2 2 2 12 2" xfId="8648"/>
    <cellStyle name="Calculation 4 2 2 2 12 2 2" xfId="8649"/>
    <cellStyle name="Calculation 4 2 2 2 12 3" xfId="8650"/>
    <cellStyle name="Calculation 4 2 2 2 13" xfId="8651"/>
    <cellStyle name="Calculation 4 2 2 2 13 2" xfId="8652"/>
    <cellStyle name="Calculation 4 2 2 2 13 2 2" xfId="8653"/>
    <cellStyle name="Calculation 4 2 2 2 13 3" xfId="8654"/>
    <cellStyle name="Calculation 4 2 2 2 14" xfId="8655"/>
    <cellStyle name="Calculation 4 2 2 2 14 2" xfId="8656"/>
    <cellStyle name="Calculation 4 2 2 2 14 2 2" xfId="8657"/>
    <cellStyle name="Calculation 4 2 2 2 14 3" xfId="8658"/>
    <cellStyle name="Calculation 4 2 2 2 15" xfId="8659"/>
    <cellStyle name="Calculation 4 2 2 2 15 2" xfId="8660"/>
    <cellStyle name="Calculation 4 2 2 2 15 2 2" xfId="8661"/>
    <cellStyle name="Calculation 4 2 2 2 15 3" xfId="8662"/>
    <cellStyle name="Calculation 4 2 2 2 16" xfId="8663"/>
    <cellStyle name="Calculation 4 2 2 2 16 2" xfId="8664"/>
    <cellStyle name="Calculation 4 2 2 2 16 2 2" xfId="8665"/>
    <cellStyle name="Calculation 4 2 2 2 16 3" xfId="8666"/>
    <cellStyle name="Calculation 4 2 2 2 17" xfId="8667"/>
    <cellStyle name="Calculation 4 2 2 2 17 2" xfId="8668"/>
    <cellStyle name="Calculation 4 2 2 2 17 2 2" xfId="8669"/>
    <cellStyle name="Calculation 4 2 2 2 17 3" xfId="8670"/>
    <cellStyle name="Calculation 4 2 2 2 18" xfId="8671"/>
    <cellStyle name="Calculation 4 2 2 2 18 2" xfId="8672"/>
    <cellStyle name="Calculation 4 2 2 2 18 2 2" xfId="8673"/>
    <cellStyle name="Calculation 4 2 2 2 18 3" xfId="8674"/>
    <cellStyle name="Calculation 4 2 2 2 19" xfId="8675"/>
    <cellStyle name="Calculation 4 2 2 2 19 2" xfId="8676"/>
    <cellStyle name="Calculation 4 2 2 2 19 2 2" xfId="8677"/>
    <cellStyle name="Calculation 4 2 2 2 19 3" xfId="8678"/>
    <cellStyle name="Calculation 4 2 2 2 2" xfId="8679"/>
    <cellStyle name="Calculation 4 2 2 2 2 2" xfId="8680"/>
    <cellStyle name="Calculation 4 2 2 2 2 2 2" xfId="8681"/>
    <cellStyle name="Calculation 4 2 2 2 2 3" xfId="8682"/>
    <cellStyle name="Calculation 4 2 2 2 20" xfId="8683"/>
    <cellStyle name="Calculation 4 2 2 2 20 2" xfId="8684"/>
    <cellStyle name="Calculation 4 2 2 2 20 2 2" xfId="8685"/>
    <cellStyle name="Calculation 4 2 2 2 20 3" xfId="8686"/>
    <cellStyle name="Calculation 4 2 2 2 21" xfId="8687"/>
    <cellStyle name="Calculation 4 2 2 2 21 2" xfId="8688"/>
    <cellStyle name="Calculation 4 2 2 2 22" xfId="8689"/>
    <cellStyle name="Calculation 4 2 2 2 3" xfId="8690"/>
    <cellStyle name="Calculation 4 2 2 2 3 2" xfId="8691"/>
    <cellStyle name="Calculation 4 2 2 2 3 2 2" xfId="8692"/>
    <cellStyle name="Calculation 4 2 2 2 3 3" xfId="8693"/>
    <cellStyle name="Calculation 4 2 2 2 4" xfId="8694"/>
    <cellStyle name="Calculation 4 2 2 2 4 2" xfId="8695"/>
    <cellStyle name="Calculation 4 2 2 2 4 2 2" xfId="8696"/>
    <cellStyle name="Calculation 4 2 2 2 4 3" xfId="8697"/>
    <cellStyle name="Calculation 4 2 2 2 5" xfId="8698"/>
    <cellStyle name="Calculation 4 2 2 2 5 2" xfId="8699"/>
    <cellStyle name="Calculation 4 2 2 2 5 2 2" xfId="8700"/>
    <cellStyle name="Calculation 4 2 2 2 5 3" xfId="8701"/>
    <cellStyle name="Calculation 4 2 2 2 6" xfId="8702"/>
    <cellStyle name="Calculation 4 2 2 2 6 2" xfId="8703"/>
    <cellStyle name="Calculation 4 2 2 2 6 2 2" xfId="8704"/>
    <cellStyle name="Calculation 4 2 2 2 6 3" xfId="8705"/>
    <cellStyle name="Calculation 4 2 2 2 7" xfId="8706"/>
    <cellStyle name="Calculation 4 2 2 2 7 2" xfId="8707"/>
    <cellStyle name="Calculation 4 2 2 2 7 2 2" xfId="8708"/>
    <cellStyle name="Calculation 4 2 2 2 7 3" xfId="8709"/>
    <cellStyle name="Calculation 4 2 2 2 8" xfId="8710"/>
    <cellStyle name="Calculation 4 2 2 2 8 2" xfId="8711"/>
    <cellStyle name="Calculation 4 2 2 2 8 2 2" xfId="8712"/>
    <cellStyle name="Calculation 4 2 2 2 8 3" xfId="8713"/>
    <cellStyle name="Calculation 4 2 2 2 9" xfId="8714"/>
    <cellStyle name="Calculation 4 2 2 2 9 2" xfId="8715"/>
    <cellStyle name="Calculation 4 2 2 2 9 2 2" xfId="8716"/>
    <cellStyle name="Calculation 4 2 2 2 9 3" xfId="8717"/>
    <cellStyle name="Calculation 4 2 2 3" xfId="8718"/>
    <cellStyle name="Calculation 4 2 2 3 2" xfId="8719"/>
    <cellStyle name="Calculation 4 2 2 3 2 2" xfId="8720"/>
    <cellStyle name="Calculation 4 2 2 3 3" xfId="8721"/>
    <cellStyle name="Calculation 4 2 2 4" xfId="8722"/>
    <cellStyle name="Calculation 4 2 2 4 2" xfId="8723"/>
    <cellStyle name="Calculation 4 2 2 4 2 2" xfId="8724"/>
    <cellStyle name="Calculation 4 2 2 4 3" xfId="8725"/>
    <cellStyle name="Calculation 4 2 2 5" xfId="8726"/>
    <cellStyle name="Calculation 4 2 2 5 2" xfId="8727"/>
    <cellStyle name="Calculation 4 2 2 5 2 2" xfId="8728"/>
    <cellStyle name="Calculation 4 2 2 5 3" xfId="8729"/>
    <cellStyle name="Calculation 4 2 2 6" xfId="8730"/>
    <cellStyle name="Calculation 4 2 2 6 2" xfId="8731"/>
    <cellStyle name="Calculation 4 2 2 6 2 2" xfId="8732"/>
    <cellStyle name="Calculation 4 2 2 6 3" xfId="8733"/>
    <cellStyle name="Calculation 4 2 2 7" xfId="8734"/>
    <cellStyle name="Calculation 4 2 2 7 2" xfId="8735"/>
    <cellStyle name="Calculation 4 2 2 7 2 2" xfId="8736"/>
    <cellStyle name="Calculation 4 2 2 7 3" xfId="8737"/>
    <cellStyle name="Calculation 4 2 2 8" xfId="8738"/>
    <cellStyle name="Calculation 4 2 2 8 2" xfId="8739"/>
    <cellStyle name="Calculation 4 2 2 8 2 2" xfId="8740"/>
    <cellStyle name="Calculation 4 2 2 8 3" xfId="8741"/>
    <cellStyle name="Calculation 4 2 2 9" xfId="8742"/>
    <cellStyle name="Calculation 4 2 2 9 2" xfId="8743"/>
    <cellStyle name="Calculation 4 2 2 9 2 2" xfId="8744"/>
    <cellStyle name="Calculation 4 2 2 9 3" xfId="8745"/>
    <cellStyle name="Calculation 4 2 20" xfId="8746"/>
    <cellStyle name="Calculation 4 2 20 2" xfId="8747"/>
    <cellStyle name="Calculation 4 2 20 2 2" xfId="8748"/>
    <cellStyle name="Calculation 4 2 20 3" xfId="8749"/>
    <cellStyle name="Calculation 4 2 21" xfId="8750"/>
    <cellStyle name="Calculation 4 2 21 2" xfId="8751"/>
    <cellStyle name="Calculation 4 2 22" xfId="8752"/>
    <cellStyle name="Calculation 4 2 3" xfId="8753"/>
    <cellStyle name="Calculation 4 2 3 10" xfId="8754"/>
    <cellStyle name="Calculation 4 2 3 10 2" xfId="8755"/>
    <cellStyle name="Calculation 4 2 3 10 2 2" xfId="8756"/>
    <cellStyle name="Calculation 4 2 3 10 3" xfId="8757"/>
    <cellStyle name="Calculation 4 2 3 11" xfId="8758"/>
    <cellStyle name="Calculation 4 2 3 11 2" xfId="8759"/>
    <cellStyle name="Calculation 4 2 3 11 2 2" xfId="8760"/>
    <cellStyle name="Calculation 4 2 3 11 3" xfId="8761"/>
    <cellStyle name="Calculation 4 2 3 12" xfId="8762"/>
    <cellStyle name="Calculation 4 2 3 12 2" xfId="8763"/>
    <cellStyle name="Calculation 4 2 3 12 2 2" xfId="8764"/>
    <cellStyle name="Calculation 4 2 3 12 3" xfId="8765"/>
    <cellStyle name="Calculation 4 2 3 13" xfId="8766"/>
    <cellStyle name="Calculation 4 2 3 13 2" xfId="8767"/>
    <cellStyle name="Calculation 4 2 3 13 2 2" xfId="8768"/>
    <cellStyle name="Calculation 4 2 3 13 3" xfId="8769"/>
    <cellStyle name="Calculation 4 2 3 14" xfId="8770"/>
    <cellStyle name="Calculation 4 2 3 14 2" xfId="8771"/>
    <cellStyle name="Calculation 4 2 3 14 2 2" xfId="8772"/>
    <cellStyle name="Calculation 4 2 3 14 3" xfId="8773"/>
    <cellStyle name="Calculation 4 2 3 15" xfId="8774"/>
    <cellStyle name="Calculation 4 2 3 15 2" xfId="8775"/>
    <cellStyle name="Calculation 4 2 3 15 2 2" xfId="8776"/>
    <cellStyle name="Calculation 4 2 3 15 3" xfId="8777"/>
    <cellStyle name="Calculation 4 2 3 16" xfId="8778"/>
    <cellStyle name="Calculation 4 2 3 16 2" xfId="8779"/>
    <cellStyle name="Calculation 4 2 3 16 2 2" xfId="8780"/>
    <cellStyle name="Calculation 4 2 3 16 3" xfId="8781"/>
    <cellStyle name="Calculation 4 2 3 17" xfId="8782"/>
    <cellStyle name="Calculation 4 2 3 17 2" xfId="8783"/>
    <cellStyle name="Calculation 4 2 3 17 2 2" xfId="8784"/>
    <cellStyle name="Calculation 4 2 3 17 3" xfId="8785"/>
    <cellStyle name="Calculation 4 2 3 18" xfId="8786"/>
    <cellStyle name="Calculation 4 2 3 18 2" xfId="8787"/>
    <cellStyle name="Calculation 4 2 3 19" xfId="8788"/>
    <cellStyle name="Calculation 4 2 3 2" xfId="8789"/>
    <cellStyle name="Calculation 4 2 3 2 10" xfId="8790"/>
    <cellStyle name="Calculation 4 2 3 2 10 2" xfId="8791"/>
    <cellStyle name="Calculation 4 2 3 2 10 2 2" xfId="8792"/>
    <cellStyle name="Calculation 4 2 3 2 10 3" xfId="8793"/>
    <cellStyle name="Calculation 4 2 3 2 11" xfId="8794"/>
    <cellStyle name="Calculation 4 2 3 2 11 2" xfId="8795"/>
    <cellStyle name="Calculation 4 2 3 2 11 2 2" xfId="8796"/>
    <cellStyle name="Calculation 4 2 3 2 11 3" xfId="8797"/>
    <cellStyle name="Calculation 4 2 3 2 12" xfId="8798"/>
    <cellStyle name="Calculation 4 2 3 2 12 2" xfId="8799"/>
    <cellStyle name="Calculation 4 2 3 2 12 2 2" xfId="8800"/>
    <cellStyle name="Calculation 4 2 3 2 12 3" xfId="8801"/>
    <cellStyle name="Calculation 4 2 3 2 13" xfId="8802"/>
    <cellStyle name="Calculation 4 2 3 2 13 2" xfId="8803"/>
    <cellStyle name="Calculation 4 2 3 2 13 2 2" xfId="8804"/>
    <cellStyle name="Calculation 4 2 3 2 13 3" xfId="8805"/>
    <cellStyle name="Calculation 4 2 3 2 14" xfId="8806"/>
    <cellStyle name="Calculation 4 2 3 2 14 2" xfId="8807"/>
    <cellStyle name="Calculation 4 2 3 2 14 2 2" xfId="8808"/>
    <cellStyle name="Calculation 4 2 3 2 14 3" xfId="8809"/>
    <cellStyle name="Calculation 4 2 3 2 15" xfId="8810"/>
    <cellStyle name="Calculation 4 2 3 2 15 2" xfId="8811"/>
    <cellStyle name="Calculation 4 2 3 2 15 2 2" xfId="8812"/>
    <cellStyle name="Calculation 4 2 3 2 15 3" xfId="8813"/>
    <cellStyle name="Calculation 4 2 3 2 16" xfId="8814"/>
    <cellStyle name="Calculation 4 2 3 2 16 2" xfId="8815"/>
    <cellStyle name="Calculation 4 2 3 2 16 2 2" xfId="8816"/>
    <cellStyle name="Calculation 4 2 3 2 16 3" xfId="8817"/>
    <cellStyle name="Calculation 4 2 3 2 17" xfId="8818"/>
    <cellStyle name="Calculation 4 2 3 2 17 2" xfId="8819"/>
    <cellStyle name="Calculation 4 2 3 2 17 2 2" xfId="8820"/>
    <cellStyle name="Calculation 4 2 3 2 17 3" xfId="8821"/>
    <cellStyle name="Calculation 4 2 3 2 18" xfId="8822"/>
    <cellStyle name="Calculation 4 2 3 2 18 2" xfId="8823"/>
    <cellStyle name="Calculation 4 2 3 2 18 2 2" xfId="8824"/>
    <cellStyle name="Calculation 4 2 3 2 18 3" xfId="8825"/>
    <cellStyle name="Calculation 4 2 3 2 19" xfId="8826"/>
    <cellStyle name="Calculation 4 2 3 2 19 2" xfId="8827"/>
    <cellStyle name="Calculation 4 2 3 2 19 2 2" xfId="8828"/>
    <cellStyle name="Calculation 4 2 3 2 19 3" xfId="8829"/>
    <cellStyle name="Calculation 4 2 3 2 2" xfId="8830"/>
    <cellStyle name="Calculation 4 2 3 2 2 2" xfId="8831"/>
    <cellStyle name="Calculation 4 2 3 2 2 2 2" xfId="8832"/>
    <cellStyle name="Calculation 4 2 3 2 2 3" xfId="8833"/>
    <cellStyle name="Calculation 4 2 3 2 20" xfId="8834"/>
    <cellStyle name="Calculation 4 2 3 2 20 2" xfId="8835"/>
    <cellStyle name="Calculation 4 2 3 2 20 2 2" xfId="8836"/>
    <cellStyle name="Calculation 4 2 3 2 20 3" xfId="8837"/>
    <cellStyle name="Calculation 4 2 3 2 21" xfId="8838"/>
    <cellStyle name="Calculation 4 2 3 2 21 2" xfId="8839"/>
    <cellStyle name="Calculation 4 2 3 2 22" xfId="8840"/>
    <cellStyle name="Calculation 4 2 3 2 3" xfId="8841"/>
    <cellStyle name="Calculation 4 2 3 2 3 2" xfId="8842"/>
    <cellStyle name="Calculation 4 2 3 2 3 2 2" xfId="8843"/>
    <cellStyle name="Calculation 4 2 3 2 3 3" xfId="8844"/>
    <cellStyle name="Calculation 4 2 3 2 4" xfId="8845"/>
    <cellStyle name="Calculation 4 2 3 2 4 2" xfId="8846"/>
    <cellStyle name="Calculation 4 2 3 2 4 2 2" xfId="8847"/>
    <cellStyle name="Calculation 4 2 3 2 4 3" xfId="8848"/>
    <cellStyle name="Calculation 4 2 3 2 5" xfId="8849"/>
    <cellStyle name="Calculation 4 2 3 2 5 2" xfId="8850"/>
    <cellStyle name="Calculation 4 2 3 2 5 2 2" xfId="8851"/>
    <cellStyle name="Calculation 4 2 3 2 5 3" xfId="8852"/>
    <cellStyle name="Calculation 4 2 3 2 6" xfId="8853"/>
    <cellStyle name="Calculation 4 2 3 2 6 2" xfId="8854"/>
    <cellStyle name="Calculation 4 2 3 2 6 2 2" xfId="8855"/>
    <cellStyle name="Calculation 4 2 3 2 6 3" xfId="8856"/>
    <cellStyle name="Calculation 4 2 3 2 7" xfId="8857"/>
    <cellStyle name="Calculation 4 2 3 2 7 2" xfId="8858"/>
    <cellStyle name="Calculation 4 2 3 2 7 2 2" xfId="8859"/>
    <cellStyle name="Calculation 4 2 3 2 7 3" xfId="8860"/>
    <cellStyle name="Calculation 4 2 3 2 8" xfId="8861"/>
    <cellStyle name="Calculation 4 2 3 2 8 2" xfId="8862"/>
    <cellStyle name="Calculation 4 2 3 2 8 2 2" xfId="8863"/>
    <cellStyle name="Calculation 4 2 3 2 8 3" xfId="8864"/>
    <cellStyle name="Calculation 4 2 3 2 9" xfId="8865"/>
    <cellStyle name="Calculation 4 2 3 2 9 2" xfId="8866"/>
    <cellStyle name="Calculation 4 2 3 2 9 2 2" xfId="8867"/>
    <cellStyle name="Calculation 4 2 3 2 9 3" xfId="8868"/>
    <cellStyle name="Calculation 4 2 3 3" xfId="8869"/>
    <cellStyle name="Calculation 4 2 3 3 2" xfId="8870"/>
    <cellStyle name="Calculation 4 2 3 3 2 2" xfId="8871"/>
    <cellStyle name="Calculation 4 2 3 3 3" xfId="8872"/>
    <cellStyle name="Calculation 4 2 3 4" xfId="8873"/>
    <cellStyle name="Calculation 4 2 3 4 2" xfId="8874"/>
    <cellStyle name="Calculation 4 2 3 4 2 2" xfId="8875"/>
    <cellStyle name="Calculation 4 2 3 4 3" xfId="8876"/>
    <cellStyle name="Calculation 4 2 3 5" xfId="8877"/>
    <cellStyle name="Calculation 4 2 3 5 2" xfId="8878"/>
    <cellStyle name="Calculation 4 2 3 5 2 2" xfId="8879"/>
    <cellStyle name="Calculation 4 2 3 5 3" xfId="8880"/>
    <cellStyle name="Calculation 4 2 3 6" xfId="8881"/>
    <cellStyle name="Calculation 4 2 3 6 2" xfId="8882"/>
    <cellStyle name="Calculation 4 2 3 6 2 2" xfId="8883"/>
    <cellStyle name="Calculation 4 2 3 6 3" xfId="8884"/>
    <cellStyle name="Calculation 4 2 3 7" xfId="8885"/>
    <cellStyle name="Calculation 4 2 3 7 2" xfId="8886"/>
    <cellStyle name="Calculation 4 2 3 7 2 2" xfId="8887"/>
    <cellStyle name="Calculation 4 2 3 7 3" xfId="8888"/>
    <cellStyle name="Calculation 4 2 3 8" xfId="8889"/>
    <cellStyle name="Calculation 4 2 3 8 2" xfId="8890"/>
    <cellStyle name="Calculation 4 2 3 8 2 2" xfId="8891"/>
    <cellStyle name="Calculation 4 2 3 8 3" xfId="8892"/>
    <cellStyle name="Calculation 4 2 3 9" xfId="8893"/>
    <cellStyle name="Calculation 4 2 3 9 2" xfId="8894"/>
    <cellStyle name="Calculation 4 2 3 9 2 2" xfId="8895"/>
    <cellStyle name="Calculation 4 2 3 9 3" xfId="8896"/>
    <cellStyle name="Calculation 4 2 4" xfId="8897"/>
    <cellStyle name="Calculation 4 2 4 10" xfId="8898"/>
    <cellStyle name="Calculation 4 2 4 10 2" xfId="8899"/>
    <cellStyle name="Calculation 4 2 4 10 2 2" xfId="8900"/>
    <cellStyle name="Calculation 4 2 4 10 3" xfId="8901"/>
    <cellStyle name="Calculation 4 2 4 11" xfId="8902"/>
    <cellStyle name="Calculation 4 2 4 11 2" xfId="8903"/>
    <cellStyle name="Calculation 4 2 4 11 2 2" xfId="8904"/>
    <cellStyle name="Calculation 4 2 4 11 3" xfId="8905"/>
    <cellStyle name="Calculation 4 2 4 12" xfId="8906"/>
    <cellStyle name="Calculation 4 2 4 12 2" xfId="8907"/>
    <cellStyle name="Calculation 4 2 4 12 2 2" xfId="8908"/>
    <cellStyle name="Calculation 4 2 4 12 3" xfId="8909"/>
    <cellStyle name="Calculation 4 2 4 13" xfId="8910"/>
    <cellStyle name="Calculation 4 2 4 13 2" xfId="8911"/>
    <cellStyle name="Calculation 4 2 4 13 2 2" xfId="8912"/>
    <cellStyle name="Calculation 4 2 4 13 3" xfId="8913"/>
    <cellStyle name="Calculation 4 2 4 14" xfId="8914"/>
    <cellStyle name="Calculation 4 2 4 14 2" xfId="8915"/>
    <cellStyle name="Calculation 4 2 4 14 2 2" xfId="8916"/>
    <cellStyle name="Calculation 4 2 4 14 3" xfId="8917"/>
    <cellStyle name="Calculation 4 2 4 15" xfId="8918"/>
    <cellStyle name="Calculation 4 2 4 15 2" xfId="8919"/>
    <cellStyle name="Calculation 4 2 4 15 2 2" xfId="8920"/>
    <cellStyle name="Calculation 4 2 4 15 3" xfId="8921"/>
    <cellStyle name="Calculation 4 2 4 16" xfId="8922"/>
    <cellStyle name="Calculation 4 2 4 16 2" xfId="8923"/>
    <cellStyle name="Calculation 4 2 4 16 2 2" xfId="8924"/>
    <cellStyle name="Calculation 4 2 4 16 3" xfId="8925"/>
    <cellStyle name="Calculation 4 2 4 17" xfId="8926"/>
    <cellStyle name="Calculation 4 2 4 17 2" xfId="8927"/>
    <cellStyle name="Calculation 4 2 4 17 2 2" xfId="8928"/>
    <cellStyle name="Calculation 4 2 4 17 3" xfId="8929"/>
    <cellStyle name="Calculation 4 2 4 18" xfId="8930"/>
    <cellStyle name="Calculation 4 2 4 18 2" xfId="8931"/>
    <cellStyle name="Calculation 4 2 4 18 2 2" xfId="8932"/>
    <cellStyle name="Calculation 4 2 4 18 3" xfId="8933"/>
    <cellStyle name="Calculation 4 2 4 19" xfId="8934"/>
    <cellStyle name="Calculation 4 2 4 19 2" xfId="8935"/>
    <cellStyle name="Calculation 4 2 4 19 2 2" xfId="8936"/>
    <cellStyle name="Calculation 4 2 4 19 3" xfId="8937"/>
    <cellStyle name="Calculation 4 2 4 2" xfId="8938"/>
    <cellStyle name="Calculation 4 2 4 2 10" xfId="8939"/>
    <cellStyle name="Calculation 4 2 4 2 10 2" xfId="8940"/>
    <cellStyle name="Calculation 4 2 4 2 10 2 2" xfId="8941"/>
    <cellStyle name="Calculation 4 2 4 2 10 3" xfId="8942"/>
    <cellStyle name="Calculation 4 2 4 2 11" xfId="8943"/>
    <cellStyle name="Calculation 4 2 4 2 11 2" xfId="8944"/>
    <cellStyle name="Calculation 4 2 4 2 11 2 2" xfId="8945"/>
    <cellStyle name="Calculation 4 2 4 2 11 3" xfId="8946"/>
    <cellStyle name="Calculation 4 2 4 2 12" xfId="8947"/>
    <cellStyle name="Calculation 4 2 4 2 12 2" xfId="8948"/>
    <cellStyle name="Calculation 4 2 4 2 12 2 2" xfId="8949"/>
    <cellStyle name="Calculation 4 2 4 2 12 3" xfId="8950"/>
    <cellStyle name="Calculation 4 2 4 2 13" xfId="8951"/>
    <cellStyle name="Calculation 4 2 4 2 13 2" xfId="8952"/>
    <cellStyle name="Calculation 4 2 4 2 13 2 2" xfId="8953"/>
    <cellStyle name="Calculation 4 2 4 2 13 3" xfId="8954"/>
    <cellStyle name="Calculation 4 2 4 2 14" xfId="8955"/>
    <cellStyle name="Calculation 4 2 4 2 14 2" xfId="8956"/>
    <cellStyle name="Calculation 4 2 4 2 14 2 2" xfId="8957"/>
    <cellStyle name="Calculation 4 2 4 2 14 3" xfId="8958"/>
    <cellStyle name="Calculation 4 2 4 2 15" xfId="8959"/>
    <cellStyle name="Calculation 4 2 4 2 15 2" xfId="8960"/>
    <cellStyle name="Calculation 4 2 4 2 15 2 2" xfId="8961"/>
    <cellStyle name="Calculation 4 2 4 2 15 3" xfId="8962"/>
    <cellStyle name="Calculation 4 2 4 2 16" xfId="8963"/>
    <cellStyle name="Calculation 4 2 4 2 16 2" xfId="8964"/>
    <cellStyle name="Calculation 4 2 4 2 16 2 2" xfId="8965"/>
    <cellStyle name="Calculation 4 2 4 2 16 3" xfId="8966"/>
    <cellStyle name="Calculation 4 2 4 2 17" xfId="8967"/>
    <cellStyle name="Calculation 4 2 4 2 17 2" xfId="8968"/>
    <cellStyle name="Calculation 4 2 4 2 17 2 2" xfId="8969"/>
    <cellStyle name="Calculation 4 2 4 2 17 3" xfId="8970"/>
    <cellStyle name="Calculation 4 2 4 2 18" xfId="8971"/>
    <cellStyle name="Calculation 4 2 4 2 18 2" xfId="8972"/>
    <cellStyle name="Calculation 4 2 4 2 18 2 2" xfId="8973"/>
    <cellStyle name="Calculation 4 2 4 2 18 3" xfId="8974"/>
    <cellStyle name="Calculation 4 2 4 2 19" xfId="8975"/>
    <cellStyle name="Calculation 4 2 4 2 19 2" xfId="8976"/>
    <cellStyle name="Calculation 4 2 4 2 19 2 2" xfId="8977"/>
    <cellStyle name="Calculation 4 2 4 2 19 3" xfId="8978"/>
    <cellStyle name="Calculation 4 2 4 2 2" xfId="8979"/>
    <cellStyle name="Calculation 4 2 4 2 2 2" xfId="8980"/>
    <cellStyle name="Calculation 4 2 4 2 2 2 2" xfId="8981"/>
    <cellStyle name="Calculation 4 2 4 2 2 3" xfId="8982"/>
    <cellStyle name="Calculation 4 2 4 2 20" xfId="8983"/>
    <cellStyle name="Calculation 4 2 4 2 20 2" xfId="8984"/>
    <cellStyle name="Calculation 4 2 4 2 20 2 2" xfId="8985"/>
    <cellStyle name="Calculation 4 2 4 2 20 3" xfId="8986"/>
    <cellStyle name="Calculation 4 2 4 2 21" xfId="8987"/>
    <cellStyle name="Calculation 4 2 4 2 21 2" xfId="8988"/>
    <cellStyle name="Calculation 4 2 4 2 22" xfId="8989"/>
    <cellStyle name="Calculation 4 2 4 2 3" xfId="8990"/>
    <cellStyle name="Calculation 4 2 4 2 3 2" xfId="8991"/>
    <cellStyle name="Calculation 4 2 4 2 3 2 2" xfId="8992"/>
    <cellStyle name="Calculation 4 2 4 2 3 3" xfId="8993"/>
    <cellStyle name="Calculation 4 2 4 2 4" xfId="8994"/>
    <cellStyle name="Calculation 4 2 4 2 4 2" xfId="8995"/>
    <cellStyle name="Calculation 4 2 4 2 4 2 2" xfId="8996"/>
    <cellStyle name="Calculation 4 2 4 2 4 3" xfId="8997"/>
    <cellStyle name="Calculation 4 2 4 2 5" xfId="8998"/>
    <cellStyle name="Calculation 4 2 4 2 5 2" xfId="8999"/>
    <cellStyle name="Calculation 4 2 4 2 5 2 2" xfId="9000"/>
    <cellStyle name="Calculation 4 2 4 2 5 3" xfId="9001"/>
    <cellStyle name="Calculation 4 2 4 2 6" xfId="9002"/>
    <cellStyle name="Calculation 4 2 4 2 6 2" xfId="9003"/>
    <cellStyle name="Calculation 4 2 4 2 6 2 2" xfId="9004"/>
    <cellStyle name="Calculation 4 2 4 2 6 3" xfId="9005"/>
    <cellStyle name="Calculation 4 2 4 2 7" xfId="9006"/>
    <cellStyle name="Calculation 4 2 4 2 7 2" xfId="9007"/>
    <cellStyle name="Calculation 4 2 4 2 7 2 2" xfId="9008"/>
    <cellStyle name="Calculation 4 2 4 2 7 3" xfId="9009"/>
    <cellStyle name="Calculation 4 2 4 2 8" xfId="9010"/>
    <cellStyle name="Calculation 4 2 4 2 8 2" xfId="9011"/>
    <cellStyle name="Calculation 4 2 4 2 8 2 2" xfId="9012"/>
    <cellStyle name="Calculation 4 2 4 2 8 3" xfId="9013"/>
    <cellStyle name="Calculation 4 2 4 2 9" xfId="9014"/>
    <cellStyle name="Calculation 4 2 4 2 9 2" xfId="9015"/>
    <cellStyle name="Calculation 4 2 4 2 9 2 2" xfId="9016"/>
    <cellStyle name="Calculation 4 2 4 2 9 3" xfId="9017"/>
    <cellStyle name="Calculation 4 2 4 20" xfId="9018"/>
    <cellStyle name="Calculation 4 2 4 20 2" xfId="9019"/>
    <cellStyle name="Calculation 4 2 4 20 2 2" xfId="9020"/>
    <cellStyle name="Calculation 4 2 4 20 3" xfId="9021"/>
    <cellStyle name="Calculation 4 2 4 21" xfId="9022"/>
    <cellStyle name="Calculation 4 2 4 21 2" xfId="9023"/>
    <cellStyle name="Calculation 4 2 4 21 2 2" xfId="9024"/>
    <cellStyle name="Calculation 4 2 4 21 3" xfId="9025"/>
    <cellStyle name="Calculation 4 2 4 22" xfId="9026"/>
    <cellStyle name="Calculation 4 2 4 22 2" xfId="9027"/>
    <cellStyle name="Calculation 4 2 4 23" xfId="9028"/>
    <cellStyle name="Calculation 4 2 4 3" xfId="9029"/>
    <cellStyle name="Calculation 4 2 4 3 2" xfId="9030"/>
    <cellStyle name="Calculation 4 2 4 3 2 2" xfId="9031"/>
    <cellStyle name="Calculation 4 2 4 3 3" xfId="9032"/>
    <cellStyle name="Calculation 4 2 4 4" xfId="9033"/>
    <cellStyle name="Calculation 4 2 4 4 2" xfId="9034"/>
    <cellStyle name="Calculation 4 2 4 4 2 2" xfId="9035"/>
    <cellStyle name="Calculation 4 2 4 4 3" xfId="9036"/>
    <cellStyle name="Calculation 4 2 4 5" xfId="9037"/>
    <cellStyle name="Calculation 4 2 4 5 2" xfId="9038"/>
    <cellStyle name="Calculation 4 2 4 5 2 2" xfId="9039"/>
    <cellStyle name="Calculation 4 2 4 5 3" xfId="9040"/>
    <cellStyle name="Calculation 4 2 4 6" xfId="9041"/>
    <cellStyle name="Calculation 4 2 4 6 2" xfId="9042"/>
    <cellStyle name="Calculation 4 2 4 6 2 2" xfId="9043"/>
    <cellStyle name="Calculation 4 2 4 6 3" xfId="9044"/>
    <cellStyle name="Calculation 4 2 4 7" xfId="9045"/>
    <cellStyle name="Calculation 4 2 4 7 2" xfId="9046"/>
    <cellStyle name="Calculation 4 2 4 7 2 2" xfId="9047"/>
    <cellStyle name="Calculation 4 2 4 7 3" xfId="9048"/>
    <cellStyle name="Calculation 4 2 4 8" xfId="9049"/>
    <cellStyle name="Calculation 4 2 4 8 2" xfId="9050"/>
    <cellStyle name="Calculation 4 2 4 8 2 2" xfId="9051"/>
    <cellStyle name="Calculation 4 2 4 8 3" xfId="9052"/>
    <cellStyle name="Calculation 4 2 4 9" xfId="9053"/>
    <cellStyle name="Calculation 4 2 4 9 2" xfId="9054"/>
    <cellStyle name="Calculation 4 2 4 9 2 2" xfId="9055"/>
    <cellStyle name="Calculation 4 2 4 9 3" xfId="9056"/>
    <cellStyle name="Calculation 4 2 5" xfId="9057"/>
    <cellStyle name="Calculation 4 2 5 10" xfId="9058"/>
    <cellStyle name="Calculation 4 2 5 10 2" xfId="9059"/>
    <cellStyle name="Calculation 4 2 5 10 2 2" xfId="9060"/>
    <cellStyle name="Calculation 4 2 5 10 3" xfId="9061"/>
    <cellStyle name="Calculation 4 2 5 11" xfId="9062"/>
    <cellStyle name="Calculation 4 2 5 11 2" xfId="9063"/>
    <cellStyle name="Calculation 4 2 5 11 2 2" xfId="9064"/>
    <cellStyle name="Calculation 4 2 5 11 3" xfId="9065"/>
    <cellStyle name="Calculation 4 2 5 12" xfId="9066"/>
    <cellStyle name="Calculation 4 2 5 12 2" xfId="9067"/>
    <cellStyle name="Calculation 4 2 5 12 2 2" xfId="9068"/>
    <cellStyle name="Calculation 4 2 5 12 3" xfId="9069"/>
    <cellStyle name="Calculation 4 2 5 13" xfId="9070"/>
    <cellStyle name="Calculation 4 2 5 13 2" xfId="9071"/>
    <cellStyle name="Calculation 4 2 5 13 2 2" xfId="9072"/>
    <cellStyle name="Calculation 4 2 5 13 3" xfId="9073"/>
    <cellStyle name="Calculation 4 2 5 14" xfId="9074"/>
    <cellStyle name="Calculation 4 2 5 14 2" xfId="9075"/>
    <cellStyle name="Calculation 4 2 5 14 2 2" xfId="9076"/>
    <cellStyle name="Calculation 4 2 5 14 3" xfId="9077"/>
    <cellStyle name="Calculation 4 2 5 15" xfId="9078"/>
    <cellStyle name="Calculation 4 2 5 15 2" xfId="9079"/>
    <cellStyle name="Calculation 4 2 5 15 2 2" xfId="9080"/>
    <cellStyle name="Calculation 4 2 5 15 3" xfId="9081"/>
    <cellStyle name="Calculation 4 2 5 16" xfId="9082"/>
    <cellStyle name="Calculation 4 2 5 16 2" xfId="9083"/>
    <cellStyle name="Calculation 4 2 5 16 2 2" xfId="9084"/>
    <cellStyle name="Calculation 4 2 5 16 3" xfId="9085"/>
    <cellStyle name="Calculation 4 2 5 17" xfId="9086"/>
    <cellStyle name="Calculation 4 2 5 17 2" xfId="9087"/>
    <cellStyle name="Calculation 4 2 5 17 2 2" xfId="9088"/>
    <cellStyle name="Calculation 4 2 5 17 3" xfId="9089"/>
    <cellStyle name="Calculation 4 2 5 18" xfId="9090"/>
    <cellStyle name="Calculation 4 2 5 18 2" xfId="9091"/>
    <cellStyle name="Calculation 4 2 5 18 2 2" xfId="9092"/>
    <cellStyle name="Calculation 4 2 5 18 3" xfId="9093"/>
    <cellStyle name="Calculation 4 2 5 19" xfId="9094"/>
    <cellStyle name="Calculation 4 2 5 19 2" xfId="9095"/>
    <cellStyle name="Calculation 4 2 5 19 2 2" xfId="9096"/>
    <cellStyle name="Calculation 4 2 5 19 3" xfId="9097"/>
    <cellStyle name="Calculation 4 2 5 2" xfId="9098"/>
    <cellStyle name="Calculation 4 2 5 2 2" xfId="9099"/>
    <cellStyle name="Calculation 4 2 5 2 2 2" xfId="9100"/>
    <cellStyle name="Calculation 4 2 5 2 3" xfId="9101"/>
    <cellStyle name="Calculation 4 2 5 20" xfId="9102"/>
    <cellStyle name="Calculation 4 2 5 20 2" xfId="9103"/>
    <cellStyle name="Calculation 4 2 5 20 2 2" xfId="9104"/>
    <cellStyle name="Calculation 4 2 5 20 3" xfId="9105"/>
    <cellStyle name="Calculation 4 2 5 21" xfId="9106"/>
    <cellStyle name="Calculation 4 2 5 21 2" xfId="9107"/>
    <cellStyle name="Calculation 4 2 5 22" xfId="9108"/>
    <cellStyle name="Calculation 4 2 5 3" xfId="9109"/>
    <cellStyle name="Calculation 4 2 5 3 2" xfId="9110"/>
    <cellStyle name="Calculation 4 2 5 3 2 2" xfId="9111"/>
    <cellStyle name="Calculation 4 2 5 3 3" xfId="9112"/>
    <cellStyle name="Calculation 4 2 5 4" xfId="9113"/>
    <cellStyle name="Calculation 4 2 5 4 2" xfId="9114"/>
    <cellStyle name="Calculation 4 2 5 4 2 2" xfId="9115"/>
    <cellStyle name="Calculation 4 2 5 4 3" xfId="9116"/>
    <cellStyle name="Calculation 4 2 5 5" xfId="9117"/>
    <cellStyle name="Calculation 4 2 5 5 2" xfId="9118"/>
    <cellStyle name="Calculation 4 2 5 5 2 2" xfId="9119"/>
    <cellStyle name="Calculation 4 2 5 5 3" xfId="9120"/>
    <cellStyle name="Calculation 4 2 5 6" xfId="9121"/>
    <cellStyle name="Calculation 4 2 5 6 2" xfId="9122"/>
    <cellStyle name="Calculation 4 2 5 6 2 2" xfId="9123"/>
    <cellStyle name="Calculation 4 2 5 6 3" xfId="9124"/>
    <cellStyle name="Calculation 4 2 5 7" xfId="9125"/>
    <cellStyle name="Calculation 4 2 5 7 2" xfId="9126"/>
    <cellStyle name="Calculation 4 2 5 7 2 2" xfId="9127"/>
    <cellStyle name="Calculation 4 2 5 7 3" xfId="9128"/>
    <cellStyle name="Calculation 4 2 5 8" xfId="9129"/>
    <cellStyle name="Calculation 4 2 5 8 2" xfId="9130"/>
    <cellStyle name="Calculation 4 2 5 8 2 2" xfId="9131"/>
    <cellStyle name="Calculation 4 2 5 8 3" xfId="9132"/>
    <cellStyle name="Calculation 4 2 5 9" xfId="9133"/>
    <cellStyle name="Calculation 4 2 5 9 2" xfId="9134"/>
    <cellStyle name="Calculation 4 2 5 9 2 2" xfId="9135"/>
    <cellStyle name="Calculation 4 2 5 9 3" xfId="9136"/>
    <cellStyle name="Calculation 4 2 6" xfId="9137"/>
    <cellStyle name="Calculation 4 2 6 2" xfId="9138"/>
    <cellStyle name="Calculation 4 2 6 2 2" xfId="9139"/>
    <cellStyle name="Calculation 4 2 6 3" xfId="9140"/>
    <cellStyle name="Calculation 4 2 7" xfId="9141"/>
    <cellStyle name="Calculation 4 2 7 2" xfId="9142"/>
    <cellStyle name="Calculation 4 2 7 2 2" xfId="9143"/>
    <cellStyle name="Calculation 4 2 7 3" xfId="9144"/>
    <cellStyle name="Calculation 4 2 8" xfId="9145"/>
    <cellStyle name="Calculation 4 2 8 2" xfId="9146"/>
    <cellStyle name="Calculation 4 2 8 2 2" xfId="9147"/>
    <cellStyle name="Calculation 4 2 8 3" xfId="9148"/>
    <cellStyle name="Calculation 4 2 9" xfId="9149"/>
    <cellStyle name="Calculation 4 2 9 2" xfId="9150"/>
    <cellStyle name="Calculation 4 2 9 2 2" xfId="9151"/>
    <cellStyle name="Calculation 4 2 9 3" xfId="9152"/>
    <cellStyle name="Calculation 4 20" xfId="9153"/>
    <cellStyle name="Calculation 4 20 2" xfId="9154"/>
    <cellStyle name="Calculation 4 20 2 2" xfId="9155"/>
    <cellStyle name="Calculation 4 20 3" xfId="9156"/>
    <cellStyle name="Calculation 4 21" xfId="9157"/>
    <cellStyle name="Calculation 4 21 2" xfId="9158"/>
    <cellStyle name="Calculation 4 21 2 2" xfId="9159"/>
    <cellStyle name="Calculation 4 21 3" xfId="9160"/>
    <cellStyle name="Calculation 4 22" xfId="9161"/>
    <cellStyle name="Calculation 4 22 2" xfId="9162"/>
    <cellStyle name="Calculation 4 23" xfId="9163"/>
    <cellStyle name="Calculation 4 24" xfId="9164"/>
    <cellStyle name="Calculation 4 25" xfId="9165"/>
    <cellStyle name="Calculation 4 26" xfId="9166"/>
    <cellStyle name="Calculation 4 3" xfId="9167"/>
    <cellStyle name="Calculation 4 3 10" xfId="9168"/>
    <cellStyle name="Calculation 4 3 10 2" xfId="9169"/>
    <cellStyle name="Calculation 4 3 10 2 2" xfId="9170"/>
    <cellStyle name="Calculation 4 3 10 3" xfId="9171"/>
    <cellStyle name="Calculation 4 3 11" xfId="9172"/>
    <cellStyle name="Calculation 4 3 11 2" xfId="9173"/>
    <cellStyle name="Calculation 4 3 11 2 2" xfId="9174"/>
    <cellStyle name="Calculation 4 3 11 3" xfId="9175"/>
    <cellStyle name="Calculation 4 3 12" xfId="9176"/>
    <cellStyle name="Calculation 4 3 12 2" xfId="9177"/>
    <cellStyle name="Calculation 4 3 12 2 2" xfId="9178"/>
    <cellStyle name="Calculation 4 3 12 3" xfId="9179"/>
    <cellStyle name="Calculation 4 3 13" xfId="9180"/>
    <cellStyle name="Calculation 4 3 13 2" xfId="9181"/>
    <cellStyle name="Calculation 4 3 13 2 2" xfId="9182"/>
    <cellStyle name="Calculation 4 3 13 3" xfId="9183"/>
    <cellStyle name="Calculation 4 3 14" xfId="9184"/>
    <cellStyle name="Calculation 4 3 14 2" xfId="9185"/>
    <cellStyle name="Calculation 4 3 14 2 2" xfId="9186"/>
    <cellStyle name="Calculation 4 3 14 3" xfId="9187"/>
    <cellStyle name="Calculation 4 3 15" xfId="9188"/>
    <cellStyle name="Calculation 4 3 15 2" xfId="9189"/>
    <cellStyle name="Calculation 4 3 15 2 2" xfId="9190"/>
    <cellStyle name="Calculation 4 3 15 3" xfId="9191"/>
    <cellStyle name="Calculation 4 3 16" xfId="9192"/>
    <cellStyle name="Calculation 4 3 16 2" xfId="9193"/>
    <cellStyle name="Calculation 4 3 16 2 2" xfId="9194"/>
    <cellStyle name="Calculation 4 3 16 3" xfId="9195"/>
    <cellStyle name="Calculation 4 3 17" xfId="9196"/>
    <cellStyle name="Calculation 4 3 17 2" xfId="9197"/>
    <cellStyle name="Calculation 4 3 17 2 2" xfId="9198"/>
    <cellStyle name="Calculation 4 3 17 3" xfId="9199"/>
    <cellStyle name="Calculation 4 3 18" xfId="9200"/>
    <cellStyle name="Calculation 4 3 18 2" xfId="9201"/>
    <cellStyle name="Calculation 4 3 19" xfId="9202"/>
    <cellStyle name="Calculation 4 3 2" xfId="9203"/>
    <cellStyle name="Calculation 4 3 2 10" xfId="9204"/>
    <cellStyle name="Calculation 4 3 2 10 2" xfId="9205"/>
    <cellStyle name="Calculation 4 3 2 10 2 2" xfId="9206"/>
    <cellStyle name="Calculation 4 3 2 10 3" xfId="9207"/>
    <cellStyle name="Calculation 4 3 2 11" xfId="9208"/>
    <cellStyle name="Calculation 4 3 2 11 2" xfId="9209"/>
    <cellStyle name="Calculation 4 3 2 11 2 2" xfId="9210"/>
    <cellStyle name="Calculation 4 3 2 11 3" xfId="9211"/>
    <cellStyle name="Calculation 4 3 2 12" xfId="9212"/>
    <cellStyle name="Calculation 4 3 2 12 2" xfId="9213"/>
    <cellStyle name="Calculation 4 3 2 12 2 2" xfId="9214"/>
    <cellStyle name="Calculation 4 3 2 12 3" xfId="9215"/>
    <cellStyle name="Calculation 4 3 2 13" xfId="9216"/>
    <cellStyle name="Calculation 4 3 2 13 2" xfId="9217"/>
    <cellStyle name="Calculation 4 3 2 13 2 2" xfId="9218"/>
    <cellStyle name="Calculation 4 3 2 13 3" xfId="9219"/>
    <cellStyle name="Calculation 4 3 2 14" xfId="9220"/>
    <cellStyle name="Calculation 4 3 2 14 2" xfId="9221"/>
    <cellStyle name="Calculation 4 3 2 14 2 2" xfId="9222"/>
    <cellStyle name="Calculation 4 3 2 14 3" xfId="9223"/>
    <cellStyle name="Calculation 4 3 2 15" xfId="9224"/>
    <cellStyle name="Calculation 4 3 2 15 2" xfId="9225"/>
    <cellStyle name="Calculation 4 3 2 15 2 2" xfId="9226"/>
    <cellStyle name="Calculation 4 3 2 15 3" xfId="9227"/>
    <cellStyle name="Calculation 4 3 2 16" xfId="9228"/>
    <cellStyle name="Calculation 4 3 2 16 2" xfId="9229"/>
    <cellStyle name="Calculation 4 3 2 16 2 2" xfId="9230"/>
    <cellStyle name="Calculation 4 3 2 16 3" xfId="9231"/>
    <cellStyle name="Calculation 4 3 2 17" xfId="9232"/>
    <cellStyle name="Calculation 4 3 2 17 2" xfId="9233"/>
    <cellStyle name="Calculation 4 3 2 17 2 2" xfId="9234"/>
    <cellStyle name="Calculation 4 3 2 17 3" xfId="9235"/>
    <cellStyle name="Calculation 4 3 2 18" xfId="9236"/>
    <cellStyle name="Calculation 4 3 2 18 2" xfId="9237"/>
    <cellStyle name="Calculation 4 3 2 18 2 2" xfId="9238"/>
    <cellStyle name="Calculation 4 3 2 18 3" xfId="9239"/>
    <cellStyle name="Calculation 4 3 2 19" xfId="9240"/>
    <cellStyle name="Calculation 4 3 2 19 2" xfId="9241"/>
    <cellStyle name="Calculation 4 3 2 19 2 2" xfId="9242"/>
    <cellStyle name="Calculation 4 3 2 19 3" xfId="9243"/>
    <cellStyle name="Calculation 4 3 2 2" xfId="9244"/>
    <cellStyle name="Calculation 4 3 2 2 2" xfId="9245"/>
    <cellStyle name="Calculation 4 3 2 2 2 2" xfId="9246"/>
    <cellStyle name="Calculation 4 3 2 2 3" xfId="9247"/>
    <cellStyle name="Calculation 4 3 2 20" xfId="9248"/>
    <cellStyle name="Calculation 4 3 2 20 2" xfId="9249"/>
    <cellStyle name="Calculation 4 3 2 20 2 2" xfId="9250"/>
    <cellStyle name="Calculation 4 3 2 20 3" xfId="9251"/>
    <cellStyle name="Calculation 4 3 2 21" xfId="9252"/>
    <cellStyle name="Calculation 4 3 2 21 2" xfId="9253"/>
    <cellStyle name="Calculation 4 3 2 22" xfId="9254"/>
    <cellStyle name="Calculation 4 3 2 3" xfId="9255"/>
    <cellStyle name="Calculation 4 3 2 3 2" xfId="9256"/>
    <cellStyle name="Calculation 4 3 2 3 2 2" xfId="9257"/>
    <cellStyle name="Calculation 4 3 2 3 3" xfId="9258"/>
    <cellStyle name="Calculation 4 3 2 4" xfId="9259"/>
    <cellStyle name="Calculation 4 3 2 4 2" xfId="9260"/>
    <cellStyle name="Calculation 4 3 2 4 2 2" xfId="9261"/>
    <cellStyle name="Calculation 4 3 2 4 3" xfId="9262"/>
    <cellStyle name="Calculation 4 3 2 5" xfId="9263"/>
    <cellStyle name="Calculation 4 3 2 5 2" xfId="9264"/>
    <cellStyle name="Calculation 4 3 2 5 2 2" xfId="9265"/>
    <cellStyle name="Calculation 4 3 2 5 3" xfId="9266"/>
    <cellStyle name="Calculation 4 3 2 6" xfId="9267"/>
    <cellStyle name="Calculation 4 3 2 6 2" xfId="9268"/>
    <cellStyle name="Calculation 4 3 2 6 2 2" xfId="9269"/>
    <cellStyle name="Calculation 4 3 2 6 3" xfId="9270"/>
    <cellStyle name="Calculation 4 3 2 7" xfId="9271"/>
    <cellStyle name="Calculation 4 3 2 7 2" xfId="9272"/>
    <cellStyle name="Calculation 4 3 2 7 2 2" xfId="9273"/>
    <cellStyle name="Calculation 4 3 2 7 3" xfId="9274"/>
    <cellStyle name="Calculation 4 3 2 8" xfId="9275"/>
    <cellStyle name="Calculation 4 3 2 8 2" xfId="9276"/>
    <cellStyle name="Calculation 4 3 2 8 2 2" xfId="9277"/>
    <cellStyle name="Calculation 4 3 2 8 3" xfId="9278"/>
    <cellStyle name="Calculation 4 3 2 9" xfId="9279"/>
    <cellStyle name="Calculation 4 3 2 9 2" xfId="9280"/>
    <cellStyle name="Calculation 4 3 2 9 2 2" xfId="9281"/>
    <cellStyle name="Calculation 4 3 2 9 3" xfId="9282"/>
    <cellStyle name="Calculation 4 3 3" xfId="9283"/>
    <cellStyle name="Calculation 4 3 3 2" xfId="9284"/>
    <cellStyle name="Calculation 4 3 3 2 2" xfId="9285"/>
    <cellStyle name="Calculation 4 3 3 3" xfId="9286"/>
    <cellStyle name="Calculation 4 3 4" xfId="9287"/>
    <cellStyle name="Calculation 4 3 4 2" xfId="9288"/>
    <cellStyle name="Calculation 4 3 4 2 2" xfId="9289"/>
    <cellStyle name="Calculation 4 3 4 3" xfId="9290"/>
    <cellStyle name="Calculation 4 3 5" xfId="9291"/>
    <cellStyle name="Calculation 4 3 5 2" xfId="9292"/>
    <cellStyle name="Calculation 4 3 5 2 2" xfId="9293"/>
    <cellStyle name="Calculation 4 3 5 3" xfId="9294"/>
    <cellStyle name="Calculation 4 3 6" xfId="9295"/>
    <cellStyle name="Calculation 4 3 6 2" xfId="9296"/>
    <cellStyle name="Calculation 4 3 6 2 2" xfId="9297"/>
    <cellStyle name="Calculation 4 3 6 3" xfId="9298"/>
    <cellStyle name="Calculation 4 3 7" xfId="9299"/>
    <cellStyle name="Calculation 4 3 7 2" xfId="9300"/>
    <cellStyle name="Calculation 4 3 7 2 2" xfId="9301"/>
    <cellStyle name="Calculation 4 3 7 3" xfId="9302"/>
    <cellStyle name="Calculation 4 3 8" xfId="9303"/>
    <cellStyle name="Calculation 4 3 8 2" xfId="9304"/>
    <cellStyle name="Calculation 4 3 8 2 2" xfId="9305"/>
    <cellStyle name="Calculation 4 3 8 3" xfId="9306"/>
    <cellStyle name="Calculation 4 3 9" xfId="9307"/>
    <cellStyle name="Calculation 4 3 9 2" xfId="9308"/>
    <cellStyle name="Calculation 4 3 9 2 2" xfId="9309"/>
    <cellStyle name="Calculation 4 3 9 3" xfId="9310"/>
    <cellStyle name="Calculation 4 4" xfId="9311"/>
    <cellStyle name="Calculation 4 4 10" xfId="9312"/>
    <cellStyle name="Calculation 4 4 10 2" xfId="9313"/>
    <cellStyle name="Calculation 4 4 10 2 2" xfId="9314"/>
    <cellStyle name="Calculation 4 4 10 3" xfId="9315"/>
    <cellStyle name="Calculation 4 4 11" xfId="9316"/>
    <cellStyle name="Calculation 4 4 11 2" xfId="9317"/>
    <cellStyle name="Calculation 4 4 11 2 2" xfId="9318"/>
    <cellStyle name="Calculation 4 4 11 3" xfId="9319"/>
    <cellStyle name="Calculation 4 4 12" xfId="9320"/>
    <cellStyle name="Calculation 4 4 12 2" xfId="9321"/>
    <cellStyle name="Calculation 4 4 12 2 2" xfId="9322"/>
    <cellStyle name="Calculation 4 4 12 3" xfId="9323"/>
    <cellStyle name="Calculation 4 4 13" xfId="9324"/>
    <cellStyle name="Calculation 4 4 13 2" xfId="9325"/>
    <cellStyle name="Calculation 4 4 13 2 2" xfId="9326"/>
    <cellStyle name="Calculation 4 4 13 3" xfId="9327"/>
    <cellStyle name="Calculation 4 4 14" xfId="9328"/>
    <cellStyle name="Calculation 4 4 14 2" xfId="9329"/>
    <cellStyle name="Calculation 4 4 14 2 2" xfId="9330"/>
    <cellStyle name="Calculation 4 4 14 3" xfId="9331"/>
    <cellStyle name="Calculation 4 4 15" xfId="9332"/>
    <cellStyle name="Calculation 4 4 15 2" xfId="9333"/>
    <cellStyle name="Calculation 4 4 15 2 2" xfId="9334"/>
    <cellStyle name="Calculation 4 4 15 3" xfId="9335"/>
    <cellStyle name="Calculation 4 4 16" xfId="9336"/>
    <cellStyle name="Calculation 4 4 16 2" xfId="9337"/>
    <cellStyle name="Calculation 4 4 16 2 2" xfId="9338"/>
    <cellStyle name="Calculation 4 4 16 3" xfId="9339"/>
    <cellStyle name="Calculation 4 4 17" xfId="9340"/>
    <cellStyle name="Calculation 4 4 17 2" xfId="9341"/>
    <cellStyle name="Calculation 4 4 17 2 2" xfId="9342"/>
    <cellStyle name="Calculation 4 4 17 3" xfId="9343"/>
    <cellStyle name="Calculation 4 4 18" xfId="9344"/>
    <cellStyle name="Calculation 4 4 18 2" xfId="9345"/>
    <cellStyle name="Calculation 4 4 19" xfId="9346"/>
    <cellStyle name="Calculation 4 4 2" xfId="9347"/>
    <cellStyle name="Calculation 4 4 2 10" xfId="9348"/>
    <cellStyle name="Calculation 4 4 2 10 2" xfId="9349"/>
    <cellStyle name="Calculation 4 4 2 10 2 2" xfId="9350"/>
    <cellStyle name="Calculation 4 4 2 10 3" xfId="9351"/>
    <cellStyle name="Calculation 4 4 2 11" xfId="9352"/>
    <cellStyle name="Calculation 4 4 2 11 2" xfId="9353"/>
    <cellStyle name="Calculation 4 4 2 11 2 2" xfId="9354"/>
    <cellStyle name="Calculation 4 4 2 11 3" xfId="9355"/>
    <cellStyle name="Calculation 4 4 2 12" xfId="9356"/>
    <cellStyle name="Calculation 4 4 2 12 2" xfId="9357"/>
    <cellStyle name="Calculation 4 4 2 12 2 2" xfId="9358"/>
    <cellStyle name="Calculation 4 4 2 12 3" xfId="9359"/>
    <cellStyle name="Calculation 4 4 2 13" xfId="9360"/>
    <cellStyle name="Calculation 4 4 2 13 2" xfId="9361"/>
    <cellStyle name="Calculation 4 4 2 13 2 2" xfId="9362"/>
    <cellStyle name="Calculation 4 4 2 13 3" xfId="9363"/>
    <cellStyle name="Calculation 4 4 2 14" xfId="9364"/>
    <cellStyle name="Calculation 4 4 2 14 2" xfId="9365"/>
    <cellStyle name="Calculation 4 4 2 14 2 2" xfId="9366"/>
    <cellStyle name="Calculation 4 4 2 14 3" xfId="9367"/>
    <cellStyle name="Calculation 4 4 2 15" xfId="9368"/>
    <cellStyle name="Calculation 4 4 2 15 2" xfId="9369"/>
    <cellStyle name="Calculation 4 4 2 15 2 2" xfId="9370"/>
    <cellStyle name="Calculation 4 4 2 15 3" xfId="9371"/>
    <cellStyle name="Calculation 4 4 2 16" xfId="9372"/>
    <cellStyle name="Calculation 4 4 2 16 2" xfId="9373"/>
    <cellStyle name="Calculation 4 4 2 16 2 2" xfId="9374"/>
    <cellStyle name="Calculation 4 4 2 16 3" xfId="9375"/>
    <cellStyle name="Calculation 4 4 2 17" xfId="9376"/>
    <cellStyle name="Calculation 4 4 2 17 2" xfId="9377"/>
    <cellStyle name="Calculation 4 4 2 17 2 2" xfId="9378"/>
    <cellStyle name="Calculation 4 4 2 17 3" xfId="9379"/>
    <cellStyle name="Calculation 4 4 2 18" xfId="9380"/>
    <cellStyle name="Calculation 4 4 2 18 2" xfId="9381"/>
    <cellStyle name="Calculation 4 4 2 18 2 2" xfId="9382"/>
    <cellStyle name="Calculation 4 4 2 18 3" xfId="9383"/>
    <cellStyle name="Calculation 4 4 2 19" xfId="9384"/>
    <cellStyle name="Calculation 4 4 2 19 2" xfId="9385"/>
    <cellStyle name="Calculation 4 4 2 19 2 2" xfId="9386"/>
    <cellStyle name="Calculation 4 4 2 19 3" xfId="9387"/>
    <cellStyle name="Calculation 4 4 2 2" xfId="9388"/>
    <cellStyle name="Calculation 4 4 2 2 2" xfId="9389"/>
    <cellStyle name="Calculation 4 4 2 2 2 2" xfId="9390"/>
    <cellStyle name="Calculation 4 4 2 2 3" xfId="9391"/>
    <cellStyle name="Calculation 4 4 2 20" xfId="9392"/>
    <cellStyle name="Calculation 4 4 2 20 2" xfId="9393"/>
    <cellStyle name="Calculation 4 4 2 20 2 2" xfId="9394"/>
    <cellStyle name="Calculation 4 4 2 20 3" xfId="9395"/>
    <cellStyle name="Calculation 4 4 2 21" xfId="9396"/>
    <cellStyle name="Calculation 4 4 2 21 2" xfId="9397"/>
    <cellStyle name="Calculation 4 4 2 22" xfId="9398"/>
    <cellStyle name="Calculation 4 4 2 3" xfId="9399"/>
    <cellStyle name="Calculation 4 4 2 3 2" xfId="9400"/>
    <cellStyle name="Calculation 4 4 2 3 2 2" xfId="9401"/>
    <cellStyle name="Calculation 4 4 2 3 3" xfId="9402"/>
    <cellStyle name="Calculation 4 4 2 4" xfId="9403"/>
    <cellStyle name="Calculation 4 4 2 4 2" xfId="9404"/>
    <cellStyle name="Calculation 4 4 2 4 2 2" xfId="9405"/>
    <cellStyle name="Calculation 4 4 2 4 3" xfId="9406"/>
    <cellStyle name="Calculation 4 4 2 5" xfId="9407"/>
    <cellStyle name="Calculation 4 4 2 5 2" xfId="9408"/>
    <cellStyle name="Calculation 4 4 2 5 2 2" xfId="9409"/>
    <cellStyle name="Calculation 4 4 2 5 3" xfId="9410"/>
    <cellStyle name="Calculation 4 4 2 6" xfId="9411"/>
    <cellStyle name="Calculation 4 4 2 6 2" xfId="9412"/>
    <cellStyle name="Calculation 4 4 2 6 2 2" xfId="9413"/>
    <cellStyle name="Calculation 4 4 2 6 3" xfId="9414"/>
    <cellStyle name="Calculation 4 4 2 7" xfId="9415"/>
    <cellStyle name="Calculation 4 4 2 7 2" xfId="9416"/>
    <cellStyle name="Calculation 4 4 2 7 2 2" xfId="9417"/>
    <cellStyle name="Calculation 4 4 2 7 3" xfId="9418"/>
    <cellStyle name="Calculation 4 4 2 8" xfId="9419"/>
    <cellStyle name="Calculation 4 4 2 8 2" xfId="9420"/>
    <cellStyle name="Calculation 4 4 2 8 2 2" xfId="9421"/>
    <cellStyle name="Calculation 4 4 2 8 3" xfId="9422"/>
    <cellStyle name="Calculation 4 4 2 9" xfId="9423"/>
    <cellStyle name="Calculation 4 4 2 9 2" xfId="9424"/>
    <cellStyle name="Calculation 4 4 2 9 2 2" xfId="9425"/>
    <cellStyle name="Calculation 4 4 2 9 3" xfId="9426"/>
    <cellStyle name="Calculation 4 4 3" xfId="9427"/>
    <cellStyle name="Calculation 4 4 3 2" xfId="9428"/>
    <cellStyle name="Calculation 4 4 3 2 2" xfId="9429"/>
    <cellStyle name="Calculation 4 4 3 3" xfId="9430"/>
    <cellStyle name="Calculation 4 4 4" xfId="9431"/>
    <cellStyle name="Calculation 4 4 4 2" xfId="9432"/>
    <cellStyle name="Calculation 4 4 4 2 2" xfId="9433"/>
    <cellStyle name="Calculation 4 4 4 3" xfId="9434"/>
    <cellStyle name="Calculation 4 4 5" xfId="9435"/>
    <cellStyle name="Calculation 4 4 5 2" xfId="9436"/>
    <cellStyle name="Calculation 4 4 5 2 2" xfId="9437"/>
    <cellStyle name="Calculation 4 4 5 3" xfId="9438"/>
    <cellStyle name="Calculation 4 4 6" xfId="9439"/>
    <cellStyle name="Calculation 4 4 6 2" xfId="9440"/>
    <cellStyle name="Calculation 4 4 6 2 2" xfId="9441"/>
    <cellStyle name="Calculation 4 4 6 3" xfId="9442"/>
    <cellStyle name="Calculation 4 4 7" xfId="9443"/>
    <cellStyle name="Calculation 4 4 7 2" xfId="9444"/>
    <cellStyle name="Calculation 4 4 7 2 2" xfId="9445"/>
    <cellStyle name="Calculation 4 4 7 3" xfId="9446"/>
    <cellStyle name="Calculation 4 4 8" xfId="9447"/>
    <cellStyle name="Calculation 4 4 8 2" xfId="9448"/>
    <cellStyle name="Calculation 4 4 8 2 2" xfId="9449"/>
    <cellStyle name="Calculation 4 4 8 3" xfId="9450"/>
    <cellStyle name="Calculation 4 4 9" xfId="9451"/>
    <cellStyle name="Calculation 4 4 9 2" xfId="9452"/>
    <cellStyle name="Calculation 4 4 9 2 2" xfId="9453"/>
    <cellStyle name="Calculation 4 4 9 3" xfId="9454"/>
    <cellStyle name="Calculation 4 5" xfId="9455"/>
    <cellStyle name="Calculation 4 5 10" xfId="9456"/>
    <cellStyle name="Calculation 4 5 10 2" xfId="9457"/>
    <cellStyle name="Calculation 4 5 10 2 2" xfId="9458"/>
    <cellStyle name="Calculation 4 5 10 3" xfId="9459"/>
    <cellStyle name="Calculation 4 5 11" xfId="9460"/>
    <cellStyle name="Calculation 4 5 11 2" xfId="9461"/>
    <cellStyle name="Calculation 4 5 11 2 2" xfId="9462"/>
    <cellStyle name="Calculation 4 5 11 3" xfId="9463"/>
    <cellStyle name="Calculation 4 5 12" xfId="9464"/>
    <cellStyle name="Calculation 4 5 12 2" xfId="9465"/>
    <cellStyle name="Calculation 4 5 12 2 2" xfId="9466"/>
    <cellStyle name="Calculation 4 5 12 3" xfId="9467"/>
    <cellStyle name="Calculation 4 5 13" xfId="9468"/>
    <cellStyle name="Calculation 4 5 13 2" xfId="9469"/>
    <cellStyle name="Calculation 4 5 13 2 2" xfId="9470"/>
    <cellStyle name="Calculation 4 5 13 3" xfId="9471"/>
    <cellStyle name="Calculation 4 5 14" xfId="9472"/>
    <cellStyle name="Calculation 4 5 14 2" xfId="9473"/>
    <cellStyle name="Calculation 4 5 14 2 2" xfId="9474"/>
    <cellStyle name="Calculation 4 5 14 3" xfId="9475"/>
    <cellStyle name="Calculation 4 5 15" xfId="9476"/>
    <cellStyle name="Calculation 4 5 15 2" xfId="9477"/>
    <cellStyle name="Calculation 4 5 15 2 2" xfId="9478"/>
    <cellStyle name="Calculation 4 5 15 3" xfId="9479"/>
    <cellStyle name="Calculation 4 5 16" xfId="9480"/>
    <cellStyle name="Calculation 4 5 16 2" xfId="9481"/>
    <cellStyle name="Calculation 4 5 16 2 2" xfId="9482"/>
    <cellStyle name="Calculation 4 5 16 3" xfId="9483"/>
    <cellStyle name="Calculation 4 5 17" xfId="9484"/>
    <cellStyle name="Calculation 4 5 17 2" xfId="9485"/>
    <cellStyle name="Calculation 4 5 17 2 2" xfId="9486"/>
    <cellStyle name="Calculation 4 5 17 3" xfId="9487"/>
    <cellStyle name="Calculation 4 5 18" xfId="9488"/>
    <cellStyle name="Calculation 4 5 18 2" xfId="9489"/>
    <cellStyle name="Calculation 4 5 18 2 2" xfId="9490"/>
    <cellStyle name="Calculation 4 5 18 3" xfId="9491"/>
    <cellStyle name="Calculation 4 5 19" xfId="9492"/>
    <cellStyle name="Calculation 4 5 19 2" xfId="9493"/>
    <cellStyle name="Calculation 4 5 19 2 2" xfId="9494"/>
    <cellStyle name="Calculation 4 5 19 3" xfId="9495"/>
    <cellStyle name="Calculation 4 5 2" xfId="9496"/>
    <cellStyle name="Calculation 4 5 2 10" xfId="9497"/>
    <cellStyle name="Calculation 4 5 2 10 2" xfId="9498"/>
    <cellStyle name="Calculation 4 5 2 10 2 2" xfId="9499"/>
    <cellStyle name="Calculation 4 5 2 10 3" xfId="9500"/>
    <cellStyle name="Calculation 4 5 2 11" xfId="9501"/>
    <cellStyle name="Calculation 4 5 2 11 2" xfId="9502"/>
    <cellStyle name="Calculation 4 5 2 11 2 2" xfId="9503"/>
    <cellStyle name="Calculation 4 5 2 11 3" xfId="9504"/>
    <cellStyle name="Calculation 4 5 2 12" xfId="9505"/>
    <cellStyle name="Calculation 4 5 2 12 2" xfId="9506"/>
    <cellStyle name="Calculation 4 5 2 12 2 2" xfId="9507"/>
    <cellStyle name="Calculation 4 5 2 12 3" xfId="9508"/>
    <cellStyle name="Calculation 4 5 2 13" xfId="9509"/>
    <cellStyle name="Calculation 4 5 2 13 2" xfId="9510"/>
    <cellStyle name="Calculation 4 5 2 13 2 2" xfId="9511"/>
    <cellStyle name="Calculation 4 5 2 13 3" xfId="9512"/>
    <cellStyle name="Calculation 4 5 2 14" xfId="9513"/>
    <cellStyle name="Calculation 4 5 2 14 2" xfId="9514"/>
    <cellStyle name="Calculation 4 5 2 14 2 2" xfId="9515"/>
    <cellStyle name="Calculation 4 5 2 14 3" xfId="9516"/>
    <cellStyle name="Calculation 4 5 2 15" xfId="9517"/>
    <cellStyle name="Calculation 4 5 2 15 2" xfId="9518"/>
    <cellStyle name="Calculation 4 5 2 15 2 2" xfId="9519"/>
    <cellStyle name="Calculation 4 5 2 15 3" xfId="9520"/>
    <cellStyle name="Calculation 4 5 2 16" xfId="9521"/>
    <cellStyle name="Calculation 4 5 2 16 2" xfId="9522"/>
    <cellStyle name="Calculation 4 5 2 16 2 2" xfId="9523"/>
    <cellStyle name="Calculation 4 5 2 16 3" xfId="9524"/>
    <cellStyle name="Calculation 4 5 2 17" xfId="9525"/>
    <cellStyle name="Calculation 4 5 2 17 2" xfId="9526"/>
    <cellStyle name="Calculation 4 5 2 17 2 2" xfId="9527"/>
    <cellStyle name="Calculation 4 5 2 17 3" xfId="9528"/>
    <cellStyle name="Calculation 4 5 2 18" xfId="9529"/>
    <cellStyle name="Calculation 4 5 2 18 2" xfId="9530"/>
    <cellStyle name="Calculation 4 5 2 18 2 2" xfId="9531"/>
    <cellStyle name="Calculation 4 5 2 18 3" xfId="9532"/>
    <cellStyle name="Calculation 4 5 2 19" xfId="9533"/>
    <cellStyle name="Calculation 4 5 2 19 2" xfId="9534"/>
    <cellStyle name="Calculation 4 5 2 19 2 2" xfId="9535"/>
    <cellStyle name="Calculation 4 5 2 19 3" xfId="9536"/>
    <cellStyle name="Calculation 4 5 2 2" xfId="9537"/>
    <cellStyle name="Calculation 4 5 2 2 2" xfId="9538"/>
    <cellStyle name="Calculation 4 5 2 2 2 2" xfId="9539"/>
    <cellStyle name="Calculation 4 5 2 2 3" xfId="9540"/>
    <cellStyle name="Calculation 4 5 2 20" xfId="9541"/>
    <cellStyle name="Calculation 4 5 2 20 2" xfId="9542"/>
    <cellStyle name="Calculation 4 5 2 20 2 2" xfId="9543"/>
    <cellStyle name="Calculation 4 5 2 20 3" xfId="9544"/>
    <cellStyle name="Calculation 4 5 2 21" xfId="9545"/>
    <cellStyle name="Calculation 4 5 2 21 2" xfId="9546"/>
    <cellStyle name="Calculation 4 5 2 22" xfId="9547"/>
    <cellStyle name="Calculation 4 5 2 3" xfId="9548"/>
    <cellStyle name="Calculation 4 5 2 3 2" xfId="9549"/>
    <cellStyle name="Calculation 4 5 2 3 2 2" xfId="9550"/>
    <cellStyle name="Calculation 4 5 2 3 3" xfId="9551"/>
    <cellStyle name="Calculation 4 5 2 4" xfId="9552"/>
    <cellStyle name="Calculation 4 5 2 4 2" xfId="9553"/>
    <cellStyle name="Calculation 4 5 2 4 2 2" xfId="9554"/>
    <cellStyle name="Calculation 4 5 2 4 3" xfId="9555"/>
    <cellStyle name="Calculation 4 5 2 5" xfId="9556"/>
    <cellStyle name="Calculation 4 5 2 5 2" xfId="9557"/>
    <cellStyle name="Calculation 4 5 2 5 2 2" xfId="9558"/>
    <cellStyle name="Calculation 4 5 2 5 3" xfId="9559"/>
    <cellStyle name="Calculation 4 5 2 6" xfId="9560"/>
    <cellStyle name="Calculation 4 5 2 6 2" xfId="9561"/>
    <cellStyle name="Calculation 4 5 2 6 2 2" xfId="9562"/>
    <cellStyle name="Calculation 4 5 2 6 3" xfId="9563"/>
    <cellStyle name="Calculation 4 5 2 7" xfId="9564"/>
    <cellStyle name="Calculation 4 5 2 7 2" xfId="9565"/>
    <cellStyle name="Calculation 4 5 2 7 2 2" xfId="9566"/>
    <cellStyle name="Calculation 4 5 2 7 3" xfId="9567"/>
    <cellStyle name="Calculation 4 5 2 8" xfId="9568"/>
    <cellStyle name="Calculation 4 5 2 8 2" xfId="9569"/>
    <cellStyle name="Calculation 4 5 2 8 2 2" xfId="9570"/>
    <cellStyle name="Calculation 4 5 2 8 3" xfId="9571"/>
    <cellStyle name="Calculation 4 5 2 9" xfId="9572"/>
    <cellStyle name="Calculation 4 5 2 9 2" xfId="9573"/>
    <cellStyle name="Calculation 4 5 2 9 2 2" xfId="9574"/>
    <cellStyle name="Calculation 4 5 2 9 3" xfId="9575"/>
    <cellStyle name="Calculation 4 5 20" xfId="9576"/>
    <cellStyle name="Calculation 4 5 20 2" xfId="9577"/>
    <cellStyle name="Calculation 4 5 20 2 2" xfId="9578"/>
    <cellStyle name="Calculation 4 5 20 3" xfId="9579"/>
    <cellStyle name="Calculation 4 5 21" xfId="9580"/>
    <cellStyle name="Calculation 4 5 21 2" xfId="9581"/>
    <cellStyle name="Calculation 4 5 21 2 2" xfId="9582"/>
    <cellStyle name="Calculation 4 5 21 3" xfId="9583"/>
    <cellStyle name="Calculation 4 5 22" xfId="9584"/>
    <cellStyle name="Calculation 4 5 22 2" xfId="9585"/>
    <cellStyle name="Calculation 4 5 23" xfId="9586"/>
    <cellStyle name="Calculation 4 5 3" xfId="9587"/>
    <cellStyle name="Calculation 4 5 3 2" xfId="9588"/>
    <cellStyle name="Calculation 4 5 3 2 2" xfId="9589"/>
    <cellStyle name="Calculation 4 5 3 3" xfId="9590"/>
    <cellStyle name="Calculation 4 5 4" xfId="9591"/>
    <cellStyle name="Calculation 4 5 4 2" xfId="9592"/>
    <cellStyle name="Calculation 4 5 4 2 2" xfId="9593"/>
    <cellStyle name="Calculation 4 5 4 3" xfId="9594"/>
    <cellStyle name="Calculation 4 5 5" xfId="9595"/>
    <cellStyle name="Calculation 4 5 5 2" xfId="9596"/>
    <cellStyle name="Calculation 4 5 5 2 2" xfId="9597"/>
    <cellStyle name="Calculation 4 5 5 3" xfId="9598"/>
    <cellStyle name="Calculation 4 5 6" xfId="9599"/>
    <cellStyle name="Calculation 4 5 6 2" xfId="9600"/>
    <cellStyle name="Calculation 4 5 6 2 2" xfId="9601"/>
    <cellStyle name="Calculation 4 5 6 3" xfId="9602"/>
    <cellStyle name="Calculation 4 5 7" xfId="9603"/>
    <cellStyle name="Calculation 4 5 7 2" xfId="9604"/>
    <cellStyle name="Calculation 4 5 7 2 2" xfId="9605"/>
    <cellStyle name="Calculation 4 5 7 3" xfId="9606"/>
    <cellStyle name="Calculation 4 5 8" xfId="9607"/>
    <cellStyle name="Calculation 4 5 8 2" xfId="9608"/>
    <cellStyle name="Calculation 4 5 8 2 2" xfId="9609"/>
    <cellStyle name="Calculation 4 5 8 3" xfId="9610"/>
    <cellStyle name="Calculation 4 5 9" xfId="9611"/>
    <cellStyle name="Calculation 4 5 9 2" xfId="9612"/>
    <cellStyle name="Calculation 4 5 9 2 2" xfId="9613"/>
    <cellStyle name="Calculation 4 5 9 3" xfId="9614"/>
    <cellStyle name="Calculation 4 6" xfId="9615"/>
    <cellStyle name="Calculation 4 6 10" xfId="9616"/>
    <cellStyle name="Calculation 4 6 10 2" xfId="9617"/>
    <cellStyle name="Calculation 4 6 10 2 2" xfId="9618"/>
    <cellStyle name="Calculation 4 6 10 3" xfId="9619"/>
    <cellStyle name="Calculation 4 6 11" xfId="9620"/>
    <cellStyle name="Calculation 4 6 11 2" xfId="9621"/>
    <cellStyle name="Calculation 4 6 11 2 2" xfId="9622"/>
    <cellStyle name="Calculation 4 6 11 3" xfId="9623"/>
    <cellStyle name="Calculation 4 6 12" xfId="9624"/>
    <cellStyle name="Calculation 4 6 12 2" xfId="9625"/>
    <cellStyle name="Calculation 4 6 12 2 2" xfId="9626"/>
    <cellStyle name="Calculation 4 6 12 3" xfId="9627"/>
    <cellStyle name="Calculation 4 6 13" xfId="9628"/>
    <cellStyle name="Calculation 4 6 13 2" xfId="9629"/>
    <cellStyle name="Calculation 4 6 13 2 2" xfId="9630"/>
    <cellStyle name="Calculation 4 6 13 3" xfId="9631"/>
    <cellStyle name="Calculation 4 6 14" xfId="9632"/>
    <cellStyle name="Calculation 4 6 14 2" xfId="9633"/>
    <cellStyle name="Calculation 4 6 14 2 2" xfId="9634"/>
    <cellStyle name="Calculation 4 6 14 3" xfId="9635"/>
    <cellStyle name="Calculation 4 6 15" xfId="9636"/>
    <cellStyle name="Calculation 4 6 15 2" xfId="9637"/>
    <cellStyle name="Calculation 4 6 15 2 2" xfId="9638"/>
    <cellStyle name="Calculation 4 6 15 3" xfId="9639"/>
    <cellStyle name="Calculation 4 6 16" xfId="9640"/>
    <cellStyle name="Calculation 4 6 16 2" xfId="9641"/>
    <cellStyle name="Calculation 4 6 16 2 2" xfId="9642"/>
    <cellStyle name="Calculation 4 6 16 3" xfId="9643"/>
    <cellStyle name="Calculation 4 6 17" xfId="9644"/>
    <cellStyle name="Calculation 4 6 17 2" xfId="9645"/>
    <cellStyle name="Calculation 4 6 17 2 2" xfId="9646"/>
    <cellStyle name="Calculation 4 6 17 3" xfId="9647"/>
    <cellStyle name="Calculation 4 6 18" xfId="9648"/>
    <cellStyle name="Calculation 4 6 18 2" xfId="9649"/>
    <cellStyle name="Calculation 4 6 18 2 2" xfId="9650"/>
    <cellStyle name="Calculation 4 6 18 3" xfId="9651"/>
    <cellStyle name="Calculation 4 6 19" xfId="9652"/>
    <cellStyle name="Calculation 4 6 19 2" xfId="9653"/>
    <cellStyle name="Calculation 4 6 19 2 2" xfId="9654"/>
    <cellStyle name="Calculation 4 6 19 3" xfId="9655"/>
    <cellStyle name="Calculation 4 6 2" xfId="9656"/>
    <cellStyle name="Calculation 4 6 2 2" xfId="9657"/>
    <cellStyle name="Calculation 4 6 2 2 2" xfId="9658"/>
    <cellStyle name="Calculation 4 6 2 3" xfId="9659"/>
    <cellStyle name="Calculation 4 6 20" xfId="9660"/>
    <cellStyle name="Calculation 4 6 20 2" xfId="9661"/>
    <cellStyle name="Calculation 4 6 20 2 2" xfId="9662"/>
    <cellStyle name="Calculation 4 6 20 3" xfId="9663"/>
    <cellStyle name="Calculation 4 6 21" xfId="9664"/>
    <cellStyle name="Calculation 4 6 21 2" xfId="9665"/>
    <cellStyle name="Calculation 4 6 22" xfId="9666"/>
    <cellStyle name="Calculation 4 6 3" xfId="9667"/>
    <cellStyle name="Calculation 4 6 3 2" xfId="9668"/>
    <cellStyle name="Calculation 4 6 3 2 2" xfId="9669"/>
    <cellStyle name="Calculation 4 6 3 3" xfId="9670"/>
    <cellStyle name="Calculation 4 6 4" xfId="9671"/>
    <cellStyle name="Calculation 4 6 4 2" xfId="9672"/>
    <cellStyle name="Calculation 4 6 4 2 2" xfId="9673"/>
    <cellStyle name="Calculation 4 6 4 3" xfId="9674"/>
    <cellStyle name="Calculation 4 6 5" xfId="9675"/>
    <cellStyle name="Calculation 4 6 5 2" xfId="9676"/>
    <cellStyle name="Calculation 4 6 5 2 2" xfId="9677"/>
    <cellStyle name="Calculation 4 6 5 3" xfId="9678"/>
    <cellStyle name="Calculation 4 6 6" xfId="9679"/>
    <cellStyle name="Calculation 4 6 6 2" xfId="9680"/>
    <cellStyle name="Calculation 4 6 6 2 2" xfId="9681"/>
    <cellStyle name="Calculation 4 6 6 3" xfId="9682"/>
    <cellStyle name="Calculation 4 6 7" xfId="9683"/>
    <cellStyle name="Calculation 4 6 7 2" xfId="9684"/>
    <cellStyle name="Calculation 4 6 7 2 2" xfId="9685"/>
    <cellStyle name="Calculation 4 6 7 3" xfId="9686"/>
    <cellStyle name="Calculation 4 6 8" xfId="9687"/>
    <cellStyle name="Calculation 4 6 8 2" xfId="9688"/>
    <cellStyle name="Calculation 4 6 8 2 2" xfId="9689"/>
    <cellStyle name="Calculation 4 6 8 3" xfId="9690"/>
    <cellStyle name="Calculation 4 6 9" xfId="9691"/>
    <cellStyle name="Calculation 4 6 9 2" xfId="9692"/>
    <cellStyle name="Calculation 4 6 9 2 2" xfId="9693"/>
    <cellStyle name="Calculation 4 6 9 3" xfId="9694"/>
    <cellStyle name="Calculation 4 7" xfId="9695"/>
    <cellStyle name="Calculation 4 7 2" xfId="9696"/>
    <cellStyle name="Calculation 4 7 2 2" xfId="9697"/>
    <cellStyle name="Calculation 4 7 3" xfId="9698"/>
    <cellStyle name="Calculation 4 8" xfId="9699"/>
    <cellStyle name="Calculation 4 8 2" xfId="9700"/>
    <cellStyle name="Calculation 4 8 2 2" xfId="9701"/>
    <cellStyle name="Calculation 4 8 3" xfId="9702"/>
    <cellStyle name="Calculation 4 9" xfId="9703"/>
    <cellStyle name="Calculation 4 9 2" xfId="9704"/>
    <cellStyle name="Calculation 4 9 2 2" xfId="9705"/>
    <cellStyle name="Calculation 4 9 3" xfId="9706"/>
    <cellStyle name="Calculation 5" xfId="9707"/>
    <cellStyle name="Calculation 5 10" xfId="9708"/>
    <cellStyle name="Calculation 5 10 2" xfId="9709"/>
    <cellStyle name="Calculation 5 10 2 2" xfId="9710"/>
    <cellStyle name="Calculation 5 10 3" xfId="9711"/>
    <cellStyle name="Calculation 5 11" xfId="9712"/>
    <cellStyle name="Calculation 5 11 2" xfId="9713"/>
    <cellStyle name="Calculation 5 11 2 2" xfId="9714"/>
    <cellStyle name="Calculation 5 11 3" xfId="9715"/>
    <cellStyle name="Calculation 5 12" xfId="9716"/>
    <cellStyle name="Calculation 5 12 2" xfId="9717"/>
    <cellStyle name="Calculation 5 12 2 2" xfId="9718"/>
    <cellStyle name="Calculation 5 12 3" xfId="9719"/>
    <cellStyle name="Calculation 5 13" xfId="9720"/>
    <cellStyle name="Calculation 5 13 2" xfId="9721"/>
    <cellStyle name="Calculation 5 13 2 2" xfId="9722"/>
    <cellStyle name="Calculation 5 13 3" xfId="9723"/>
    <cellStyle name="Calculation 5 14" xfId="9724"/>
    <cellStyle name="Calculation 5 14 2" xfId="9725"/>
    <cellStyle name="Calculation 5 14 2 2" xfId="9726"/>
    <cellStyle name="Calculation 5 14 3" xfId="9727"/>
    <cellStyle name="Calculation 5 15" xfId="9728"/>
    <cellStyle name="Calculation 5 15 2" xfId="9729"/>
    <cellStyle name="Calculation 5 15 2 2" xfId="9730"/>
    <cellStyle name="Calculation 5 15 3" xfId="9731"/>
    <cellStyle name="Calculation 5 16" xfId="9732"/>
    <cellStyle name="Calculation 5 16 2" xfId="9733"/>
    <cellStyle name="Calculation 5 16 2 2" xfId="9734"/>
    <cellStyle name="Calculation 5 16 3" xfId="9735"/>
    <cellStyle name="Calculation 5 17" xfId="9736"/>
    <cellStyle name="Calculation 5 17 2" xfId="9737"/>
    <cellStyle name="Calculation 5 17 2 2" xfId="9738"/>
    <cellStyle name="Calculation 5 17 3" xfId="9739"/>
    <cellStyle name="Calculation 5 18" xfId="9740"/>
    <cellStyle name="Calculation 5 18 2" xfId="9741"/>
    <cellStyle name="Calculation 5 18 2 2" xfId="9742"/>
    <cellStyle name="Calculation 5 18 3" xfId="9743"/>
    <cellStyle name="Calculation 5 19" xfId="9744"/>
    <cellStyle name="Calculation 5 19 2" xfId="9745"/>
    <cellStyle name="Calculation 5 19 2 2" xfId="9746"/>
    <cellStyle name="Calculation 5 19 3" xfId="9747"/>
    <cellStyle name="Calculation 5 2" xfId="9748"/>
    <cellStyle name="Calculation 5 2 10" xfId="9749"/>
    <cellStyle name="Calculation 5 2 10 2" xfId="9750"/>
    <cellStyle name="Calculation 5 2 10 2 2" xfId="9751"/>
    <cellStyle name="Calculation 5 2 10 3" xfId="9752"/>
    <cellStyle name="Calculation 5 2 11" xfId="9753"/>
    <cellStyle name="Calculation 5 2 11 2" xfId="9754"/>
    <cellStyle name="Calculation 5 2 11 2 2" xfId="9755"/>
    <cellStyle name="Calculation 5 2 11 3" xfId="9756"/>
    <cellStyle name="Calculation 5 2 12" xfId="9757"/>
    <cellStyle name="Calculation 5 2 12 2" xfId="9758"/>
    <cellStyle name="Calculation 5 2 12 2 2" xfId="9759"/>
    <cellStyle name="Calculation 5 2 12 3" xfId="9760"/>
    <cellStyle name="Calculation 5 2 13" xfId="9761"/>
    <cellStyle name="Calculation 5 2 13 2" xfId="9762"/>
    <cellStyle name="Calculation 5 2 13 2 2" xfId="9763"/>
    <cellStyle name="Calculation 5 2 13 3" xfId="9764"/>
    <cellStyle name="Calculation 5 2 14" xfId="9765"/>
    <cellStyle name="Calculation 5 2 14 2" xfId="9766"/>
    <cellStyle name="Calculation 5 2 14 2 2" xfId="9767"/>
    <cellStyle name="Calculation 5 2 14 3" xfId="9768"/>
    <cellStyle name="Calculation 5 2 15" xfId="9769"/>
    <cellStyle name="Calculation 5 2 15 2" xfId="9770"/>
    <cellStyle name="Calculation 5 2 15 2 2" xfId="9771"/>
    <cellStyle name="Calculation 5 2 15 3" xfId="9772"/>
    <cellStyle name="Calculation 5 2 16" xfId="9773"/>
    <cellStyle name="Calculation 5 2 16 2" xfId="9774"/>
    <cellStyle name="Calculation 5 2 16 2 2" xfId="9775"/>
    <cellStyle name="Calculation 5 2 16 3" xfId="9776"/>
    <cellStyle name="Calculation 5 2 17" xfId="9777"/>
    <cellStyle name="Calculation 5 2 17 2" xfId="9778"/>
    <cellStyle name="Calculation 5 2 17 2 2" xfId="9779"/>
    <cellStyle name="Calculation 5 2 17 3" xfId="9780"/>
    <cellStyle name="Calculation 5 2 18" xfId="9781"/>
    <cellStyle name="Calculation 5 2 18 2" xfId="9782"/>
    <cellStyle name="Calculation 5 2 18 2 2" xfId="9783"/>
    <cellStyle name="Calculation 5 2 18 3" xfId="9784"/>
    <cellStyle name="Calculation 5 2 19" xfId="9785"/>
    <cellStyle name="Calculation 5 2 19 2" xfId="9786"/>
    <cellStyle name="Calculation 5 2 19 2 2" xfId="9787"/>
    <cellStyle name="Calculation 5 2 19 3" xfId="9788"/>
    <cellStyle name="Calculation 5 2 2" xfId="9789"/>
    <cellStyle name="Calculation 5 2 2 10" xfId="9790"/>
    <cellStyle name="Calculation 5 2 2 10 2" xfId="9791"/>
    <cellStyle name="Calculation 5 2 2 10 2 2" xfId="9792"/>
    <cellStyle name="Calculation 5 2 2 10 3" xfId="9793"/>
    <cellStyle name="Calculation 5 2 2 11" xfId="9794"/>
    <cellStyle name="Calculation 5 2 2 11 2" xfId="9795"/>
    <cellStyle name="Calculation 5 2 2 11 2 2" xfId="9796"/>
    <cellStyle name="Calculation 5 2 2 11 3" xfId="9797"/>
    <cellStyle name="Calculation 5 2 2 12" xfId="9798"/>
    <cellStyle name="Calculation 5 2 2 12 2" xfId="9799"/>
    <cellStyle name="Calculation 5 2 2 12 2 2" xfId="9800"/>
    <cellStyle name="Calculation 5 2 2 12 3" xfId="9801"/>
    <cellStyle name="Calculation 5 2 2 13" xfId="9802"/>
    <cellStyle name="Calculation 5 2 2 13 2" xfId="9803"/>
    <cellStyle name="Calculation 5 2 2 13 2 2" xfId="9804"/>
    <cellStyle name="Calculation 5 2 2 13 3" xfId="9805"/>
    <cellStyle name="Calculation 5 2 2 14" xfId="9806"/>
    <cellStyle name="Calculation 5 2 2 14 2" xfId="9807"/>
    <cellStyle name="Calculation 5 2 2 14 2 2" xfId="9808"/>
    <cellStyle name="Calculation 5 2 2 14 3" xfId="9809"/>
    <cellStyle name="Calculation 5 2 2 15" xfId="9810"/>
    <cellStyle name="Calculation 5 2 2 15 2" xfId="9811"/>
    <cellStyle name="Calculation 5 2 2 15 2 2" xfId="9812"/>
    <cellStyle name="Calculation 5 2 2 15 3" xfId="9813"/>
    <cellStyle name="Calculation 5 2 2 16" xfId="9814"/>
    <cellStyle name="Calculation 5 2 2 16 2" xfId="9815"/>
    <cellStyle name="Calculation 5 2 2 16 2 2" xfId="9816"/>
    <cellStyle name="Calculation 5 2 2 16 3" xfId="9817"/>
    <cellStyle name="Calculation 5 2 2 17" xfId="9818"/>
    <cellStyle name="Calculation 5 2 2 17 2" xfId="9819"/>
    <cellStyle name="Calculation 5 2 2 17 2 2" xfId="9820"/>
    <cellStyle name="Calculation 5 2 2 17 3" xfId="9821"/>
    <cellStyle name="Calculation 5 2 2 18" xfId="9822"/>
    <cellStyle name="Calculation 5 2 2 18 2" xfId="9823"/>
    <cellStyle name="Calculation 5 2 2 19" xfId="9824"/>
    <cellStyle name="Calculation 5 2 2 2" xfId="9825"/>
    <cellStyle name="Calculation 5 2 2 2 10" xfId="9826"/>
    <cellStyle name="Calculation 5 2 2 2 10 2" xfId="9827"/>
    <cellStyle name="Calculation 5 2 2 2 10 2 2" xfId="9828"/>
    <cellStyle name="Calculation 5 2 2 2 10 3" xfId="9829"/>
    <cellStyle name="Calculation 5 2 2 2 11" xfId="9830"/>
    <cellStyle name="Calculation 5 2 2 2 11 2" xfId="9831"/>
    <cellStyle name="Calculation 5 2 2 2 11 2 2" xfId="9832"/>
    <cellStyle name="Calculation 5 2 2 2 11 3" xfId="9833"/>
    <cellStyle name="Calculation 5 2 2 2 12" xfId="9834"/>
    <cellStyle name="Calculation 5 2 2 2 12 2" xfId="9835"/>
    <cellStyle name="Calculation 5 2 2 2 12 2 2" xfId="9836"/>
    <cellStyle name="Calculation 5 2 2 2 12 3" xfId="9837"/>
    <cellStyle name="Calculation 5 2 2 2 13" xfId="9838"/>
    <cellStyle name="Calculation 5 2 2 2 13 2" xfId="9839"/>
    <cellStyle name="Calculation 5 2 2 2 13 2 2" xfId="9840"/>
    <cellStyle name="Calculation 5 2 2 2 13 3" xfId="9841"/>
    <cellStyle name="Calculation 5 2 2 2 14" xfId="9842"/>
    <cellStyle name="Calculation 5 2 2 2 14 2" xfId="9843"/>
    <cellStyle name="Calculation 5 2 2 2 14 2 2" xfId="9844"/>
    <cellStyle name="Calculation 5 2 2 2 14 3" xfId="9845"/>
    <cellStyle name="Calculation 5 2 2 2 15" xfId="9846"/>
    <cellStyle name="Calculation 5 2 2 2 15 2" xfId="9847"/>
    <cellStyle name="Calculation 5 2 2 2 15 2 2" xfId="9848"/>
    <cellStyle name="Calculation 5 2 2 2 15 3" xfId="9849"/>
    <cellStyle name="Calculation 5 2 2 2 16" xfId="9850"/>
    <cellStyle name="Calculation 5 2 2 2 16 2" xfId="9851"/>
    <cellStyle name="Calculation 5 2 2 2 16 2 2" xfId="9852"/>
    <cellStyle name="Calculation 5 2 2 2 16 3" xfId="9853"/>
    <cellStyle name="Calculation 5 2 2 2 17" xfId="9854"/>
    <cellStyle name="Calculation 5 2 2 2 17 2" xfId="9855"/>
    <cellStyle name="Calculation 5 2 2 2 17 2 2" xfId="9856"/>
    <cellStyle name="Calculation 5 2 2 2 17 3" xfId="9857"/>
    <cellStyle name="Calculation 5 2 2 2 18" xfId="9858"/>
    <cellStyle name="Calculation 5 2 2 2 18 2" xfId="9859"/>
    <cellStyle name="Calculation 5 2 2 2 18 2 2" xfId="9860"/>
    <cellStyle name="Calculation 5 2 2 2 18 3" xfId="9861"/>
    <cellStyle name="Calculation 5 2 2 2 19" xfId="9862"/>
    <cellStyle name="Calculation 5 2 2 2 19 2" xfId="9863"/>
    <cellStyle name="Calculation 5 2 2 2 19 2 2" xfId="9864"/>
    <cellStyle name="Calculation 5 2 2 2 19 3" xfId="9865"/>
    <cellStyle name="Calculation 5 2 2 2 2" xfId="9866"/>
    <cellStyle name="Calculation 5 2 2 2 2 2" xfId="9867"/>
    <cellStyle name="Calculation 5 2 2 2 2 2 2" xfId="9868"/>
    <cellStyle name="Calculation 5 2 2 2 2 3" xfId="9869"/>
    <cellStyle name="Calculation 5 2 2 2 20" xfId="9870"/>
    <cellStyle name="Calculation 5 2 2 2 20 2" xfId="9871"/>
    <cellStyle name="Calculation 5 2 2 2 20 2 2" xfId="9872"/>
    <cellStyle name="Calculation 5 2 2 2 20 3" xfId="9873"/>
    <cellStyle name="Calculation 5 2 2 2 21" xfId="9874"/>
    <cellStyle name="Calculation 5 2 2 2 21 2" xfId="9875"/>
    <cellStyle name="Calculation 5 2 2 2 22" xfId="9876"/>
    <cellStyle name="Calculation 5 2 2 2 3" xfId="9877"/>
    <cellStyle name="Calculation 5 2 2 2 3 2" xfId="9878"/>
    <cellStyle name="Calculation 5 2 2 2 3 2 2" xfId="9879"/>
    <cellStyle name="Calculation 5 2 2 2 3 3" xfId="9880"/>
    <cellStyle name="Calculation 5 2 2 2 4" xfId="9881"/>
    <cellStyle name="Calculation 5 2 2 2 4 2" xfId="9882"/>
    <cellStyle name="Calculation 5 2 2 2 4 2 2" xfId="9883"/>
    <cellStyle name="Calculation 5 2 2 2 4 3" xfId="9884"/>
    <cellStyle name="Calculation 5 2 2 2 5" xfId="9885"/>
    <cellStyle name="Calculation 5 2 2 2 5 2" xfId="9886"/>
    <cellStyle name="Calculation 5 2 2 2 5 2 2" xfId="9887"/>
    <cellStyle name="Calculation 5 2 2 2 5 3" xfId="9888"/>
    <cellStyle name="Calculation 5 2 2 2 6" xfId="9889"/>
    <cellStyle name="Calculation 5 2 2 2 6 2" xfId="9890"/>
    <cellStyle name="Calculation 5 2 2 2 6 2 2" xfId="9891"/>
    <cellStyle name="Calculation 5 2 2 2 6 3" xfId="9892"/>
    <cellStyle name="Calculation 5 2 2 2 7" xfId="9893"/>
    <cellStyle name="Calculation 5 2 2 2 7 2" xfId="9894"/>
    <cellStyle name="Calculation 5 2 2 2 7 2 2" xfId="9895"/>
    <cellStyle name="Calculation 5 2 2 2 7 3" xfId="9896"/>
    <cellStyle name="Calculation 5 2 2 2 8" xfId="9897"/>
    <cellStyle name="Calculation 5 2 2 2 8 2" xfId="9898"/>
    <cellStyle name="Calculation 5 2 2 2 8 2 2" xfId="9899"/>
    <cellStyle name="Calculation 5 2 2 2 8 3" xfId="9900"/>
    <cellStyle name="Calculation 5 2 2 2 9" xfId="9901"/>
    <cellStyle name="Calculation 5 2 2 2 9 2" xfId="9902"/>
    <cellStyle name="Calculation 5 2 2 2 9 2 2" xfId="9903"/>
    <cellStyle name="Calculation 5 2 2 2 9 3" xfId="9904"/>
    <cellStyle name="Calculation 5 2 2 3" xfId="9905"/>
    <cellStyle name="Calculation 5 2 2 3 2" xfId="9906"/>
    <cellStyle name="Calculation 5 2 2 3 2 2" xfId="9907"/>
    <cellStyle name="Calculation 5 2 2 3 3" xfId="9908"/>
    <cellStyle name="Calculation 5 2 2 4" xfId="9909"/>
    <cellStyle name="Calculation 5 2 2 4 2" xfId="9910"/>
    <cellStyle name="Calculation 5 2 2 4 2 2" xfId="9911"/>
    <cellStyle name="Calculation 5 2 2 4 3" xfId="9912"/>
    <cellStyle name="Calculation 5 2 2 5" xfId="9913"/>
    <cellStyle name="Calculation 5 2 2 5 2" xfId="9914"/>
    <cellStyle name="Calculation 5 2 2 5 2 2" xfId="9915"/>
    <cellStyle name="Calculation 5 2 2 5 3" xfId="9916"/>
    <cellStyle name="Calculation 5 2 2 6" xfId="9917"/>
    <cellStyle name="Calculation 5 2 2 6 2" xfId="9918"/>
    <cellStyle name="Calculation 5 2 2 6 2 2" xfId="9919"/>
    <cellStyle name="Calculation 5 2 2 6 3" xfId="9920"/>
    <cellStyle name="Calculation 5 2 2 7" xfId="9921"/>
    <cellStyle name="Calculation 5 2 2 7 2" xfId="9922"/>
    <cellStyle name="Calculation 5 2 2 7 2 2" xfId="9923"/>
    <cellStyle name="Calculation 5 2 2 7 3" xfId="9924"/>
    <cellStyle name="Calculation 5 2 2 8" xfId="9925"/>
    <cellStyle name="Calculation 5 2 2 8 2" xfId="9926"/>
    <cellStyle name="Calculation 5 2 2 8 2 2" xfId="9927"/>
    <cellStyle name="Calculation 5 2 2 8 3" xfId="9928"/>
    <cellStyle name="Calculation 5 2 2 9" xfId="9929"/>
    <cellStyle name="Calculation 5 2 2 9 2" xfId="9930"/>
    <cellStyle name="Calculation 5 2 2 9 2 2" xfId="9931"/>
    <cellStyle name="Calculation 5 2 2 9 3" xfId="9932"/>
    <cellStyle name="Calculation 5 2 20" xfId="9933"/>
    <cellStyle name="Calculation 5 2 20 2" xfId="9934"/>
    <cellStyle name="Calculation 5 2 20 2 2" xfId="9935"/>
    <cellStyle name="Calculation 5 2 20 3" xfId="9936"/>
    <cellStyle name="Calculation 5 2 21" xfId="9937"/>
    <cellStyle name="Calculation 5 2 21 2" xfId="9938"/>
    <cellStyle name="Calculation 5 2 22" xfId="9939"/>
    <cellStyle name="Calculation 5 2 3" xfId="9940"/>
    <cellStyle name="Calculation 5 2 3 10" xfId="9941"/>
    <cellStyle name="Calculation 5 2 3 10 2" xfId="9942"/>
    <cellStyle name="Calculation 5 2 3 10 2 2" xfId="9943"/>
    <cellStyle name="Calculation 5 2 3 10 3" xfId="9944"/>
    <cellStyle name="Calculation 5 2 3 11" xfId="9945"/>
    <cellStyle name="Calculation 5 2 3 11 2" xfId="9946"/>
    <cellStyle name="Calculation 5 2 3 11 2 2" xfId="9947"/>
    <cellStyle name="Calculation 5 2 3 11 3" xfId="9948"/>
    <cellStyle name="Calculation 5 2 3 12" xfId="9949"/>
    <cellStyle name="Calculation 5 2 3 12 2" xfId="9950"/>
    <cellStyle name="Calculation 5 2 3 12 2 2" xfId="9951"/>
    <cellStyle name="Calculation 5 2 3 12 3" xfId="9952"/>
    <cellStyle name="Calculation 5 2 3 13" xfId="9953"/>
    <cellStyle name="Calculation 5 2 3 13 2" xfId="9954"/>
    <cellStyle name="Calculation 5 2 3 13 2 2" xfId="9955"/>
    <cellStyle name="Calculation 5 2 3 13 3" xfId="9956"/>
    <cellStyle name="Calculation 5 2 3 14" xfId="9957"/>
    <cellStyle name="Calculation 5 2 3 14 2" xfId="9958"/>
    <cellStyle name="Calculation 5 2 3 14 2 2" xfId="9959"/>
    <cellStyle name="Calculation 5 2 3 14 3" xfId="9960"/>
    <cellStyle name="Calculation 5 2 3 15" xfId="9961"/>
    <cellStyle name="Calculation 5 2 3 15 2" xfId="9962"/>
    <cellStyle name="Calculation 5 2 3 15 2 2" xfId="9963"/>
    <cellStyle name="Calculation 5 2 3 15 3" xfId="9964"/>
    <cellStyle name="Calculation 5 2 3 16" xfId="9965"/>
    <cellStyle name="Calculation 5 2 3 16 2" xfId="9966"/>
    <cellStyle name="Calculation 5 2 3 16 2 2" xfId="9967"/>
    <cellStyle name="Calculation 5 2 3 16 3" xfId="9968"/>
    <cellStyle name="Calculation 5 2 3 17" xfId="9969"/>
    <cellStyle name="Calculation 5 2 3 17 2" xfId="9970"/>
    <cellStyle name="Calculation 5 2 3 17 2 2" xfId="9971"/>
    <cellStyle name="Calculation 5 2 3 17 3" xfId="9972"/>
    <cellStyle name="Calculation 5 2 3 18" xfId="9973"/>
    <cellStyle name="Calculation 5 2 3 18 2" xfId="9974"/>
    <cellStyle name="Calculation 5 2 3 19" xfId="9975"/>
    <cellStyle name="Calculation 5 2 3 2" xfId="9976"/>
    <cellStyle name="Calculation 5 2 3 2 10" xfId="9977"/>
    <cellStyle name="Calculation 5 2 3 2 10 2" xfId="9978"/>
    <cellStyle name="Calculation 5 2 3 2 10 2 2" xfId="9979"/>
    <cellStyle name="Calculation 5 2 3 2 10 3" xfId="9980"/>
    <cellStyle name="Calculation 5 2 3 2 11" xfId="9981"/>
    <cellStyle name="Calculation 5 2 3 2 11 2" xfId="9982"/>
    <cellStyle name="Calculation 5 2 3 2 11 2 2" xfId="9983"/>
    <cellStyle name="Calculation 5 2 3 2 11 3" xfId="9984"/>
    <cellStyle name="Calculation 5 2 3 2 12" xfId="9985"/>
    <cellStyle name="Calculation 5 2 3 2 12 2" xfId="9986"/>
    <cellStyle name="Calculation 5 2 3 2 12 2 2" xfId="9987"/>
    <cellStyle name="Calculation 5 2 3 2 12 3" xfId="9988"/>
    <cellStyle name="Calculation 5 2 3 2 13" xfId="9989"/>
    <cellStyle name="Calculation 5 2 3 2 13 2" xfId="9990"/>
    <cellStyle name="Calculation 5 2 3 2 13 2 2" xfId="9991"/>
    <cellStyle name="Calculation 5 2 3 2 13 3" xfId="9992"/>
    <cellStyle name="Calculation 5 2 3 2 14" xfId="9993"/>
    <cellStyle name="Calculation 5 2 3 2 14 2" xfId="9994"/>
    <cellStyle name="Calculation 5 2 3 2 14 2 2" xfId="9995"/>
    <cellStyle name="Calculation 5 2 3 2 14 3" xfId="9996"/>
    <cellStyle name="Calculation 5 2 3 2 15" xfId="9997"/>
    <cellStyle name="Calculation 5 2 3 2 15 2" xfId="9998"/>
    <cellStyle name="Calculation 5 2 3 2 15 2 2" xfId="9999"/>
    <cellStyle name="Calculation 5 2 3 2 15 3" xfId="10000"/>
    <cellStyle name="Calculation 5 2 3 2 16" xfId="10001"/>
    <cellStyle name="Calculation 5 2 3 2 16 2" xfId="10002"/>
    <cellStyle name="Calculation 5 2 3 2 16 2 2" xfId="10003"/>
    <cellStyle name="Calculation 5 2 3 2 16 3" xfId="10004"/>
    <cellStyle name="Calculation 5 2 3 2 17" xfId="10005"/>
    <cellStyle name="Calculation 5 2 3 2 17 2" xfId="10006"/>
    <cellStyle name="Calculation 5 2 3 2 17 2 2" xfId="10007"/>
    <cellStyle name="Calculation 5 2 3 2 17 3" xfId="10008"/>
    <cellStyle name="Calculation 5 2 3 2 18" xfId="10009"/>
    <cellStyle name="Calculation 5 2 3 2 18 2" xfId="10010"/>
    <cellStyle name="Calculation 5 2 3 2 18 2 2" xfId="10011"/>
    <cellStyle name="Calculation 5 2 3 2 18 3" xfId="10012"/>
    <cellStyle name="Calculation 5 2 3 2 19" xfId="10013"/>
    <cellStyle name="Calculation 5 2 3 2 19 2" xfId="10014"/>
    <cellStyle name="Calculation 5 2 3 2 19 2 2" xfId="10015"/>
    <cellStyle name="Calculation 5 2 3 2 19 3" xfId="10016"/>
    <cellStyle name="Calculation 5 2 3 2 2" xfId="10017"/>
    <cellStyle name="Calculation 5 2 3 2 2 2" xfId="10018"/>
    <cellStyle name="Calculation 5 2 3 2 2 2 2" xfId="10019"/>
    <cellStyle name="Calculation 5 2 3 2 2 3" xfId="10020"/>
    <cellStyle name="Calculation 5 2 3 2 20" xfId="10021"/>
    <cellStyle name="Calculation 5 2 3 2 20 2" xfId="10022"/>
    <cellStyle name="Calculation 5 2 3 2 20 2 2" xfId="10023"/>
    <cellStyle name="Calculation 5 2 3 2 20 3" xfId="10024"/>
    <cellStyle name="Calculation 5 2 3 2 21" xfId="10025"/>
    <cellStyle name="Calculation 5 2 3 2 21 2" xfId="10026"/>
    <cellStyle name="Calculation 5 2 3 2 22" xfId="10027"/>
    <cellStyle name="Calculation 5 2 3 2 3" xfId="10028"/>
    <cellStyle name="Calculation 5 2 3 2 3 2" xfId="10029"/>
    <cellStyle name="Calculation 5 2 3 2 3 2 2" xfId="10030"/>
    <cellStyle name="Calculation 5 2 3 2 3 3" xfId="10031"/>
    <cellStyle name="Calculation 5 2 3 2 4" xfId="10032"/>
    <cellStyle name="Calculation 5 2 3 2 4 2" xfId="10033"/>
    <cellStyle name="Calculation 5 2 3 2 4 2 2" xfId="10034"/>
    <cellStyle name="Calculation 5 2 3 2 4 3" xfId="10035"/>
    <cellStyle name="Calculation 5 2 3 2 5" xfId="10036"/>
    <cellStyle name="Calculation 5 2 3 2 5 2" xfId="10037"/>
    <cellStyle name="Calculation 5 2 3 2 5 2 2" xfId="10038"/>
    <cellStyle name="Calculation 5 2 3 2 5 3" xfId="10039"/>
    <cellStyle name="Calculation 5 2 3 2 6" xfId="10040"/>
    <cellStyle name="Calculation 5 2 3 2 6 2" xfId="10041"/>
    <cellStyle name="Calculation 5 2 3 2 6 2 2" xfId="10042"/>
    <cellStyle name="Calculation 5 2 3 2 6 3" xfId="10043"/>
    <cellStyle name="Calculation 5 2 3 2 7" xfId="10044"/>
    <cellStyle name="Calculation 5 2 3 2 7 2" xfId="10045"/>
    <cellStyle name="Calculation 5 2 3 2 7 2 2" xfId="10046"/>
    <cellStyle name="Calculation 5 2 3 2 7 3" xfId="10047"/>
    <cellStyle name="Calculation 5 2 3 2 8" xfId="10048"/>
    <cellStyle name="Calculation 5 2 3 2 8 2" xfId="10049"/>
    <cellStyle name="Calculation 5 2 3 2 8 2 2" xfId="10050"/>
    <cellStyle name="Calculation 5 2 3 2 8 3" xfId="10051"/>
    <cellStyle name="Calculation 5 2 3 2 9" xfId="10052"/>
    <cellStyle name="Calculation 5 2 3 2 9 2" xfId="10053"/>
    <cellStyle name="Calculation 5 2 3 2 9 2 2" xfId="10054"/>
    <cellStyle name="Calculation 5 2 3 2 9 3" xfId="10055"/>
    <cellStyle name="Calculation 5 2 3 3" xfId="10056"/>
    <cellStyle name="Calculation 5 2 3 3 2" xfId="10057"/>
    <cellStyle name="Calculation 5 2 3 3 2 2" xfId="10058"/>
    <cellStyle name="Calculation 5 2 3 3 3" xfId="10059"/>
    <cellStyle name="Calculation 5 2 3 4" xfId="10060"/>
    <cellStyle name="Calculation 5 2 3 4 2" xfId="10061"/>
    <cellStyle name="Calculation 5 2 3 4 2 2" xfId="10062"/>
    <cellStyle name="Calculation 5 2 3 4 3" xfId="10063"/>
    <cellStyle name="Calculation 5 2 3 5" xfId="10064"/>
    <cellStyle name="Calculation 5 2 3 5 2" xfId="10065"/>
    <cellStyle name="Calculation 5 2 3 5 2 2" xfId="10066"/>
    <cellStyle name="Calculation 5 2 3 5 3" xfId="10067"/>
    <cellStyle name="Calculation 5 2 3 6" xfId="10068"/>
    <cellStyle name="Calculation 5 2 3 6 2" xfId="10069"/>
    <cellStyle name="Calculation 5 2 3 6 2 2" xfId="10070"/>
    <cellStyle name="Calculation 5 2 3 6 3" xfId="10071"/>
    <cellStyle name="Calculation 5 2 3 7" xfId="10072"/>
    <cellStyle name="Calculation 5 2 3 7 2" xfId="10073"/>
    <cellStyle name="Calculation 5 2 3 7 2 2" xfId="10074"/>
    <cellStyle name="Calculation 5 2 3 7 3" xfId="10075"/>
    <cellStyle name="Calculation 5 2 3 8" xfId="10076"/>
    <cellStyle name="Calculation 5 2 3 8 2" xfId="10077"/>
    <cellStyle name="Calculation 5 2 3 8 2 2" xfId="10078"/>
    <cellStyle name="Calculation 5 2 3 8 3" xfId="10079"/>
    <cellStyle name="Calculation 5 2 3 9" xfId="10080"/>
    <cellStyle name="Calculation 5 2 3 9 2" xfId="10081"/>
    <cellStyle name="Calculation 5 2 3 9 2 2" xfId="10082"/>
    <cellStyle name="Calculation 5 2 3 9 3" xfId="10083"/>
    <cellStyle name="Calculation 5 2 4" xfId="10084"/>
    <cellStyle name="Calculation 5 2 4 10" xfId="10085"/>
    <cellStyle name="Calculation 5 2 4 10 2" xfId="10086"/>
    <cellStyle name="Calculation 5 2 4 10 2 2" xfId="10087"/>
    <cellStyle name="Calculation 5 2 4 10 3" xfId="10088"/>
    <cellStyle name="Calculation 5 2 4 11" xfId="10089"/>
    <cellStyle name="Calculation 5 2 4 11 2" xfId="10090"/>
    <cellStyle name="Calculation 5 2 4 11 2 2" xfId="10091"/>
    <cellStyle name="Calculation 5 2 4 11 3" xfId="10092"/>
    <cellStyle name="Calculation 5 2 4 12" xfId="10093"/>
    <cellStyle name="Calculation 5 2 4 12 2" xfId="10094"/>
    <cellStyle name="Calculation 5 2 4 12 2 2" xfId="10095"/>
    <cellStyle name="Calculation 5 2 4 12 3" xfId="10096"/>
    <cellStyle name="Calculation 5 2 4 13" xfId="10097"/>
    <cellStyle name="Calculation 5 2 4 13 2" xfId="10098"/>
    <cellStyle name="Calculation 5 2 4 13 2 2" xfId="10099"/>
    <cellStyle name="Calculation 5 2 4 13 3" xfId="10100"/>
    <cellStyle name="Calculation 5 2 4 14" xfId="10101"/>
    <cellStyle name="Calculation 5 2 4 14 2" xfId="10102"/>
    <cellStyle name="Calculation 5 2 4 14 2 2" xfId="10103"/>
    <cellStyle name="Calculation 5 2 4 14 3" xfId="10104"/>
    <cellStyle name="Calculation 5 2 4 15" xfId="10105"/>
    <cellStyle name="Calculation 5 2 4 15 2" xfId="10106"/>
    <cellStyle name="Calculation 5 2 4 15 2 2" xfId="10107"/>
    <cellStyle name="Calculation 5 2 4 15 3" xfId="10108"/>
    <cellStyle name="Calculation 5 2 4 16" xfId="10109"/>
    <cellStyle name="Calculation 5 2 4 16 2" xfId="10110"/>
    <cellStyle name="Calculation 5 2 4 16 2 2" xfId="10111"/>
    <cellStyle name="Calculation 5 2 4 16 3" xfId="10112"/>
    <cellStyle name="Calculation 5 2 4 17" xfId="10113"/>
    <cellStyle name="Calculation 5 2 4 17 2" xfId="10114"/>
    <cellStyle name="Calculation 5 2 4 17 2 2" xfId="10115"/>
    <cellStyle name="Calculation 5 2 4 17 3" xfId="10116"/>
    <cellStyle name="Calculation 5 2 4 18" xfId="10117"/>
    <cellStyle name="Calculation 5 2 4 18 2" xfId="10118"/>
    <cellStyle name="Calculation 5 2 4 18 2 2" xfId="10119"/>
    <cellStyle name="Calculation 5 2 4 18 3" xfId="10120"/>
    <cellStyle name="Calculation 5 2 4 19" xfId="10121"/>
    <cellStyle name="Calculation 5 2 4 19 2" xfId="10122"/>
    <cellStyle name="Calculation 5 2 4 19 2 2" xfId="10123"/>
    <cellStyle name="Calculation 5 2 4 19 3" xfId="10124"/>
    <cellStyle name="Calculation 5 2 4 2" xfId="10125"/>
    <cellStyle name="Calculation 5 2 4 2 10" xfId="10126"/>
    <cellStyle name="Calculation 5 2 4 2 10 2" xfId="10127"/>
    <cellStyle name="Calculation 5 2 4 2 10 2 2" xfId="10128"/>
    <cellStyle name="Calculation 5 2 4 2 10 3" xfId="10129"/>
    <cellStyle name="Calculation 5 2 4 2 11" xfId="10130"/>
    <cellStyle name="Calculation 5 2 4 2 11 2" xfId="10131"/>
    <cellStyle name="Calculation 5 2 4 2 11 2 2" xfId="10132"/>
    <cellStyle name="Calculation 5 2 4 2 11 3" xfId="10133"/>
    <cellStyle name="Calculation 5 2 4 2 12" xfId="10134"/>
    <cellStyle name="Calculation 5 2 4 2 12 2" xfId="10135"/>
    <cellStyle name="Calculation 5 2 4 2 12 2 2" xfId="10136"/>
    <cellStyle name="Calculation 5 2 4 2 12 3" xfId="10137"/>
    <cellStyle name="Calculation 5 2 4 2 13" xfId="10138"/>
    <cellStyle name="Calculation 5 2 4 2 13 2" xfId="10139"/>
    <cellStyle name="Calculation 5 2 4 2 13 2 2" xfId="10140"/>
    <cellStyle name="Calculation 5 2 4 2 13 3" xfId="10141"/>
    <cellStyle name="Calculation 5 2 4 2 14" xfId="10142"/>
    <cellStyle name="Calculation 5 2 4 2 14 2" xfId="10143"/>
    <cellStyle name="Calculation 5 2 4 2 14 2 2" xfId="10144"/>
    <cellStyle name="Calculation 5 2 4 2 14 3" xfId="10145"/>
    <cellStyle name="Calculation 5 2 4 2 15" xfId="10146"/>
    <cellStyle name="Calculation 5 2 4 2 15 2" xfId="10147"/>
    <cellStyle name="Calculation 5 2 4 2 15 2 2" xfId="10148"/>
    <cellStyle name="Calculation 5 2 4 2 15 3" xfId="10149"/>
    <cellStyle name="Calculation 5 2 4 2 16" xfId="10150"/>
    <cellStyle name="Calculation 5 2 4 2 16 2" xfId="10151"/>
    <cellStyle name="Calculation 5 2 4 2 16 2 2" xfId="10152"/>
    <cellStyle name="Calculation 5 2 4 2 16 3" xfId="10153"/>
    <cellStyle name="Calculation 5 2 4 2 17" xfId="10154"/>
    <cellStyle name="Calculation 5 2 4 2 17 2" xfId="10155"/>
    <cellStyle name="Calculation 5 2 4 2 17 2 2" xfId="10156"/>
    <cellStyle name="Calculation 5 2 4 2 17 3" xfId="10157"/>
    <cellStyle name="Calculation 5 2 4 2 18" xfId="10158"/>
    <cellStyle name="Calculation 5 2 4 2 18 2" xfId="10159"/>
    <cellStyle name="Calculation 5 2 4 2 18 2 2" xfId="10160"/>
    <cellStyle name="Calculation 5 2 4 2 18 3" xfId="10161"/>
    <cellStyle name="Calculation 5 2 4 2 19" xfId="10162"/>
    <cellStyle name="Calculation 5 2 4 2 19 2" xfId="10163"/>
    <cellStyle name="Calculation 5 2 4 2 19 2 2" xfId="10164"/>
    <cellStyle name="Calculation 5 2 4 2 19 3" xfId="10165"/>
    <cellStyle name="Calculation 5 2 4 2 2" xfId="10166"/>
    <cellStyle name="Calculation 5 2 4 2 2 2" xfId="10167"/>
    <cellStyle name="Calculation 5 2 4 2 2 2 2" xfId="10168"/>
    <cellStyle name="Calculation 5 2 4 2 2 3" xfId="10169"/>
    <cellStyle name="Calculation 5 2 4 2 20" xfId="10170"/>
    <cellStyle name="Calculation 5 2 4 2 20 2" xfId="10171"/>
    <cellStyle name="Calculation 5 2 4 2 20 2 2" xfId="10172"/>
    <cellStyle name="Calculation 5 2 4 2 20 3" xfId="10173"/>
    <cellStyle name="Calculation 5 2 4 2 21" xfId="10174"/>
    <cellStyle name="Calculation 5 2 4 2 21 2" xfId="10175"/>
    <cellStyle name="Calculation 5 2 4 2 22" xfId="10176"/>
    <cellStyle name="Calculation 5 2 4 2 3" xfId="10177"/>
    <cellStyle name="Calculation 5 2 4 2 3 2" xfId="10178"/>
    <cellStyle name="Calculation 5 2 4 2 3 2 2" xfId="10179"/>
    <cellStyle name="Calculation 5 2 4 2 3 3" xfId="10180"/>
    <cellStyle name="Calculation 5 2 4 2 4" xfId="10181"/>
    <cellStyle name="Calculation 5 2 4 2 4 2" xfId="10182"/>
    <cellStyle name="Calculation 5 2 4 2 4 2 2" xfId="10183"/>
    <cellStyle name="Calculation 5 2 4 2 4 3" xfId="10184"/>
    <cellStyle name="Calculation 5 2 4 2 5" xfId="10185"/>
    <cellStyle name="Calculation 5 2 4 2 5 2" xfId="10186"/>
    <cellStyle name="Calculation 5 2 4 2 5 2 2" xfId="10187"/>
    <cellStyle name="Calculation 5 2 4 2 5 3" xfId="10188"/>
    <cellStyle name="Calculation 5 2 4 2 6" xfId="10189"/>
    <cellStyle name="Calculation 5 2 4 2 6 2" xfId="10190"/>
    <cellStyle name="Calculation 5 2 4 2 6 2 2" xfId="10191"/>
    <cellStyle name="Calculation 5 2 4 2 6 3" xfId="10192"/>
    <cellStyle name="Calculation 5 2 4 2 7" xfId="10193"/>
    <cellStyle name="Calculation 5 2 4 2 7 2" xfId="10194"/>
    <cellStyle name="Calculation 5 2 4 2 7 2 2" xfId="10195"/>
    <cellStyle name="Calculation 5 2 4 2 7 3" xfId="10196"/>
    <cellStyle name="Calculation 5 2 4 2 8" xfId="10197"/>
    <cellStyle name="Calculation 5 2 4 2 8 2" xfId="10198"/>
    <cellStyle name="Calculation 5 2 4 2 8 2 2" xfId="10199"/>
    <cellStyle name="Calculation 5 2 4 2 8 3" xfId="10200"/>
    <cellStyle name="Calculation 5 2 4 2 9" xfId="10201"/>
    <cellStyle name="Calculation 5 2 4 2 9 2" xfId="10202"/>
    <cellStyle name="Calculation 5 2 4 2 9 2 2" xfId="10203"/>
    <cellStyle name="Calculation 5 2 4 2 9 3" xfId="10204"/>
    <cellStyle name="Calculation 5 2 4 20" xfId="10205"/>
    <cellStyle name="Calculation 5 2 4 20 2" xfId="10206"/>
    <cellStyle name="Calculation 5 2 4 20 2 2" xfId="10207"/>
    <cellStyle name="Calculation 5 2 4 20 3" xfId="10208"/>
    <cellStyle name="Calculation 5 2 4 21" xfId="10209"/>
    <cellStyle name="Calculation 5 2 4 21 2" xfId="10210"/>
    <cellStyle name="Calculation 5 2 4 21 2 2" xfId="10211"/>
    <cellStyle name="Calculation 5 2 4 21 3" xfId="10212"/>
    <cellStyle name="Calculation 5 2 4 22" xfId="10213"/>
    <cellStyle name="Calculation 5 2 4 22 2" xfId="10214"/>
    <cellStyle name="Calculation 5 2 4 23" xfId="10215"/>
    <cellStyle name="Calculation 5 2 4 3" xfId="10216"/>
    <cellStyle name="Calculation 5 2 4 3 2" xfId="10217"/>
    <cellStyle name="Calculation 5 2 4 3 2 2" xfId="10218"/>
    <cellStyle name="Calculation 5 2 4 3 3" xfId="10219"/>
    <cellStyle name="Calculation 5 2 4 4" xfId="10220"/>
    <cellStyle name="Calculation 5 2 4 4 2" xfId="10221"/>
    <cellStyle name="Calculation 5 2 4 4 2 2" xfId="10222"/>
    <cellStyle name="Calculation 5 2 4 4 3" xfId="10223"/>
    <cellStyle name="Calculation 5 2 4 5" xfId="10224"/>
    <cellStyle name="Calculation 5 2 4 5 2" xfId="10225"/>
    <cellStyle name="Calculation 5 2 4 5 2 2" xfId="10226"/>
    <cellStyle name="Calculation 5 2 4 5 3" xfId="10227"/>
    <cellStyle name="Calculation 5 2 4 6" xfId="10228"/>
    <cellStyle name="Calculation 5 2 4 6 2" xfId="10229"/>
    <cellStyle name="Calculation 5 2 4 6 2 2" xfId="10230"/>
    <cellStyle name="Calculation 5 2 4 6 3" xfId="10231"/>
    <cellStyle name="Calculation 5 2 4 7" xfId="10232"/>
    <cellStyle name="Calculation 5 2 4 7 2" xfId="10233"/>
    <cellStyle name="Calculation 5 2 4 7 2 2" xfId="10234"/>
    <cellStyle name="Calculation 5 2 4 7 3" xfId="10235"/>
    <cellStyle name="Calculation 5 2 4 8" xfId="10236"/>
    <cellStyle name="Calculation 5 2 4 8 2" xfId="10237"/>
    <cellStyle name="Calculation 5 2 4 8 2 2" xfId="10238"/>
    <cellStyle name="Calculation 5 2 4 8 3" xfId="10239"/>
    <cellStyle name="Calculation 5 2 4 9" xfId="10240"/>
    <cellStyle name="Calculation 5 2 4 9 2" xfId="10241"/>
    <cellStyle name="Calculation 5 2 4 9 2 2" xfId="10242"/>
    <cellStyle name="Calculation 5 2 4 9 3" xfId="10243"/>
    <cellStyle name="Calculation 5 2 5" xfId="10244"/>
    <cellStyle name="Calculation 5 2 5 10" xfId="10245"/>
    <cellStyle name="Calculation 5 2 5 10 2" xfId="10246"/>
    <cellStyle name="Calculation 5 2 5 10 2 2" xfId="10247"/>
    <cellStyle name="Calculation 5 2 5 10 3" xfId="10248"/>
    <cellStyle name="Calculation 5 2 5 11" xfId="10249"/>
    <cellStyle name="Calculation 5 2 5 11 2" xfId="10250"/>
    <cellStyle name="Calculation 5 2 5 11 2 2" xfId="10251"/>
    <cellStyle name="Calculation 5 2 5 11 3" xfId="10252"/>
    <cellStyle name="Calculation 5 2 5 12" xfId="10253"/>
    <cellStyle name="Calculation 5 2 5 12 2" xfId="10254"/>
    <cellStyle name="Calculation 5 2 5 12 2 2" xfId="10255"/>
    <cellStyle name="Calculation 5 2 5 12 3" xfId="10256"/>
    <cellStyle name="Calculation 5 2 5 13" xfId="10257"/>
    <cellStyle name="Calculation 5 2 5 13 2" xfId="10258"/>
    <cellStyle name="Calculation 5 2 5 13 2 2" xfId="10259"/>
    <cellStyle name="Calculation 5 2 5 13 3" xfId="10260"/>
    <cellStyle name="Calculation 5 2 5 14" xfId="10261"/>
    <cellStyle name="Calculation 5 2 5 14 2" xfId="10262"/>
    <cellStyle name="Calculation 5 2 5 14 2 2" xfId="10263"/>
    <cellStyle name="Calculation 5 2 5 14 3" xfId="10264"/>
    <cellStyle name="Calculation 5 2 5 15" xfId="10265"/>
    <cellStyle name="Calculation 5 2 5 15 2" xfId="10266"/>
    <cellStyle name="Calculation 5 2 5 15 2 2" xfId="10267"/>
    <cellStyle name="Calculation 5 2 5 15 3" xfId="10268"/>
    <cellStyle name="Calculation 5 2 5 16" xfId="10269"/>
    <cellStyle name="Calculation 5 2 5 16 2" xfId="10270"/>
    <cellStyle name="Calculation 5 2 5 16 2 2" xfId="10271"/>
    <cellStyle name="Calculation 5 2 5 16 3" xfId="10272"/>
    <cellStyle name="Calculation 5 2 5 17" xfId="10273"/>
    <cellStyle name="Calculation 5 2 5 17 2" xfId="10274"/>
    <cellStyle name="Calculation 5 2 5 17 2 2" xfId="10275"/>
    <cellStyle name="Calculation 5 2 5 17 3" xfId="10276"/>
    <cellStyle name="Calculation 5 2 5 18" xfId="10277"/>
    <cellStyle name="Calculation 5 2 5 18 2" xfId="10278"/>
    <cellStyle name="Calculation 5 2 5 18 2 2" xfId="10279"/>
    <cellStyle name="Calculation 5 2 5 18 3" xfId="10280"/>
    <cellStyle name="Calculation 5 2 5 19" xfId="10281"/>
    <cellStyle name="Calculation 5 2 5 19 2" xfId="10282"/>
    <cellStyle name="Calculation 5 2 5 19 2 2" xfId="10283"/>
    <cellStyle name="Calculation 5 2 5 19 3" xfId="10284"/>
    <cellStyle name="Calculation 5 2 5 2" xfId="10285"/>
    <cellStyle name="Calculation 5 2 5 2 2" xfId="10286"/>
    <cellStyle name="Calculation 5 2 5 2 2 2" xfId="10287"/>
    <cellStyle name="Calculation 5 2 5 2 3" xfId="10288"/>
    <cellStyle name="Calculation 5 2 5 20" xfId="10289"/>
    <cellStyle name="Calculation 5 2 5 20 2" xfId="10290"/>
    <cellStyle name="Calculation 5 2 5 20 2 2" xfId="10291"/>
    <cellStyle name="Calculation 5 2 5 20 3" xfId="10292"/>
    <cellStyle name="Calculation 5 2 5 21" xfId="10293"/>
    <cellStyle name="Calculation 5 2 5 21 2" xfId="10294"/>
    <cellStyle name="Calculation 5 2 5 22" xfId="10295"/>
    <cellStyle name="Calculation 5 2 5 3" xfId="10296"/>
    <cellStyle name="Calculation 5 2 5 3 2" xfId="10297"/>
    <cellStyle name="Calculation 5 2 5 3 2 2" xfId="10298"/>
    <cellStyle name="Calculation 5 2 5 3 3" xfId="10299"/>
    <cellStyle name="Calculation 5 2 5 4" xfId="10300"/>
    <cellStyle name="Calculation 5 2 5 4 2" xfId="10301"/>
    <cellStyle name="Calculation 5 2 5 4 2 2" xfId="10302"/>
    <cellStyle name="Calculation 5 2 5 4 3" xfId="10303"/>
    <cellStyle name="Calculation 5 2 5 5" xfId="10304"/>
    <cellStyle name="Calculation 5 2 5 5 2" xfId="10305"/>
    <cellStyle name="Calculation 5 2 5 5 2 2" xfId="10306"/>
    <cellStyle name="Calculation 5 2 5 5 3" xfId="10307"/>
    <cellStyle name="Calculation 5 2 5 6" xfId="10308"/>
    <cellStyle name="Calculation 5 2 5 6 2" xfId="10309"/>
    <cellStyle name="Calculation 5 2 5 6 2 2" xfId="10310"/>
    <cellStyle name="Calculation 5 2 5 6 3" xfId="10311"/>
    <cellStyle name="Calculation 5 2 5 7" xfId="10312"/>
    <cellStyle name="Calculation 5 2 5 7 2" xfId="10313"/>
    <cellStyle name="Calculation 5 2 5 7 2 2" xfId="10314"/>
    <cellStyle name="Calculation 5 2 5 7 3" xfId="10315"/>
    <cellStyle name="Calculation 5 2 5 8" xfId="10316"/>
    <cellStyle name="Calculation 5 2 5 8 2" xfId="10317"/>
    <cellStyle name="Calculation 5 2 5 8 2 2" xfId="10318"/>
    <cellStyle name="Calculation 5 2 5 8 3" xfId="10319"/>
    <cellStyle name="Calculation 5 2 5 9" xfId="10320"/>
    <cellStyle name="Calculation 5 2 5 9 2" xfId="10321"/>
    <cellStyle name="Calculation 5 2 5 9 2 2" xfId="10322"/>
    <cellStyle name="Calculation 5 2 5 9 3" xfId="10323"/>
    <cellStyle name="Calculation 5 2 6" xfId="10324"/>
    <cellStyle name="Calculation 5 2 6 2" xfId="10325"/>
    <cellStyle name="Calculation 5 2 6 2 2" xfId="10326"/>
    <cellStyle name="Calculation 5 2 6 3" xfId="10327"/>
    <cellStyle name="Calculation 5 2 7" xfId="10328"/>
    <cellStyle name="Calculation 5 2 7 2" xfId="10329"/>
    <cellStyle name="Calculation 5 2 7 2 2" xfId="10330"/>
    <cellStyle name="Calculation 5 2 7 3" xfId="10331"/>
    <cellStyle name="Calculation 5 2 8" xfId="10332"/>
    <cellStyle name="Calculation 5 2 8 2" xfId="10333"/>
    <cellStyle name="Calculation 5 2 8 2 2" xfId="10334"/>
    <cellStyle name="Calculation 5 2 8 3" xfId="10335"/>
    <cellStyle name="Calculation 5 2 9" xfId="10336"/>
    <cellStyle name="Calculation 5 2 9 2" xfId="10337"/>
    <cellStyle name="Calculation 5 2 9 2 2" xfId="10338"/>
    <cellStyle name="Calculation 5 2 9 3" xfId="10339"/>
    <cellStyle name="Calculation 5 20" xfId="10340"/>
    <cellStyle name="Calculation 5 20 2" xfId="10341"/>
    <cellStyle name="Calculation 5 20 2 2" xfId="10342"/>
    <cellStyle name="Calculation 5 20 3" xfId="10343"/>
    <cellStyle name="Calculation 5 21" xfId="10344"/>
    <cellStyle name="Calculation 5 21 2" xfId="10345"/>
    <cellStyle name="Calculation 5 21 2 2" xfId="10346"/>
    <cellStyle name="Calculation 5 21 3" xfId="10347"/>
    <cellStyle name="Calculation 5 22" xfId="10348"/>
    <cellStyle name="Calculation 5 22 2" xfId="10349"/>
    <cellStyle name="Calculation 5 23" xfId="10350"/>
    <cellStyle name="Calculation 5 24" xfId="10351"/>
    <cellStyle name="Calculation 5 25" xfId="10352"/>
    <cellStyle name="Calculation 5 26" xfId="10353"/>
    <cellStyle name="Calculation 5 3" xfId="10354"/>
    <cellStyle name="Calculation 5 3 10" xfId="10355"/>
    <cellStyle name="Calculation 5 3 10 2" xfId="10356"/>
    <cellStyle name="Calculation 5 3 10 2 2" xfId="10357"/>
    <cellStyle name="Calculation 5 3 10 3" xfId="10358"/>
    <cellStyle name="Calculation 5 3 11" xfId="10359"/>
    <cellStyle name="Calculation 5 3 11 2" xfId="10360"/>
    <cellStyle name="Calculation 5 3 11 2 2" xfId="10361"/>
    <cellStyle name="Calculation 5 3 11 3" xfId="10362"/>
    <cellStyle name="Calculation 5 3 12" xfId="10363"/>
    <cellStyle name="Calculation 5 3 12 2" xfId="10364"/>
    <cellStyle name="Calculation 5 3 12 2 2" xfId="10365"/>
    <cellStyle name="Calculation 5 3 12 3" xfId="10366"/>
    <cellStyle name="Calculation 5 3 13" xfId="10367"/>
    <cellStyle name="Calculation 5 3 13 2" xfId="10368"/>
    <cellStyle name="Calculation 5 3 13 2 2" xfId="10369"/>
    <cellStyle name="Calculation 5 3 13 3" xfId="10370"/>
    <cellStyle name="Calculation 5 3 14" xfId="10371"/>
    <cellStyle name="Calculation 5 3 14 2" xfId="10372"/>
    <cellStyle name="Calculation 5 3 14 2 2" xfId="10373"/>
    <cellStyle name="Calculation 5 3 14 3" xfId="10374"/>
    <cellStyle name="Calculation 5 3 15" xfId="10375"/>
    <cellStyle name="Calculation 5 3 15 2" xfId="10376"/>
    <cellStyle name="Calculation 5 3 15 2 2" xfId="10377"/>
    <cellStyle name="Calculation 5 3 15 3" xfId="10378"/>
    <cellStyle name="Calculation 5 3 16" xfId="10379"/>
    <cellStyle name="Calculation 5 3 16 2" xfId="10380"/>
    <cellStyle name="Calculation 5 3 16 2 2" xfId="10381"/>
    <cellStyle name="Calculation 5 3 16 3" xfId="10382"/>
    <cellStyle name="Calculation 5 3 17" xfId="10383"/>
    <cellStyle name="Calculation 5 3 17 2" xfId="10384"/>
    <cellStyle name="Calculation 5 3 17 2 2" xfId="10385"/>
    <cellStyle name="Calculation 5 3 17 3" xfId="10386"/>
    <cellStyle name="Calculation 5 3 18" xfId="10387"/>
    <cellStyle name="Calculation 5 3 18 2" xfId="10388"/>
    <cellStyle name="Calculation 5 3 19" xfId="10389"/>
    <cellStyle name="Calculation 5 3 2" xfId="10390"/>
    <cellStyle name="Calculation 5 3 2 10" xfId="10391"/>
    <cellStyle name="Calculation 5 3 2 10 2" xfId="10392"/>
    <cellStyle name="Calculation 5 3 2 10 2 2" xfId="10393"/>
    <cellStyle name="Calculation 5 3 2 10 3" xfId="10394"/>
    <cellStyle name="Calculation 5 3 2 11" xfId="10395"/>
    <cellStyle name="Calculation 5 3 2 11 2" xfId="10396"/>
    <cellStyle name="Calculation 5 3 2 11 2 2" xfId="10397"/>
    <cellStyle name="Calculation 5 3 2 11 3" xfId="10398"/>
    <cellStyle name="Calculation 5 3 2 12" xfId="10399"/>
    <cellStyle name="Calculation 5 3 2 12 2" xfId="10400"/>
    <cellStyle name="Calculation 5 3 2 12 2 2" xfId="10401"/>
    <cellStyle name="Calculation 5 3 2 12 3" xfId="10402"/>
    <cellStyle name="Calculation 5 3 2 13" xfId="10403"/>
    <cellStyle name="Calculation 5 3 2 13 2" xfId="10404"/>
    <cellStyle name="Calculation 5 3 2 13 2 2" xfId="10405"/>
    <cellStyle name="Calculation 5 3 2 13 3" xfId="10406"/>
    <cellStyle name="Calculation 5 3 2 14" xfId="10407"/>
    <cellStyle name="Calculation 5 3 2 14 2" xfId="10408"/>
    <cellStyle name="Calculation 5 3 2 14 2 2" xfId="10409"/>
    <cellStyle name="Calculation 5 3 2 14 3" xfId="10410"/>
    <cellStyle name="Calculation 5 3 2 15" xfId="10411"/>
    <cellStyle name="Calculation 5 3 2 15 2" xfId="10412"/>
    <cellStyle name="Calculation 5 3 2 15 2 2" xfId="10413"/>
    <cellStyle name="Calculation 5 3 2 15 3" xfId="10414"/>
    <cellStyle name="Calculation 5 3 2 16" xfId="10415"/>
    <cellStyle name="Calculation 5 3 2 16 2" xfId="10416"/>
    <cellStyle name="Calculation 5 3 2 16 2 2" xfId="10417"/>
    <cellStyle name="Calculation 5 3 2 16 3" xfId="10418"/>
    <cellStyle name="Calculation 5 3 2 17" xfId="10419"/>
    <cellStyle name="Calculation 5 3 2 17 2" xfId="10420"/>
    <cellStyle name="Calculation 5 3 2 17 2 2" xfId="10421"/>
    <cellStyle name="Calculation 5 3 2 17 3" xfId="10422"/>
    <cellStyle name="Calculation 5 3 2 18" xfId="10423"/>
    <cellStyle name="Calculation 5 3 2 18 2" xfId="10424"/>
    <cellStyle name="Calculation 5 3 2 18 2 2" xfId="10425"/>
    <cellStyle name="Calculation 5 3 2 18 3" xfId="10426"/>
    <cellStyle name="Calculation 5 3 2 19" xfId="10427"/>
    <cellStyle name="Calculation 5 3 2 19 2" xfId="10428"/>
    <cellStyle name="Calculation 5 3 2 19 2 2" xfId="10429"/>
    <cellStyle name="Calculation 5 3 2 19 3" xfId="10430"/>
    <cellStyle name="Calculation 5 3 2 2" xfId="10431"/>
    <cellStyle name="Calculation 5 3 2 2 2" xfId="10432"/>
    <cellStyle name="Calculation 5 3 2 2 2 2" xfId="10433"/>
    <cellStyle name="Calculation 5 3 2 2 3" xfId="10434"/>
    <cellStyle name="Calculation 5 3 2 20" xfId="10435"/>
    <cellStyle name="Calculation 5 3 2 20 2" xfId="10436"/>
    <cellStyle name="Calculation 5 3 2 20 2 2" xfId="10437"/>
    <cellStyle name="Calculation 5 3 2 20 3" xfId="10438"/>
    <cellStyle name="Calculation 5 3 2 21" xfId="10439"/>
    <cellStyle name="Calculation 5 3 2 21 2" xfId="10440"/>
    <cellStyle name="Calculation 5 3 2 22" xfId="10441"/>
    <cellStyle name="Calculation 5 3 2 3" xfId="10442"/>
    <cellStyle name="Calculation 5 3 2 3 2" xfId="10443"/>
    <cellStyle name="Calculation 5 3 2 3 2 2" xfId="10444"/>
    <cellStyle name="Calculation 5 3 2 3 3" xfId="10445"/>
    <cellStyle name="Calculation 5 3 2 4" xfId="10446"/>
    <cellStyle name="Calculation 5 3 2 4 2" xfId="10447"/>
    <cellStyle name="Calculation 5 3 2 4 2 2" xfId="10448"/>
    <cellStyle name="Calculation 5 3 2 4 3" xfId="10449"/>
    <cellStyle name="Calculation 5 3 2 5" xfId="10450"/>
    <cellStyle name="Calculation 5 3 2 5 2" xfId="10451"/>
    <cellStyle name="Calculation 5 3 2 5 2 2" xfId="10452"/>
    <cellStyle name="Calculation 5 3 2 5 3" xfId="10453"/>
    <cellStyle name="Calculation 5 3 2 6" xfId="10454"/>
    <cellStyle name="Calculation 5 3 2 6 2" xfId="10455"/>
    <cellStyle name="Calculation 5 3 2 6 2 2" xfId="10456"/>
    <cellStyle name="Calculation 5 3 2 6 3" xfId="10457"/>
    <cellStyle name="Calculation 5 3 2 7" xfId="10458"/>
    <cellStyle name="Calculation 5 3 2 7 2" xfId="10459"/>
    <cellStyle name="Calculation 5 3 2 7 2 2" xfId="10460"/>
    <cellStyle name="Calculation 5 3 2 7 3" xfId="10461"/>
    <cellStyle name="Calculation 5 3 2 8" xfId="10462"/>
    <cellStyle name="Calculation 5 3 2 8 2" xfId="10463"/>
    <cellStyle name="Calculation 5 3 2 8 2 2" xfId="10464"/>
    <cellStyle name="Calculation 5 3 2 8 3" xfId="10465"/>
    <cellStyle name="Calculation 5 3 2 9" xfId="10466"/>
    <cellStyle name="Calculation 5 3 2 9 2" xfId="10467"/>
    <cellStyle name="Calculation 5 3 2 9 2 2" xfId="10468"/>
    <cellStyle name="Calculation 5 3 2 9 3" xfId="10469"/>
    <cellStyle name="Calculation 5 3 3" xfId="10470"/>
    <cellStyle name="Calculation 5 3 3 2" xfId="10471"/>
    <cellStyle name="Calculation 5 3 3 2 2" xfId="10472"/>
    <cellStyle name="Calculation 5 3 3 3" xfId="10473"/>
    <cellStyle name="Calculation 5 3 4" xfId="10474"/>
    <cellStyle name="Calculation 5 3 4 2" xfId="10475"/>
    <cellStyle name="Calculation 5 3 4 2 2" xfId="10476"/>
    <cellStyle name="Calculation 5 3 4 3" xfId="10477"/>
    <cellStyle name="Calculation 5 3 5" xfId="10478"/>
    <cellStyle name="Calculation 5 3 5 2" xfId="10479"/>
    <cellStyle name="Calculation 5 3 5 2 2" xfId="10480"/>
    <cellStyle name="Calculation 5 3 5 3" xfId="10481"/>
    <cellStyle name="Calculation 5 3 6" xfId="10482"/>
    <cellStyle name="Calculation 5 3 6 2" xfId="10483"/>
    <cellStyle name="Calculation 5 3 6 2 2" xfId="10484"/>
    <cellStyle name="Calculation 5 3 6 3" xfId="10485"/>
    <cellStyle name="Calculation 5 3 7" xfId="10486"/>
    <cellStyle name="Calculation 5 3 7 2" xfId="10487"/>
    <cellStyle name="Calculation 5 3 7 2 2" xfId="10488"/>
    <cellStyle name="Calculation 5 3 7 3" xfId="10489"/>
    <cellStyle name="Calculation 5 3 8" xfId="10490"/>
    <cellStyle name="Calculation 5 3 8 2" xfId="10491"/>
    <cellStyle name="Calculation 5 3 8 2 2" xfId="10492"/>
    <cellStyle name="Calculation 5 3 8 3" xfId="10493"/>
    <cellStyle name="Calculation 5 3 9" xfId="10494"/>
    <cellStyle name="Calculation 5 3 9 2" xfId="10495"/>
    <cellStyle name="Calculation 5 3 9 2 2" xfId="10496"/>
    <cellStyle name="Calculation 5 3 9 3" xfId="10497"/>
    <cellStyle name="Calculation 5 4" xfId="10498"/>
    <cellStyle name="Calculation 5 4 10" xfId="10499"/>
    <cellStyle name="Calculation 5 4 10 2" xfId="10500"/>
    <cellStyle name="Calculation 5 4 10 2 2" xfId="10501"/>
    <cellStyle name="Calculation 5 4 10 3" xfId="10502"/>
    <cellStyle name="Calculation 5 4 11" xfId="10503"/>
    <cellStyle name="Calculation 5 4 11 2" xfId="10504"/>
    <cellStyle name="Calculation 5 4 11 2 2" xfId="10505"/>
    <cellStyle name="Calculation 5 4 11 3" xfId="10506"/>
    <cellStyle name="Calculation 5 4 12" xfId="10507"/>
    <cellStyle name="Calculation 5 4 12 2" xfId="10508"/>
    <cellStyle name="Calculation 5 4 12 2 2" xfId="10509"/>
    <cellStyle name="Calculation 5 4 12 3" xfId="10510"/>
    <cellStyle name="Calculation 5 4 13" xfId="10511"/>
    <cellStyle name="Calculation 5 4 13 2" xfId="10512"/>
    <cellStyle name="Calculation 5 4 13 2 2" xfId="10513"/>
    <cellStyle name="Calculation 5 4 13 3" xfId="10514"/>
    <cellStyle name="Calculation 5 4 14" xfId="10515"/>
    <cellStyle name="Calculation 5 4 14 2" xfId="10516"/>
    <cellStyle name="Calculation 5 4 14 2 2" xfId="10517"/>
    <cellStyle name="Calculation 5 4 14 3" xfId="10518"/>
    <cellStyle name="Calculation 5 4 15" xfId="10519"/>
    <cellStyle name="Calculation 5 4 15 2" xfId="10520"/>
    <cellStyle name="Calculation 5 4 15 2 2" xfId="10521"/>
    <cellStyle name="Calculation 5 4 15 3" xfId="10522"/>
    <cellStyle name="Calculation 5 4 16" xfId="10523"/>
    <cellStyle name="Calculation 5 4 16 2" xfId="10524"/>
    <cellStyle name="Calculation 5 4 16 2 2" xfId="10525"/>
    <cellStyle name="Calculation 5 4 16 3" xfId="10526"/>
    <cellStyle name="Calculation 5 4 17" xfId="10527"/>
    <cellStyle name="Calculation 5 4 17 2" xfId="10528"/>
    <cellStyle name="Calculation 5 4 17 2 2" xfId="10529"/>
    <cellStyle name="Calculation 5 4 17 3" xfId="10530"/>
    <cellStyle name="Calculation 5 4 18" xfId="10531"/>
    <cellStyle name="Calculation 5 4 18 2" xfId="10532"/>
    <cellStyle name="Calculation 5 4 19" xfId="10533"/>
    <cellStyle name="Calculation 5 4 2" xfId="10534"/>
    <cellStyle name="Calculation 5 4 2 10" xfId="10535"/>
    <cellStyle name="Calculation 5 4 2 10 2" xfId="10536"/>
    <cellStyle name="Calculation 5 4 2 10 2 2" xfId="10537"/>
    <cellStyle name="Calculation 5 4 2 10 3" xfId="10538"/>
    <cellStyle name="Calculation 5 4 2 11" xfId="10539"/>
    <cellStyle name="Calculation 5 4 2 11 2" xfId="10540"/>
    <cellStyle name="Calculation 5 4 2 11 2 2" xfId="10541"/>
    <cellStyle name="Calculation 5 4 2 11 3" xfId="10542"/>
    <cellStyle name="Calculation 5 4 2 12" xfId="10543"/>
    <cellStyle name="Calculation 5 4 2 12 2" xfId="10544"/>
    <cellStyle name="Calculation 5 4 2 12 2 2" xfId="10545"/>
    <cellStyle name="Calculation 5 4 2 12 3" xfId="10546"/>
    <cellStyle name="Calculation 5 4 2 13" xfId="10547"/>
    <cellStyle name="Calculation 5 4 2 13 2" xfId="10548"/>
    <cellStyle name="Calculation 5 4 2 13 2 2" xfId="10549"/>
    <cellStyle name="Calculation 5 4 2 13 3" xfId="10550"/>
    <cellStyle name="Calculation 5 4 2 14" xfId="10551"/>
    <cellStyle name="Calculation 5 4 2 14 2" xfId="10552"/>
    <cellStyle name="Calculation 5 4 2 14 2 2" xfId="10553"/>
    <cellStyle name="Calculation 5 4 2 14 3" xfId="10554"/>
    <cellStyle name="Calculation 5 4 2 15" xfId="10555"/>
    <cellStyle name="Calculation 5 4 2 15 2" xfId="10556"/>
    <cellStyle name="Calculation 5 4 2 15 2 2" xfId="10557"/>
    <cellStyle name="Calculation 5 4 2 15 3" xfId="10558"/>
    <cellStyle name="Calculation 5 4 2 16" xfId="10559"/>
    <cellStyle name="Calculation 5 4 2 16 2" xfId="10560"/>
    <cellStyle name="Calculation 5 4 2 16 2 2" xfId="10561"/>
    <cellStyle name="Calculation 5 4 2 16 3" xfId="10562"/>
    <cellStyle name="Calculation 5 4 2 17" xfId="10563"/>
    <cellStyle name="Calculation 5 4 2 17 2" xfId="10564"/>
    <cellStyle name="Calculation 5 4 2 17 2 2" xfId="10565"/>
    <cellStyle name="Calculation 5 4 2 17 3" xfId="10566"/>
    <cellStyle name="Calculation 5 4 2 18" xfId="10567"/>
    <cellStyle name="Calculation 5 4 2 18 2" xfId="10568"/>
    <cellStyle name="Calculation 5 4 2 18 2 2" xfId="10569"/>
    <cellStyle name="Calculation 5 4 2 18 3" xfId="10570"/>
    <cellStyle name="Calculation 5 4 2 19" xfId="10571"/>
    <cellStyle name="Calculation 5 4 2 19 2" xfId="10572"/>
    <cellStyle name="Calculation 5 4 2 19 2 2" xfId="10573"/>
    <cellStyle name="Calculation 5 4 2 19 3" xfId="10574"/>
    <cellStyle name="Calculation 5 4 2 2" xfId="10575"/>
    <cellStyle name="Calculation 5 4 2 2 2" xfId="10576"/>
    <cellStyle name="Calculation 5 4 2 2 2 2" xfId="10577"/>
    <cellStyle name="Calculation 5 4 2 2 3" xfId="10578"/>
    <cellStyle name="Calculation 5 4 2 20" xfId="10579"/>
    <cellStyle name="Calculation 5 4 2 20 2" xfId="10580"/>
    <cellStyle name="Calculation 5 4 2 20 2 2" xfId="10581"/>
    <cellStyle name="Calculation 5 4 2 20 3" xfId="10582"/>
    <cellStyle name="Calculation 5 4 2 21" xfId="10583"/>
    <cellStyle name="Calculation 5 4 2 21 2" xfId="10584"/>
    <cellStyle name="Calculation 5 4 2 22" xfId="10585"/>
    <cellStyle name="Calculation 5 4 2 3" xfId="10586"/>
    <cellStyle name="Calculation 5 4 2 3 2" xfId="10587"/>
    <cellStyle name="Calculation 5 4 2 3 2 2" xfId="10588"/>
    <cellStyle name="Calculation 5 4 2 3 3" xfId="10589"/>
    <cellStyle name="Calculation 5 4 2 4" xfId="10590"/>
    <cellStyle name="Calculation 5 4 2 4 2" xfId="10591"/>
    <cellStyle name="Calculation 5 4 2 4 2 2" xfId="10592"/>
    <cellStyle name="Calculation 5 4 2 4 3" xfId="10593"/>
    <cellStyle name="Calculation 5 4 2 5" xfId="10594"/>
    <cellStyle name="Calculation 5 4 2 5 2" xfId="10595"/>
    <cellStyle name="Calculation 5 4 2 5 2 2" xfId="10596"/>
    <cellStyle name="Calculation 5 4 2 5 3" xfId="10597"/>
    <cellStyle name="Calculation 5 4 2 6" xfId="10598"/>
    <cellStyle name="Calculation 5 4 2 6 2" xfId="10599"/>
    <cellStyle name="Calculation 5 4 2 6 2 2" xfId="10600"/>
    <cellStyle name="Calculation 5 4 2 6 3" xfId="10601"/>
    <cellStyle name="Calculation 5 4 2 7" xfId="10602"/>
    <cellStyle name="Calculation 5 4 2 7 2" xfId="10603"/>
    <cellStyle name="Calculation 5 4 2 7 2 2" xfId="10604"/>
    <cellStyle name="Calculation 5 4 2 7 3" xfId="10605"/>
    <cellStyle name="Calculation 5 4 2 8" xfId="10606"/>
    <cellStyle name="Calculation 5 4 2 8 2" xfId="10607"/>
    <cellStyle name="Calculation 5 4 2 8 2 2" xfId="10608"/>
    <cellStyle name="Calculation 5 4 2 8 3" xfId="10609"/>
    <cellStyle name="Calculation 5 4 2 9" xfId="10610"/>
    <cellStyle name="Calculation 5 4 2 9 2" xfId="10611"/>
    <cellStyle name="Calculation 5 4 2 9 2 2" xfId="10612"/>
    <cellStyle name="Calculation 5 4 2 9 3" xfId="10613"/>
    <cellStyle name="Calculation 5 4 3" xfId="10614"/>
    <cellStyle name="Calculation 5 4 3 2" xfId="10615"/>
    <cellStyle name="Calculation 5 4 3 2 2" xfId="10616"/>
    <cellStyle name="Calculation 5 4 3 3" xfId="10617"/>
    <cellStyle name="Calculation 5 4 4" xfId="10618"/>
    <cellStyle name="Calculation 5 4 4 2" xfId="10619"/>
    <cellStyle name="Calculation 5 4 4 2 2" xfId="10620"/>
    <cellStyle name="Calculation 5 4 4 3" xfId="10621"/>
    <cellStyle name="Calculation 5 4 5" xfId="10622"/>
    <cellStyle name="Calculation 5 4 5 2" xfId="10623"/>
    <cellStyle name="Calculation 5 4 5 2 2" xfId="10624"/>
    <cellStyle name="Calculation 5 4 5 3" xfId="10625"/>
    <cellStyle name="Calculation 5 4 6" xfId="10626"/>
    <cellStyle name="Calculation 5 4 6 2" xfId="10627"/>
    <cellStyle name="Calculation 5 4 6 2 2" xfId="10628"/>
    <cellStyle name="Calculation 5 4 6 3" xfId="10629"/>
    <cellStyle name="Calculation 5 4 7" xfId="10630"/>
    <cellStyle name="Calculation 5 4 7 2" xfId="10631"/>
    <cellStyle name="Calculation 5 4 7 2 2" xfId="10632"/>
    <cellStyle name="Calculation 5 4 7 3" xfId="10633"/>
    <cellStyle name="Calculation 5 4 8" xfId="10634"/>
    <cellStyle name="Calculation 5 4 8 2" xfId="10635"/>
    <cellStyle name="Calculation 5 4 8 2 2" xfId="10636"/>
    <cellStyle name="Calculation 5 4 8 3" xfId="10637"/>
    <cellStyle name="Calculation 5 4 9" xfId="10638"/>
    <cellStyle name="Calculation 5 4 9 2" xfId="10639"/>
    <cellStyle name="Calculation 5 4 9 2 2" xfId="10640"/>
    <cellStyle name="Calculation 5 4 9 3" xfId="10641"/>
    <cellStyle name="Calculation 5 5" xfId="10642"/>
    <cellStyle name="Calculation 5 5 10" xfId="10643"/>
    <cellStyle name="Calculation 5 5 10 2" xfId="10644"/>
    <cellStyle name="Calculation 5 5 10 2 2" xfId="10645"/>
    <cellStyle name="Calculation 5 5 10 3" xfId="10646"/>
    <cellStyle name="Calculation 5 5 11" xfId="10647"/>
    <cellStyle name="Calculation 5 5 11 2" xfId="10648"/>
    <cellStyle name="Calculation 5 5 11 2 2" xfId="10649"/>
    <cellStyle name="Calculation 5 5 11 3" xfId="10650"/>
    <cellStyle name="Calculation 5 5 12" xfId="10651"/>
    <cellStyle name="Calculation 5 5 12 2" xfId="10652"/>
    <cellStyle name="Calculation 5 5 12 2 2" xfId="10653"/>
    <cellStyle name="Calculation 5 5 12 3" xfId="10654"/>
    <cellStyle name="Calculation 5 5 13" xfId="10655"/>
    <cellStyle name="Calculation 5 5 13 2" xfId="10656"/>
    <cellStyle name="Calculation 5 5 13 2 2" xfId="10657"/>
    <cellStyle name="Calculation 5 5 13 3" xfId="10658"/>
    <cellStyle name="Calculation 5 5 14" xfId="10659"/>
    <cellStyle name="Calculation 5 5 14 2" xfId="10660"/>
    <cellStyle name="Calculation 5 5 14 2 2" xfId="10661"/>
    <cellStyle name="Calculation 5 5 14 3" xfId="10662"/>
    <cellStyle name="Calculation 5 5 15" xfId="10663"/>
    <cellStyle name="Calculation 5 5 15 2" xfId="10664"/>
    <cellStyle name="Calculation 5 5 15 2 2" xfId="10665"/>
    <cellStyle name="Calculation 5 5 15 3" xfId="10666"/>
    <cellStyle name="Calculation 5 5 16" xfId="10667"/>
    <cellStyle name="Calculation 5 5 16 2" xfId="10668"/>
    <cellStyle name="Calculation 5 5 16 2 2" xfId="10669"/>
    <cellStyle name="Calculation 5 5 16 3" xfId="10670"/>
    <cellStyle name="Calculation 5 5 17" xfId="10671"/>
    <cellStyle name="Calculation 5 5 17 2" xfId="10672"/>
    <cellStyle name="Calculation 5 5 17 2 2" xfId="10673"/>
    <cellStyle name="Calculation 5 5 17 3" xfId="10674"/>
    <cellStyle name="Calculation 5 5 18" xfId="10675"/>
    <cellStyle name="Calculation 5 5 18 2" xfId="10676"/>
    <cellStyle name="Calculation 5 5 18 2 2" xfId="10677"/>
    <cellStyle name="Calculation 5 5 18 3" xfId="10678"/>
    <cellStyle name="Calculation 5 5 19" xfId="10679"/>
    <cellStyle name="Calculation 5 5 19 2" xfId="10680"/>
    <cellStyle name="Calculation 5 5 19 2 2" xfId="10681"/>
    <cellStyle name="Calculation 5 5 19 3" xfId="10682"/>
    <cellStyle name="Calculation 5 5 2" xfId="10683"/>
    <cellStyle name="Calculation 5 5 2 10" xfId="10684"/>
    <cellStyle name="Calculation 5 5 2 10 2" xfId="10685"/>
    <cellStyle name="Calculation 5 5 2 10 2 2" xfId="10686"/>
    <cellStyle name="Calculation 5 5 2 10 3" xfId="10687"/>
    <cellStyle name="Calculation 5 5 2 11" xfId="10688"/>
    <cellStyle name="Calculation 5 5 2 11 2" xfId="10689"/>
    <cellStyle name="Calculation 5 5 2 11 2 2" xfId="10690"/>
    <cellStyle name="Calculation 5 5 2 11 3" xfId="10691"/>
    <cellStyle name="Calculation 5 5 2 12" xfId="10692"/>
    <cellStyle name="Calculation 5 5 2 12 2" xfId="10693"/>
    <cellStyle name="Calculation 5 5 2 12 2 2" xfId="10694"/>
    <cellStyle name="Calculation 5 5 2 12 3" xfId="10695"/>
    <cellStyle name="Calculation 5 5 2 13" xfId="10696"/>
    <cellStyle name="Calculation 5 5 2 13 2" xfId="10697"/>
    <cellStyle name="Calculation 5 5 2 13 2 2" xfId="10698"/>
    <cellStyle name="Calculation 5 5 2 13 3" xfId="10699"/>
    <cellStyle name="Calculation 5 5 2 14" xfId="10700"/>
    <cellStyle name="Calculation 5 5 2 14 2" xfId="10701"/>
    <cellStyle name="Calculation 5 5 2 14 2 2" xfId="10702"/>
    <cellStyle name="Calculation 5 5 2 14 3" xfId="10703"/>
    <cellStyle name="Calculation 5 5 2 15" xfId="10704"/>
    <cellStyle name="Calculation 5 5 2 15 2" xfId="10705"/>
    <cellStyle name="Calculation 5 5 2 15 2 2" xfId="10706"/>
    <cellStyle name="Calculation 5 5 2 15 3" xfId="10707"/>
    <cellStyle name="Calculation 5 5 2 16" xfId="10708"/>
    <cellStyle name="Calculation 5 5 2 16 2" xfId="10709"/>
    <cellStyle name="Calculation 5 5 2 16 2 2" xfId="10710"/>
    <cellStyle name="Calculation 5 5 2 16 3" xfId="10711"/>
    <cellStyle name="Calculation 5 5 2 17" xfId="10712"/>
    <cellStyle name="Calculation 5 5 2 17 2" xfId="10713"/>
    <cellStyle name="Calculation 5 5 2 17 2 2" xfId="10714"/>
    <cellStyle name="Calculation 5 5 2 17 3" xfId="10715"/>
    <cellStyle name="Calculation 5 5 2 18" xfId="10716"/>
    <cellStyle name="Calculation 5 5 2 18 2" xfId="10717"/>
    <cellStyle name="Calculation 5 5 2 18 2 2" xfId="10718"/>
    <cellStyle name="Calculation 5 5 2 18 3" xfId="10719"/>
    <cellStyle name="Calculation 5 5 2 19" xfId="10720"/>
    <cellStyle name="Calculation 5 5 2 19 2" xfId="10721"/>
    <cellStyle name="Calculation 5 5 2 19 2 2" xfId="10722"/>
    <cellStyle name="Calculation 5 5 2 19 3" xfId="10723"/>
    <cellStyle name="Calculation 5 5 2 2" xfId="10724"/>
    <cellStyle name="Calculation 5 5 2 2 2" xfId="10725"/>
    <cellStyle name="Calculation 5 5 2 2 2 2" xfId="10726"/>
    <cellStyle name="Calculation 5 5 2 2 3" xfId="10727"/>
    <cellStyle name="Calculation 5 5 2 20" xfId="10728"/>
    <cellStyle name="Calculation 5 5 2 20 2" xfId="10729"/>
    <cellStyle name="Calculation 5 5 2 20 2 2" xfId="10730"/>
    <cellStyle name="Calculation 5 5 2 20 3" xfId="10731"/>
    <cellStyle name="Calculation 5 5 2 21" xfId="10732"/>
    <cellStyle name="Calculation 5 5 2 21 2" xfId="10733"/>
    <cellStyle name="Calculation 5 5 2 22" xfId="10734"/>
    <cellStyle name="Calculation 5 5 2 3" xfId="10735"/>
    <cellStyle name="Calculation 5 5 2 3 2" xfId="10736"/>
    <cellStyle name="Calculation 5 5 2 3 2 2" xfId="10737"/>
    <cellStyle name="Calculation 5 5 2 3 3" xfId="10738"/>
    <cellStyle name="Calculation 5 5 2 4" xfId="10739"/>
    <cellStyle name="Calculation 5 5 2 4 2" xfId="10740"/>
    <cellStyle name="Calculation 5 5 2 4 2 2" xfId="10741"/>
    <cellStyle name="Calculation 5 5 2 4 3" xfId="10742"/>
    <cellStyle name="Calculation 5 5 2 5" xfId="10743"/>
    <cellStyle name="Calculation 5 5 2 5 2" xfId="10744"/>
    <cellStyle name="Calculation 5 5 2 5 2 2" xfId="10745"/>
    <cellStyle name="Calculation 5 5 2 5 3" xfId="10746"/>
    <cellStyle name="Calculation 5 5 2 6" xfId="10747"/>
    <cellStyle name="Calculation 5 5 2 6 2" xfId="10748"/>
    <cellStyle name="Calculation 5 5 2 6 2 2" xfId="10749"/>
    <cellStyle name="Calculation 5 5 2 6 3" xfId="10750"/>
    <cellStyle name="Calculation 5 5 2 7" xfId="10751"/>
    <cellStyle name="Calculation 5 5 2 7 2" xfId="10752"/>
    <cellStyle name="Calculation 5 5 2 7 2 2" xfId="10753"/>
    <cellStyle name="Calculation 5 5 2 7 3" xfId="10754"/>
    <cellStyle name="Calculation 5 5 2 8" xfId="10755"/>
    <cellStyle name="Calculation 5 5 2 8 2" xfId="10756"/>
    <cellStyle name="Calculation 5 5 2 8 2 2" xfId="10757"/>
    <cellStyle name="Calculation 5 5 2 8 3" xfId="10758"/>
    <cellStyle name="Calculation 5 5 2 9" xfId="10759"/>
    <cellStyle name="Calculation 5 5 2 9 2" xfId="10760"/>
    <cellStyle name="Calculation 5 5 2 9 2 2" xfId="10761"/>
    <cellStyle name="Calculation 5 5 2 9 3" xfId="10762"/>
    <cellStyle name="Calculation 5 5 20" xfId="10763"/>
    <cellStyle name="Calculation 5 5 20 2" xfId="10764"/>
    <cellStyle name="Calculation 5 5 20 2 2" xfId="10765"/>
    <cellStyle name="Calculation 5 5 20 3" xfId="10766"/>
    <cellStyle name="Calculation 5 5 21" xfId="10767"/>
    <cellStyle name="Calculation 5 5 21 2" xfId="10768"/>
    <cellStyle name="Calculation 5 5 21 2 2" xfId="10769"/>
    <cellStyle name="Calculation 5 5 21 3" xfId="10770"/>
    <cellStyle name="Calculation 5 5 22" xfId="10771"/>
    <cellStyle name="Calculation 5 5 22 2" xfId="10772"/>
    <cellStyle name="Calculation 5 5 23" xfId="10773"/>
    <cellStyle name="Calculation 5 5 3" xfId="10774"/>
    <cellStyle name="Calculation 5 5 3 2" xfId="10775"/>
    <cellStyle name="Calculation 5 5 3 2 2" xfId="10776"/>
    <cellStyle name="Calculation 5 5 3 3" xfId="10777"/>
    <cellStyle name="Calculation 5 5 4" xfId="10778"/>
    <cellStyle name="Calculation 5 5 4 2" xfId="10779"/>
    <cellStyle name="Calculation 5 5 4 2 2" xfId="10780"/>
    <cellStyle name="Calculation 5 5 4 3" xfId="10781"/>
    <cellStyle name="Calculation 5 5 5" xfId="10782"/>
    <cellStyle name="Calculation 5 5 5 2" xfId="10783"/>
    <cellStyle name="Calculation 5 5 5 2 2" xfId="10784"/>
    <cellStyle name="Calculation 5 5 5 3" xfId="10785"/>
    <cellStyle name="Calculation 5 5 6" xfId="10786"/>
    <cellStyle name="Calculation 5 5 6 2" xfId="10787"/>
    <cellStyle name="Calculation 5 5 6 2 2" xfId="10788"/>
    <cellStyle name="Calculation 5 5 6 3" xfId="10789"/>
    <cellStyle name="Calculation 5 5 7" xfId="10790"/>
    <cellStyle name="Calculation 5 5 7 2" xfId="10791"/>
    <cellStyle name="Calculation 5 5 7 2 2" xfId="10792"/>
    <cellStyle name="Calculation 5 5 7 3" xfId="10793"/>
    <cellStyle name="Calculation 5 5 8" xfId="10794"/>
    <cellStyle name="Calculation 5 5 8 2" xfId="10795"/>
    <cellStyle name="Calculation 5 5 8 2 2" xfId="10796"/>
    <cellStyle name="Calculation 5 5 8 3" xfId="10797"/>
    <cellStyle name="Calculation 5 5 9" xfId="10798"/>
    <cellStyle name="Calculation 5 5 9 2" xfId="10799"/>
    <cellStyle name="Calculation 5 5 9 2 2" xfId="10800"/>
    <cellStyle name="Calculation 5 5 9 3" xfId="10801"/>
    <cellStyle name="Calculation 5 6" xfId="10802"/>
    <cellStyle name="Calculation 5 6 10" xfId="10803"/>
    <cellStyle name="Calculation 5 6 10 2" xfId="10804"/>
    <cellStyle name="Calculation 5 6 10 2 2" xfId="10805"/>
    <cellStyle name="Calculation 5 6 10 3" xfId="10806"/>
    <cellStyle name="Calculation 5 6 11" xfId="10807"/>
    <cellStyle name="Calculation 5 6 11 2" xfId="10808"/>
    <cellStyle name="Calculation 5 6 11 2 2" xfId="10809"/>
    <cellStyle name="Calculation 5 6 11 3" xfId="10810"/>
    <cellStyle name="Calculation 5 6 12" xfId="10811"/>
    <cellStyle name="Calculation 5 6 12 2" xfId="10812"/>
    <cellStyle name="Calculation 5 6 12 2 2" xfId="10813"/>
    <cellStyle name="Calculation 5 6 12 3" xfId="10814"/>
    <cellStyle name="Calculation 5 6 13" xfId="10815"/>
    <cellStyle name="Calculation 5 6 13 2" xfId="10816"/>
    <cellStyle name="Calculation 5 6 13 2 2" xfId="10817"/>
    <cellStyle name="Calculation 5 6 13 3" xfId="10818"/>
    <cellStyle name="Calculation 5 6 14" xfId="10819"/>
    <cellStyle name="Calculation 5 6 14 2" xfId="10820"/>
    <cellStyle name="Calculation 5 6 14 2 2" xfId="10821"/>
    <cellStyle name="Calculation 5 6 14 3" xfId="10822"/>
    <cellStyle name="Calculation 5 6 15" xfId="10823"/>
    <cellStyle name="Calculation 5 6 15 2" xfId="10824"/>
    <cellStyle name="Calculation 5 6 15 2 2" xfId="10825"/>
    <cellStyle name="Calculation 5 6 15 3" xfId="10826"/>
    <cellStyle name="Calculation 5 6 16" xfId="10827"/>
    <cellStyle name="Calculation 5 6 16 2" xfId="10828"/>
    <cellStyle name="Calculation 5 6 16 2 2" xfId="10829"/>
    <cellStyle name="Calculation 5 6 16 3" xfId="10830"/>
    <cellStyle name="Calculation 5 6 17" xfId="10831"/>
    <cellStyle name="Calculation 5 6 17 2" xfId="10832"/>
    <cellStyle name="Calculation 5 6 17 2 2" xfId="10833"/>
    <cellStyle name="Calculation 5 6 17 3" xfId="10834"/>
    <cellStyle name="Calculation 5 6 18" xfId="10835"/>
    <cellStyle name="Calculation 5 6 18 2" xfId="10836"/>
    <cellStyle name="Calculation 5 6 18 2 2" xfId="10837"/>
    <cellStyle name="Calculation 5 6 18 3" xfId="10838"/>
    <cellStyle name="Calculation 5 6 19" xfId="10839"/>
    <cellStyle name="Calculation 5 6 19 2" xfId="10840"/>
    <cellStyle name="Calculation 5 6 19 2 2" xfId="10841"/>
    <cellStyle name="Calculation 5 6 19 3" xfId="10842"/>
    <cellStyle name="Calculation 5 6 2" xfId="10843"/>
    <cellStyle name="Calculation 5 6 2 2" xfId="10844"/>
    <cellStyle name="Calculation 5 6 2 2 2" xfId="10845"/>
    <cellStyle name="Calculation 5 6 2 3" xfId="10846"/>
    <cellStyle name="Calculation 5 6 20" xfId="10847"/>
    <cellStyle name="Calculation 5 6 20 2" xfId="10848"/>
    <cellStyle name="Calculation 5 6 20 2 2" xfId="10849"/>
    <cellStyle name="Calculation 5 6 20 3" xfId="10850"/>
    <cellStyle name="Calculation 5 6 21" xfId="10851"/>
    <cellStyle name="Calculation 5 6 21 2" xfId="10852"/>
    <cellStyle name="Calculation 5 6 22" xfId="10853"/>
    <cellStyle name="Calculation 5 6 3" xfId="10854"/>
    <cellStyle name="Calculation 5 6 3 2" xfId="10855"/>
    <cellStyle name="Calculation 5 6 3 2 2" xfId="10856"/>
    <cellStyle name="Calculation 5 6 3 3" xfId="10857"/>
    <cellStyle name="Calculation 5 6 4" xfId="10858"/>
    <cellStyle name="Calculation 5 6 4 2" xfId="10859"/>
    <cellStyle name="Calculation 5 6 4 2 2" xfId="10860"/>
    <cellStyle name="Calculation 5 6 4 3" xfId="10861"/>
    <cellStyle name="Calculation 5 6 5" xfId="10862"/>
    <cellStyle name="Calculation 5 6 5 2" xfId="10863"/>
    <cellStyle name="Calculation 5 6 5 2 2" xfId="10864"/>
    <cellStyle name="Calculation 5 6 5 3" xfId="10865"/>
    <cellStyle name="Calculation 5 6 6" xfId="10866"/>
    <cellStyle name="Calculation 5 6 6 2" xfId="10867"/>
    <cellStyle name="Calculation 5 6 6 2 2" xfId="10868"/>
    <cellStyle name="Calculation 5 6 6 3" xfId="10869"/>
    <cellStyle name="Calculation 5 6 7" xfId="10870"/>
    <cellStyle name="Calculation 5 6 7 2" xfId="10871"/>
    <cellStyle name="Calculation 5 6 7 2 2" xfId="10872"/>
    <cellStyle name="Calculation 5 6 7 3" xfId="10873"/>
    <cellStyle name="Calculation 5 6 8" xfId="10874"/>
    <cellStyle name="Calculation 5 6 8 2" xfId="10875"/>
    <cellStyle name="Calculation 5 6 8 2 2" xfId="10876"/>
    <cellStyle name="Calculation 5 6 8 3" xfId="10877"/>
    <cellStyle name="Calculation 5 6 9" xfId="10878"/>
    <cellStyle name="Calculation 5 6 9 2" xfId="10879"/>
    <cellStyle name="Calculation 5 6 9 2 2" xfId="10880"/>
    <cellStyle name="Calculation 5 6 9 3" xfId="10881"/>
    <cellStyle name="Calculation 5 7" xfId="10882"/>
    <cellStyle name="Calculation 5 7 2" xfId="10883"/>
    <cellStyle name="Calculation 5 7 2 2" xfId="10884"/>
    <cellStyle name="Calculation 5 7 3" xfId="10885"/>
    <cellStyle name="Calculation 5 8" xfId="10886"/>
    <cellStyle name="Calculation 5 8 2" xfId="10887"/>
    <cellStyle name="Calculation 5 8 2 2" xfId="10888"/>
    <cellStyle name="Calculation 5 8 3" xfId="10889"/>
    <cellStyle name="Calculation 5 9" xfId="10890"/>
    <cellStyle name="Calculation 5 9 2" xfId="10891"/>
    <cellStyle name="Calculation 5 9 2 2" xfId="10892"/>
    <cellStyle name="Calculation 5 9 3" xfId="10893"/>
    <cellStyle name="Calculation 6" xfId="10894"/>
    <cellStyle name="Calculation 6 10" xfId="10895"/>
    <cellStyle name="Calculation 6 10 2" xfId="10896"/>
    <cellStyle name="Calculation 6 10 2 2" xfId="10897"/>
    <cellStyle name="Calculation 6 10 3" xfId="10898"/>
    <cellStyle name="Calculation 6 11" xfId="10899"/>
    <cellStyle name="Calculation 6 11 2" xfId="10900"/>
    <cellStyle name="Calculation 6 11 2 2" xfId="10901"/>
    <cellStyle name="Calculation 6 11 3" xfId="10902"/>
    <cellStyle name="Calculation 6 12" xfId="10903"/>
    <cellStyle name="Calculation 6 12 2" xfId="10904"/>
    <cellStyle name="Calculation 6 12 2 2" xfId="10905"/>
    <cellStyle name="Calculation 6 12 3" xfId="10906"/>
    <cellStyle name="Calculation 6 13" xfId="10907"/>
    <cellStyle name="Calculation 6 13 2" xfId="10908"/>
    <cellStyle name="Calculation 6 13 2 2" xfId="10909"/>
    <cellStyle name="Calculation 6 13 3" xfId="10910"/>
    <cellStyle name="Calculation 6 14" xfId="10911"/>
    <cellStyle name="Calculation 6 14 2" xfId="10912"/>
    <cellStyle name="Calculation 6 14 2 2" xfId="10913"/>
    <cellStyle name="Calculation 6 14 3" xfId="10914"/>
    <cellStyle name="Calculation 6 15" xfId="10915"/>
    <cellStyle name="Calculation 6 15 2" xfId="10916"/>
    <cellStyle name="Calculation 6 15 2 2" xfId="10917"/>
    <cellStyle name="Calculation 6 15 3" xfId="10918"/>
    <cellStyle name="Calculation 6 16" xfId="10919"/>
    <cellStyle name="Calculation 6 16 2" xfId="10920"/>
    <cellStyle name="Calculation 6 16 2 2" xfId="10921"/>
    <cellStyle name="Calculation 6 16 3" xfId="10922"/>
    <cellStyle name="Calculation 6 17" xfId="10923"/>
    <cellStyle name="Calculation 6 17 2" xfId="10924"/>
    <cellStyle name="Calculation 6 17 2 2" xfId="10925"/>
    <cellStyle name="Calculation 6 17 3" xfId="10926"/>
    <cellStyle name="Calculation 6 18" xfId="10927"/>
    <cellStyle name="Calculation 6 18 2" xfId="10928"/>
    <cellStyle name="Calculation 6 18 2 2" xfId="10929"/>
    <cellStyle name="Calculation 6 18 3" xfId="10930"/>
    <cellStyle name="Calculation 6 19" xfId="10931"/>
    <cellStyle name="Calculation 6 19 2" xfId="10932"/>
    <cellStyle name="Calculation 6 19 2 2" xfId="10933"/>
    <cellStyle name="Calculation 6 19 3" xfId="10934"/>
    <cellStyle name="Calculation 6 2" xfId="10935"/>
    <cellStyle name="Calculation 6 2 10" xfId="10936"/>
    <cellStyle name="Calculation 6 2 10 2" xfId="10937"/>
    <cellStyle name="Calculation 6 2 10 2 2" xfId="10938"/>
    <cellStyle name="Calculation 6 2 10 3" xfId="10939"/>
    <cellStyle name="Calculation 6 2 11" xfId="10940"/>
    <cellStyle name="Calculation 6 2 11 2" xfId="10941"/>
    <cellStyle name="Calculation 6 2 11 2 2" xfId="10942"/>
    <cellStyle name="Calculation 6 2 11 3" xfId="10943"/>
    <cellStyle name="Calculation 6 2 12" xfId="10944"/>
    <cellStyle name="Calculation 6 2 12 2" xfId="10945"/>
    <cellStyle name="Calculation 6 2 12 2 2" xfId="10946"/>
    <cellStyle name="Calculation 6 2 12 3" xfId="10947"/>
    <cellStyle name="Calculation 6 2 13" xfId="10948"/>
    <cellStyle name="Calculation 6 2 13 2" xfId="10949"/>
    <cellStyle name="Calculation 6 2 13 2 2" xfId="10950"/>
    <cellStyle name="Calculation 6 2 13 3" xfId="10951"/>
    <cellStyle name="Calculation 6 2 14" xfId="10952"/>
    <cellStyle name="Calculation 6 2 14 2" xfId="10953"/>
    <cellStyle name="Calculation 6 2 14 2 2" xfId="10954"/>
    <cellStyle name="Calculation 6 2 14 3" xfId="10955"/>
    <cellStyle name="Calculation 6 2 15" xfId="10956"/>
    <cellStyle name="Calculation 6 2 15 2" xfId="10957"/>
    <cellStyle name="Calculation 6 2 15 2 2" xfId="10958"/>
    <cellStyle name="Calculation 6 2 15 3" xfId="10959"/>
    <cellStyle name="Calculation 6 2 16" xfId="10960"/>
    <cellStyle name="Calculation 6 2 16 2" xfId="10961"/>
    <cellStyle name="Calculation 6 2 16 2 2" xfId="10962"/>
    <cellStyle name="Calculation 6 2 16 3" xfId="10963"/>
    <cellStyle name="Calculation 6 2 17" xfId="10964"/>
    <cellStyle name="Calculation 6 2 17 2" xfId="10965"/>
    <cellStyle name="Calculation 6 2 17 2 2" xfId="10966"/>
    <cellStyle name="Calculation 6 2 17 3" xfId="10967"/>
    <cellStyle name="Calculation 6 2 18" xfId="10968"/>
    <cellStyle name="Calculation 6 2 18 2" xfId="10969"/>
    <cellStyle name="Calculation 6 2 18 2 2" xfId="10970"/>
    <cellStyle name="Calculation 6 2 18 3" xfId="10971"/>
    <cellStyle name="Calculation 6 2 19" xfId="10972"/>
    <cellStyle name="Calculation 6 2 19 2" xfId="10973"/>
    <cellStyle name="Calculation 6 2 19 2 2" xfId="10974"/>
    <cellStyle name="Calculation 6 2 19 3" xfId="10975"/>
    <cellStyle name="Calculation 6 2 2" xfId="10976"/>
    <cellStyle name="Calculation 6 2 2 10" xfId="10977"/>
    <cellStyle name="Calculation 6 2 2 10 2" xfId="10978"/>
    <cellStyle name="Calculation 6 2 2 10 2 2" xfId="10979"/>
    <cellStyle name="Calculation 6 2 2 10 3" xfId="10980"/>
    <cellStyle name="Calculation 6 2 2 11" xfId="10981"/>
    <cellStyle name="Calculation 6 2 2 11 2" xfId="10982"/>
    <cellStyle name="Calculation 6 2 2 11 2 2" xfId="10983"/>
    <cellStyle name="Calculation 6 2 2 11 3" xfId="10984"/>
    <cellStyle name="Calculation 6 2 2 12" xfId="10985"/>
    <cellStyle name="Calculation 6 2 2 12 2" xfId="10986"/>
    <cellStyle name="Calculation 6 2 2 12 2 2" xfId="10987"/>
    <cellStyle name="Calculation 6 2 2 12 3" xfId="10988"/>
    <cellStyle name="Calculation 6 2 2 13" xfId="10989"/>
    <cellStyle name="Calculation 6 2 2 13 2" xfId="10990"/>
    <cellStyle name="Calculation 6 2 2 13 2 2" xfId="10991"/>
    <cellStyle name="Calculation 6 2 2 13 3" xfId="10992"/>
    <cellStyle name="Calculation 6 2 2 14" xfId="10993"/>
    <cellStyle name="Calculation 6 2 2 14 2" xfId="10994"/>
    <cellStyle name="Calculation 6 2 2 14 2 2" xfId="10995"/>
    <cellStyle name="Calculation 6 2 2 14 3" xfId="10996"/>
    <cellStyle name="Calculation 6 2 2 15" xfId="10997"/>
    <cellStyle name="Calculation 6 2 2 15 2" xfId="10998"/>
    <cellStyle name="Calculation 6 2 2 15 2 2" xfId="10999"/>
    <cellStyle name="Calculation 6 2 2 15 3" xfId="11000"/>
    <cellStyle name="Calculation 6 2 2 16" xfId="11001"/>
    <cellStyle name="Calculation 6 2 2 16 2" xfId="11002"/>
    <cellStyle name="Calculation 6 2 2 16 2 2" xfId="11003"/>
    <cellStyle name="Calculation 6 2 2 16 3" xfId="11004"/>
    <cellStyle name="Calculation 6 2 2 17" xfId="11005"/>
    <cellStyle name="Calculation 6 2 2 17 2" xfId="11006"/>
    <cellStyle name="Calculation 6 2 2 17 2 2" xfId="11007"/>
    <cellStyle name="Calculation 6 2 2 17 3" xfId="11008"/>
    <cellStyle name="Calculation 6 2 2 18" xfId="11009"/>
    <cellStyle name="Calculation 6 2 2 18 2" xfId="11010"/>
    <cellStyle name="Calculation 6 2 2 19" xfId="11011"/>
    <cellStyle name="Calculation 6 2 2 2" xfId="11012"/>
    <cellStyle name="Calculation 6 2 2 2 10" xfId="11013"/>
    <cellStyle name="Calculation 6 2 2 2 10 2" xfId="11014"/>
    <cellStyle name="Calculation 6 2 2 2 10 2 2" xfId="11015"/>
    <cellStyle name="Calculation 6 2 2 2 10 3" xfId="11016"/>
    <cellStyle name="Calculation 6 2 2 2 11" xfId="11017"/>
    <cellStyle name="Calculation 6 2 2 2 11 2" xfId="11018"/>
    <cellStyle name="Calculation 6 2 2 2 11 2 2" xfId="11019"/>
    <cellStyle name="Calculation 6 2 2 2 11 3" xfId="11020"/>
    <cellStyle name="Calculation 6 2 2 2 12" xfId="11021"/>
    <cellStyle name="Calculation 6 2 2 2 12 2" xfId="11022"/>
    <cellStyle name="Calculation 6 2 2 2 12 2 2" xfId="11023"/>
    <cellStyle name="Calculation 6 2 2 2 12 3" xfId="11024"/>
    <cellStyle name="Calculation 6 2 2 2 13" xfId="11025"/>
    <cellStyle name="Calculation 6 2 2 2 13 2" xfId="11026"/>
    <cellStyle name="Calculation 6 2 2 2 13 2 2" xfId="11027"/>
    <cellStyle name="Calculation 6 2 2 2 13 3" xfId="11028"/>
    <cellStyle name="Calculation 6 2 2 2 14" xfId="11029"/>
    <cellStyle name="Calculation 6 2 2 2 14 2" xfId="11030"/>
    <cellStyle name="Calculation 6 2 2 2 14 2 2" xfId="11031"/>
    <cellStyle name="Calculation 6 2 2 2 14 3" xfId="11032"/>
    <cellStyle name="Calculation 6 2 2 2 15" xfId="11033"/>
    <cellStyle name="Calculation 6 2 2 2 15 2" xfId="11034"/>
    <cellStyle name="Calculation 6 2 2 2 15 2 2" xfId="11035"/>
    <cellStyle name="Calculation 6 2 2 2 15 3" xfId="11036"/>
    <cellStyle name="Calculation 6 2 2 2 16" xfId="11037"/>
    <cellStyle name="Calculation 6 2 2 2 16 2" xfId="11038"/>
    <cellStyle name="Calculation 6 2 2 2 16 2 2" xfId="11039"/>
    <cellStyle name="Calculation 6 2 2 2 16 3" xfId="11040"/>
    <cellStyle name="Calculation 6 2 2 2 17" xfId="11041"/>
    <cellStyle name="Calculation 6 2 2 2 17 2" xfId="11042"/>
    <cellStyle name="Calculation 6 2 2 2 17 2 2" xfId="11043"/>
    <cellStyle name="Calculation 6 2 2 2 17 3" xfId="11044"/>
    <cellStyle name="Calculation 6 2 2 2 18" xfId="11045"/>
    <cellStyle name="Calculation 6 2 2 2 18 2" xfId="11046"/>
    <cellStyle name="Calculation 6 2 2 2 18 2 2" xfId="11047"/>
    <cellStyle name="Calculation 6 2 2 2 18 3" xfId="11048"/>
    <cellStyle name="Calculation 6 2 2 2 19" xfId="11049"/>
    <cellStyle name="Calculation 6 2 2 2 19 2" xfId="11050"/>
    <cellStyle name="Calculation 6 2 2 2 19 2 2" xfId="11051"/>
    <cellStyle name="Calculation 6 2 2 2 19 3" xfId="11052"/>
    <cellStyle name="Calculation 6 2 2 2 2" xfId="11053"/>
    <cellStyle name="Calculation 6 2 2 2 2 2" xfId="11054"/>
    <cellStyle name="Calculation 6 2 2 2 2 2 2" xfId="11055"/>
    <cellStyle name="Calculation 6 2 2 2 2 3" xfId="11056"/>
    <cellStyle name="Calculation 6 2 2 2 20" xfId="11057"/>
    <cellStyle name="Calculation 6 2 2 2 20 2" xfId="11058"/>
    <cellStyle name="Calculation 6 2 2 2 20 2 2" xfId="11059"/>
    <cellStyle name="Calculation 6 2 2 2 20 3" xfId="11060"/>
    <cellStyle name="Calculation 6 2 2 2 21" xfId="11061"/>
    <cellStyle name="Calculation 6 2 2 2 21 2" xfId="11062"/>
    <cellStyle name="Calculation 6 2 2 2 22" xfId="11063"/>
    <cellStyle name="Calculation 6 2 2 2 3" xfId="11064"/>
    <cellStyle name="Calculation 6 2 2 2 3 2" xfId="11065"/>
    <cellStyle name="Calculation 6 2 2 2 3 2 2" xfId="11066"/>
    <cellStyle name="Calculation 6 2 2 2 3 3" xfId="11067"/>
    <cellStyle name="Calculation 6 2 2 2 4" xfId="11068"/>
    <cellStyle name="Calculation 6 2 2 2 4 2" xfId="11069"/>
    <cellStyle name="Calculation 6 2 2 2 4 2 2" xfId="11070"/>
    <cellStyle name="Calculation 6 2 2 2 4 3" xfId="11071"/>
    <cellStyle name="Calculation 6 2 2 2 5" xfId="11072"/>
    <cellStyle name="Calculation 6 2 2 2 5 2" xfId="11073"/>
    <cellStyle name="Calculation 6 2 2 2 5 2 2" xfId="11074"/>
    <cellStyle name="Calculation 6 2 2 2 5 3" xfId="11075"/>
    <cellStyle name="Calculation 6 2 2 2 6" xfId="11076"/>
    <cellStyle name="Calculation 6 2 2 2 6 2" xfId="11077"/>
    <cellStyle name="Calculation 6 2 2 2 6 2 2" xfId="11078"/>
    <cellStyle name="Calculation 6 2 2 2 6 3" xfId="11079"/>
    <cellStyle name="Calculation 6 2 2 2 7" xfId="11080"/>
    <cellStyle name="Calculation 6 2 2 2 7 2" xfId="11081"/>
    <cellStyle name="Calculation 6 2 2 2 7 2 2" xfId="11082"/>
    <cellStyle name="Calculation 6 2 2 2 7 3" xfId="11083"/>
    <cellStyle name="Calculation 6 2 2 2 8" xfId="11084"/>
    <cellStyle name="Calculation 6 2 2 2 8 2" xfId="11085"/>
    <cellStyle name="Calculation 6 2 2 2 8 2 2" xfId="11086"/>
    <cellStyle name="Calculation 6 2 2 2 8 3" xfId="11087"/>
    <cellStyle name="Calculation 6 2 2 2 9" xfId="11088"/>
    <cellStyle name="Calculation 6 2 2 2 9 2" xfId="11089"/>
    <cellStyle name="Calculation 6 2 2 2 9 2 2" xfId="11090"/>
    <cellStyle name="Calculation 6 2 2 2 9 3" xfId="11091"/>
    <cellStyle name="Calculation 6 2 2 3" xfId="11092"/>
    <cellStyle name="Calculation 6 2 2 3 2" xfId="11093"/>
    <cellStyle name="Calculation 6 2 2 3 2 2" xfId="11094"/>
    <cellStyle name="Calculation 6 2 2 3 3" xfId="11095"/>
    <cellStyle name="Calculation 6 2 2 4" xfId="11096"/>
    <cellStyle name="Calculation 6 2 2 4 2" xfId="11097"/>
    <cellStyle name="Calculation 6 2 2 4 2 2" xfId="11098"/>
    <cellStyle name="Calculation 6 2 2 4 3" xfId="11099"/>
    <cellStyle name="Calculation 6 2 2 5" xfId="11100"/>
    <cellStyle name="Calculation 6 2 2 5 2" xfId="11101"/>
    <cellStyle name="Calculation 6 2 2 5 2 2" xfId="11102"/>
    <cellStyle name="Calculation 6 2 2 5 3" xfId="11103"/>
    <cellStyle name="Calculation 6 2 2 6" xfId="11104"/>
    <cellStyle name="Calculation 6 2 2 6 2" xfId="11105"/>
    <cellStyle name="Calculation 6 2 2 6 2 2" xfId="11106"/>
    <cellStyle name="Calculation 6 2 2 6 3" xfId="11107"/>
    <cellStyle name="Calculation 6 2 2 7" xfId="11108"/>
    <cellStyle name="Calculation 6 2 2 7 2" xfId="11109"/>
    <cellStyle name="Calculation 6 2 2 7 2 2" xfId="11110"/>
    <cellStyle name="Calculation 6 2 2 7 3" xfId="11111"/>
    <cellStyle name="Calculation 6 2 2 8" xfId="11112"/>
    <cellStyle name="Calculation 6 2 2 8 2" xfId="11113"/>
    <cellStyle name="Calculation 6 2 2 8 2 2" xfId="11114"/>
    <cellStyle name="Calculation 6 2 2 8 3" xfId="11115"/>
    <cellStyle name="Calculation 6 2 2 9" xfId="11116"/>
    <cellStyle name="Calculation 6 2 2 9 2" xfId="11117"/>
    <cellStyle name="Calculation 6 2 2 9 2 2" xfId="11118"/>
    <cellStyle name="Calculation 6 2 2 9 3" xfId="11119"/>
    <cellStyle name="Calculation 6 2 20" xfId="11120"/>
    <cellStyle name="Calculation 6 2 20 2" xfId="11121"/>
    <cellStyle name="Calculation 6 2 20 2 2" xfId="11122"/>
    <cellStyle name="Calculation 6 2 20 3" xfId="11123"/>
    <cellStyle name="Calculation 6 2 21" xfId="11124"/>
    <cellStyle name="Calculation 6 2 21 2" xfId="11125"/>
    <cellStyle name="Calculation 6 2 22" xfId="11126"/>
    <cellStyle name="Calculation 6 2 3" xfId="11127"/>
    <cellStyle name="Calculation 6 2 3 10" xfId="11128"/>
    <cellStyle name="Calculation 6 2 3 10 2" xfId="11129"/>
    <cellStyle name="Calculation 6 2 3 10 2 2" xfId="11130"/>
    <cellStyle name="Calculation 6 2 3 10 3" xfId="11131"/>
    <cellStyle name="Calculation 6 2 3 11" xfId="11132"/>
    <cellStyle name="Calculation 6 2 3 11 2" xfId="11133"/>
    <cellStyle name="Calculation 6 2 3 11 2 2" xfId="11134"/>
    <cellStyle name="Calculation 6 2 3 11 3" xfId="11135"/>
    <cellStyle name="Calculation 6 2 3 12" xfId="11136"/>
    <cellStyle name="Calculation 6 2 3 12 2" xfId="11137"/>
    <cellStyle name="Calculation 6 2 3 12 2 2" xfId="11138"/>
    <cellStyle name="Calculation 6 2 3 12 3" xfId="11139"/>
    <cellStyle name="Calculation 6 2 3 13" xfId="11140"/>
    <cellStyle name="Calculation 6 2 3 13 2" xfId="11141"/>
    <cellStyle name="Calculation 6 2 3 13 2 2" xfId="11142"/>
    <cellStyle name="Calculation 6 2 3 13 3" xfId="11143"/>
    <cellStyle name="Calculation 6 2 3 14" xfId="11144"/>
    <cellStyle name="Calculation 6 2 3 14 2" xfId="11145"/>
    <cellStyle name="Calculation 6 2 3 14 2 2" xfId="11146"/>
    <cellStyle name="Calculation 6 2 3 14 3" xfId="11147"/>
    <cellStyle name="Calculation 6 2 3 15" xfId="11148"/>
    <cellStyle name="Calculation 6 2 3 15 2" xfId="11149"/>
    <cellStyle name="Calculation 6 2 3 15 2 2" xfId="11150"/>
    <cellStyle name="Calculation 6 2 3 15 3" xfId="11151"/>
    <cellStyle name="Calculation 6 2 3 16" xfId="11152"/>
    <cellStyle name="Calculation 6 2 3 16 2" xfId="11153"/>
    <cellStyle name="Calculation 6 2 3 16 2 2" xfId="11154"/>
    <cellStyle name="Calculation 6 2 3 16 3" xfId="11155"/>
    <cellStyle name="Calculation 6 2 3 17" xfId="11156"/>
    <cellStyle name="Calculation 6 2 3 17 2" xfId="11157"/>
    <cellStyle name="Calculation 6 2 3 17 2 2" xfId="11158"/>
    <cellStyle name="Calculation 6 2 3 17 3" xfId="11159"/>
    <cellStyle name="Calculation 6 2 3 18" xfId="11160"/>
    <cellStyle name="Calculation 6 2 3 18 2" xfId="11161"/>
    <cellStyle name="Calculation 6 2 3 19" xfId="11162"/>
    <cellStyle name="Calculation 6 2 3 2" xfId="11163"/>
    <cellStyle name="Calculation 6 2 3 2 10" xfId="11164"/>
    <cellStyle name="Calculation 6 2 3 2 10 2" xfId="11165"/>
    <cellStyle name="Calculation 6 2 3 2 10 2 2" xfId="11166"/>
    <cellStyle name="Calculation 6 2 3 2 10 3" xfId="11167"/>
    <cellStyle name="Calculation 6 2 3 2 11" xfId="11168"/>
    <cellStyle name="Calculation 6 2 3 2 11 2" xfId="11169"/>
    <cellStyle name="Calculation 6 2 3 2 11 2 2" xfId="11170"/>
    <cellStyle name="Calculation 6 2 3 2 11 3" xfId="11171"/>
    <cellStyle name="Calculation 6 2 3 2 12" xfId="11172"/>
    <cellStyle name="Calculation 6 2 3 2 12 2" xfId="11173"/>
    <cellStyle name="Calculation 6 2 3 2 12 2 2" xfId="11174"/>
    <cellStyle name="Calculation 6 2 3 2 12 3" xfId="11175"/>
    <cellStyle name="Calculation 6 2 3 2 13" xfId="11176"/>
    <cellStyle name="Calculation 6 2 3 2 13 2" xfId="11177"/>
    <cellStyle name="Calculation 6 2 3 2 13 2 2" xfId="11178"/>
    <cellStyle name="Calculation 6 2 3 2 13 3" xfId="11179"/>
    <cellStyle name="Calculation 6 2 3 2 14" xfId="11180"/>
    <cellStyle name="Calculation 6 2 3 2 14 2" xfId="11181"/>
    <cellStyle name="Calculation 6 2 3 2 14 2 2" xfId="11182"/>
    <cellStyle name="Calculation 6 2 3 2 14 3" xfId="11183"/>
    <cellStyle name="Calculation 6 2 3 2 15" xfId="11184"/>
    <cellStyle name="Calculation 6 2 3 2 15 2" xfId="11185"/>
    <cellStyle name="Calculation 6 2 3 2 15 2 2" xfId="11186"/>
    <cellStyle name="Calculation 6 2 3 2 15 3" xfId="11187"/>
    <cellStyle name="Calculation 6 2 3 2 16" xfId="11188"/>
    <cellStyle name="Calculation 6 2 3 2 16 2" xfId="11189"/>
    <cellStyle name="Calculation 6 2 3 2 16 2 2" xfId="11190"/>
    <cellStyle name="Calculation 6 2 3 2 16 3" xfId="11191"/>
    <cellStyle name="Calculation 6 2 3 2 17" xfId="11192"/>
    <cellStyle name="Calculation 6 2 3 2 17 2" xfId="11193"/>
    <cellStyle name="Calculation 6 2 3 2 17 2 2" xfId="11194"/>
    <cellStyle name="Calculation 6 2 3 2 17 3" xfId="11195"/>
    <cellStyle name="Calculation 6 2 3 2 18" xfId="11196"/>
    <cellStyle name="Calculation 6 2 3 2 18 2" xfId="11197"/>
    <cellStyle name="Calculation 6 2 3 2 18 2 2" xfId="11198"/>
    <cellStyle name="Calculation 6 2 3 2 18 3" xfId="11199"/>
    <cellStyle name="Calculation 6 2 3 2 19" xfId="11200"/>
    <cellStyle name="Calculation 6 2 3 2 19 2" xfId="11201"/>
    <cellStyle name="Calculation 6 2 3 2 19 2 2" xfId="11202"/>
    <cellStyle name="Calculation 6 2 3 2 19 3" xfId="11203"/>
    <cellStyle name="Calculation 6 2 3 2 2" xfId="11204"/>
    <cellStyle name="Calculation 6 2 3 2 2 2" xfId="11205"/>
    <cellStyle name="Calculation 6 2 3 2 2 2 2" xfId="11206"/>
    <cellStyle name="Calculation 6 2 3 2 2 3" xfId="11207"/>
    <cellStyle name="Calculation 6 2 3 2 20" xfId="11208"/>
    <cellStyle name="Calculation 6 2 3 2 20 2" xfId="11209"/>
    <cellStyle name="Calculation 6 2 3 2 20 2 2" xfId="11210"/>
    <cellStyle name="Calculation 6 2 3 2 20 3" xfId="11211"/>
    <cellStyle name="Calculation 6 2 3 2 21" xfId="11212"/>
    <cellStyle name="Calculation 6 2 3 2 21 2" xfId="11213"/>
    <cellStyle name="Calculation 6 2 3 2 22" xfId="11214"/>
    <cellStyle name="Calculation 6 2 3 2 3" xfId="11215"/>
    <cellStyle name="Calculation 6 2 3 2 3 2" xfId="11216"/>
    <cellStyle name="Calculation 6 2 3 2 3 2 2" xfId="11217"/>
    <cellStyle name="Calculation 6 2 3 2 3 3" xfId="11218"/>
    <cellStyle name="Calculation 6 2 3 2 4" xfId="11219"/>
    <cellStyle name="Calculation 6 2 3 2 4 2" xfId="11220"/>
    <cellStyle name="Calculation 6 2 3 2 4 2 2" xfId="11221"/>
    <cellStyle name="Calculation 6 2 3 2 4 3" xfId="11222"/>
    <cellStyle name="Calculation 6 2 3 2 5" xfId="11223"/>
    <cellStyle name="Calculation 6 2 3 2 5 2" xfId="11224"/>
    <cellStyle name="Calculation 6 2 3 2 5 2 2" xfId="11225"/>
    <cellStyle name="Calculation 6 2 3 2 5 3" xfId="11226"/>
    <cellStyle name="Calculation 6 2 3 2 6" xfId="11227"/>
    <cellStyle name="Calculation 6 2 3 2 6 2" xfId="11228"/>
    <cellStyle name="Calculation 6 2 3 2 6 2 2" xfId="11229"/>
    <cellStyle name="Calculation 6 2 3 2 6 3" xfId="11230"/>
    <cellStyle name="Calculation 6 2 3 2 7" xfId="11231"/>
    <cellStyle name="Calculation 6 2 3 2 7 2" xfId="11232"/>
    <cellStyle name="Calculation 6 2 3 2 7 2 2" xfId="11233"/>
    <cellStyle name="Calculation 6 2 3 2 7 3" xfId="11234"/>
    <cellStyle name="Calculation 6 2 3 2 8" xfId="11235"/>
    <cellStyle name="Calculation 6 2 3 2 8 2" xfId="11236"/>
    <cellStyle name="Calculation 6 2 3 2 8 2 2" xfId="11237"/>
    <cellStyle name="Calculation 6 2 3 2 8 3" xfId="11238"/>
    <cellStyle name="Calculation 6 2 3 2 9" xfId="11239"/>
    <cellStyle name="Calculation 6 2 3 2 9 2" xfId="11240"/>
    <cellStyle name="Calculation 6 2 3 2 9 2 2" xfId="11241"/>
    <cellStyle name="Calculation 6 2 3 2 9 3" xfId="11242"/>
    <cellStyle name="Calculation 6 2 3 3" xfId="11243"/>
    <cellStyle name="Calculation 6 2 3 3 2" xfId="11244"/>
    <cellStyle name="Calculation 6 2 3 3 2 2" xfId="11245"/>
    <cellStyle name="Calculation 6 2 3 3 3" xfId="11246"/>
    <cellStyle name="Calculation 6 2 3 4" xfId="11247"/>
    <cellStyle name="Calculation 6 2 3 4 2" xfId="11248"/>
    <cellStyle name="Calculation 6 2 3 4 2 2" xfId="11249"/>
    <cellStyle name="Calculation 6 2 3 4 3" xfId="11250"/>
    <cellStyle name="Calculation 6 2 3 5" xfId="11251"/>
    <cellStyle name="Calculation 6 2 3 5 2" xfId="11252"/>
    <cellStyle name="Calculation 6 2 3 5 2 2" xfId="11253"/>
    <cellStyle name="Calculation 6 2 3 5 3" xfId="11254"/>
    <cellStyle name="Calculation 6 2 3 6" xfId="11255"/>
    <cellStyle name="Calculation 6 2 3 6 2" xfId="11256"/>
    <cellStyle name="Calculation 6 2 3 6 2 2" xfId="11257"/>
    <cellStyle name="Calculation 6 2 3 6 3" xfId="11258"/>
    <cellStyle name="Calculation 6 2 3 7" xfId="11259"/>
    <cellStyle name="Calculation 6 2 3 7 2" xfId="11260"/>
    <cellStyle name="Calculation 6 2 3 7 2 2" xfId="11261"/>
    <cellStyle name="Calculation 6 2 3 7 3" xfId="11262"/>
    <cellStyle name="Calculation 6 2 3 8" xfId="11263"/>
    <cellStyle name="Calculation 6 2 3 8 2" xfId="11264"/>
    <cellStyle name="Calculation 6 2 3 8 2 2" xfId="11265"/>
    <cellStyle name="Calculation 6 2 3 8 3" xfId="11266"/>
    <cellStyle name="Calculation 6 2 3 9" xfId="11267"/>
    <cellStyle name="Calculation 6 2 3 9 2" xfId="11268"/>
    <cellStyle name="Calculation 6 2 3 9 2 2" xfId="11269"/>
    <cellStyle name="Calculation 6 2 3 9 3" xfId="11270"/>
    <cellStyle name="Calculation 6 2 4" xfId="11271"/>
    <cellStyle name="Calculation 6 2 4 10" xfId="11272"/>
    <cellStyle name="Calculation 6 2 4 10 2" xfId="11273"/>
    <cellStyle name="Calculation 6 2 4 10 2 2" xfId="11274"/>
    <cellStyle name="Calculation 6 2 4 10 3" xfId="11275"/>
    <cellStyle name="Calculation 6 2 4 11" xfId="11276"/>
    <cellStyle name="Calculation 6 2 4 11 2" xfId="11277"/>
    <cellStyle name="Calculation 6 2 4 11 2 2" xfId="11278"/>
    <cellStyle name="Calculation 6 2 4 11 3" xfId="11279"/>
    <cellStyle name="Calculation 6 2 4 12" xfId="11280"/>
    <cellStyle name="Calculation 6 2 4 12 2" xfId="11281"/>
    <cellStyle name="Calculation 6 2 4 12 2 2" xfId="11282"/>
    <cellStyle name="Calculation 6 2 4 12 3" xfId="11283"/>
    <cellStyle name="Calculation 6 2 4 13" xfId="11284"/>
    <cellStyle name="Calculation 6 2 4 13 2" xfId="11285"/>
    <cellStyle name="Calculation 6 2 4 13 2 2" xfId="11286"/>
    <cellStyle name="Calculation 6 2 4 13 3" xfId="11287"/>
    <cellStyle name="Calculation 6 2 4 14" xfId="11288"/>
    <cellStyle name="Calculation 6 2 4 14 2" xfId="11289"/>
    <cellStyle name="Calculation 6 2 4 14 2 2" xfId="11290"/>
    <cellStyle name="Calculation 6 2 4 14 3" xfId="11291"/>
    <cellStyle name="Calculation 6 2 4 15" xfId="11292"/>
    <cellStyle name="Calculation 6 2 4 15 2" xfId="11293"/>
    <cellStyle name="Calculation 6 2 4 15 2 2" xfId="11294"/>
    <cellStyle name="Calculation 6 2 4 15 3" xfId="11295"/>
    <cellStyle name="Calculation 6 2 4 16" xfId="11296"/>
    <cellStyle name="Calculation 6 2 4 16 2" xfId="11297"/>
    <cellStyle name="Calculation 6 2 4 16 2 2" xfId="11298"/>
    <cellStyle name="Calculation 6 2 4 16 3" xfId="11299"/>
    <cellStyle name="Calculation 6 2 4 17" xfId="11300"/>
    <cellStyle name="Calculation 6 2 4 17 2" xfId="11301"/>
    <cellStyle name="Calculation 6 2 4 17 2 2" xfId="11302"/>
    <cellStyle name="Calculation 6 2 4 17 3" xfId="11303"/>
    <cellStyle name="Calculation 6 2 4 18" xfId="11304"/>
    <cellStyle name="Calculation 6 2 4 18 2" xfId="11305"/>
    <cellStyle name="Calculation 6 2 4 18 2 2" xfId="11306"/>
    <cellStyle name="Calculation 6 2 4 18 3" xfId="11307"/>
    <cellStyle name="Calculation 6 2 4 19" xfId="11308"/>
    <cellStyle name="Calculation 6 2 4 19 2" xfId="11309"/>
    <cellStyle name="Calculation 6 2 4 19 2 2" xfId="11310"/>
    <cellStyle name="Calculation 6 2 4 19 3" xfId="11311"/>
    <cellStyle name="Calculation 6 2 4 2" xfId="11312"/>
    <cellStyle name="Calculation 6 2 4 2 10" xfId="11313"/>
    <cellStyle name="Calculation 6 2 4 2 10 2" xfId="11314"/>
    <cellStyle name="Calculation 6 2 4 2 10 2 2" xfId="11315"/>
    <cellStyle name="Calculation 6 2 4 2 10 3" xfId="11316"/>
    <cellStyle name="Calculation 6 2 4 2 11" xfId="11317"/>
    <cellStyle name="Calculation 6 2 4 2 11 2" xfId="11318"/>
    <cellStyle name="Calculation 6 2 4 2 11 2 2" xfId="11319"/>
    <cellStyle name="Calculation 6 2 4 2 11 3" xfId="11320"/>
    <cellStyle name="Calculation 6 2 4 2 12" xfId="11321"/>
    <cellStyle name="Calculation 6 2 4 2 12 2" xfId="11322"/>
    <cellStyle name="Calculation 6 2 4 2 12 2 2" xfId="11323"/>
    <cellStyle name="Calculation 6 2 4 2 12 3" xfId="11324"/>
    <cellStyle name="Calculation 6 2 4 2 13" xfId="11325"/>
    <cellStyle name="Calculation 6 2 4 2 13 2" xfId="11326"/>
    <cellStyle name="Calculation 6 2 4 2 13 2 2" xfId="11327"/>
    <cellStyle name="Calculation 6 2 4 2 13 3" xfId="11328"/>
    <cellStyle name="Calculation 6 2 4 2 14" xfId="11329"/>
    <cellStyle name="Calculation 6 2 4 2 14 2" xfId="11330"/>
    <cellStyle name="Calculation 6 2 4 2 14 2 2" xfId="11331"/>
    <cellStyle name="Calculation 6 2 4 2 14 3" xfId="11332"/>
    <cellStyle name="Calculation 6 2 4 2 15" xfId="11333"/>
    <cellStyle name="Calculation 6 2 4 2 15 2" xfId="11334"/>
    <cellStyle name="Calculation 6 2 4 2 15 2 2" xfId="11335"/>
    <cellStyle name="Calculation 6 2 4 2 15 3" xfId="11336"/>
    <cellStyle name="Calculation 6 2 4 2 16" xfId="11337"/>
    <cellStyle name="Calculation 6 2 4 2 16 2" xfId="11338"/>
    <cellStyle name="Calculation 6 2 4 2 16 2 2" xfId="11339"/>
    <cellStyle name="Calculation 6 2 4 2 16 3" xfId="11340"/>
    <cellStyle name="Calculation 6 2 4 2 17" xfId="11341"/>
    <cellStyle name="Calculation 6 2 4 2 17 2" xfId="11342"/>
    <cellStyle name="Calculation 6 2 4 2 17 2 2" xfId="11343"/>
    <cellStyle name="Calculation 6 2 4 2 17 3" xfId="11344"/>
    <cellStyle name="Calculation 6 2 4 2 18" xfId="11345"/>
    <cellStyle name="Calculation 6 2 4 2 18 2" xfId="11346"/>
    <cellStyle name="Calculation 6 2 4 2 18 2 2" xfId="11347"/>
    <cellStyle name="Calculation 6 2 4 2 18 3" xfId="11348"/>
    <cellStyle name="Calculation 6 2 4 2 19" xfId="11349"/>
    <cellStyle name="Calculation 6 2 4 2 19 2" xfId="11350"/>
    <cellStyle name="Calculation 6 2 4 2 19 2 2" xfId="11351"/>
    <cellStyle name="Calculation 6 2 4 2 19 3" xfId="11352"/>
    <cellStyle name="Calculation 6 2 4 2 2" xfId="11353"/>
    <cellStyle name="Calculation 6 2 4 2 2 2" xfId="11354"/>
    <cellStyle name="Calculation 6 2 4 2 2 2 2" xfId="11355"/>
    <cellStyle name="Calculation 6 2 4 2 2 3" xfId="11356"/>
    <cellStyle name="Calculation 6 2 4 2 20" xfId="11357"/>
    <cellStyle name="Calculation 6 2 4 2 20 2" xfId="11358"/>
    <cellStyle name="Calculation 6 2 4 2 20 2 2" xfId="11359"/>
    <cellStyle name="Calculation 6 2 4 2 20 3" xfId="11360"/>
    <cellStyle name="Calculation 6 2 4 2 21" xfId="11361"/>
    <cellStyle name="Calculation 6 2 4 2 21 2" xfId="11362"/>
    <cellStyle name="Calculation 6 2 4 2 22" xfId="11363"/>
    <cellStyle name="Calculation 6 2 4 2 3" xfId="11364"/>
    <cellStyle name="Calculation 6 2 4 2 3 2" xfId="11365"/>
    <cellStyle name="Calculation 6 2 4 2 3 2 2" xfId="11366"/>
    <cellStyle name="Calculation 6 2 4 2 3 3" xfId="11367"/>
    <cellStyle name="Calculation 6 2 4 2 4" xfId="11368"/>
    <cellStyle name="Calculation 6 2 4 2 4 2" xfId="11369"/>
    <cellStyle name="Calculation 6 2 4 2 4 2 2" xfId="11370"/>
    <cellStyle name="Calculation 6 2 4 2 4 3" xfId="11371"/>
    <cellStyle name="Calculation 6 2 4 2 5" xfId="11372"/>
    <cellStyle name="Calculation 6 2 4 2 5 2" xfId="11373"/>
    <cellStyle name="Calculation 6 2 4 2 5 2 2" xfId="11374"/>
    <cellStyle name="Calculation 6 2 4 2 5 3" xfId="11375"/>
    <cellStyle name="Calculation 6 2 4 2 6" xfId="11376"/>
    <cellStyle name="Calculation 6 2 4 2 6 2" xfId="11377"/>
    <cellStyle name="Calculation 6 2 4 2 6 2 2" xfId="11378"/>
    <cellStyle name="Calculation 6 2 4 2 6 3" xfId="11379"/>
    <cellStyle name="Calculation 6 2 4 2 7" xfId="11380"/>
    <cellStyle name="Calculation 6 2 4 2 7 2" xfId="11381"/>
    <cellStyle name="Calculation 6 2 4 2 7 2 2" xfId="11382"/>
    <cellStyle name="Calculation 6 2 4 2 7 3" xfId="11383"/>
    <cellStyle name="Calculation 6 2 4 2 8" xfId="11384"/>
    <cellStyle name="Calculation 6 2 4 2 8 2" xfId="11385"/>
    <cellStyle name="Calculation 6 2 4 2 8 2 2" xfId="11386"/>
    <cellStyle name="Calculation 6 2 4 2 8 3" xfId="11387"/>
    <cellStyle name="Calculation 6 2 4 2 9" xfId="11388"/>
    <cellStyle name="Calculation 6 2 4 2 9 2" xfId="11389"/>
    <cellStyle name="Calculation 6 2 4 2 9 2 2" xfId="11390"/>
    <cellStyle name="Calculation 6 2 4 2 9 3" xfId="11391"/>
    <cellStyle name="Calculation 6 2 4 20" xfId="11392"/>
    <cellStyle name="Calculation 6 2 4 20 2" xfId="11393"/>
    <cellStyle name="Calculation 6 2 4 20 2 2" xfId="11394"/>
    <cellStyle name="Calculation 6 2 4 20 3" xfId="11395"/>
    <cellStyle name="Calculation 6 2 4 21" xfId="11396"/>
    <cellStyle name="Calculation 6 2 4 21 2" xfId="11397"/>
    <cellStyle name="Calculation 6 2 4 21 2 2" xfId="11398"/>
    <cellStyle name="Calculation 6 2 4 21 3" xfId="11399"/>
    <cellStyle name="Calculation 6 2 4 22" xfId="11400"/>
    <cellStyle name="Calculation 6 2 4 22 2" xfId="11401"/>
    <cellStyle name="Calculation 6 2 4 23" xfId="11402"/>
    <cellStyle name="Calculation 6 2 4 3" xfId="11403"/>
    <cellStyle name="Calculation 6 2 4 3 2" xfId="11404"/>
    <cellStyle name="Calculation 6 2 4 3 2 2" xfId="11405"/>
    <cellStyle name="Calculation 6 2 4 3 3" xfId="11406"/>
    <cellStyle name="Calculation 6 2 4 4" xfId="11407"/>
    <cellStyle name="Calculation 6 2 4 4 2" xfId="11408"/>
    <cellStyle name="Calculation 6 2 4 4 2 2" xfId="11409"/>
    <cellStyle name="Calculation 6 2 4 4 3" xfId="11410"/>
    <cellStyle name="Calculation 6 2 4 5" xfId="11411"/>
    <cellStyle name="Calculation 6 2 4 5 2" xfId="11412"/>
    <cellStyle name="Calculation 6 2 4 5 2 2" xfId="11413"/>
    <cellStyle name="Calculation 6 2 4 5 3" xfId="11414"/>
    <cellStyle name="Calculation 6 2 4 6" xfId="11415"/>
    <cellStyle name="Calculation 6 2 4 6 2" xfId="11416"/>
    <cellStyle name="Calculation 6 2 4 6 2 2" xfId="11417"/>
    <cellStyle name="Calculation 6 2 4 6 3" xfId="11418"/>
    <cellStyle name="Calculation 6 2 4 7" xfId="11419"/>
    <cellStyle name="Calculation 6 2 4 7 2" xfId="11420"/>
    <cellStyle name="Calculation 6 2 4 7 2 2" xfId="11421"/>
    <cellStyle name="Calculation 6 2 4 7 3" xfId="11422"/>
    <cellStyle name="Calculation 6 2 4 8" xfId="11423"/>
    <cellStyle name="Calculation 6 2 4 8 2" xfId="11424"/>
    <cellStyle name="Calculation 6 2 4 8 2 2" xfId="11425"/>
    <cellStyle name="Calculation 6 2 4 8 3" xfId="11426"/>
    <cellStyle name="Calculation 6 2 4 9" xfId="11427"/>
    <cellStyle name="Calculation 6 2 4 9 2" xfId="11428"/>
    <cellStyle name="Calculation 6 2 4 9 2 2" xfId="11429"/>
    <cellStyle name="Calculation 6 2 4 9 3" xfId="11430"/>
    <cellStyle name="Calculation 6 2 5" xfId="11431"/>
    <cellStyle name="Calculation 6 2 5 10" xfId="11432"/>
    <cellStyle name="Calculation 6 2 5 10 2" xfId="11433"/>
    <cellStyle name="Calculation 6 2 5 10 2 2" xfId="11434"/>
    <cellStyle name="Calculation 6 2 5 10 3" xfId="11435"/>
    <cellStyle name="Calculation 6 2 5 11" xfId="11436"/>
    <cellStyle name="Calculation 6 2 5 11 2" xfId="11437"/>
    <cellStyle name="Calculation 6 2 5 11 2 2" xfId="11438"/>
    <cellStyle name="Calculation 6 2 5 11 3" xfId="11439"/>
    <cellStyle name="Calculation 6 2 5 12" xfId="11440"/>
    <cellStyle name="Calculation 6 2 5 12 2" xfId="11441"/>
    <cellStyle name="Calculation 6 2 5 12 2 2" xfId="11442"/>
    <cellStyle name="Calculation 6 2 5 12 3" xfId="11443"/>
    <cellStyle name="Calculation 6 2 5 13" xfId="11444"/>
    <cellStyle name="Calculation 6 2 5 13 2" xfId="11445"/>
    <cellStyle name="Calculation 6 2 5 13 2 2" xfId="11446"/>
    <cellStyle name="Calculation 6 2 5 13 3" xfId="11447"/>
    <cellStyle name="Calculation 6 2 5 14" xfId="11448"/>
    <cellStyle name="Calculation 6 2 5 14 2" xfId="11449"/>
    <cellStyle name="Calculation 6 2 5 14 2 2" xfId="11450"/>
    <cellStyle name="Calculation 6 2 5 14 3" xfId="11451"/>
    <cellStyle name="Calculation 6 2 5 15" xfId="11452"/>
    <cellStyle name="Calculation 6 2 5 15 2" xfId="11453"/>
    <cellStyle name="Calculation 6 2 5 15 2 2" xfId="11454"/>
    <cellStyle name="Calculation 6 2 5 15 3" xfId="11455"/>
    <cellStyle name="Calculation 6 2 5 16" xfId="11456"/>
    <cellStyle name="Calculation 6 2 5 16 2" xfId="11457"/>
    <cellStyle name="Calculation 6 2 5 16 2 2" xfId="11458"/>
    <cellStyle name="Calculation 6 2 5 16 3" xfId="11459"/>
    <cellStyle name="Calculation 6 2 5 17" xfId="11460"/>
    <cellStyle name="Calculation 6 2 5 17 2" xfId="11461"/>
    <cellStyle name="Calculation 6 2 5 17 2 2" xfId="11462"/>
    <cellStyle name="Calculation 6 2 5 17 3" xfId="11463"/>
    <cellStyle name="Calculation 6 2 5 18" xfId="11464"/>
    <cellStyle name="Calculation 6 2 5 18 2" xfId="11465"/>
    <cellStyle name="Calculation 6 2 5 18 2 2" xfId="11466"/>
    <cellStyle name="Calculation 6 2 5 18 3" xfId="11467"/>
    <cellStyle name="Calculation 6 2 5 19" xfId="11468"/>
    <cellStyle name="Calculation 6 2 5 19 2" xfId="11469"/>
    <cellStyle name="Calculation 6 2 5 19 2 2" xfId="11470"/>
    <cellStyle name="Calculation 6 2 5 19 3" xfId="11471"/>
    <cellStyle name="Calculation 6 2 5 2" xfId="11472"/>
    <cellStyle name="Calculation 6 2 5 2 2" xfId="11473"/>
    <cellStyle name="Calculation 6 2 5 2 2 2" xfId="11474"/>
    <cellStyle name="Calculation 6 2 5 2 3" xfId="11475"/>
    <cellStyle name="Calculation 6 2 5 20" xfId="11476"/>
    <cellStyle name="Calculation 6 2 5 20 2" xfId="11477"/>
    <cellStyle name="Calculation 6 2 5 20 2 2" xfId="11478"/>
    <cellStyle name="Calculation 6 2 5 20 3" xfId="11479"/>
    <cellStyle name="Calculation 6 2 5 21" xfId="11480"/>
    <cellStyle name="Calculation 6 2 5 21 2" xfId="11481"/>
    <cellStyle name="Calculation 6 2 5 22" xfId="11482"/>
    <cellStyle name="Calculation 6 2 5 3" xfId="11483"/>
    <cellStyle name="Calculation 6 2 5 3 2" xfId="11484"/>
    <cellStyle name="Calculation 6 2 5 3 2 2" xfId="11485"/>
    <cellStyle name="Calculation 6 2 5 3 3" xfId="11486"/>
    <cellStyle name="Calculation 6 2 5 4" xfId="11487"/>
    <cellStyle name="Calculation 6 2 5 4 2" xfId="11488"/>
    <cellStyle name="Calculation 6 2 5 4 2 2" xfId="11489"/>
    <cellStyle name="Calculation 6 2 5 4 3" xfId="11490"/>
    <cellStyle name="Calculation 6 2 5 5" xfId="11491"/>
    <cellStyle name="Calculation 6 2 5 5 2" xfId="11492"/>
    <cellStyle name="Calculation 6 2 5 5 2 2" xfId="11493"/>
    <cellStyle name="Calculation 6 2 5 5 3" xfId="11494"/>
    <cellStyle name="Calculation 6 2 5 6" xfId="11495"/>
    <cellStyle name="Calculation 6 2 5 6 2" xfId="11496"/>
    <cellStyle name="Calculation 6 2 5 6 2 2" xfId="11497"/>
    <cellStyle name="Calculation 6 2 5 6 3" xfId="11498"/>
    <cellStyle name="Calculation 6 2 5 7" xfId="11499"/>
    <cellStyle name="Calculation 6 2 5 7 2" xfId="11500"/>
    <cellStyle name="Calculation 6 2 5 7 2 2" xfId="11501"/>
    <cellStyle name="Calculation 6 2 5 7 3" xfId="11502"/>
    <cellStyle name="Calculation 6 2 5 8" xfId="11503"/>
    <cellStyle name="Calculation 6 2 5 8 2" xfId="11504"/>
    <cellStyle name="Calculation 6 2 5 8 2 2" xfId="11505"/>
    <cellStyle name="Calculation 6 2 5 8 3" xfId="11506"/>
    <cellStyle name="Calculation 6 2 5 9" xfId="11507"/>
    <cellStyle name="Calculation 6 2 5 9 2" xfId="11508"/>
    <cellStyle name="Calculation 6 2 5 9 2 2" xfId="11509"/>
    <cellStyle name="Calculation 6 2 5 9 3" xfId="11510"/>
    <cellStyle name="Calculation 6 2 6" xfId="11511"/>
    <cellStyle name="Calculation 6 2 6 2" xfId="11512"/>
    <cellStyle name="Calculation 6 2 6 2 2" xfId="11513"/>
    <cellStyle name="Calculation 6 2 6 3" xfId="11514"/>
    <cellStyle name="Calculation 6 2 7" xfId="11515"/>
    <cellStyle name="Calculation 6 2 7 2" xfId="11516"/>
    <cellStyle name="Calculation 6 2 7 2 2" xfId="11517"/>
    <cellStyle name="Calculation 6 2 7 3" xfId="11518"/>
    <cellStyle name="Calculation 6 2 8" xfId="11519"/>
    <cellStyle name="Calculation 6 2 8 2" xfId="11520"/>
    <cellStyle name="Calculation 6 2 8 2 2" xfId="11521"/>
    <cellStyle name="Calculation 6 2 8 3" xfId="11522"/>
    <cellStyle name="Calculation 6 2 9" xfId="11523"/>
    <cellStyle name="Calculation 6 2 9 2" xfId="11524"/>
    <cellStyle name="Calculation 6 2 9 2 2" xfId="11525"/>
    <cellStyle name="Calculation 6 2 9 3" xfId="11526"/>
    <cellStyle name="Calculation 6 20" xfId="11527"/>
    <cellStyle name="Calculation 6 20 2" xfId="11528"/>
    <cellStyle name="Calculation 6 20 2 2" xfId="11529"/>
    <cellStyle name="Calculation 6 20 3" xfId="11530"/>
    <cellStyle name="Calculation 6 21" xfId="11531"/>
    <cellStyle name="Calculation 6 21 2" xfId="11532"/>
    <cellStyle name="Calculation 6 21 2 2" xfId="11533"/>
    <cellStyle name="Calculation 6 21 3" xfId="11534"/>
    <cellStyle name="Calculation 6 22" xfId="11535"/>
    <cellStyle name="Calculation 6 22 2" xfId="11536"/>
    <cellStyle name="Calculation 6 23" xfId="11537"/>
    <cellStyle name="Calculation 6 24" xfId="11538"/>
    <cellStyle name="Calculation 6 25" xfId="11539"/>
    <cellStyle name="Calculation 6 26" xfId="11540"/>
    <cellStyle name="Calculation 6 3" xfId="11541"/>
    <cellStyle name="Calculation 6 3 10" xfId="11542"/>
    <cellStyle name="Calculation 6 3 10 2" xfId="11543"/>
    <cellStyle name="Calculation 6 3 10 2 2" xfId="11544"/>
    <cellStyle name="Calculation 6 3 10 3" xfId="11545"/>
    <cellStyle name="Calculation 6 3 11" xfId="11546"/>
    <cellStyle name="Calculation 6 3 11 2" xfId="11547"/>
    <cellStyle name="Calculation 6 3 11 2 2" xfId="11548"/>
    <cellStyle name="Calculation 6 3 11 3" xfId="11549"/>
    <cellStyle name="Calculation 6 3 12" xfId="11550"/>
    <cellStyle name="Calculation 6 3 12 2" xfId="11551"/>
    <cellStyle name="Calculation 6 3 12 2 2" xfId="11552"/>
    <cellStyle name="Calculation 6 3 12 3" xfId="11553"/>
    <cellStyle name="Calculation 6 3 13" xfId="11554"/>
    <cellStyle name="Calculation 6 3 13 2" xfId="11555"/>
    <cellStyle name="Calculation 6 3 13 2 2" xfId="11556"/>
    <cellStyle name="Calculation 6 3 13 3" xfId="11557"/>
    <cellStyle name="Calculation 6 3 14" xfId="11558"/>
    <cellStyle name="Calculation 6 3 14 2" xfId="11559"/>
    <cellStyle name="Calculation 6 3 14 2 2" xfId="11560"/>
    <cellStyle name="Calculation 6 3 14 3" xfId="11561"/>
    <cellStyle name="Calculation 6 3 15" xfId="11562"/>
    <cellStyle name="Calculation 6 3 15 2" xfId="11563"/>
    <cellStyle name="Calculation 6 3 15 2 2" xfId="11564"/>
    <cellStyle name="Calculation 6 3 15 3" xfId="11565"/>
    <cellStyle name="Calculation 6 3 16" xfId="11566"/>
    <cellStyle name="Calculation 6 3 16 2" xfId="11567"/>
    <cellStyle name="Calculation 6 3 16 2 2" xfId="11568"/>
    <cellStyle name="Calculation 6 3 16 3" xfId="11569"/>
    <cellStyle name="Calculation 6 3 17" xfId="11570"/>
    <cellStyle name="Calculation 6 3 17 2" xfId="11571"/>
    <cellStyle name="Calculation 6 3 17 2 2" xfId="11572"/>
    <cellStyle name="Calculation 6 3 17 3" xfId="11573"/>
    <cellStyle name="Calculation 6 3 18" xfId="11574"/>
    <cellStyle name="Calculation 6 3 18 2" xfId="11575"/>
    <cellStyle name="Calculation 6 3 19" xfId="11576"/>
    <cellStyle name="Calculation 6 3 2" xfId="11577"/>
    <cellStyle name="Calculation 6 3 2 10" xfId="11578"/>
    <cellStyle name="Calculation 6 3 2 10 2" xfId="11579"/>
    <cellStyle name="Calculation 6 3 2 10 2 2" xfId="11580"/>
    <cellStyle name="Calculation 6 3 2 10 3" xfId="11581"/>
    <cellStyle name="Calculation 6 3 2 11" xfId="11582"/>
    <cellStyle name="Calculation 6 3 2 11 2" xfId="11583"/>
    <cellStyle name="Calculation 6 3 2 11 2 2" xfId="11584"/>
    <cellStyle name="Calculation 6 3 2 11 3" xfId="11585"/>
    <cellStyle name="Calculation 6 3 2 12" xfId="11586"/>
    <cellStyle name="Calculation 6 3 2 12 2" xfId="11587"/>
    <cellStyle name="Calculation 6 3 2 12 2 2" xfId="11588"/>
    <cellStyle name="Calculation 6 3 2 12 3" xfId="11589"/>
    <cellStyle name="Calculation 6 3 2 13" xfId="11590"/>
    <cellStyle name="Calculation 6 3 2 13 2" xfId="11591"/>
    <cellStyle name="Calculation 6 3 2 13 2 2" xfId="11592"/>
    <cellStyle name="Calculation 6 3 2 13 3" xfId="11593"/>
    <cellStyle name="Calculation 6 3 2 14" xfId="11594"/>
    <cellStyle name="Calculation 6 3 2 14 2" xfId="11595"/>
    <cellStyle name="Calculation 6 3 2 14 2 2" xfId="11596"/>
    <cellStyle name="Calculation 6 3 2 14 3" xfId="11597"/>
    <cellStyle name="Calculation 6 3 2 15" xfId="11598"/>
    <cellStyle name="Calculation 6 3 2 15 2" xfId="11599"/>
    <cellStyle name="Calculation 6 3 2 15 2 2" xfId="11600"/>
    <cellStyle name="Calculation 6 3 2 15 3" xfId="11601"/>
    <cellStyle name="Calculation 6 3 2 16" xfId="11602"/>
    <cellStyle name="Calculation 6 3 2 16 2" xfId="11603"/>
    <cellStyle name="Calculation 6 3 2 16 2 2" xfId="11604"/>
    <cellStyle name="Calculation 6 3 2 16 3" xfId="11605"/>
    <cellStyle name="Calculation 6 3 2 17" xfId="11606"/>
    <cellStyle name="Calculation 6 3 2 17 2" xfId="11607"/>
    <cellStyle name="Calculation 6 3 2 17 2 2" xfId="11608"/>
    <cellStyle name="Calculation 6 3 2 17 3" xfId="11609"/>
    <cellStyle name="Calculation 6 3 2 18" xfId="11610"/>
    <cellStyle name="Calculation 6 3 2 18 2" xfId="11611"/>
    <cellStyle name="Calculation 6 3 2 18 2 2" xfId="11612"/>
    <cellStyle name="Calculation 6 3 2 18 3" xfId="11613"/>
    <cellStyle name="Calculation 6 3 2 19" xfId="11614"/>
    <cellStyle name="Calculation 6 3 2 19 2" xfId="11615"/>
    <cellStyle name="Calculation 6 3 2 19 2 2" xfId="11616"/>
    <cellStyle name="Calculation 6 3 2 19 3" xfId="11617"/>
    <cellStyle name="Calculation 6 3 2 2" xfId="11618"/>
    <cellStyle name="Calculation 6 3 2 2 2" xfId="11619"/>
    <cellStyle name="Calculation 6 3 2 2 2 2" xfId="11620"/>
    <cellStyle name="Calculation 6 3 2 2 3" xfId="11621"/>
    <cellStyle name="Calculation 6 3 2 20" xfId="11622"/>
    <cellStyle name="Calculation 6 3 2 20 2" xfId="11623"/>
    <cellStyle name="Calculation 6 3 2 20 2 2" xfId="11624"/>
    <cellStyle name="Calculation 6 3 2 20 3" xfId="11625"/>
    <cellStyle name="Calculation 6 3 2 21" xfId="11626"/>
    <cellStyle name="Calculation 6 3 2 21 2" xfId="11627"/>
    <cellStyle name="Calculation 6 3 2 22" xfId="11628"/>
    <cellStyle name="Calculation 6 3 2 3" xfId="11629"/>
    <cellStyle name="Calculation 6 3 2 3 2" xfId="11630"/>
    <cellStyle name="Calculation 6 3 2 3 2 2" xfId="11631"/>
    <cellStyle name="Calculation 6 3 2 3 3" xfId="11632"/>
    <cellStyle name="Calculation 6 3 2 4" xfId="11633"/>
    <cellStyle name="Calculation 6 3 2 4 2" xfId="11634"/>
    <cellStyle name="Calculation 6 3 2 4 2 2" xfId="11635"/>
    <cellStyle name="Calculation 6 3 2 4 3" xfId="11636"/>
    <cellStyle name="Calculation 6 3 2 5" xfId="11637"/>
    <cellStyle name="Calculation 6 3 2 5 2" xfId="11638"/>
    <cellStyle name="Calculation 6 3 2 5 2 2" xfId="11639"/>
    <cellStyle name="Calculation 6 3 2 5 3" xfId="11640"/>
    <cellStyle name="Calculation 6 3 2 6" xfId="11641"/>
    <cellStyle name="Calculation 6 3 2 6 2" xfId="11642"/>
    <cellStyle name="Calculation 6 3 2 6 2 2" xfId="11643"/>
    <cellStyle name="Calculation 6 3 2 6 3" xfId="11644"/>
    <cellStyle name="Calculation 6 3 2 7" xfId="11645"/>
    <cellStyle name="Calculation 6 3 2 7 2" xfId="11646"/>
    <cellStyle name="Calculation 6 3 2 7 2 2" xfId="11647"/>
    <cellStyle name="Calculation 6 3 2 7 3" xfId="11648"/>
    <cellStyle name="Calculation 6 3 2 8" xfId="11649"/>
    <cellStyle name="Calculation 6 3 2 8 2" xfId="11650"/>
    <cellStyle name="Calculation 6 3 2 8 2 2" xfId="11651"/>
    <cellStyle name="Calculation 6 3 2 8 3" xfId="11652"/>
    <cellStyle name="Calculation 6 3 2 9" xfId="11653"/>
    <cellStyle name="Calculation 6 3 2 9 2" xfId="11654"/>
    <cellStyle name="Calculation 6 3 2 9 2 2" xfId="11655"/>
    <cellStyle name="Calculation 6 3 2 9 3" xfId="11656"/>
    <cellStyle name="Calculation 6 3 3" xfId="11657"/>
    <cellStyle name="Calculation 6 3 3 2" xfId="11658"/>
    <cellStyle name="Calculation 6 3 3 2 2" xfId="11659"/>
    <cellStyle name="Calculation 6 3 3 3" xfId="11660"/>
    <cellStyle name="Calculation 6 3 4" xfId="11661"/>
    <cellStyle name="Calculation 6 3 4 2" xfId="11662"/>
    <cellStyle name="Calculation 6 3 4 2 2" xfId="11663"/>
    <cellStyle name="Calculation 6 3 4 3" xfId="11664"/>
    <cellStyle name="Calculation 6 3 5" xfId="11665"/>
    <cellStyle name="Calculation 6 3 5 2" xfId="11666"/>
    <cellStyle name="Calculation 6 3 5 2 2" xfId="11667"/>
    <cellStyle name="Calculation 6 3 5 3" xfId="11668"/>
    <cellStyle name="Calculation 6 3 6" xfId="11669"/>
    <cellStyle name="Calculation 6 3 6 2" xfId="11670"/>
    <cellStyle name="Calculation 6 3 6 2 2" xfId="11671"/>
    <cellStyle name="Calculation 6 3 6 3" xfId="11672"/>
    <cellStyle name="Calculation 6 3 7" xfId="11673"/>
    <cellStyle name="Calculation 6 3 7 2" xfId="11674"/>
    <cellStyle name="Calculation 6 3 7 2 2" xfId="11675"/>
    <cellStyle name="Calculation 6 3 7 3" xfId="11676"/>
    <cellStyle name="Calculation 6 3 8" xfId="11677"/>
    <cellStyle name="Calculation 6 3 8 2" xfId="11678"/>
    <cellStyle name="Calculation 6 3 8 2 2" xfId="11679"/>
    <cellStyle name="Calculation 6 3 8 3" xfId="11680"/>
    <cellStyle name="Calculation 6 3 9" xfId="11681"/>
    <cellStyle name="Calculation 6 3 9 2" xfId="11682"/>
    <cellStyle name="Calculation 6 3 9 2 2" xfId="11683"/>
    <cellStyle name="Calculation 6 3 9 3" xfId="11684"/>
    <cellStyle name="Calculation 6 4" xfId="11685"/>
    <cellStyle name="Calculation 6 4 10" xfId="11686"/>
    <cellStyle name="Calculation 6 4 10 2" xfId="11687"/>
    <cellStyle name="Calculation 6 4 10 2 2" xfId="11688"/>
    <cellStyle name="Calculation 6 4 10 3" xfId="11689"/>
    <cellStyle name="Calculation 6 4 11" xfId="11690"/>
    <cellStyle name="Calculation 6 4 11 2" xfId="11691"/>
    <cellStyle name="Calculation 6 4 11 2 2" xfId="11692"/>
    <cellStyle name="Calculation 6 4 11 3" xfId="11693"/>
    <cellStyle name="Calculation 6 4 12" xfId="11694"/>
    <cellStyle name="Calculation 6 4 12 2" xfId="11695"/>
    <cellStyle name="Calculation 6 4 12 2 2" xfId="11696"/>
    <cellStyle name="Calculation 6 4 12 3" xfId="11697"/>
    <cellStyle name="Calculation 6 4 13" xfId="11698"/>
    <cellStyle name="Calculation 6 4 13 2" xfId="11699"/>
    <cellStyle name="Calculation 6 4 13 2 2" xfId="11700"/>
    <cellStyle name="Calculation 6 4 13 3" xfId="11701"/>
    <cellStyle name="Calculation 6 4 14" xfId="11702"/>
    <cellStyle name="Calculation 6 4 14 2" xfId="11703"/>
    <cellStyle name="Calculation 6 4 14 2 2" xfId="11704"/>
    <cellStyle name="Calculation 6 4 14 3" xfId="11705"/>
    <cellStyle name="Calculation 6 4 15" xfId="11706"/>
    <cellStyle name="Calculation 6 4 15 2" xfId="11707"/>
    <cellStyle name="Calculation 6 4 15 2 2" xfId="11708"/>
    <cellStyle name="Calculation 6 4 15 3" xfId="11709"/>
    <cellStyle name="Calculation 6 4 16" xfId="11710"/>
    <cellStyle name="Calculation 6 4 16 2" xfId="11711"/>
    <cellStyle name="Calculation 6 4 16 2 2" xfId="11712"/>
    <cellStyle name="Calculation 6 4 16 3" xfId="11713"/>
    <cellStyle name="Calculation 6 4 17" xfId="11714"/>
    <cellStyle name="Calculation 6 4 17 2" xfId="11715"/>
    <cellStyle name="Calculation 6 4 17 2 2" xfId="11716"/>
    <cellStyle name="Calculation 6 4 17 3" xfId="11717"/>
    <cellStyle name="Calculation 6 4 18" xfId="11718"/>
    <cellStyle name="Calculation 6 4 18 2" xfId="11719"/>
    <cellStyle name="Calculation 6 4 19" xfId="11720"/>
    <cellStyle name="Calculation 6 4 2" xfId="11721"/>
    <cellStyle name="Calculation 6 4 2 10" xfId="11722"/>
    <cellStyle name="Calculation 6 4 2 10 2" xfId="11723"/>
    <cellStyle name="Calculation 6 4 2 10 2 2" xfId="11724"/>
    <cellStyle name="Calculation 6 4 2 10 3" xfId="11725"/>
    <cellStyle name="Calculation 6 4 2 11" xfId="11726"/>
    <cellStyle name="Calculation 6 4 2 11 2" xfId="11727"/>
    <cellStyle name="Calculation 6 4 2 11 2 2" xfId="11728"/>
    <cellStyle name="Calculation 6 4 2 11 3" xfId="11729"/>
    <cellStyle name="Calculation 6 4 2 12" xfId="11730"/>
    <cellStyle name="Calculation 6 4 2 12 2" xfId="11731"/>
    <cellStyle name="Calculation 6 4 2 12 2 2" xfId="11732"/>
    <cellStyle name="Calculation 6 4 2 12 3" xfId="11733"/>
    <cellStyle name="Calculation 6 4 2 13" xfId="11734"/>
    <cellStyle name="Calculation 6 4 2 13 2" xfId="11735"/>
    <cellStyle name="Calculation 6 4 2 13 2 2" xfId="11736"/>
    <cellStyle name="Calculation 6 4 2 13 3" xfId="11737"/>
    <cellStyle name="Calculation 6 4 2 14" xfId="11738"/>
    <cellStyle name="Calculation 6 4 2 14 2" xfId="11739"/>
    <cellStyle name="Calculation 6 4 2 14 2 2" xfId="11740"/>
    <cellStyle name="Calculation 6 4 2 14 3" xfId="11741"/>
    <cellStyle name="Calculation 6 4 2 15" xfId="11742"/>
    <cellStyle name="Calculation 6 4 2 15 2" xfId="11743"/>
    <cellStyle name="Calculation 6 4 2 15 2 2" xfId="11744"/>
    <cellStyle name="Calculation 6 4 2 15 3" xfId="11745"/>
    <cellStyle name="Calculation 6 4 2 16" xfId="11746"/>
    <cellStyle name="Calculation 6 4 2 16 2" xfId="11747"/>
    <cellStyle name="Calculation 6 4 2 16 2 2" xfId="11748"/>
    <cellStyle name="Calculation 6 4 2 16 3" xfId="11749"/>
    <cellStyle name="Calculation 6 4 2 17" xfId="11750"/>
    <cellStyle name="Calculation 6 4 2 17 2" xfId="11751"/>
    <cellStyle name="Calculation 6 4 2 17 2 2" xfId="11752"/>
    <cellStyle name="Calculation 6 4 2 17 3" xfId="11753"/>
    <cellStyle name="Calculation 6 4 2 18" xfId="11754"/>
    <cellStyle name="Calculation 6 4 2 18 2" xfId="11755"/>
    <cellStyle name="Calculation 6 4 2 18 2 2" xfId="11756"/>
    <cellStyle name="Calculation 6 4 2 18 3" xfId="11757"/>
    <cellStyle name="Calculation 6 4 2 19" xfId="11758"/>
    <cellStyle name="Calculation 6 4 2 19 2" xfId="11759"/>
    <cellStyle name="Calculation 6 4 2 19 2 2" xfId="11760"/>
    <cellStyle name="Calculation 6 4 2 19 3" xfId="11761"/>
    <cellStyle name="Calculation 6 4 2 2" xfId="11762"/>
    <cellStyle name="Calculation 6 4 2 2 2" xfId="11763"/>
    <cellStyle name="Calculation 6 4 2 2 2 2" xfId="11764"/>
    <cellStyle name="Calculation 6 4 2 2 3" xfId="11765"/>
    <cellStyle name="Calculation 6 4 2 20" xfId="11766"/>
    <cellStyle name="Calculation 6 4 2 20 2" xfId="11767"/>
    <cellStyle name="Calculation 6 4 2 20 2 2" xfId="11768"/>
    <cellStyle name="Calculation 6 4 2 20 3" xfId="11769"/>
    <cellStyle name="Calculation 6 4 2 21" xfId="11770"/>
    <cellStyle name="Calculation 6 4 2 21 2" xfId="11771"/>
    <cellStyle name="Calculation 6 4 2 22" xfId="11772"/>
    <cellStyle name="Calculation 6 4 2 3" xfId="11773"/>
    <cellStyle name="Calculation 6 4 2 3 2" xfId="11774"/>
    <cellStyle name="Calculation 6 4 2 3 2 2" xfId="11775"/>
    <cellStyle name="Calculation 6 4 2 3 3" xfId="11776"/>
    <cellStyle name="Calculation 6 4 2 4" xfId="11777"/>
    <cellStyle name="Calculation 6 4 2 4 2" xfId="11778"/>
    <cellStyle name="Calculation 6 4 2 4 2 2" xfId="11779"/>
    <cellStyle name="Calculation 6 4 2 4 3" xfId="11780"/>
    <cellStyle name="Calculation 6 4 2 5" xfId="11781"/>
    <cellStyle name="Calculation 6 4 2 5 2" xfId="11782"/>
    <cellStyle name="Calculation 6 4 2 5 2 2" xfId="11783"/>
    <cellStyle name="Calculation 6 4 2 5 3" xfId="11784"/>
    <cellStyle name="Calculation 6 4 2 6" xfId="11785"/>
    <cellStyle name="Calculation 6 4 2 6 2" xfId="11786"/>
    <cellStyle name="Calculation 6 4 2 6 2 2" xfId="11787"/>
    <cellStyle name="Calculation 6 4 2 6 3" xfId="11788"/>
    <cellStyle name="Calculation 6 4 2 7" xfId="11789"/>
    <cellStyle name="Calculation 6 4 2 7 2" xfId="11790"/>
    <cellStyle name="Calculation 6 4 2 7 2 2" xfId="11791"/>
    <cellStyle name="Calculation 6 4 2 7 3" xfId="11792"/>
    <cellStyle name="Calculation 6 4 2 8" xfId="11793"/>
    <cellStyle name="Calculation 6 4 2 8 2" xfId="11794"/>
    <cellStyle name="Calculation 6 4 2 8 2 2" xfId="11795"/>
    <cellStyle name="Calculation 6 4 2 8 3" xfId="11796"/>
    <cellStyle name="Calculation 6 4 2 9" xfId="11797"/>
    <cellStyle name="Calculation 6 4 2 9 2" xfId="11798"/>
    <cellStyle name="Calculation 6 4 2 9 2 2" xfId="11799"/>
    <cellStyle name="Calculation 6 4 2 9 3" xfId="11800"/>
    <cellStyle name="Calculation 6 4 3" xfId="11801"/>
    <cellStyle name="Calculation 6 4 3 2" xfId="11802"/>
    <cellStyle name="Calculation 6 4 3 2 2" xfId="11803"/>
    <cellStyle name="Calculation 6 4 3 3" xfId="11804"/>
    <cellStyle name="Calculation 6 4 4" xfId="11805"/>
    <cellStyle name="Calculation 6 4 4 2" xfId="11806"/>
    <cellStyle name="Calculation 6 4 4 2 2" xfId="11807"/>
    <cellStyle name="Calculation 6 4 4 3" xfId="11808"/>
    <cellStyle name="Calculation 6 4 5" xfId="11809"/>
    <cellStyle name="Calculation 6 4 5 2" xfId="11810"/>
    <cellStyle name="Calculation 6 4 5 2 2" xfId="11811"/>
    <cellStyle name="Calculation 6 4 5 3" xfId="11812"/>
    <cellStyle name="Calculation 6 4 6" xfId="11813"/>
    <cellStyle name="Calculation 6 4 6 2" xfId="11814"/>
    <cellStyle name="Calculation 6 4 6 2 2" xfId="11815"/>
    <cellStyle name="Calculation 6 4 6 3" xfId="11816"/>
    <cellStyle name="Calculation 6 4 7" xfId="11817"/>
    <cellStyle name="Calculation 6 4 7 2" xfId="11818"/>
    <cellStyle name="Calculation 6 4 7 2 2" xfId="11819"/>
    <cellStyle name="Calculation 6 4 7 3" xfId="11820"/>
    <cellStyle name="Calculation 6 4 8" xfId="11821"/>
    <cellStyle name="Calculation 6 4 8 2" xfId="11822"/>
    <cellStyle name="Calculation 6 4 8 2 2" xfId="11823"/>
    <cellStyle name="Calculation 6 4 8 3" xfId="11824"/>
    <cellStyle name="Calculation 6 4 9" xfId="11825"/>
    <cellStyle name="Calculation 6 4 9 2" xfId="11826"/>
    <cellStyle name="Calculation 6 4 9 2 2" xfId="11827"/>
    <cellStyle name="Calculation 6 4 9 3" xfId="11828"/>
    <cellStyle name="Calculation 6 5" xfId="11829"/>
    <cellStyle name="Calculation 6 5 10" xfId="11830"/>
    <cellStyle name="Calculation 6 5 10 2" xfId="11831"/>
    <cellStyle name="Calculation 6 5 10 2 2" xfId="11832"/>
    <cellStyle name="Calculation 6 5 10 3" xfId="11833"/>
    <cellStyle name="Calculation 6 5 11" xfId="11834"/>
    <cellStyle name="Calculation 6 5 11 2" xfId="11835"/>
    <cellStyle name="Calculation 6 5 11 2 2" xfId="11836"/>
    <cellStyle name="Calculation 6 5 11 3" xfId="11837"/>
    <cellStyle name="Calculation 6 5 12" xfId="11838"/>
    <cellStyle name="Calculation 6 5 12 2" xfId="11839"/>
    <cellStyle name="Calculation 6 5 12 2 2" xfId="11840"/>
    <cellStyle name="Calculation 6 5 12 3" xfId="11841"/>
    <cellStyle name="Calculation 6 5 13" xfId="11842"/>
    <cellStyle name="Calculation 6 5 13 2" xfId="11843"/>
    <cellStyle name="Calculation 6 5 13 2 2" xfId="11844"/>
    <cellStyle name="Calculation 6 5 13 3" xfId="11845"/>
    <cellStyle name="Calculation 6 5 14" xfId="11846"/>
    <cellStyle name="Calculation 6 5 14 2" xfId="11847"/>
    <cellStyle name="Calculation 6 5 14 2 2" xfId="11848"/>
    <cellStyle name="Calculation 6 5 14 3" xfId="11849"/>
    <cellStyle name="Calculation 6 5 15" xfId="11850"/>
    <cellStyle name="Calculation 6 5 15 2" xfId="11851"/>
    <cellStyle name="Calculation 6 5 15 2 2" xfId="11852"/>
    <cellStyle name="Calculation 6 5 15 3" xfId="11853"/>
    <cellStyle name="Calculation 6 5 16" xfId="11854"/>
    <cellStyle name="Calculation 6 5 16 2" xfId="11855"/>
    <cellStyle name="Calculation 6 5 16 2 2" xfId="11856"/>
    <cellStyle name="Calculation 6 5 16 3" xfId="11857"/>
    <cellStyle name="Calculation 6 5 17" xfId="11858"/>
    <cellStyle name="Calculation 6 5 17 2" xfId="11859"/>
    <cellStyle name="Calculation 6 5 17 2 2" xfId="11860"/>
    <cellStyle name="Calculation 6 5 17 3" xfId="11861"/>
    <cellStyle name="Calculation 6 5 18" xfId="11862"/>
    <cellStyle name="Calculation 6 5 18 2" xfId="11863"/>
    <cellStyle name="Calculation 6 5 18 2 2" xfId="11864"/>
    <cellStyle name="Calculation 6 5 18 3" xfId="11865"/>
    <cellStyle name="Calculation 6 5 19" xfId="11866"/>
    <cellStyle name="Calculation 6 5 19 2" xfId="11867"/>
    <cellStyle name="Calculation 6 5 19 2 2" xfId="11868"/>
    <cellStyle name="Calculation 6 5 19 3" xfId="11869"/>
    <cellStyle name="Calculation 6 5 2" xfId="11870"/>
    <cellStyle name="Calculation 6 5 2 10" xfId="11871"/>
    <cellStyle name="Calculation 6 5 2 10 2" xfId="11872"/>
    <cellStyle name="Calculation 6 5 2 10 2 2" xfId="11873"/>
    <cellStyle name="Calculation 6 5 2 10 3" xfId="11874"/>
    <cellStyle name="Calculation 6 5 2 11" xfId="11875"/>
    <cellStyle name="Calculation 6 5 2 11 2" xfId="11876"/>
    <cellStyle name="Calculation 6 5 2 11 2 2" xfId="11877"/>
    <cellStyle name="Calculation 6 5 2 11 3" xfId="11878"/>
    <cellStyle name="Calculation 6 5 2 12" xfId="11879"/>
    <cellStyle name="Calculation 6 5 2 12 2" xfId="11880"/>
    <cellStyle name="Calculation 6 5 2 12 2 2" xfId="11881"/>
    <cellStyle name="Calculation 6 5 2 12 3" xfId="11882"/>
    <cellStyle name="Calculation 6 5 2 13" xfId="11883"/>
    <cellStyle name="Calculation 6 5 2 13 2" xfId="11884"/>
    <cellStyle name="Calculation 6 5 2 13 2 2" xfId="11885"/>
    <cellStyle name="Calculation 6 5 2 13 3" xfId="11886"/>
    <cellStyle name="Calculation 6 5 2 14" xfId="11887"/>
    <cellStyle name="Calculation 6 5 2 14 2" xfId="11888"/>
    <cellStyle name="Calculation 6 5 2 14 2 2" xfId="11889"/>
    <cellStyle name="Calculation 6 5 2 14 3" xfId="11890"/>
    <cellStyle name="Calculation 6 5 2 15" xfId="11891"/>
    <cellStyle name="Calculation 6 5 2 15 2" xfId="11892"/>
    <cellStyle name="Calculation 6 5 2 15 2 2" xfId="11893"/>
    <cellStyle name="Calculation 6 5 2 15 3" xfId="11894"/>
    <cellStyle name="Calculation 6 5 2 16" xfId="11895"/>
    <cellStyle name="Calculation 6 5 2 16 2" xfId="11896"/>
    <cellStyle name="Calculation 6 5 2 16 2 2" xfId="11897"/>
    <cellStyle name="Calculation 6 5 2 16 3" xfId="11898"/>
    <cellStyle name="Calculation 6 5 2 17" xfId="11899"/>
    <cellStyle name="Calculation 6 5 2 17 2" xfId="11900"/>
    <cellStyle name="Calculation 6 5 2 17 2 2" xfId="11901"/>
    <cellStyle name="Calculation 6 5 2 17 3" xfId="11902"/>
    <cellStyle name="Calculation 6 5 2 18" xfId="11903"/>
    <cellStyle name="Calculation 6 5 2 18 2" xfId="11904"/>
    <cellStyle name="Calculation 6 5 2 18 2 2" xfId="11905"/>
    <cellStyle name="Calculation 6 5 2 18 3" xfId="11906"/>
    <cellStyle name="Calculation 6 5 2 19" xfId="11907"/>
    <cellStyle name="Calculation 6 5 2 19 2" xfId="11908"/>
    <cellStyle name="Calculation 6 5 2 19 2 2" xfId="11909"/>
    <cellStyle name="Calculation 6 5 2 19 3" xfId="11910"/>
    <cellStyle name="Calculation 6 5 2 2" xfId="11911"/>
    <cellStyle name="Calculation 6 5 2 2 2" xfId="11912"/>
    <cellStyle name="Calculation 6 5 2 2 2 2" xfId="11913"/>
    <cellStyle name="Calculation 6 5 2 2 3" xfId="11914"/>
    <cellStyle name="Calculation 6 5 2 20" xfId="11915"/>
    <cellStyle name="Calculation 6 5 2 20 2" xfId="11916"/>
    <cellStyle name="Calculation 6 5 2 20 2 2" xfId="11917"/>
    <cellStyle name="Calculation 6 5 2 20 3" xfId="11918"/>
    <cellStyle name="Calculation 6 5 2 21" xfId="11919"/>
    <cellStyle name="Calculation 6 5 2 21 2" xfId="11920"/>
    <cellStyle name="Calculation 6 5 2 22" xfId="11921"/>
    <cellStyle name="Calculation 6 5 2 3" xfId="11922"/>
    <cellStyle name="Calculation 6 5 2 3 2" xfId="11923"/>
    <cellStyle name="Calculation 6 5 2 3 2 2" xfId="11924"/>
    <cellStyle name="Calculation 6 5 2 3 3" xfId="11925"/>
    <cellStyle name="Calculation 6 5 2 4" xfId="11926"/>
    <cellStyle name="Calculation 6 5 2 4 2" xfId="11927"/>
    <cellStyle name="Calculation 6 5 2 4 2 2" xfId="11928"/>
    <cellStyle name="Calculation 6 5 2 4 3" xfId="11929"/>
    <cellStyle name="Calculation 6 5 2 5" xfId="11930"/>
    <cellStyle name="Calculation 6 5 2 5 2" xfId="11931"/>
    <cellStyle name="Calculation 6 5 2 5 2 2" xfId="11932"/>
    <cellStyle name="Calculation 6 5 2 5 3" xfId="11933"/>
    <cellStyle name="Calculation 6 5 2 6" xfId="11934"/>
    <cellStyle name="Calculation 6 5 2 6 2" xfId="11935"/>
    <cellStyle name="Calculation 6 5 2 6 2 2" xfId="11936"/>
    <cellStyle name="Calculation 6 5 2 6 3" xfId="11937"/>
    <cellStyle name="Calculation 6 5 2 7" xfId="11938"/>
    <cellStyle name="Calculation 6 5 2 7 2" xfId="11939"/>
    <cellStyle name="Calculation 6 5 2 7 2 2" xfId="11940"/>
    <cellStyle name="Calculation 6 5 2 7 3" xfId="11941"/>
    <cellStyle name="Calculation 6 5 2 8" xfId="11942"/>
    <cellStyle name="Calculation 6 5 2 8 2" xfId="11943"/>
    <cellStyle name="Calculation 6 5 2 8 2 2" xfId="11944"/>
    <cellStyle name="Calculation 6 5 2 8 3" xfId="11945"/>
    <cellStyle name="Calculation 6 5 2 9" xfId="11946"/>
    <cellStyle name="Calculation 6 5 2 9 2" xfId="11947"/>
    <cellStyle name="Calculation 6 5 2 9 2 2" xfId="11948"/>
    <cellStyle name="Calculation 6 5 2 9 3" xfId="11949"/>
    <cellStyle name="Calculation 6 5 20" xfId="11950"/>
    <cellStyle name="Calculation 6 5 20 2" xfId="11951"/>
    <cellStyle name="Calculation 6 5 20 2 2" xfId="11952"/>
    <cellStyle name="Calculation 6 5 20 3" xfId="11953"/>
    <cellStyle name="Calculation 6 5 21" xfId="11954"/>
    <cellStyle name="Calculation 6 5 21 2" xfId="11955"/>
    <cellStyle name="Calculation 6 5 21 2 2" xfId="11956"/>
    <cellStyle name="Calculation 6 5 21 3" xfId="11957"/>
    <cellStyle name="Calculation 6 5 22" xfId="11958"/>
    <cellStyle name="Calculation 6 5 22 2" xfId="11959"/>
    <cellStyle name="Calculation 6 5 23" xfId="11960"/>
    <cellStyle name="Calculation 6 5 3" xfId="11961"/>
    <cellStyle name="Calculation 6 5 3 2" xfId="11962"/>
    <cellStyle name="Calculation 6 5 3 2 2" xfId="11963"/>
    <cellStyle name="Calculation 6 5 3 3" xfId="11964"/>
    <cellStyle name="Calculation 6 5 4" xfId="11965"/>
    <cellStyle name="Calculation 6 5 4 2" xfId="11966"/>
    <cellStyle name="Calculation 6 5 4 2 2" xfId="11967"/>
    <cellStyle name="Calculation 6 5 4 3" xfId="11968"/>
    <cellStyle name="Calculation 6 5 5" xfId="11969"/>
    <cellStyle name="Calculation 6 5 5 2" xfId="11970"/>
    <cellStyle name="Calculation 6 5 5 2 2" xfId="11971"/>
    <cellStyle name="Calculation 6 5 5 3" xfId="11972"/>
    <cellStyle name="Calculation 6 5 6" xfId="11973"/>
    <cellStyle name="Calculation 6 5 6 2" xfId="11974"/>
    <cellStyle name="Calculation 6 5 6 2 2" xfId="11975"/>
    <cellStyle name="Calculation 6 5 6 3" xfId="11976"/>
    <cellStyle name="Calculation 6 5 7" xfId="11977"/>
    <cellStyle name="Calculation 6 5 7 2" xfId="11978"/>
    <cellStyle name="Calculation 6 5 7 2 2" xfId="11979"/>
    <cellStyle name="Calculation 6 5 7 3" xfId="11980"/>
    <cellStyle name="Calculation 6 5 8" xfId="11981"/>
    <cellStyle name="Calculation 6 5 8 2" xfId="11982"/>
    <cellStyle name="Calculation 6 5 8 2 2" xfId="11983"/>
    <cellStyle name="Calculation 6 5 8 3" xfId="11984"/>
    <cellStyle name="Calculation 6 5 9" xfId="11985"/>
    <cellStyle name="Calculation 6 5 9 2" xfId="11986"/>
    <cellStyle name="Calculation 6 5 9 2 2" xfId="11987"/>
    <cellStyle name="Calculation 6 5 9 3" xfId="11988"/>
    <cellStyle name="Calculation 6 6" xfId="11989"/>
    <cellStyle name="Calculation 6 6 10" xfId="11990"/>
    <cellStyle name="Calculation 6 6 10 2" xfId="11991"/>
    <cellStyle name="Calculation 6 6 10 2 2" xfId="11992"/>
    <cellStyle name="Calculation 6 6 10 3" xfId="11993"/>
    <cellStyle name="Calculation 6 6 11" xfId="11994"/>
    <cellStyle name="Calculation 6 6 11 2" xfId="11995"/>
    <cellStyle name="Calculation 6 6 11 2 2" xfId="11996"/>
    <cellStyle name="Calculation 6 6 11 3" xfId="11997"/>
    <cellStyle name="Calculation 6 6 12" xfId="11998"/>
    <cellStyle name="Calculation 6 6 12 2" xfId="11999"/>
    <cellStyle name="Calculation 6 6 12 2 2" xfId="12000"/>
    <cellStyle name="Calculation 6 6 12 3" xfId="12001"/>
    <cellStyle name="Calculation 6 6 13" xfId="12002"/>
    <cellStyle name="Calculation 6 6 13 2" xfId="12003"/>
    <cellStyle name="Calculation 6 6 13 2 2" xfId="12004"/>
    <cellStyle name="Calculation 6 6 13 3" xfId="12005"/>
    <cellStyle name="Calculation 6 6 14" xfId="12006"/>
    <cellStyle name="Calculation 6 6 14 2" xfId="12007"/>
    <cellStyle name="Calculation 6 6 14 2 2" xfId="12008"/>
    <cellStyle name="Calculation 6 6 14 3" xfId="12009"/>
    <cellStyle name="Calculation 6 6 15" xfId="12010"/>
    <cellStyle name="Calculation 6 6 15 2" xfId="12011"/>
    <cellStyle name="Calculation 6 6 15 2 2" xfId="12012"/>
    <cellStyle name="Calculation 6 6 15 3" xfId="12013"/>
    <cellStyle name="Calculation 6 6 16" xfId="12014"/>
    <cellStyle name="Calculation 6 6 16 2" xfId="12015"/>
    <cellStyle name="Calculation 6 6 16 2 2" xfId="12016"/>
    <cellStyle name="Calculation 6 6 16 3" xfId="12017"/>
    <cellStyle name="Calculation 6 6 17" xfId="12018"/>
    <cellStyle name="Calculation 6 6 17 2" xfId="12019"/>
    <cellStyle name="Calculation 6 6 17 2 2" xfId="12020"/>
    <cellStyle name="Calculation 6 6 17 3" xfId="12021"/>
    <cellStyle name="Calculation 6 6 18" xfId="12022"/>
    <cellStyle name="Calculation 6 6 18 2" xfId="12023"/>
    <cellStyle name="Calculation 6 6 18 2 2" xfId="12024"/>
    <cellStyle name="Calculation 6 6 18 3" xfId="12025"/>
    <cellStyle name="Calculation 6 6 19" xfId="12026"/>
    <cellStyle name="Calculation 6 6 19 2" xfId="12027"/>
    <cellStyle name="Calculation 6 6 19 2 2" xfId="12028"/>
    <cellStyle name="Calculation 6 6 19 3" xfId="12029"/>
    <cellStyle name="Calculation 6 6 2" xfId="12030"/>
    <cellStyle name="Calculation 6 6 2 2" xfId="12031"/>
    <cellStyle name="Calculation 6 6 2 2 2" xfId="12032"/>
    <cellStyle name="Calculation 6 6 2 3" xfId="12033"/>
    <cellStyle name="Calculation 6 6 20" xfId="12034"/>
    <cellStyle name="Calculation 6 6 20 2" xfId="12035"/>
    <cellStyle name="Calculation 6 6 20 2 2" xfId="12036"/>
    <cellStyle name="Calculation 6 6 20 3" xfId="12037"/>
    <cellStyle name="Calculation 6 6 21" xfId="12038"/>
    <cellStyle name="Calculation 6 6 21 2" xfId="12039"/>
    <cellStyle name="Calculation 6 6 22" xfId="12040"/>
    <cellStyle name="Calculation 6 6 3" xfId="12041"/>
    <cellStyle name="Calculation 6 6 3 2" xfId="12042"/>
    <cellStyle name="Calculation 6 6 3 2 2" xfId="12043"/>
    <cellStyle name="Calculation 6 6 3 3" xfId="12044"/>
    <cellStyle name="Calculation 6 6 4" xfId="12045"/>
    <cellStyle name="Calculation 6 6 4 2" xfId="12046"/>
    <cellStyle name="Calculation 6 6 4 2 2" xfId="12047"/>
    <cellStyle name="Calculation 6 6 4 3" xfId="12048"/>
    <cellStyle name="Calculation 6 6 5" xfId="12049"/>
    <cellStyle name="Calculation 6 6 5 2" xfId="12050"/>
    <cellStyle name="Calculation 6 6 5 2 2" xfId="12051"/>
    <cellStyle name="Calculation 6 6 5 3" xfId="12052"/>
    <cellStyle name="Calculation 6 6 6" xfId="12053"/>
    <cellStyle name="Calculation 6 6 6 2" xfId="12054"/>
    <cellStyle name="Calculation 6 6 6 2 2" xfId="12055"/>
    <cellStyle name="Calculation 6 6 6 3" xfId="12056"/>
    <cellStyle name="Calculation 6 6 7" xfId="12057"/>
    <cellStyle name="Calculation 6 6 7 2" xfId="12058"/>
    <cellStyle name="Calculation 6 6 7 2 2" xfId="12059"/>
    <cellStyle name="Calculation 6 6 7 3" xfId="12060"/>
    <cellStyle name="Calculation 6 6 8" xfId="12061"/>
    <cellStyle name="Calculation 6 6 8 2" xfId="12062"/>
    <cellStyle name="Calculation 6 6 8 2 2" xfId="12063"/>
    <cellStyle name="Calculation 6 6 8 3" xfId="12064"/>
    <cellStyle name="Calculation 6 6 9" xfId="12065"/>
    <cellStyle name="Calculation 6 6 9 2" xfId="12066"/>
    <cellStyle name="Calculation 6 6 9 2 2" xfId="12067"/>
    <cellStyle name="Calculation 6 6 9 3" xfId="12068"/>
    <cellStyle name="Calculation 6 7" xfId="12069"/>
    <cellStyle name="Calculation 6 7 2" xfId="12070"/>
    <cellStyle name="Calculation 6 7 2 2" xfId="12071"/>
    <cellStyle name="Calculation 6 7 3" xfId="12072"/>
    <cellStyle name="Calculation 6 8" xfId="12073"/>
    <cellStyle name="Calculation 6 8 2" xfId="12074"/>
    <cellStyle name="Calculation 6 8 2 2" xfId="12075"/>
    <cellStyle name="Calculation 6 8 3" xfId="12076"/>
    <cellStyle name="Calculation 6 9" xfId="12077"/>
    <cellStyle name="Calculation 6 9 2" xfId="12078"/>
    <cellStyle name="Calculation 6 9 2 2" xfId="12079"/>
    <cellStyle name="Calculation 6 9 3" xfId="12080"/>
    <cellStyle name="Check Cell 2" xfId="12081"/>
    <cellStyle name="Check Cell 2 10" xfId="12082"/>
    <cellStyle name="Check Cell 2 11" xfId="12083"/>
    <cellStyle name="Check Cell 2 12" xfId="12084"/>
    <cellStyle name="Check Cell 2 13" xfId="12085"/>
    <cellStyle name="Check Cell 2 14" xfId="12086"/>
    <cellStyle name="Check Cell 2 2" xfId="12087"/>
    <cellStyle name="Check Cell 2 3" xfId="12088"/>
    <cellStyle name="Check Cell 2 4" xfId="12089"/>
    <cellStyle name="Check Cell 2 5" xfId="12090"/>
    <cellStyle name="Check Cell 2 6" xfId="12091"/>
    <cellStyle name="Check Cell 2 7" xfId="12092"/>
    <cellStyle name="Check Cell 2 8" xfId="12093"/>
    <cellStyle name="Check Cell 2 9" xfId="12094"/>
    <cellStyle name="Check Cell 3" xfId="12095"/>
    <cellStyle name="Check Cell 3 10" xfId="12096"/>
    <cellStyle name="Check Cell 3 11" xfId="12097"/>
    <cellStyle name="Check Cell 3 12" xfId="12098"/>
    <cellStyle name="Check Cell 3 13" xfId="12099"/>
    <cellStyle name="Check Cell 3 2" xfId="12100"/>
    <cellStyle name="Check Cell 3 3" xfId="12101"/>
    <cellStyle name="Check Cell 3 4" xfId="12102"/>
    <cellStyle name="Check Cell 3 5" xfId="12103"/>
    <cellStyle name="Check Cell 3 6" xfId="12104"/>
    <cellStyle name="Check Cell 3 7" xfId="12105"/>
    <cellStyle name="Check Cell 3 8" xfId="12106"/>
    <cellStyle name="Check Cell 3 9" xfId="12107"/>
    <cellStyle name="Check Cell 4" xfId="12108"/>
    <cellStyle name="Check Cell 4 10" xfId="12109"/>
    <cellStyle name="Check Cell 4 11" xfId="12110"/>
    <cellStyle name="Check Cell 4 12" xfId="12111"/>
    <cellStyle name="Check Cell 4 13" xfId="12112"/>
    <cellStyle name="Check Cell 4 2" xfId="12113"/>
    <cellStyle name="Check Cell 4 3" xfId="12114"/>
    <cellStyle name="Check Cell 4 4" xfId="12115"/>
    <cellStyle name="Check Cell 4 5" xfId="12116"/>
    <cellStyle name="Check Cell 4 6" xfId="12117"/>
    <cellStyle name="Check Cell 4 7" xfId="12118"/>
    <cellStyle name="Check Cell 4 8" xfId="12119"/>
    <cellStyle name="Check Cell 4 9" xfId="12120"/>
    <cellStyle name="Check Cell 5" xfId="12121"/>
    <cellStyle name="Check Cell 5 10" xfId="12122"/>
    <cellStyle name="Check Cell 5 11" xfId="12123"/>
    <cellStyle name="Check Cell 5 12" xfId="12124"/>
    <cellStyle name="Check Cell 5 13" xfId="12125"/>
    <cellStyle name="Check Cell 5 2" xfId="12126"/>
    <cellStyle name="Check Cell 5 3" xfId="12127"/>
    <cellStyle name="Check Cell 5 4" xfId="12128"/>
    <cellStyle name="Check Cell 5 5" xfId="12129"/>
    <cellStyle name="Check Cell 5 6" xfId="12130"/>
    <cellStyle name="Check Cell 5 7" xfId="12131"/>
    <cellStyle name="Check Cell 5 8" xfId="12132"/>
    <cellStyle name="Check Cell 5 9" xfId="12133"/>
    <cellStyle name="Check Cell 6" xfId="12134"/>
    <cellStyle name="Check Cell 6 10" xfId="12135"/>
    <cellStyle name="Check Cell 6 11" xfId="12136"/>
    <cellStyle name="Check Cell 6 12" xfId="12137"/>
    <cellStyle name="Check Cell 6 13" xfId="12138"/>
    <cellStyle name="Check Cell 6 2" xfId="12139"/>
    <cellStyle name="Check Cell 6 3" xfId="12140"/>
    <cellStyle name="Check Cell 6 4" xfId="12141"/>
    <cellStyle name="Check Cell 6 5" xfId="12142"/>
    <cellStyle name="Check Cell 6 6" xfId="12143"/>
    <cellStyle name="Check Cell 6 7" xfId="12144"/>
    <cellStyle name="Check Cell 6 8" xfId="12145"/>
    <cellStyle name="Check Cell 6 9" xfId="12146"/>
    <cellStyle name="CodeHeading" xfId="12147"/>
    <cellStyle name="CodeHeading 2" xfId="12148"/>
    <cellStyle name="CodeHeading 3" xfId="12149"/>
    <cellStyle name="CodeHeading 4" xfId="12150"/>
    <cellStyle name="CodeHeading 5" xfId="12151"/>
    <cellStyle name="CodeHeading 6" xfId="12152"/>
    <cellStyle name="CodeHeading_5A4 PCT Slides 2010-11" xfId="12153"/>
    <cellStyle name="Comma" xfId="1" builtinId="3"/>
    <cellStyle name="Comma 2" xfId="12154"/>
    <cellStyle name="Comma 2 2" xfId="12155"/>
    <cellStyle name="Comma 2 2 2" xfId="12156"/>
    <cellStyle name="Comma 2 2 3" xfId="12157"/>
    <cellStyle name="Comma 2 3" xfId="12158"/>
    <cellStyle name="Comma 2 3 2" xfId="12159"/>
    <cellStyle name="Comma 2 3 3" xfId="12160"/>
    <cellStyle name="Comma 2 3 4" xfId="12161"/>
    <cellStyle name="Comma 2 4" xfId="12162"/>
    <cellStyle name="Comma 2 5" xfId="12163"/>
    <cellStyle name="Comma 3" xfId="12164"/>
    <cellStyle name="Comma 3 2" xfId="12165"/>
    <cellStyle name="Comma 3 2 2" xfId="12166"/>
    <cellStyle name="Comma 3 2 3" xfId="12167"/>
    <cellStyle name="Comma 3 3" xfId="12168"/>
    <cellStyle name="Comma 3 4" xfId="12169"/>
    <cellStyle name="Comma 4" xfId="12170"/>
    <cellStyle name="Comma 4 2" xfId="12171"/>
    <cellStyle name="Comma 4 2 2" xfId="12172"/>
    <cellStyle name="Comma 4 2 3" xfId="12173"/>
    <cellStyle name="Comma 4 3" xfId="12174"/>
    <cellStyle name="Comma 4 4" xfId="12175"/>
    <cellStyle name="Comma 5" xfId="12176"/>
    <cellStyle name="Comma 7" xfId="12177"/>
    <cellStyle name="Date Feeder Field" xfId="12178"/>
    <cellStyle name="Date Feeder Field 10" xfId="12179"/>
    <cellStyle name="Date Feeder Field 10 2" xfId="12180"/>
    <cellStyle name="Date Feeder Field 10 2 2" xfId="12181"/>
    <cellStyle name="Date Feeder Field 10 3" xfId="12182"/>
    <cellStyle name="Date Feeder Field 11" xfId="12183"/>
    <cellStyle name="Date Feeder Field 11 2" xfId="12184"/>
    <cellStyle name="Date Feeder Field 11 2 2" xfId="12185"/>
    <cellStyle name="Date Feeder Field 11 3" xfId="12186"/>
    <cellStyle name="Date Feeder Field 12" xfId="12187"/>
    <cellStyle name="Date Feeder Field 12 2" xfId="12188"/>
    <cellStyle name="Date Feeder Field 12 2 2" xfId="12189"/>
    <cellStyle name="Date Feeder Field 12 3" xfId="12190"/>
    <cellStyle name="Date Feeder Field 13" xfId="12191"/>
    <cellStyle name="Date Feeder Field 13 2" xfId="12192"/>
    <cellStyle name="Date Feeder Field 13 2 2" xfId="12193"/>
    <cellStyle name="Date Feeder Field 13 3" xfId="12194"/>
    <cellStyle name="Date Feeder Field 14" xfId="12195"/>
    <cellStyle name="Date Feeder Field 14 2" xfId="12196"/>
    <cellStyle name="Date Feeder Field 14 2 2" xfId="12197"/>
    <cellStyle name="Date Feeder Field 14 3" xfId="12198"/>
    <cellStyle name="Date Feeder Field 15" xfId="12199"/>
    <cellStyle name="Date Feeder Field 15 2" xfId="12200"/>
    <cellStyle name="Date Feeder Field 15 2 2" xfId="12201"/>
    <cellStyle name="Date Feeder Field 15 3" xfId="12202"/>
    <cellStyle name="Date Feeder Field 16" xfId="12203"/>
    <cellStyle name="Date Feeder Field 16 2" xfId="12204"/>
    <cellStyle name="Date Feeder Field 16 2 2" xfId="12205"/>
    <cellStyle name="Date Feeder Field 16 3" xfId="12206"/>
    <cellStyle name="Date Feeder Field 17" xfId="12207"/>
    <cellStyle name="Date Feeder Field 17 2" xfId="12208"/>
    <cellStyle name="Date Feeder Field 17 2 2" xfId="12209"/>
    <cellStyle name="Date Feeder Field 17 3" xfId="12210"/>
    <cellStyle name="Date Feeder Field 18" xfId="12211"/>
    <cellStyle name="Date Feeder Field 18 2" xfId="12212"/>
    <cellStyle name="Date Feeder Field 18 2 2" xfId="12213"/>
    <cellStyle name="Date Feeder Field 18 3" xfId="12214"/>
    <cellStyle name="Date Feeder Field 19" xfId="12215"/>
    <cellStyle name="Date Feeder Field 19 2" xfId="12216"/>
    <cellStyle name="Date Feeder Field 19 2 2" xfId="12217"/>
    <cellStyle name="Date Feeder Field 19 3" xfId="12218"/>
    <cellStyle name="Date Feeder Field 2" xfId="12219"/>
    <cellStyle name="Date Feeder Field 2 10" xfId="12220"/>
    <cellStyle name="Date Feeder Field 2 10 2" xfId="12221"/>
    <cellStyle name="Date Feeder Field 2 10 2 2" xfId="12222"/>
    <cellStyle name="Date Feeder Field 2 10 3" xfId="12223"/>
    <cellStyle name="Date Feeder Field 2 11" xfId="12224"/>
    <cellStyle name="Date Feeder Field 2 11 2" xfId="12225"/>
    <cellStyle name="Date Feeder Field 2 11 2 2" xfId="12226"/>
    <cellStyle name="Date Feeder Field 2 11 3" xfId="12227"/>
    <cellStyle name="Date Feeder Field 2 12" xfId="12228"/>
    <cellStyle name="Date Feeder Field 2 12 2" xfId="12229"/>
    <cellStyle name="Date Feeder Field 2 12 2 2" xfId="12230"/>
    <cellStyle name="Date Feeder Field 2 12 3" xfId="12231"/>
    <cellStyle name="Date Feeder Field 2 13" xfId="12232"/>
    <cellStyle name="Date Feeder Field 2 13 2" xfId="12233"/>
    <cellStyle name="Date Feeder Field 2 13 2 2" xfId="12234"/>
    <cellStyle name="Date Feeder Field 2 13 3" xfId="12235"/>
    <cellStyle name="Date Feeder Field 2 14" xfId="12236"/>
    <cellStyle name="Date Feeder Field 2 14 2" xfId="12237"/>
    <cellStyle name="Date Feeder Field 2 14 2 2" xfId="12238"/>
    <cellStyle name="Date Feeder Field 2 14 3" xfId="12239"/>
    <cellStyle name="Date Feeder Field 2 15" xfId="12240"/>
    <cellStyle name="Date Feeder Field 2 15 2" xfId="12241"/>
    <cellStyle name="Date Feeder Field 2 15 2 2" xfId="12242"/>
    <cellStyle name="Date Feeder Field 2 15 3" xfId="12243"/>
    <cellStyle name="Date Feeder Field 2 16" xfId="12244"/>
    <cellStyle name="Date Feeder Field 2 16 2" xfId="12245"/>
    <cellStyle name="Date Feeder Field 2 16 2 2" xfId="12246"/>
    <cellStyle name="Date Feeder Field 2 16 3" xfId="12247"/>
    <cellStyle name="Date Feeder Field 2 17" xfId="12248"/>
    <cellStyle name="Date Feeder Field 2 17 2" xfId="12249"/>
    <cellStyle name="Date Feeder Field 2 17 2 2" xfId="12250"/>
    <cellStyle name="Date Feeder Field 2 17 3" xfId="12251"/>
    <cellStyle name="Date Feeder Field 2 18" xfId="12252"/>
    <cellStyle name="Date Feeder Field 2 18 2" xfId="12253"/>
    <cellStyle name="Date Feeder Field 2 18 2 2" xfId="12254"/>
    <cellStyle name="Date Feeder Field 2 18 3" xfId="12255"/>
    <cellStyle name="Date Feeder Field 2 19" xfId="12256"/>
    <cellStyle name="Date Feeder Field 2 19 2" xfId="12257"/>
    <cellStyle name="Date Feeder Field 2 19 2 2" xfId="12258"/>
    <cellStyle name="Date Feeder Field 2 19 3" xfId="12259"/>
    <cellStyle name="Date Feeder Field 2 2" xfId="12260"/>
    <cellStyle name="Date Feeder Field 2 2 10" xfId="12261"/>
    <cellStyle name="Date Feeder Field 2 2 10 2" xfId="12262"/>
    <cellStyle name="Date Feeder Field 2 2 10 2 2" xfId="12263"/>
    <cellStyle name="Date Feeder Field 2 2 10 3" xfId="12264"/>
    <cellStyle name="Date Feeder Field 2 2 11" xfId="12265"/>
    <cellStyle name="Date Feeder Field 2 2 11 2" xfId="12266"/>
    <cellStyle name="Date Feeder Field 2 2 11 2 2" xfId="12267"/>
    <cellStyle name="Date Feeder Field 2 2 11 3" xfId="12268"/>
    <cellStyle name="Date Feeder Field 2 2 12" xfId="12269"/>
    <cellStyle name="Date Feeder Field 2 2 12 2" xfId="12270"/>
    <cellStyle name="Date Feeder Field 2 2 12 2 2" xfId="12271"/>
    <cellStyle name="Date Feeder Field 2 2 12 3" xfId="12272"/>
    <cellStyle name="Date Feeder Field 2 2 13" xfId="12273"/>
    <cellStyle name="Date Feeder Field 2 2 13 2" xfId="12274"/>
    <cellStyle name="Date Feeder Field 2 2 13 2 2" xfId="12275"/>
    <cellStyle name="Date Feeder Field 2 2 13 3" xfId="12276"/>
    <cellStyle name="Date Feeder Field 2 2 14" xfId="12277"/>
    <cellStyle name="Date Feeder Field 2 2 14 2" xfId="12278"/>
    <cellStyle name="Date Feeder Field 2 2 14 2 2" xfId="12279"/>
    <cellStyle name="Date Feeder Field 2 2 14 3" xfId="12280"/>
    <cellStyle name="Date Feeder Field 2 2 15" xfId="12281"/>
    <cellStyle name="Date Feeder Field 2 2 15 2" xfId="12282"/>
    <cellStyle name="Date Feeder Field 2 2 15 2 2" xfId="12283"/>
    <cellStyle name="Date Feeder Field 2 2 15 3" xfId="12284"/>
    <cellStyle name="Date Feeder Field 2 2 16" xfId="12285"/>
    <cellStyle name="Date Feeder Field 2 2 16 2" xfId="12286"/>
    <cellStyle name="Date Feeder Field 2 2 16 2 2" xfId="12287"/>
    <cellStyle name="Date Feeder Field 2 2 16 3" xfId="12288"/>
    <cellStyle name="Date Feeder Field 2 2 17" xfId="12289"/>
    <cellStyle name="Date Feeder Field 2 2 17 2" xfId="12290"/>
    <cellStyle name="Date Feeder Field 2 2 17 2 2" xfId="12291"/>
    <cellStyle name="Date Feeder Field 2 2 17 3" xfId="12292"/>
    <cellStyle name="Date Feeder Field 2 2 18" xfId="12293"/>
    <cellStyle name="Date Feeder Field 2 2 18 2" xfId="12294"/>
    <cellStyle name="Date Feeder Field 2 2 19" xfId="12295"/>
    <cellStyle name="Date Feeder Field 2 2 2" xfId="12296"/>
    <cellStyle name="Date Feeder Field 2 2 2 10" xfId="12297"/>
    <cellStyle name="Date Feeder Field 2 2 2 10 2" xfId="12298"/>
    <cellStyle name="Date Feeder Field 2 2 2 10 2 2" xfId="12299"/>
    <cellStyle name="Date Feeder Field 2 2 2 10 3" xfId="12300"/>
    <cellStyle name="Date Feeder Field 2 2 2 11" xfId="12301"/>
    <cellStyle name="Date Feeder Field 2 2 2 11 2" xfId="12302"/>
    <cellStyle name="Date Feeder Field 2 2 2 11 2 2" xfId="12303"/>
    <cellStyle name="Date Feeder Field 2 2 2 11 3" xfId="12304"/>
    <cellStyle name="Date Feeder Field 2 2 2 12" xfId="12305"/>
    <cellStyle name="Date Feeder Field 2 2 2 12 2" xfId="12306"/>
    <cellStyle name="Date Feeder Field 2 2 2 12 2 2" xfId="12307"/>
    <cellStyle name="Date Feeder Field 2 2 2 12 3" xfId="12308"/>
    <cellStyle name="Date Feeder Field 2 2 2 13" xfId="12309"/>
    <cellStyle name="Date Feeder Field 2 2 2 13 2" xfId="12310"/>
    <cellStyle name="Date Feeder Field 2 2 2 13 2 2" xfId="12311"/>
    <cellStyle name="Date Feeder Field 2 2 2 13 3" xfId="12312"/>
    <cellStyle name="Date Feeder Field 2 2 2 14" xfId="12313"/>
    <cellStyle name="Date Feeder Field 2 2 2 14 2" xfId="12314"/>
    <cellStyle name="Date Feeder Field 2 2 2 14 2 2" xfId="12315"/>
    <cellStyle name="Date Feeder Field 2 2 2 14 3" xfId="12316"/>
    <cellStyle name="Date Feeder Field 2 2 2 15" xfId="12317"/>
    <cellStyle name="Date Feeder Field 2 2 2 15 2" xfId="12318"/>
    <cellStyle name="Date Feeder Field 2 2 2 15 2 2" xfId="12319"/>
    <cellStyle name="Date Feeder Field 2 2 2 15 3" xfId="12320"/>
    <cellStyle name="Date Feeder Field 2 2 2 16" xfId="12321"/>
    <cellStyle name="Date Feeder Field 2 2 2 16 2" xfId="12322"/>
    <cellStyle name="Date Feeder Field 2 2 2 16 2 2" xfId="12323"/>
    <cellStyle name="Date Feeder Field 2 2 2 16 3" xfId="12324"/>
    <cellStyle name="Date Feeder Field 2 2 2 17" xfId="12325"/>
    <cellStyle name="Date Feeder Field 2 2 2 17 2" xfId="12326"/>
    <cellStyle name="Date Feeder Field 2 2 2 17 2 2" xfId="12327"/>
    <cellStyle name="Date Feeder Field 2 2 2 17 3" xfId="12328"/>
    <cellStyle name="Date Feeder Field 2 2 2 18" xfId="12329"/>
    <cellStyle name="Date Feeder Field 2 2 2 18 2" xfId="12330"/>
    <cellStyle name="Date Feeder Field 2 2 2 18 2 2" xfId="12331"/>
    <cellStyle name="Date Feeder Field 2 2 2 18 3" xfId="12332"/>
    <cellStyle name="Date Feeder Field 2 2 2 19" xfId="12333"/>
    <cellStyle name="Date Feeder Field 2 2 2 19 2" xfId="12334"/>
    <cellStyle name="Date Feeder Field 2 2 2 19 2 2" xfId="12335"/>
    <cellStyle name="Date Feeder Field 2 2 2 19 3" xfId="12336"/>
    <cellStyle name="Date Feeder Field 2 2 2 2" xfId="12337"/>
    <cellStyle name="Date Feeder Field 2 2 2 2 2" xfId="12338"/>
    <cellStyle name="Date Feeder Field 2 2 2 2 2 2" xfId="12339"/>
    <cellStyle name="Date Feeder Field 2 2 2 2 3" xfId="12340"/>
    <cellStyle name="Date Feeder Field 2 2 2 20" xfId="12341"/>
    <cellStyle name="Date Feeder Field 2 2 2 20 2" xfId="12342"/>
    <cellStyle name="Date Feeder Field 2 2 2 20 2 2" xfId="12343"/>
    <cellStyle name="Date Feeder Field 2 2 2 20 3" xfId="12344"/>
    <cellStyle name="Date Feeder Field 2 2 2 21" xfId="12345"/>
    <cellStyle name="Date Feeder Field 2 2 2 21 2" xfId="12346"/>
    <cellStyle name="Date Feeder Field 2 2 2 22" xfId="12347"/>
    <cellStyle name="Date Feeder Field 2 2 2 3" xfId="12348"/>
    <cellStyle name="Date Feeder Field 2 2 2 3 2" xfId="12349"/>
    <cellStyle name="Date Feeder Field 2 2 2 3 2 2" xfId="12350"/>
    <cellStyle name="Date Feeder Field 2 2 2 3 3" xfId="12351"/>
    <cellStyle name="Date Feeder Field 2 2 2 4" xfId="12352"/>
    <cellStyle name="Date Feeder Field 2 2 2 4 2" xfId="12353"/>
    <cellStyle name="Date Feeder Field 2 2 2 4 2 2" xfId="12354"/>
    <cellStyle name="Date Feeder Field 2 2 2 4 3" xfId="12355"/>
    <cellStyle name="Date Feeder Field 2 2 2 5" xfId="12356"/>
    <cellStyle name="Date Feeder Field 2 2 2 5 2" xfId="12357"/>
    <cellStyle name="Date Feeder Field 2 2 2 5 2 2" xfId="12358"/>
    <cellStyle name="Date Feeder Field 2 2 2 5 3" xfId="12359"/>
    <cellStyle name="Date Feeder Field 2 2 2 6" xfId="12360"/>
    <cellStyle name="Date Feeder Field 2 2 2 6 2" xfId="12361"/>
    <cellStyle name="Date Feeder Field 2 2 2 6 2 2" xfId="12362"/>
    <cellStyle name="Date Feeder Field 2 2 2 6 3" xfId="12363"/>
    <cellStyle name="Date Feeder Field 2 2 2 7" xfId="12364"/>
    <cellStyle name="Date Feeder Field 2 2 2 7 2" xfId="12365"/>
    <cellStyle name="Date Feeder Field 2 2 2 7 2 2" xfId="12366"/>
    <cellStyle name="Date Feeder Field 2 2 2 7 3" xfId="12367"/>
    <cellStyle name="Date Feeder Field 2 2 2 8" xfId="12368"/>
    <cellStyle name="Date Feeder Field 2 2 2 8 2" xfId="12369"/>
    <cellStyle name="Date Feeder Field 2 2 2 8 2 2" xfId="12370"/>
    <cellStyle name="Date Feeder Field 2 2 2 8 3" xfId="12371"/>
    <cellStyle name="Date Feeder Field 2 2 2 9" xfId="12372"/>
    <cellStyle name="Date Feeder Field 2 2 2 9 2" xfId="12373"/>
    <cellStyle name="Date Feeder Field 2 2 2 9 2 2" xfId="12374"/>
    <cellStyle name="Date Feeder Field 2 2 2 9 3" xfId="12375"/>
    <cellStyle name="Date Feeder Field 2 2 3" xfId="12376"/>
    <cellStyle name="Date Feeder Field 2 2 3 2" xfId="12377"/>
    <cellStyle name="Date Feeder Field 2 2 3 2 2" xfId="12378"/>
    <cellStyle name="Date Feeder Field 2 2 3 3" xfId="12379"/>
    <cellStyle name="Date Feeder Field 2 2 4" xfId="12380"/>
    <cellStyle name="Date Feeder Field 2 2 4 2" xfId="12381"/>
    <cellStyle name="Date Feeder Field 2 2 4 2 2" xfId="12382"/>
    <cellStyle name="Date Feeder Field 2 2 4 3" xfId="12383"/>
    <cellStyle name="Date Feeder Field 2 2 5" xfId="12384"/>
    <cellStyle name="Date Feeder Field 2 2 5 2" xfId="12385"/>
    <cellStyle name="Date Feeder Field 2 2 5 2 2" xfId="12386"/>
    <cellStyle name="Date Feeder Field 2 2 5 3" xfId="12387"/>
    <cellStyle name="Date Feeder Field 2 2 6" xfId="12388"/>
    <cellStyle name="Date Feeder Field 2 2 6 2" xfId="12389"/>
    <cellStyle name="Date Feeder Field 2 2 6 2 2" xfId="12390"/>
    <cellStyle name="Date Feeder Field 2 2 6 3" xfId="12391"/>
    <cellStyle name="Date Feeder Field 2 2 7" xfId="12392"/>
    <cellStyle name="Date Feeder Field 2 2 7 2" xfId="12393"/>
    <cellStyle name="Date Feeder Field 2 2 7 2 2" xfId="12394"/>
    <cellStyle name="Date Feeder Field 2 2 7 3" xfId="12395"/>
    <cellStyle name="Date Feeder Field 2 2 8" xfId="12396"/>
    <cellStyle name="Date Feeder Field 2 2 8 2" xfId="12397"/>
    <cellStyle name="Date Feeder Field 2 2 8 2 2" xfId="12398"/>
    <cellStyle name="Date Feeder Field 2 2 8 3" xfId="12399"/>
    <cellStyle name="Date Feeder Field 2 2 9" xfId="12400"/>
    <cellStyle name="Date Feeder Field 2 2 9 2" xfId="12401"/>
    <cellStyle name="Date Feeder Field 2 2 9 2 2" xfId="12402"/>
    <cellStyle name="Date Feeder Field 2 2 9 3" xfId="12403"/>
    <cellStyle name="Date Feeder Field 2 20" xfId="12404"/>
    <cellStyle name="Date Feeder Field 2 20 2" xfId="12405"/>
    <cellStyle name="Date Feeder Field 2 20 2 2" xfId="12406"/>
    <cellStyle name="Date Feeder Field 2 20 3" xfId="12407"/>
    <cellStyle name="Date Feeder Field 2 21" xfId="12408"/>
    <cellStyle name="Date Feeder Field 2 21 2" xfId="12409"/>
    <cellStyle name="Date Feeder Field 2 22" xfId="12410"/>
    <cellStyle name="Date Feeder Field 2 3" xfId="12411"/>
    <cellStyle name="Date Feeder Field 2 3 10" xfId="12412"/>
    <cellStyle name="Date Feeder Field 2 3 10 2" xfId="12413"/>
    <cellStyle name="Date Feeder Field 2 3 10 2 2" xfId="12414"/>
    <cellStyle name="Date Feeder Field 2 3 10 3" xfId="12415"/>
    <cellStyle name="Date Feeder Field 2 3 11" xfId="12416"/>
    <cellStyle name="Date Feeder Field 2 3 11 2" xfId="12417"/>
    <cellStyle name="Date Feeder Field 2 3 11 2 2" xfId="12418"/>
    <cellStyle name="Date Feeder Field 2 3 11 3" xfId="12419"/>
    <cellStyle name="Date Feeder Field 2 3 12" xfId="12420"/>
    <cellStyle name="Date Feeder Field 2 3 12 2" xfId="12421"/>
    <cellStyle name="Date Feeder Field 2 3 12 2 2" xfId="12422"/>
    <cellStyle name="Date Feeder Field 2 3 12 3" xfId="12423"/>
    <cellStyle name="Date Feeder Field 2 3 13" xfId="12424"/>
    <cellStyle name="Date Feeder Field 2 3 13 2" xfId="12425"/>
    <cellStyle name="Date Feeder Field 2 3 13 2 2" xfId="12426"/>
    <cellStyle name="Date Feeder Field 2 3 13 3" xfId="12427"/>
    <cellStyle name="Date Feeder Field 2 3 14" xfId="12428"/>
    <cellStyle name="Date Feeder Field 2 3 14 2" xfId="12429"/>
    <cellStyle name="Date Feeder Field 2 3 14 2 2" xfId="12430"/>
    <cellStyle name="Date Feeder Field 2 3 14 3" xfId="12431"/>
    <cellStyle name="Date Feeder Field 2 3 15" xfId="12432"/>
    <cellStyle name="Date Feeder Field 2 3 15 2" xfId="12433"/>
    <cellStyle name="Date Feeder Field 2 3 15 2 2" xfId="12434"/>
    <cellStyle name="Date Feeder Field 2 3 15 3" xfId="12435"/>
    <cellStyle name="Date Feeder Field 2 3 16" xfId="12436"/>
    <cellStyle name="Date Feeder Field 2 3 16 2" xfId="12437"/>
    <cellStyle name="Date Feeder Field 2 3 16 2 2" xfId="12438"/>
    <cellStyle name="Date Feeder Field 2 3 16 3" xfId="12439"/>
    <cellStyle name="Date Feeder Field 2 3 17" xfId="12440"/>
    <cellStyle name="Date Feeder Field 2 3 17 2" xfId="12441"/>
    <cellStyle name="Date Feeder Field 2 3 17 2 2" xfId="12442"/>
    <cellStyle name="Date Feeder Field 2 3 17 3" xfId="12443"/>
    <cellStyle name="Date Feeder Field 2 3 18" xfId="12444"/>
    <cellStyle name="Date Feeder Field 2 3 18 2" xfId="12445"/>
    <cellStyle name="Date Feeder Field 2 3 19" xfId="12446"/>
    <cellStyle name="Date Feeder Field 2 3 2" xfId="12447"/>
    <cellStyle name="Date Feeder Field 2 3 2 10" xfId="12448"/>
    <cellStyle name="Date Feeder Field 2 3 2 10 2" xfId="12449"/>
    <cellStyle name="Date Feeder Field 2 3 2 10 2 2" xfId="12450"/>
    <cellStyle name="Date Feeder Field 2 3 2 10 3" xfId="12451"/>
    <cellStyle name="Date Feeder Field 2 3 2 11" xfId="12452"/>
    <cellStyle name="Date Feeder Field 2 3 2 11 2" xfId="12453"/>
    <cellStyle name="Date Feeder Field 2 3 2 11 2 2" xfId="12454"/>
    <cellStyle name="Date Feeder Field 2 3 2 11 3" xfId="12455"/>
    <cellStyle name="Date Feeder Field 2 3 2 12" xfId="12456"/>
    <cellStyle name="Date Feeder Field 2 3 2 12 2" xfId="12457"/>
    <cellStyle name="Date Feeder Field 2 3 2 12 2 2" xfId="12458"/>
    <cellStyle name="Date Feeder Field 2 3 2 12 3" xfId="12459"/>
    <cellStyle name="Date Feeder Field 2 3 2 13" xfId="12460"/>
    <cellStyle name="Date Feeder Field 2 3 2 13 2" xfId="12461"/>
    <cellStyle name="Date Feeder Field 2 3 2 13 2 2" xfId="12462"/>
    <cellStyle name="Date Feeder Field 2 3 2 13 3" xfId="12463"/>
    <cellStyle name="Date Feeder Field 2 3 2 14" xfId="12464"/>
    <cellStyle name="Date Feeder Field 2 3 2 14 2" xfId="12465"/>
    <cellStyle name="Date Feeder Field 2 3 2 14 2 2" xfId="12466"/>
    <cellStyle name="Date Feeder Field 2 3 2 14 3" xfId="12467"/>
    <cellStyle name="Date Feeder Field 2 3 2 15" xfId="12468"/>
    <cellStyle name="Date Feeder Field 2 3 2 15 2" xfId="12469"/>
    <cellStyle name="Date Feeder Field 2 3 2 15 2 2" xfId="12470"/>
    <cellStyle name="Date Feeder Field 2 3 2 15 3" xfId="12471"/>
    <cellStyle name="Date Feeder Field 2 3 2 16" xfId="12472"/>
    <cellStyle name="Date Feeder Field 2 3 2 16 2" xfId="12473"/>
    <cellStyle name="Date Feeder Field 2 3 2 16 2 2" xfId="12474"/>
    <cellStyle name="Date Feeder Field 2 3 2 16 3" xfId="12475"/>
    <cellStyle name="Date Feeder Field 2 3 2 17" xfId="12476"/>
    <cellStyle name="Date Feeder Field 2 3 2 17 2" xfId="12477"/>
    <cellStyle name="Date Feeder Field 2 3 2 17 2 2" xfId="12478"/>
    <cellStyle name="Date Feeder Field 2 3 2 17 3" xfId="12479"/>
    <cellStyle name="Date Feeder Field 2 3 2 18" xfId="12480"/>
    <cellStyle name="Date Feeder Field 2 3 2 18 2" xfId="12481"/>
    <cellStyle name="Date Feeder Field 2 3 2 18 2 2" xfId="12482"/>
    <cellStyle name="Date Feeder Field 2 3 2 18 3" xfId="12483"/>
    <cellStyle name="Date Feeder Field 2 3 2 19" xfId="12484"/>
    <cellStyle name="Date Feeder Field 2 3 2 19 2" xfId="12485"/>
    <cellStyle name="Date Feeder Field 2 3 2 19 2 2" xfId="12486"/>
    <cellStyle name="Date Feeder Field 2 3 2 19 3" xfId="12487"/>
    <cellStyle name="Date Feeder Field 2 3 2 2" xfId="12488"/>
    <cellStyle name="Date Feeder Field 2 3 2 2 2" xfId="12489"/>
    <cellStyle name="Date Feeder Field 2 3 2 2 2 2" xfId="12490"/>
    <cellStyle name="Date Feeder Field 2 3 2 2 3" xfId="12491"/>
    <cellStyle name="Date Feeder Field 2 3 2 20" xfId="12492"/>
    <cellStyle name="Date Feeder Field 2 3 2 20 2" xfId="12493"/>
    <cellStyle name="Date Feeder Field 2 3 2 20 2 2" xfId="12494"/>
    <cellStyle name="Date Feeder Field 2 3 2 20 3" xfId="12495"/>
    <cellStyle name="Date Feeder Field 2 3 2 21" xfId="12496"/>
    <cellStyle name="Date Feeder Field 2 3 2 21 2" xfId="12497"/>
    <cellStyle name="Date Feeder Field 2 3 2 22" xfId="12498"/>
    <cellStyle name="Date Feeder Field 2 3 2 3" xfId="12499"/>
    <cellStyle name="Date Feeder Field 2 3 2 3 2" xfId="12500"/>
    <cellStyle name="Date Feeder Field 2 3 2 3 2 2" xfId="12501"/>
    <cellStyle name="Date Feeder Field 2 3 2 3 3" xfId="12502"/>
    <cellStyle name="Date Feeder Field 2 3 2 4" xfId="12503"/>
    <cellStyle name="Date Feeder Field 2 3 2 4 2" xfId="12504"/>
    <cellStyle name="Date Feeder Field 2 3 2 4 2 2" xfId="12505"/>
    <cellStyle name="Date Feeder Field 2 3 2 4 3" xfId="12506"/>
    <cellStyle name="Date Feeder Field 2 3 2 5" xfId="12507"/>
    <cellStyle name="Date Feeder Field 2 3 2 5 2" xfId="12508"/>
    <cellStyle name="Date Feeder Field 2 3 2 5 2 2" xfId="12509"/>
    <cellStyle name="Date Feeder Field 2 3 2 5 3" xfId="12510"/>
    <cellStyle name="Date Feeder Field 2 3 2 6" xfId="12511"/>
    <cellStyle name="Date Feeder Field 2 3 2 6 2" xfId="12512"/>
    <cellStyle name="Date Feeder Field 2 3 2 6 2 2" xfId="12513"/>
    <cellStyle name="Date Feeder Field 2 3 2 6 3" xfId="12514"/>
    <cellStyle name="Date Feeder Field 2 3 2 7" xfId="12515"/>
    <cellStyle name="Date Feeder Field 2 3 2 7 2" xfId="12516"/>
    <cellStyle name="Date Feeder Field 2 3 2 7 2 2" xfId="12517"/>
    <cellStyle name="Date Feeder Field 2 3 2 7 3" xfId="12518"/>
    <cellStyle name="Date Feeder Field 2 3 2 8" xfId="12519"/>
    <cellStyle name="Date Feeder Field 2 3 2 8 2" xfId="12520"/>
    <cellStyle name="Date Feeder Field 2 3 2 8 2 2" xfId="12521"/>
    <cellStyle name="Date Feeder Field 2 3 2 8 3" xfId="12522"/>
    <cellStyle name="Date Feeder Field 2 3 2 9" xfId="12523"/>
    <cellStyle name="Date Feeder Field 2 3 2 9 2" xfId="12524"/>
    <cellStyle name="Date Feeder Field 2 3 2 9 2 2" xfId="12525"/>
    <cellStyle name="Date Feeder Field 2 3 2 9 3" xfId="12526"/>
    <cellStyle name="Date Feeder Field 2 3 3" xfId="12527"/>
    <cellStyle name="Date Feeder Field 2 3 3 2" xfId="12528"/>
    <cellStyle name="Date Feeder Field 2 3 3 2 2" xfId="12529"/>
    <cellStyle name="Date Feeder Field 2 3 3 3" xfId="12530"/>
    <cellStyle name="Date Feeder Field 2 3 4" xfId="12531"/>
    <cellStyle name="Date Feeder Field 2 3 4 2" xfId="12532"/>
    <cellStyle name="Date Feeder Field 2 3 4 2 2" xfId="12533"/>
    <cellStyle name="Date Feeder Field 2 3 4 3" xfId="12534"/>
    <cellStyle name="Date Feeder Field 2 3 5" xfId="12535"/>
    <cellStyle name="Date Feeder Field 2 3 5 2" xfId="12536"/>
    <cellStyle name="Date Feeder Field 2 3 5 2 2" xfId="12537"/>
    <cellStyle name="Date Feeder Field 2 3 5 3" xfId="12538"/>
    <cellStyle name="Date Feeder Field 2 3 6" xfId="12539"/>
    <cellStyle name="Date Feeder Field 2 3 6 2" xfId="12540"/>
    <cellStyle name="Date Feeder Field 2 3 6 2 2" xfId="12541"/>
    <cellStyle name="Date Feeder Field 2 3 6 3" xfId="12542"/>
    <cellStyle name="Date Feeder Field 2 3 7" xfId="12543"/>
    <cellStyle name="Date Feeder Field 2 3 7 2" xfId="12544"/>
    <cellStyle name="Date Feeder Field 2 3 7 2 2" xfId="12545"/>
    <cellStyle name="Date Feeder Field 2 3 7 3" xfId="12546"/>
    <cellStyle name="Date Feeder Field 2 3 8" xfId="12547"/>
    <cellStyle name="Date Feeder Field 2 3 8 2" xfId="12548"/>
    <cellStyle name="Date Feeder Field 2 3 8 2 2" xfId="12549"/>
    <cellStyle name="Date Feeder Field 2 3 8 3" xfId="12550"/>
    <cellStyle name="Date Feeder Field 2 3 9" xfId="12551"/>
    <cellStyle name="Date Feeder Field 2 3 9 2" xfId="12552"/>
    <cellStyle name="Date Feeder Field 2 3 9 2 2" xfId="12553"/>
    <cellStyle name="Date Feeder Field 2 3 9 3" xfId="12554"/>
    <cellStyle name="Date Feeder Field 2 4" xfId="12555"/>
    <cellStyle name="Date Feeder Field 2 4 10" xfId="12556"/>
    <cellStyle name="Date Feeder Field 2 4 10 2" xfId="12557"/>
    <cellStyle name="Date Feeder Field 2 4 10 2 2" xfId="12558"/>
    <cellStyle name="Date Feeder Field 2 4 10 3" xfId="12559"/>
    <cellStyle name="Date Feeder Field 2 4 11" xfId="12560"/>
    <cellStyle name="Date Feeder Field 2 4 11 2" xfId="12561"/>
    <cellStyle name="Date Feeder Field 2 4 11 2 2" xfId="12562"/>
    <cellStyle name="Date Feeder Field 2 4 11 3" xfId="12563"/>
    <cellStyle name="Date Feeder Field 2 4 12" xfId="12564"/>
    <cellStyle name="Date Feeder Field 2 4 12 2" xfId="12565"/>
    <cellStyle name="Date Feeder Field 2 4 12 2 2" xfId="12566"/>
    <cellStyle name="Date Feeder Field 2 4 12 3" xfId="12567"/>
    <cellStyle name="Date Feeder Field 2 4 13" xfId="12568"/>
    <cellStyle name="Date Feeder Field 2 4 13 2" xfId="12569"/>
    <cellStyle name="Date Feeder Field 2 4 13 2 2" xfId="12570"/>
    <cellStyle name="Date Feeder Field 2 4 13 3" xfId="12571"/>
    <cellStyle name="Date Feeder Field 2 4 14" xfId="12572"/>
    <cellStyle name="Date Feeder Field 2 4 14 2" xfId="12573"/>
    <cellStyle name="Date Feeder Field 2 4 14 2 2" xfId="12574"/>
    <cellStyle name="Date Feeder Field 2 4 14 3" xfId="12575"/>
    <cellStyle name="Date Feeder Field 2 4 15" xfId="12576"/>
    <cellStyle name="Date Feeder Field 2 4 15 2" xfId="12577"/>
    <cellStyle name="Date Feeder Field 2 4 15 2 2" xfId="12578"/>
    <cellStyle name="Date Feeder Field 2 4 15 3" xfId="12579"/>
    <cellStyle name="Date Feeder Field 2 4 16" xfId="12580"/>
    <cellStyle name="Date Feeder Field 2 4 16 2" xfId="12581"/>
    <cellStyle name="Date Feeder Field 2 4 16 2 2" xfId="12582"/>
    <cellStyle name="Date Feeder Field 2 4 16 3" xfId="12583"/>
    <cellStyle name="Date Feeder Field 2 4 17" xfId="12584"/>
    <cellStyle name="Date Feeder Field 2 4 17 2" xfId="12585"/>
    <cellStyle name="Date Feeder Field 2 4 17 2 2" xfId="12586"/>
    <cellStyle name="Date Feeder Field 2 4 17 3" xfId="12587"/>
    <cellStyle name="Date Feeder Field 2 4 18" xfId="12588"/>
    <cellStyle name="Date Feeder Field 2 4 18 2" xfId="12589"/>
    <cellStyle name="Date Feeder Field 2 4 18 2 2" xfId="12590"/>
    <cellStyle name="Date Feeder Field 2 4 18 3" xfId="12591"/>
    <cellStyle name="Date Feeder Field 2 4 19" xfId="12592"/>
    <cellStyle name="Date Feeder Field 2 4 19 2" xfId="12593"/>
    <cellStyle name="Date Feeder Field 2 4 19 2 2" xfId="12594"/>
    <cellStyle name="Date Feeder Field 2 4 19 3" xfId="12595"/>
    <cellStyle name="Date Feeder Field 2 4 2" xfId="12596"/>
    <cellStyle name="Date Feeder Field 2 4 2 10" xfId="12597"/>
    <cellStyle name="Date Feeder Field 2 4 2 10 2" xfId="12598"/>
    <cellStyle name="Date Feeder Field 2 4 2 10 2 2" xfId="12599"/>
    <cellStyle name="Date Feeder Field 2 4 2 10 3" xfId="12600"/>
    <cellStyle name="Date Feeder Field 2 4 2 11" xfId="12601"/>
    <cellStyle name="Date Feeder Field 2 4 2 11 2" xfId="12602"/>
    <cellStyle name="Date Feeder Field 2 4 2 11 2 2" xfId="12603"/>
    <cellStyle name="Date Feeder Field 2 4 2 11 3" xfId="12604"/>
    <cellStyle name="Date Feeder Field 2 4 2 12" xfId="12605"/>
    <cellStyle name="Date Feeder Field 2 4 2 12 2" xfId="12606"/>
    <cellStyle name="Date Feeder Field 2 4 2 12 2 2" xfId="12607"/>
    <cellStyle name="Date Feeder Field 2 4 2 12 3" xfId="12608"/>
    <cellStyle name="Date Feeder Field 2 4 2 13" xfId="12609"/>
    <cellStyle name="Date Feeder Field 2 4 2 13 2" xfId="12610"/>
    <cellStyle name="Date Feeder Field 2 4 2 13 2 2" xfId="12611"/>
    <cellStyle name="Date Feeder Field 2 4 2 13 3" xfId="12612"/>
    <cellStyle name="Date Feeder Field 2 4 2 14" xfId="12613"/>
    <cellStyle name="Date Feeder Field 2 4 2 14 2" xfId="12614"/>
    <cellStyle name="Date Feeder Field 2 4 2 14 2 2" xfId="12615"/>
    <cellStyle name="Date Feeder Field 2 4 2 14 3" xfId="12616"/>
    <cellStyle name="Date Feeder Field 2 4 2 15" xfId="12617"/>
    <cellStyle name="Date Feeder Field 2 4 2 15 2" xfId="12618"/>
    <cellStyle name="Date Feeder Field 2 4 2 15 2 2" xfId="12619"/>
    <cellStyle name="Date Feeder Field 2 4 2 15 3" xfId="12620"/>
    <cellStyle name="Date Feeder Field 2 4 2 16" xfId="12621"/>
    <cellStyle name="Date Feeder Field 2 4 2 16 2" xfId="12622"/>
    <cellStyle name="Date Feeder Field 2 4 2 16 2 2" xfId="12623"/>
    <cellStyle name="Date Feeder Field 2 4 2 16 3" xfId="12624"/>
    <cellStyle name="Date Feeder Field 2 4 2 17" xfId="12625"/>
    <cellStyle name="Date Feeder Field 2 4 2 17 2" xfId="12626"/>
    <cellStyle name="Date Feeder Field 2 4 2 17 2 2" xfId="12627"/>
    <cellStyle name="Date Feeder Field 2 4 2 17 3" xfId="12628"/>
    <cellStyle name="Date Feeder Field 2 4 2 18" xfId="12629"/>
    <cellStyle name="Date Feeder Field 2 4 2 18 2" xfId="12630"/>
    <cellStyle name="Date Feeder Field 2 4 2 18 2 2" xfId="12631"/>
    <cellStyle name="Date Feeder Field 2 4 2 18 3" xfId="12632"/>
    <cellStyle name="Date Feeder Field 2 4 2 19" xfId="12633"/>
    <cellStyle name="Date Feeder Field 2 4 2 19 2" xfId="12634"/>
    <cellStyle name="Date Feeder Field 2 4 2 19 2 2" xfId="12635"/>
    <cellStyle name="Date Feeder Field 2 4 2 19 3" xfId="12636"/>
    <cellStyle name="Date Feeder Field 2 4 2 2" xfId="12637"/>
    <cellStyle name="Date Feeder Field 2 4 2 2 2" xfId="12638"/>
    <cellStyle name="Date Feeder Field 2 4 2 2 2 2" xfId="12639"/>
    <cellStyle name="Date Feeder Field 2 4 2 2 3" xfId="12640"/>
    <cellStyle name="Date Feeder Field 2 4 2 20" xfId="12641"/>
    <cellStyle name="Date Feeder Field 2 4 2 20 2" xfId="12642"/>
    <cellStyle name="Date Feeder Field 2 4 2 20 2 2" xfId="12643"/>
    <cellStyle name="Date Feeder Field 2 4 2 20 3" xfId="12644"/>
    <cellStyle name="Date Feeder Field 2 4 2 21" xfId="12645"/>
    <cellStyle name="Date Feeder Field 2 4 2 21 2" xfId="12646"/>
    <cellStyle name="Date Feeder Field 2 4 2 22" xfId="12647"/>
    <cellStyle name="Date Feeder Field 2 4 2 3" xfId="12648"/>
    <cellStyle name="Date Feeder Field 2 4 2 3 2" xfId="12649"/>
    <cellStyle name="Date Feeder Field 2 4 2 3 2 2" xfId="12650"/>
    <cellStyle name="Date Feeder Field 2 4 2 3 3" xfId="12651"/>
    <cellStyle name="Date Feeder Field 2 4 2 4" xfId="12652"/>
    <cellStyle name="Date Feeder Field 2 4 2 4 2" xfId="12653"/>
    <cellStyle name="Date Feeder Field 2 4 2 4 2 2" xfId="12654"/>
    <cellStyle name="Date Feeder Field 2 4 2 4 3" xfId="12655"/>
    <cellStyle name="Date Feeder Field 2 4 2 5" xfId="12656"/>
    <cellStyle name="Date Feeder Field 2 4 2 5 2" xfId="12657"/>
    <cellStyle name="Date Feeder Field 2 4 2 5 2 2" xfId="12658"/>
    <cellStyle name="Date Feeder Field 2 4 2 5 3" xfId="12659"/>
    <cellStyle name="Date Feeder Field 2 4 2 6" xfId="12660"/>
    <cellStyle name="Date Feeder Field 2 4 2 6 2" xfId="12661"/>
    <cellStyle name="Date Feeder Field 2 4 2 6 2 2" xfId="12662"/>
    <cellStyle name="Date Feeder Field 2 4 2 6 3" xfId="12663"/>
    <cellStyle name="Date Feeder Field 2 4 2 7" xfId="12664"/>
    <cellStyle name="Date Feeder Field 2 4 2 7 2" xfId="12665"/>
    <cellStyle name="Date Feeder Field 2 4 2 7 2 2" xfId="12666"/>
    <cellStyle name="Date Feeder Field 2 4 2 7 3" xfId="12667"/>
    <cellStyle name="Date Feeder Field 2 4 2 8" xfId="12668"/>
    <cellStyle name="Date Feeder Field 2 4 2 8 2" xfId="12669"/>
    <cellStyle name="Date Feeder Field 2 4 2 8 2 2" xfId="12670"/>
    <cellStyle name="Date Feeder Field 2 4 2 8 3" xfId="12671"/>
    <cellStyle name="Date Feeder Field 2 4 2 9" xfId="12672"/>
    <cellStyle name="Date Feeder Field 2 4 2 9 2" xfId="12673"/>
    <cellStyle name="Date Feeder Field 2 4 2 9 2 2" xfId="12674"/>
    <cellStyle name="Date Feeder Field 2 4 2 9 3" xfId="12675"/>
    <cellStyle name="Date Feeder Field 2 4 20" xfId="12676"/>
    <cellStyle name="Date Feeder Field 2 4 20 2" xfId="12677"/>
    <cellStyle name="Date Feeder Field 2 4 20 2 2" xfId="12678"/>
    <cellStyle name="Date Feeder Field 2 4 20 3" xfId="12679"/>
    <cellStyle name="Date Feeder Field 2 4 21" xfId="12680"/>
    <cellStyle name="Date Feeder Field 2 4 21 2" xfId="12681"/>
    <cellStyle name="Date Feeder Field 2 4 21 2 2" xfId="12682"/>
    <cellStyle name="Date Feeder Field 2 4 21 3" xfId="12683"/>
    <cellStyle name="Date Feeder Field 2 4 22" xfId="12684"/>
    <cellStyle name="Date Feeder Field 2 4 22 2" xfId="12685"/>
    <cellStyle name="Date Feeder Field 2 4 23" xfId="12686"/>
    <cellStyle name="Date Feeder Field 2 4 3" xfId="12687"/>
    <cellStyle name="Date Feeder Field 2 4 3 2" xfId="12688"/>
    <cellStyle name="Date Feeder Field 2 4 3 2 2" xfId="12689"/>
    <cellStyle name="Date Feeder Field 2 4 3 3" xfId="12690"/>
    <cellStyle name="Date Feeder Field 2 4 4" xfId="12691"/>
    <cellStyle name="Date Feeder Field 2 4 4 2" xfId="12692"/>
    <cellStyle name="Date Feeder Field 2 4 4 2 2" xfId="12693"/>
    <cellStyle name="Date Feeder Field 2 4 4 3" xfId="12694"/>
    <cellStyle name="Date Feeder Field 2 4 5" xfId="12695"/>
    <cellStyle name="Date Feeder Field 2 4 5 2" xfId="12696"/>
    <cellStyle name="Date Feeder Field 2 4 5 2 2" xfId="12697"/>
    <cellStyle name="Date Feeder Field 2 4 5 3" xfId="12698"/>
    <cellStyle name="Date Feeder Field 2 4 6" xfId="12699"/>
    <cellStyle name="Date Feeder Field 2 4 6 2" xfId="12700"/>
    <cellStyle name="Date Feeder Field 2 4 6 2 2" xfId="12701"/>
    <cellStyle name="Date Feeder Field 2 4 6 3" xfId="12702"/>
    <cellStyle name="Date Feeder Field 2 4 7" xfId="12703"/>
    <cellStyle name="Date Feeder Field 2 4 7 2" xfId="12704"/>
    <cellStyle name="Date Feeder Field 2 4 7 2 2" xfId="12705"/>
    <cellStyle name="Date Feeder Field 2 4 7 3" xfId="12706"/>
    <cellStyle name="Date Feeder Field 2 4 8" xfId="12707"/>
    <cellStyle name="Date Feeder Field 2 4 8 2" xfId="12708"/>
    <cellStyle name="Date Feeder Field 2 4 8 2 2" xfId="12709"/>
    <cellStyle name="Date Feeder Field 2 4 8 3" xfId="12710"/>
    <cellStyle name="Date Feeder Field 2 4 9" xfId="12711"/>
    <cellStyle name="Date Feeder Field 2 4 9 2" xfId="12712"/>
    <cellStyle name="Date Feeder Field 2 4 9 2 2" xfId="12713"/>
    <cellStyle name="Date Feeder Field 2 4 9 3" xfId="12714"/>
    <cellStyle name="Date Feeder Field 2 5" xfId="12715"/>
    <cellStyle name="Date Feeder Field 2 5 10" xfId="12716"/>
    <cellStyle name="Date Feeder Field 2 5 10 2" xfId="12717"/>
    <cellStyle name="Date Feeder Field 2 5 10 2 2" xfId="12718"/>
    <cellStyle name="Date Feeder Field 2 5 10 3" xfId="12719"/>
    <cellStyle name="Date Feeder Field 2 5 11" xfId="12720"/>
    <cellStyle name="Date Feeder Field 2 5 11 2" xfId="12721"/>
    <cellStyle name="Date Feeder Field 2 5 11 2 2" xfId="12722"/>
    <cellStyle name="Date Feeder Field 2 5 11 3" xfId="12723"/>
    <cellStyle name="Date Feeder Field 2 5 12" xfId="12724"/>
    <cellStyle name="Date Feeder Field 2 5 12 2" xfId="12725"/>
    <cellStyle name="Date Feeder Field 2 5 12 2 2" xfId="12726"/>
    <cellStyle name="Date Feeder Field 2 5 12 3" xfId="12727"/>
    <cellStyle name="Date Feeder Field 2 5 13" xfId="12728"/>
    <cellStyle name="Date Feeder Field 2 5 13 2" xfId="12729"/>
    <cellStyle name="Date Feeder Field 2 5 13 2 2" xfId="12730"/>
    <cellStyle name="Date Feeder Field 2 5 13 3" xfId="12731"/>
    <cellStyle name="Date Feeder Field 2 5 14" xfId="12732"/>
    <cellStyle name="Date Feeder Field 2 5 14 2" xfId="12733"/>
    <cellStyle name="Date Feeder Field 2 5 14 2 2" xfId="12734"/>
    <cellStyle name="Date Feeder Field 2 5 14 3" xfId="12735"/>
    <cellStyle name="Date Feeder Field 2 5 15" xfId="12736"/>
    <cellStyle name="Date Feeder Field 2 5 15 2" xfId="12737"/>
    <cellStyle name="Date Feeder Field 2 5 15 2 2" xfId="12738"/>
    <cellStyle name="Date Feeder Field 2 5 15 3" xfId="12739"/>
    <cellStyle name="Date Feeder Field 2 5 16" xfId="12740"/>
    <cellStyle name="Date Feeder Field 2 5 16 2" xfId="12741"/>
    <cellStyle name="Date Feeder Field 2 5 16 2 2" xfId="12742"/>
    <cellStyle name="Date Feeder Field 2 5 16 3" xfId="12743"/>
    <cellStyle name="Date Feeder Field 2 5 17" xfId="12744"/>
    <cellStyle name="Date Feeder Field 2 5 17 2" xfId="12745"/>
    <cellStyle name="Date Feeder Field 2 5 17 2 2" xfId="12746"/>
    <cellStyle name="Date Feeder Field 2 5 17 3" xfId="12747"/>
    <cellStyle name="Date Feeder Field 2 5 18" xfId="12748"/>
    <cellStyle name="Date Feeder Field 2 5 18 2" xfId="12749"/>
    <cellStyle name="Date Feeder Field 2 5 18 2 2" xfId="12750"/>
    <cellStyle name="Date Feeder Field 2 5 18 3" xfId="12751"/>
    <cellStyle name="Date Feeder Field 2 5 19" xfId="12752"/>
    <cellStyle name="Date Feeder Field 2 5 19 2" xfId="12753"/>
    <cellStyle name="Date Feeder Field 2 5 19 2 2" xfId="12754"/>
    <cellStyle name="Date Feeder Field 2 5 19 3" xfId="12755"/>
    <cellStyle name="Date Feeder Field 2 5 2" xfId="12756"/>
    <cellStyle name="Date Feeder Field 2 5 2 2" xfId="12757"/>
    <cellStyle name="Date Feeder Field 2 5 2 2 2" xfId="12758"/>
    <cellStyle name="Date Feeder Field 2 5 2 3" xfId="12759"/>
    <cellStyle name="Date Feeder Field 2 5 20" xfId="12760"/>
    <cellStyle name="Date Feeder Field 2 5 20 2" xfId="12761"/>
    <cellStyle name="Date Feeder Field 2 5 20 2 2" xfId="12762"/>
    <cellStyle name="Date Feeder Field 2 5 20 3" xfId="12763"/>
    <cellStyle name="Date Feeder Field 2 5 21" xfId="12764"/>
    <cellStyle name="Date Feeder Field 2 5 21 2" xfId="12765"/>
    <cellStyle name="Date Feeder Field 2 5 22" xfId="12766"/>
    <cellStyle name="Date Feeder Field 2 5 3" xfId="12767"/>
    <cellStyle name="Date Feeder Field 2 5 3 2" xfId="12768"/>
    <cellStyle name="Date Feeder Field 2 5 3 2 2" xfId="12769"/>
    <cellStyle name="Date Feeder Field 2 5 3 3" xfId="12770"/>
    <cellStyle name="Date Feeder Field 2 5 4" xfId="12771"/>
    <cellStyle name="Date Feeder Field 2 5 4 2" xfId="12772"/>
    <cellStyle name="Date Feeder Field 2 5 4 2 2" xfId="12773"/>
    <cellStyle name="Date Feeder Field 2 5 4 3" xfId="12774"/>
    <cellStyle name="Date Feeder Field 2 5 5" xfId="12775"/>
    <cellStyle name="Date Feeder Field 2 5 5 2" xfId="12776"/>
    <cellStyle name="Date Feeder Field 2 5 5 2 2" xfId="12777"/>
    <cellStyle name="Date Feeder Field 2 5 5 3" xfId="12778"/>
    <cellStyle name="Date Feeder Field 2 5 6" xfId="12779"/>
    <cellStyle name="Date Feeder Field 2 5 6 2" xfId="12780"/>
    <cellStyle name="Date Feeder Field 2 5 6 2 2" xfId="12781"/>
    <cellStyle name="Date Feeder Field 2 5 6 3" xfId="12782"/>
    <cellStyle name="Date Feeder Field 2 5 7" xfId="12783"/>
    <cellStyle name="Date Feeder Field 2 5 7 2" xfId="12784"/>
    <cellStyle name="Date Feeder Field 2 5 7 2 2" xfId="12785"/>
    <cellStyle name="Date Feeder Field 2 5 7 3" xfId="12786"/>
    <cellStyle name="Date Feeder Field 2 5 8" xfId="12787"/>
    <cellStyle name="Date Feeder Field 2 5 8 2" xfId="12788"/>
    <cellStyle name="Date Feeder Field 2 5 8 2 2" xfId="12789"/>
    <cellStyle name="Date Feeder Field 2 5 8 3" xfId="12790"/>
    <cellStyle name="Date Feeder Field 2 5 9" xfId="12791"/>
    <cellStyle name="Date Feeder Field 2 5 9 2" xfId="12792"/>
    <cellStyle name="Date Feeder Field 2 5 9 2 2" xfId="12793"/>
    <cellStyle name="Date Feeder Field 2 5 9 3" xfId="12794"/>
    <cellStyle name="Date Feeder Field 2 6" xfId="12795"/>
    <cellStyle name="Date Feeder Field 2 6 2" xfId="12796"/>
    <cellStyle name="Date Feeder Field 2 6 2 2" xfId="12797"/>
    <cellStyle name="Date Feeder Field 2 6 3" xfId="12798"/>
    <cellStyle name="Date Feeder Field 2 7" xfId="12799"/>
    <cellStyle name="Date Feeder Field 2 7 2" xfId="12800"/>
    <cellStyle name="Date Feeder Field 2 7 2 2" xfId="12801"/>
    <cellStyle name="Date Feeder Field 2 7 3" xfId="12802"/>
    <cellStyle name="Date Feeder Field 2 8" xfId="12803"/>
    <cellStyle name="Date Feeder Field 2 8 2" xfId="12804"/>
    <cellStyle name="Date Feeder Field 2 8 2 2" xfId="12805"/>
    <cellStyle name="Date Feeder Field 2 8 3" xfId="12806"/>
    <cellStyle name="Date Feeder Field 2 9" xfId="12807"/>
    <cellStyle name="Date Feeder Field 2 9 2" xfId="12808"/>
    <cellStyle name="Date Feeder Field 2 9 2 2" xfId="12809"/>
    <cellStyle name="Date Feeder Field 2 9 3" xfId="12810"/>
    <cellStyle name="Date Feeder Field 20" xfId="12811"/>
    <cellStyle name="Date Feeder Field 20 2" xfId="12812"/>
    <cellStyle name="Date Feeder Field 20 2 2" xfId="12813"/>
    <cellStyle name="Date Feeder Field 20 3" xfId="12814"/>
    <cellStyle name="Date Feeder Field 21" xfId="12815"/>
    <cellStyle name="Date Feeder Field 21 2" xfId="12816"/>
    <cellStyle name="Date Feeder Field 21 2 2" xfId="12817"/>
    <cellStyle name="Date Feeder Field 21 3" xfId="12818"/>
    <cellStyle name="Date Feeder Field 22" xfId="12819"/>
    <cellStyle name="Date Feeder Field 22 2" xfId="12820"/>
    <cellStyle name="Date Feeder Field 23" xfId="12821"/>
    <cellStyle name="Date Feeder Field 24" xfId="12822"/>
    <cellStyle name="Date Feeder Field 25" xfId="12823"/>
    <cellStyle name="Date Feeder Field 26" xfId="12824"/>
    <cellStyle name="Date Feeder Field 3" xfId="12825"/>
    <cellStyle name="Date Feeder Field 3 10" xfId="12826"/>
    <cellStyle name="Date Feeder Field 3 10 2" xfId="12827"/>
    <cellStyle name="Date Feeder Field 3 10 2 2" xfId="12828"/>
    <cellStyle name="Date Feeder Field 3 10 3" xfId="12829"/>
    <cellStyle name="Date Feeder Field 3 11" xfId="12830"/>
    <cellStyle name="Date Feeder Field 3 11 2" xfId="12831"/>
    <cellStyle name="Date Feeder Field 3 11 2 2" xfId="12832"/>
    <cellStyle name="Date Feeder Field 3 11 3" xfId="12833"/>
    <cellStyle name="Date Feeder Field 3 12" xfId="12834"/>
    <cellStyle name="Date Feeder Field 3 12 2" xfId="12835"/>
    <cellStyle name="Date Feeder Field 3 12 2 2" xfId="12836"/>
    <cellStyle name="Date Feeder Field 3 12 3" xfId="12837"/>
    <cellStyle name="Date Feeder Field 3 13" xfId="12838"/>
    <cellStyle name="Date Feeder Field 3 13 2" xfId="12839"/>
    <cellStyle name="Date Feeder Field 3 13 2 2" xfId="12840"/>
    <cellStyle name="Date Feeder Field 3 13 3" xfId="12841"/>
    <cellStyle name="Date Feeder Field 3 14" xfId="12842"/>
    <cellStyle name="Date Feeder Field 3 14 2" xfId="12843"/>
    <cellStyle name="Date Feeder Field 3 14 2 2" xfId="12844"/>
    <cellStyle name="Date Feeder Field 3 14 3" xfId="12845"/>
    <cellStyle name="Date Feeder Field 3 15" xfId="12846"/>
    <cellStyle name="Date Feeder Field 3 15 2" xfId="12847"/>
    <cellStyle name="Date Feeder Field 3 15 2 2" xfId="12848"/>
    <cellStyle name="Date Feeder Field 3 15 3" xfId="12849"/>
    <cellStyle name="Date Feeder Field 3 16" xfId="12850"/>
    <cellStyle name="Date Feeder Field 3 16 2" xfId="12851"/>
    <cellStyle name="Date Feeder Field 3 16 2 2" xfId="12852"/>
    <cellStyle name="Date Feeder Field 3 16 3" xfId="12853"/>
    <cellStyle name="Date Feeder Field 3 17" xfId="12854"/>
    <cellStyle name="Date Feeder Field 3 17 2" xfId="12855"/>
    <cellStyle name="Date Feeder Field 3 17 2 2" xfId="12856"/>
    <cellStyle name="Date Feeder Field 3 17 3" xfId="12857"/>
    <cellStyle name="Date Feeder Field 3 18" xfId="12858"/>
    <cellStyle name="Date Feeder Field 3 18 2" xfId="12859"/>
    <cellStyle name="Date Feeder Field 3 19" xfId="12860"/>
    <cellStyle name="Date Feeder Field 3 2" xfId="12861"/>
    <cellStyle name="Date Feeder Field 3 2 10" xfId="12862"/>
    <cellStyle name="Date Feeder Field 3 2 10 2" xfId="12863"/>
    <cellStyle name="Date Feeder Field 3 2 10 2 2" xfId="12864"/>
    <cellStyle name="Date Feeder Field 3 2 10 3" xfId="12865"/>
    <cellStyle name="Date Feeder Field 3 2 11" xfId="12866"/>
    <cellStyle name="Date Feeder Field 3 2 11 2" xfId="12867"/>
    <cellStyle name="Date Feeder Field 3 2 11 2 2" xfId="12868"/>
    <cellStyle name="Date Feeder Field 3 2 11 3" xfId="12869"/>
    <cellStyle name="Date Feeder Field 3 2 12" xfId="12870"/>
    <cellStyle name="Date Feeder Field 3 2 12 2" xfId="12871"/>
    <cellStyle name="Date Feeder Field 3 2 12 2 2" xfId="12872"/>
    <cellStyle name="Date Feeder Field 3 2 12 3" xfId="12873"/>
    <cellStyle name="Date Feeder Field 3 2 13" xfId="12874"/>
    <cellStyle name="Date Feeder Field 3 2 13 2" xfId="12875"/>
    <cellStyle name="Date Feeder Field 3 2 13 2 2" xfId="12876"/>
    <cellStyle name="Date Feeder Field 3 2 13 3" xfId="12877"/>
    <cellStyle name="Date Feeder Field 3 2 14" xfId="12878"/>
    <cellStyle name="Date Feeder Field 3 2 14 2" xfId="12879"/>
    <cellStyle name="Date Feeder Field 3 2 14 2 2" xfId="12880"/>
    <cellStyle name="Date Feeder Field 3 2 14 3" xfId="12881"/>
    <cellStyle name="Date Feeder Field 3 2 15" xfId="12882"/>
    <cellStyle name="Date Feeder Field 3 2 15 2" xfId="12883"/>
    <cellStyle name="Date Feeder Field 3 2 15 2 2" xfId="12884"/>
    <cellStyle name="Date Feeder Field 3 2 15 3" xfId="12885"/>
    <cellStyle name="Date Feeder Field 3 2 16" xfId="12886"/>
    <cellStyle name="Date Feeder Field 3 2 16 2" xfId="12887"/>
    <cellStyle name="Date Feeder Field 3 2 16 2 2" xfId="12888"/>
    <cellStyle name="Date Feeder Field 3 2 16 3" xfId="12889"/>
    <cellStyle name="Date Feeder Field 3 2 17" xfId="12890"/>
    <cellStyle name="Date Feeder Field 3 2 17 2" xfId="12891"/>
    <cellStyle name="Date Feeder Field 3 2 17 2 2" xfId="12892"/>
    <cellStyle name="Date Feeder Field 3 2 17 3" xfId="12893"/>
    <cellStyle name="Date Feeder Field 3 2 18" xfId="12894"/>
    <cellStyle name="Date Feeder Field 3 2 18 2" xfId="12895"/>
    <cellStyle name="Date Feeder Field 3 2 18 2 2" xfId="12896"/>
    <cellStyle name="Date Feeder Field 3 2 18 3" xfId="12897"/>
    <cellStyle name="Date Feeder Field 3 2 19" xfId="12898"/>
    <cellStyle name="Date Feeder Field 3 2 19 2" xfId="12899"/>
    <cellStyle name="Date Feeder Field 3 2 19 2 2" xfId="12900"/>
    <cellStyle name="Date Feeder Field 3 2 19 3" xfId="12901"/>
    <cellStyle name="Date Feeder Field 3 2 2" xfId="12902"/>
    <cellStyle name="Date Feeder Field 3 2 2 2" xfId="12903"/>
    <cellStyle name="Date Feeder Field 3 2 2 2 2" xfId="12904"/>
    <cellStyle name="Date Feeder Field 3 2 2 3" xfId="12905"/>
    <cellStyle name="Date Feeder Field 3 2 20" xfId="12906"/>
    <cellStyle name="Date Feeder Field 3 2 20 2" xfId="12907"/>
    <cellStyle name="Date Feeder Field 3 2 20 2 2" xfId="12908"/>
    <cellStyle name="Date Feeder Field 3 2 20 3" xfId="12909"/>
    <cellStyle name="Date Feeder Field 3 2 21" xfId="12910"/>
    <cellStyle name="Date Feeder Field 3 2 21 2" xfId="12911"/>
    <cellStyle name="Date Feeder Field 3 2 22" xfId="12912"/>
    <cellStyle name="Date Feeder Field 3 2 3" xfId="12913"/>
    <cellStyle name="Date Feeder Field 3 2 3 2" xfId="12914"/>
    <cellStyle name="Date Feeder Field 3 2 3 2 2" xfId="12915"/>
    <cellStyle name="Date Feeder Field 3 2 3 3" xfId="12916"/>
    <cellStyle name="Date Feeder Field 3 2 4" xfId="12917"/>
    <cellStyle name="Date Feeder Field 3 2 4 2" xfId="12918"/>
    <cellStyle name="Date Feeder Field 3 2 4 2 2" xfId="12919"/>
    <cellStyle name="Date Feeder Field 3 2 4 3" xfId="12920"/>
    <cellStyle name="Date Feeder Field 3 2 5" xfId="12921"/>
    <cellStyle name="Date Feeder Field 3 2 5 2" xfId="12922"/>
    <cellStyle name="Date Feeder Field 3 2 5 2 2" xfId="12923"/>
    <cellStyle name="Date Feeder Field 3 2 5 3" xfId="12924"/>
    <cellStyle name="Date Feeder Field 3 2 6" xfId="12925"/>
    <cellStyle name="Date Feeder Field 3 2 6 2" xfId="12926"/>
    <cellStyle name="Date Feeder Field 3 2 6 2 2" xfId="12927"/>
    <cellStyle name="Date Feeder Field 3 2 6 3" xfId="12928"/>
    <cellStyle name="Date Feeder Field 3 2 7" xfId="12929"/>
    <cellStyle name="Date Feeder Field 3 2 7 2" xfId="12930"/>
    <cellStyle name="Date Feeder Field 3 2 7 2 2" xfId="12931"/>
    <cellStyle name="Date Feeder Field 3 2 7 3" xfId="12932"/>
    <cellStyle name="Date Feeder Field 3 2 8" xfId="12933"/>
    <cellStyle name="Date Feeder Field 3 2 8 2" xfId="12934"/>
    <cellStyle name="Date Feeder Field 3 2 8 2 2" xfId="12935"/>
    <cellStyle name="Date Feeder Field 3 2 8 3" xfId="12936"/>
    <cellStyle name="Date Feeder Field 3 2 9" xfId="12937"/>
    <cellStyle name="Date Feeder Field 3 2 9 2" xfId="12938"/>
    <cellStyle name="Date Feeder Field 3 2 9 2 2" xfId="12939"/>
    <cellStyle name="Date Feeder Field 3 2 9 3" xfId="12940"/>
    <cellStyle name="Date Feeder Field 3 3" xfId="12941"/>
    <cellStyle name="Date Feeder Field 3 3 2" xfId="12942"/>
    <cellStyle name="Date Feeder Field 3 3 2 2" xfId="12943"/>
    <cellStyle name="Date Feeder Field 3 3 3" xfId="12944"/>
    <cellStyle name="Date Feeder Field 3 4" xfId="12945"/>
    <cellStyle name="Date Feeder Field 3 4 2" xfId="12946"/>
    <cellStyle name="Date Feeder Field 3 4 2 2" xfId="12947"/>
    <cellStyle name="Date Feeder Field 3 4 3" xfId="12948"/>
    <cellStyle name="Date Feeder Field 3 5" xfId="12949"/>
    <cellStyle name="Date Feeder Field 3 5 2" xfId="12950"/>
    <cellStyle name="Date Feeder Field 3 5 2 2" xfId="12951"/>
    <cellStyle name="Date Feeder Field 3 5 3" xfId="12952"/>
    <cellStyle name="Date Feeder Field 3 6" xfId="12953"/>
    <cellStyle name="Date Feeder Field 3 6 2" xfId="12954"/>
    <cellStyle name="Date Feeder Field 3 6 2 2" xfId="12955"/>
    <cellStyle name="Date Feeder Field 3 6 3" xfId="12956"/>
    <cellStyle name="Date Feeder Field 3 7" xfId="12957"/>
    <cellStyle name="Date Feeder Field 3 7 2" xfId="12958"/>
    <cellStyle name="Date Feeder Field 3 7 2 2" xfId="12959"/>
    <cellStyle name="Date Feeder Field 3 7 3" xfId="12960"/>
    <cellStyle name="Date Feeder Field 3 8" xfId="12961"/>
    <cellStyle name="Date Feeder Field 3 8 2" xfId="12962"/>
    <cellStyle name="Date Feeder Field 3 8 2 2" xfId="12963"/>
    <cellStyle name="Date Feeder Field 3 8 3" xfId="12964"/>
    <cellStyle name="Date Feeder Field 3 9" xfId="12965"/>
    <cellStyle name="Date Feeder Field 3 9 2" xfId="12966"/>
    <cellStyle name="Date Feeder Field 3 9 2 2" xfId="12967"/>
    <cellStyle name="Date Feeder Field 3 9 3" xfId="12968"/>
    <cellStyle name="Date Feeder Field 4" xfId="12969"/>
    <cellStyle name="Date Feeder Field 4 10" xfId="12970"/>
    <cellStyle name="Date Feeder Field 4 10 2" xfId="12971"/>
    <cellStyle name="Date Feeder Field 4 10 2 2" xfId="12972"/>
    <cellStyle name="Date Feeder Field 4 10 3" xfId="12973"/>
    <cellStyle name="Date Feeder Field 4 11" xfId="12974"/>
    <cellStyle name="Date Feeder Field 4 11 2" xfId="12975"/>
    <cellStyle name="Date Feeder Field 4 11 2 2" xfId="12976"/>
    <cellStyle name="Date Feeder Field 4 11 3" xfId="12977"/>
    <cellStyle name="Date Feeder Field 4 12" xfId="12978"/>
    <cellStyle name="Date Feeder Field 4 12 2" xfId="12979"/>
    <cellStyle name="Date Feeder Field 4 12 2 2" xfId="12980"/>
    <cellStyle name="Date Feeder Field 4 12 3" xfId="12981"/>
    <cellStyle name="Date Feeder Field 4 13" xfId="12982"/>
    <cellStyle name="Date Feeder Field 4 13 2" xfId="12983"/>
    <cellStyle name="Date Feeder Field 4 13 2 2" xfId="12984"/>
    <cellStyle name="Date Feeder Field 4 13 3" xfId="12985"/>
    <cellStyle name="Date Feeder Field 4 14" xfId="12986"/>
    <cellStyle name="Date Feeder Field 4 14 2" xfId="12987"/>
    <cellStyle name="Date Feeder Field 4 14 2 2" xfId="12988"/>
    <cellStyle name="Date Feeder Field 4 14 3" xfId="12989"/>
    <cellStyle name="Date Feeder Field 4 15" xfId="12990"/>
    <cellStyle name="Date Feeder Field 4 15 2" xfId="12991"/>
    <cellStyle name="Date Feeder Field 4 15 2 2" xfId="12992"/>
    <cellStyle name="Date Feeder Field 4 15 3" xfId="12993"/>
    <cellStyle name="Date Feeder Field 4 16" xfId="12994"/>
    <cellStyle name="Date Feeder Field 4 16 2" xfId="12995"/>
    <cellStyle name="Date Feeder Field 4 16 2 2" xfId="12996"/>
    <cellStyle name="Date Feeder Field 4 16 3" xfId="12997"/>
    <cellStyle name="Date Feeder Field 4 17" xfId="12998"/>
    <cellStyle name="Date Feeder Field 4 17 2" xfId="12999"/>
    <cellStyle name="Date Feeder Field 4 17 2 2" xfId="13000"/>
    <cellStyle name="Date Feeder Field 4 17 3" xfId="13001"/>
    <cellStyle name="Date Feeder Field 4 18" xfId="13002"/>
    <cellStyle name="Date Feeder Field 4 18 2" xfId="13003"/>
    <cellStyle name="Date Feeder Field 4 19" xfId="13004"/>
    <cellStyle name="Date Feeder Field 4 2" xfId="13005"/>
    <cellStyle name="Date Feeder Field 4 2 10" xfId="13006"/>
    <cellStyle name="Date Feeder Field 4 2 10 2" xfId="13007"/>
    <cellStyle name="Date Feeder Field 4 2 10 2 2" xfId="13008"/>
    <cellStyle name="Date Feeder Field 4 2 10 3" xfId="13009"/>
    <cellStyle name="Date Feeder Field 4 2 11" xfId="13010"/>
    <cellStyle name="Date Feeder Field 4 2 11 2" xfId="13011"/>
    <cellStyle name="Date Feeder Field 4 2 11 2 2" xfId="13012"/>
    <cellStyle name="Date Feeder Field 4 2 11 3" xfId="13013"/>
    <cellStyle name="Date Feeder Field 4 2 12" xfId="13014"/>
    <cellStyle name="Date Feeder Field 4 2 12 2" xfId="13015"/>
    <cellStyle name="Date Feeder Field 4 2 12 2 2" xfId="13016"/>
    <cellStyle name="Date Feeder Field 4 2 12 3" xfId="13017"/>
    <cellStyle name="Date Feeder Field 4 2 13" xfId="13018"/>
    <cellStyle name="Date Feeder Field 4 2 13 2" xfId="13019"/>
    <cellStyle name="Date Feeder Field 4 2 13 2 2" xfId="13020"/>
    <cellStyle name="Date Feeder Field 4 2 13 3" xfId="13021"/>
    <cellStyle name="Date Feeder Field 4 2 14" xfId="13022"/>
    <cellStyle name="Date Feeder Field 4 2 14 2" xfId="13023"/>
    <cellStyle name="Date Feeder Field 4 2 14 2 2" xfId="13024"/>
    <cellStyle name="Date Feeder Field 4 2 14 3" xfId="13025"/>
    <cellStyle name="Date Feeder Field 4 2 15" xfId="13026"/>
    <cellStyle name="Date Feeder Field 4 2 15 2" xfId="13027"/>
    <cellStyle name="Date Feeder Field 4 2 15 2 2" xfId="13028"/>
    <cellStyle name="Date Feeder Field 4 2 15 3" xfId="13029"/>
    <cellStyle name="Date Feeder Field 4 2 16" xfId="13030"/>
    <cellStyle name="Date Feeder Field 4 2 16 2" xfId="13031"/>
    <cellStyle name="Date Feeder Field 4 2 16 2 2" xfId="13032"/>
    <cellStyle name="Date Feeder Field 4 2 16 3" xfId="13033"/>
    <cellStyle name="Date Feeder Field 4 2 17" xfId="13034"/>
    <cellStyle name="Date Feeder Field 4 2 17 2" xfId="13035"/>
    <cellStyle name="Date Feeder Field 4 2 17 2 2" xfId="13036"/>
    <cellStyle name="Date Feeder Field 4 2 17 3" xfId="13037"/>
    <cellStyle name="Date Feeder Field 4 2 18" xfId="13038"/>
    <cellStyle name="Date Feeder Field 4 2 18 2" xfId="13039"/>
    <cellStyle name="Date Feeder Field 4 2 18 2 2" xfId="13040"/>
    <cellStyle name="Date Feeder Field 4 2 18 3" xfId="13041"/>
    <cellStyle name="Date Feeder Field 4 2 19" xfId="13042"/>
    <cellStyle name="Date Feeder Field 4 2 19 2" xfId="13043"/>
    <cellStyle name="Date Feeder Field 4 2 19 2 2" xfId="13044"/>
    <cellStyle name="Date Feeder Field 4 2 19 3" xfId="13045"/>
    <cellStyle name="Date Feeder Field 4 2 2" xfId="13046"/>
    <cellStyle name="Date Feeder Field 4 2 2 2" xfId="13047"/>
    <cellStyle name="Date Feeder Field 4 2 2 2 2" xfId="13048"/>
    <cellStyle name="Date Feeder Field 4 2 2 3" xfId="13049"/>
    <cellStyle name="Date Feeder Field 4 2 20" xfId="13050"/>
    <cellStyle name="Date Feeder Field 4 2 20 2" xfId="13051"/>
    <cellStyle name="Date Feeder Field 4 2 20 2 2" xfId="13052"/>
    <cellStyle name="Date Feeder Field 4 2 20 3" xfId="13053"/>
    <cellStyle name="Date Feeder Field 4 2 21" xfId="13054"/>
    <cellStyle name="Date Feeder Field 4 2 21 2" xfId="13055"/>
    <cellStyle name="Date Feeder Field 4 2 22" xfId="13056"/>
    <cellStyle name="Date Feeder Field 4 2 3" xfId="13057"/>
    <cellStyle name="Date Feeder Field 4 2 3 2" xfId="13058"/>
    <cellStyle name="Date Feeder Field 4 2 3 2 2" xfId="13059"/>
    <cellStyle name="Date Feeder Field 4 2 3 3" xfId="13060"/>
    <cellStyle name="Date Feeder Field 4 2 4" xfId="13061"/>
    <cellStyle name="Date Feeder Field 4 2 4 2" xfId="13062"/>
    <cellStyle name="Date Feeder Field 4 2 4 2 2" xfId="13063"/>
    <cellStyle name="Date Feeder Field 4 2 4 3" xfId="13064"/>
    <cellStyle name="Date Feeder Field 4 2 5" xfId="13065"/>
    <cellStyle name="Date Feeder Field 4 2 5 2" xfId="13066"/>
    <cellStyle name="Date Feeder Field 4 2 5 2 2" xfId="13067"/>
    <cellStyle name="Date Feeder Field 4 2 5 3" xfId="13068"/>
    <cellStyle name="Date Feeder Field 4 2 6" xfId="13069"/>
    <cellStyle name="Date Feeder Field 4 2 6 2" xfId="13070"/>
    <cellStyle name="Date Feeder Field 4 2 6 2 2" xfId="13071"/>
    <cellStyle name="Date Feeder Field 4 2 6 3" xfId="13072"/>
    <cellStyle name="Date Feeder Field 4 2 7" xfId="13073"/>
    <cellStyle name="Date Feeder Field 4 2 7 2" xfId="13074"/>
    <cellStyle name="Date Feeder Field 4 2 7 2 2" xfId="13075"/>
    <cellStyle name="Date Feeder Field 4 2 7 3" xfId="13076"/>
    <cellStyle name="Date Feeder Field 4 2 8" xfId="13077"/>
    <cellStyle name="Date Feeder Field 4 2 8 2" xfId="13078"/>
    <cellStyle name="Date Feeder Field 4 2 8 2 2" xfId="13079"/>
    <cellStyle name="Date Feeder Field 4 2 8 3" xfId="13080"/>
    <cellStyle name="Date Feeder Field 4 2 9" xfId="13081"/>
    <cellStyle name="Date Feeder Field 4 2 9 2" xfId="13082"/>
    <cellStyle name="Date Feeder Field 4 2 9 2 2" xfId="13083"/>
    <cellStyle name="Date Feeder Field 4 2 9 3" xfId="13084"/>
    <cellStyle name="Date Feeder Field 4 3" xfId="13085"/>
    <cellStyle name="Date Feeder Field 4 3 2" xfId="13086"/>
    <cellStyle name="Date Feeder Field 4 3 2 2" xfId="13087"/>
    <cellStyle name="Date Feeder Field 4 3 3" xfId="13088"/>
    <cellStyle name="Date Feeder Field 4 4" xfId="13089"/>
    <cellStyle name="Date Feeder Field 4 4 2" xfId="13090"/>
    <cellStyle name="Date Feeder Field 4 4 2 2" xfId="13091"/>
    <cellStyle name="Date Feeder Field 4 4 3" xfId="13092"/>
    <cellStyle name="Date Feeder Field 4 5" xfId="13093"/>
    <cellStyle name="Date Feeder Field 4 5 2" xfId="13094"/>
    <cellStyle name="Date Feeder Field 4 5 2 2" xfId="13095"/>
    <cellStyle name="Date Feeder Field 4 5 3" xfId="13096"/>
    <cellStyle name="Date Feeder Field 4 6" xfId="13097"/>
    <cellStyle name="Date Feeder Field 4 6 2" xfId="13098"/>
    <cellStyle name="Date Feeder Field 4 6 2 2" xfId="13099"/>
    <cellStyle name="Date Feeder Field 4 6 3" xfId="13100"/>
    <cellStyle name="Date Feeder Field 4 7" xfId="13101"/>
    <cellStyle name="Date Feeder Field 4 7 2" xfId="13102"/>
    <cellStyle name="Date Feeder Field 4 7 2 2" xfId="13103"/>
    <cellStyle name="Date Feeder Field 4 7 3" xfId="13104"/>
    <cellStyle name="Date Feeder Field 4 8" xfId="13105"/>
    <cellStyle name="Date Feeder Field 4 8 2" xfId="13106"/>
    <cellStyle name="Date Feeder Field 4 8 2 2" xfId="13107"/>
    <cellStyle name="Date Feeder Field 4 8 3" xfId="13108"/>
    <cellStyle name="Date Feeder Field 4 9" xfId="13109"/>
    <cellStyle name="Date Feeder Field 4 9 2" xfId="13110"/>
    <cellStyle name="Date Feeder Field 4 9 2 2" xfId="13111"/>
    <cellStyle name="Date Feeder Field 4 9 3" xfId="13112"/>
    <cellStyle name="Date Feeder Field 5" xfId="13113"/>
    <cellStyle name="Date Feeder Field 5 10" xfId="13114"/>
    <cellStyle name="Date Feeder Field 5 10 2" xfId="13115"/>
    <cellStyle name="Date Feeder Field 5 10 2 2" xfId="13116"/>
    <cellStyle name="Date Feeder Field 5 10 3" xfId="13117"/>
    <cellStyle name="Date Feeder Field 5 11" xfId="13118"/>
    <cellStyle name="Date Feeder Field 5 11 2" xfId="13119"/>
    <cellStyle name="Date Feeder Field 5 11 2 2" xfId="13120"/>
    <cellStyle name="Date Feeder Field 5 11 3" xfId="13121"/>
    <cellStyle name="Date Feeder Field 5 12" xfId="13122"/>
    <cellStyle name="Date Feeder Field 5 12 2" xfId="13123"/>
    <cellStyle name="Date Feeder Field 5 12 2 2" xfId="13124"/>
    <cellStyle name="Date Feeder Field 5 12 3" xfId="13125"/>
    <cellStyle name="Date Feeder Field 5 13" xfId="13126"/>
    <cellStyle name="Date Feeder Field 5 13 2" xfId="13127"/>
    <cellStyle name="Date Feeder Field 5 13 2 2" xfId="13128"/>
    <cellStyle name="Date Feeder Field 5 13 3" xfId="13129"/>
    <cellStyle name="Date Feeder Field 5 14" xfId="13130"/>
    <cellStyle name="Date Feeder Field 5 14 2" xfId="13131"/>
    <cellStyle name="Date Feeder Field 5 14 2 2" xfId="13132"/>
    <cellStyle name="Date Feeder Field 5 14 3" xfId="13133"/>
    <cellStyle name="Date Feeder Field 5 15" xfId="13134"/>
    <cellStyle name="Date Feeder Field 5 15 2" xfId="13135"/>
    <cellStyle name="Date Feeder Field 5 15 2 2" xfId="13136"/>
    <cellStyle name="Date Feeder Field 5 15 3" xfId="13137"/>
    <cellStyle name="Date Feeder Field 5 16" xfId="13138"/>
    <cellStyle name="Date Feeder Field 5 16 2" xfId="13139"/>
    <cellStyle name="Date Feeder Field 5 16 2 2" xfId="13140"/>
    <cellStyle name="Date Feeder Field 5 16 3" xfId="13141"/>
    <cellStyle name="Date Feeder Field 5 17" xfId="13142"/>
    <cellStyle name="Date Feeder Field 5 17 2" xfId="13143"/>
    <cellStyle name="Date Feeder Field 5 17 2 2" xfId="13144"/>
    <cellStyle name="Date Feeder Field 5 17 3" xfId="13145"/>
    <cellStyle name="Date Feeder Field 5 18" xfId="13146"/>
    <cellStyle name="Date Feeder Field 5 18 2" xfId="13147"/>
    <cellStyle name="Date Feeder Field 5 18 2 2" xfId="13148"/>
    <cellStyle name="Date Feeder Field 5 18 3" xfId="13149"/>
    <cellStyle name="Date Feeder Field 5 19" xfId="13150"/>
    <cellStyle name="Date Feeder Field 5 19 2" xfId="13151"/>
    <cellStyle name="Date Feeder Field 5 19 2 2" xfId="13152"/>
    <cellStyle name="Date Feeder Field 5 19 3" xfId="13153"/>
    <cellStyle name="Date Feeder Field 5 2" xfId="13154"/>
    <cellStyle name="Date Feeder Field 5 2 10" xfId="13155"/>
    <cellStyle name="Date Feeder Field 5 2 10 2" xfId="13156"/>
    <cellStyle name="Date Feeder Field 5 2 10 2 2" xfId="13157"/>
    <cellStyle name="Date Feeder Field 5 2 10 3" xfId="13158"/>
    <cellStyle name="Date Feeder Field 5 2 11" xfId="13159"/>
    <cellStyle name="Date Feeder Field 5 2 11 2" xfId="13160"/>
    <cellStyle name="Date Feeder Field 5 2 11 2 2" xfId="13161"/>
    <cellStyle name="Date Feeder Field 5 2 11 3" xfId="13162"/>
    <cellStyle name="Date Feeder Field 5 2 12" xfId="13163"/>
    <cellStyle name="Date Feeder Field 5 2 12 2" xfId="13164"/>
    <cellStyle name="Date Feeder Field 5 2 12 2 2" xfId="13165"/>
    <cellStyle name="Date Feeder Field 5 2 12 3" xfId="13166"/>
    <cellStyle name="Date Feeder Field 5 2 13" xfId="13167"/>
    <cellStyle name="Date Feeder Field 5 2 13 2" xfId="13168"/>
    <cellStyle name="Date Feeder Field 5 2 13 2 2" xfId="13169"/>
    <cellStyle name="Date Feeder Field 5 2 13 3" xfId="13170"/>
    <cellStyle name="Date Feeder Field 5 2 14" xfId="13171"/>
    <cellStyle name="Date Feeder Field 5 2 14 2" xfId="13172"/>
    <cellStyle name="Date Feeder Field 5 2 14 2 2" xfId="13173"/>
    <cellStyle name="Date Feeder Field 5 2 14 3" xfId="13174"/>
    <cellStyle name="Date Feeder Field 5 2 15" xfId="13175"/>
    <cellStyle name="Date Feeder Field 5 2 15 2" xfId="13176"/>
    <cellStyle name="Date Feeder Field 5 2 15 2 2" xfId="13177"/>
    <cellStyle name="Date Feeder Field 5 2 15 3" xfId="13178"/>
    <cellStyle name="Date Feeder Field 5 2 16" xfId="13179"/>
    <cellStyle name="Date Feeder Field 5 2 16 2" xfId="13180"/>
    <cellStyle name="Date Feeder Field 5 2 16 2 2" xfId="13181"/>
    <cellStyle name="Date Feeder Field 5 2 16 3" xfId="13182"/>
    <cellStyle name="Date Feeder Field 5 2 17" xfId="13183"/>
    <cellStyle name="Date Feeder Field 5 2 17 2" xfId="13184"/>
    <cellStyle name="Date Feeder Field 5 2 17 2 2" xfId="13185"/>
    <cellStyle name="Date Feeder Field 5 2 17 3" xfId="13186"/>
    <cellStyle name="Date Feeder Field 5 2 18" xfId="13187"/>
    <cellStyle name="Date Feeder Field 5 2 18 2" xfId="13188"/>
    <cellStyle name="Date Feeder Field 5 2 18 2 2" xfId="13189"/>
    <cellStyle name="Date Feeder Field 5 2 18 3" xfId="13190"/>
    <cellStyle name="Date Feeder Field 5 2 19" xfId="13191"/>
    <cellStyle name="Date Feeder Field 5 2 19 2" xfId="13192"/>
    <cellStyle name="Date Feeder Field 5 2 19 2 2" xfId="13193"/>
    <cellStyle name="Date Feeder Field 5 2 19 3" xfId="13194"/>
    <cellStyle name="Date Feeder Field 5 2 2" xfId="13195"/>
    <cellStyle name="Date Feeder Field 5 2 2 2" xfId="13196"/>
    <cellStyle name="Date Feeder Field 5 2 2 2 2" xfId="13197"/>
    <cellStyle name="Date Feeder Field 5 2 2 3" xfId="13198"/>
    <cellStyle name="Date Feeder Field 5 2 20" xfId="13199"/>
    <cellStyle name="Date Feeder Field 5 2 20 2" xfId="13200"/>
    <cellStyle name="Date Feeder Field 5 2 20 2 2" xfId="13201"/>
    <cellStyle name="Date Feeder Field 5 2 20 3" xfId="13202"/>
    <cellStyle name="Date Feeder Field 5 2 21" xfId="13203"/>
    <cellStyle name="Date Feeder Field 5 2 21 2" xfId="13204"/>
    <cellStyle name="Date Feeder Field 5 2 22" xfId="13205"/>
    <cellStyle name="Date Feeder Field 5 2 3" xfId="13206"/>
    <cellStyle name="Date Feeder Field 5 2 3 2" xfId="13207"/>
    <cellStyle name="Date Feeder Field 5 2 3 2 2" xfId="13208"/>
    <cellStyle name="Date Feeder Field 5 2 3 3" xfId="13209"/>
    <cellStyle name="Date Feeder Field 5 2 4" xfId="13210"/>
    <cellStyle name="Date Feeder Field 5 2 4 2" xfId="13211"/>
    <cellStyle name="Date Feeder Field 5 2 4 2 2" xfId="13212"/>
    <cellStyle name="Date Feeder Field 5 2 4 3" xfId="13213"/>
    <cellStyle name="Date Feeder Field 5 2 5" xfId="13214"/>
    <cellStyle name="Date Feeder Field 5 2 5 2" xfId="13215"/>
    <cellStyle name="Date Feeder Field 5 2 5 2 2" xfId="13216"/>
    <cellStyle name="Date Feeder Field 5 2 5 3" xfId="13217"/>
    <cellStyle name="Date Feeder Field 5 2 6" xfId="13218"/>
    <cellStyle name="Date Feeder Field 5 2 6 2" xfId="13219"/>
    <cellStyle name="Date Feeder Field 5 2 6 2 2" xfId="13220"/>
    <cellStyle name="Date Feeder Field 5 2 6 3" xfId="13221"/>
    <cellStyle name="Date Feeder Field 5 2 7" xfId="13222"/>
    <cellStyle name="Date Feeder Field 5 2 7 2" xfId="13223"/>
    <cellStyle name="Date Feeder Field 5 2 7 2 2" xfId="13224"/>
    <cellStyle name="Date Feeder Field 5 2 7 3" xfId="13225"/>
    <cellStyle name="Date Feeder Field 5 2 8" xfId="13226"/>
    <cellStyle name="Date Feeder Field 5 2 8 2" xfId="13227"/>
    <cellStyle name="Date Feeder Field 5 2 8 2 2" xfId="13228"/>
    <cellStyle name="Date Feeder Field 5 2 8 3" xfId="13229"/>
    <cellStyle name="Date Feeder Field 5 2 9" xfId="13230"/>
    <cellStyle name="Date Feeder Field 5 2 9 2" xfId="13231"/>
    <cellStyle name="Date Feeder Field 5 2 9 2 2" xfId="13232"/>
    <cellStyle name="Date Feeder Field 5 2 9 3" xfId="13233"/>
    <cellStyle name="Date Feeder Field 5 20" xfId="13234"/>
    <cellStyle name="Date Feeder Field 5 20 2" xfId="13235"/>
    <cellStyle name="Date Feeder Field 5 20 2 2" xfId="13236"/>
    <cellStyle name="Date Feeder Field 5 20 3" xfId="13237"/>
    <cellStyle name="Date Feeder Field 5 21" xfId="13238"/>
    <cellStyle name="Date Feeder Field 5 21 2" xfId="13239"/>
    <cellStyle name="Date Feeder Field 5 21 2 2" xfId="13240"/>
    <cellStyle name="Date Feeder Field 5 21 3" xfId="13241"/>
    <cellStyle name="Date Feeder Field 5 22" xfId="13242"/>
    <cellStyle name="Date Feeder Field 5 22 2" xfId="13243"/>
    <cellStyle name="Date Feeder Field 5 23" xfId="13244"/>
    <cellStyle name="Date Feeder Field 5 3" xfId="13245"/>
    <cellStyle name="Date Feeder Field 5 3 2" xfId="13246"/>
    <cellStyle name="Date Feeder Field 5 3 2 2" xfId="13247"/>
    <cellStyle name="Date Feeder Field 5 3 3" xfId="13248"/>
    <cellStyle name="Date Feeder Field 5 4" xfId="13249"/>
    <cellStyle name="Date Feeder Field 5 4 2" xfId="13250"/>
    <cellStyle name="Date Feeder Field 5 4 2 2" xfId="13251"/>
    <cellStyle name="Date Feeder Field 5 4 3" xfId="13252"/>
    <cellStyle name="Date Feeder Field 5 5" xfId="13253"/>
    <cellStyle name="Date Feeder Field 5 5 2" xfId="13254"/>
    <cellStyle name="Date Feeder Field 5 5 2 2" xfId="13255"/>
    <cellStyle name="Date Feeder Field 5 5 3" xfId="13256"/>
    <cellStyle name="Date Feeder Field 5 6" xfId="13257"/>
    <cellStyle name="Date Feeder Field 5 6 2" xfId="13258"/>
    <cellStyle name="Date Feeder Field 5 6 2 2" xfId="13259"/>
    <cellStyle name="Date Feeder Field 5 6 3" xfId="13260"/>
    <cellStyle name="Date Feeder Field 5 7" xfId="13261"/>
    <cellStyle name="Date Feeder Field 5 7 2" xfId="13262"/>
    <cellStyle name="Date Feeder Field 5 7 2 2" xfId="13263"/>
    <cellStyle name="Date Feeder Field 5 7 3" xfId="13264"/>
    <cellStyle name="Date Feeder Field 5 8" xfId="13265"/>
    <cellStyle name="Date Feeder Field 5 8 2" xfId="13266"/>
    <cellStyle name="Date Feeder Field 5 8 2 2" xfId="13267"/>
    <cellStyle name="Date Feeder Field 5 8 3" xfId="13268"/>
    <cellStyle name="Date Feeder Field 5 9" xfId="13269"/>
    <cellStyle name="Date Feeder Field 5 9 2" xfId="13270"/>
    <cellStyle name="Date Feeder Field 5 9 2 2" xfId="13271"/>
    <cellStyle name="Date Feeder Field 5 9 3" xfId="13272"/>
    <cellStyle name="Date Feeder Field 6" xfId="13273"/>
    <cellStyle name="Date Feeder Field 6 10" xfId="13274"/>
    <cellStyle name="Date Feeder Field 6 10 2" xfId="13275"/>
    <cellStyle name="Date Feeder Field 6 10 2 2" xfId="13276"/>
    <cellStyle name="Date Feeder Field 6 10 3" xfId="13277"/>
    <cellStyle name="Date Feeder Field 6 11" xfId="13278"/>
    <cellStyle name="Date Feeder Field 6 11 2" xfId="13279"/>
    <cellStyle name="Date Feeder Field 6 11 2 2" xfId="13280"/>
    <cellStyle name="Date Feeder Field 6 11 3" xfId="13281"/>
    <cellStyle name="Date Feeder Field 6 12" xfId="13282"/>
    <cellStyle name="Date Feeder Field 6 12 2" xfId="13283"/>
    <cellStyle name="Date Feeder Field 6 12 2 2" xfId="13284"/>
    <cellStyle name="Date Feeder Field 6 12 3" xfId="13285"/>
    <cellStyle name="Date Feeder Field 6 13" xfId="13286"/>
    <cellStyle name="Date Feeder Field 6 13 2" xfId="13287"/>
    <cellStyle name="Date Feeder Field 6 13 2 2" xfId="13288"/>
    <cellStyle name="Date Feeder Field 6 13 3" xfId="13289"/>
    <cellStyle name="Date Feeder Field 6 14" xfId="13290"/>
    <cellStyle name="Date Feeder Field 6 14 2" xfId="13291"/>
    <cellStyle name="Date Feeder Field 6 14 2 2" xfId="13292"/>
    <cellStyle name="Date Feeder Field 6 14 3" xfId="13293"/>
    <cellStyle name="Date Feeder Field 6 15" xfId="13294"/>
    <cellStyle name="Date Feeder Field 6 15 2" xfId="13295"/>
    <cellStyle name="Date Feeder Field 6 15 2 2" xfId="13296"/>
    <cellStyle name="Date Feeder Field 6 15 3" xfId="13297"/>
    <cellStyle name="Date Feeder Field 6 16" xfId="13298"/>
    <cellStyle name="Date Feeder Field 6 16 2" xfId="13299"/>
    <cellStyle name="Date Feeder Field 6 16 2 2" xfId="13300"/>
    <cellStyle name="Date Feeder Field 6 16 3" xfId="13301"/>
    <cellStyle name="Date Feeder Field 6 17" xfId="13302"/>
    <cellStyle name="Date Feeder Field 6 17 2" xfId="13303"/>
    <cellStyle name="Date Feeder Field 6 17 2 2" xfId="13304"/>
    <cellStyle name="Date Feeder Field 6 17 3" xfId="13305"/>
    <cellStyle name="Date Feeder Field 6 18" xfId="13306"/>
    <cellStyle name="Date Feeder Field 6 18 2" xfId="13307"/>
    <cellStyle name="Date Feeder Field 6 18 2 2" xfId="13308"/>
    <cellStyle name="Date Feeder Field 6 18 3" xfId="13309"/>
    <cellStyle name="Date Feeder Field 6 19" xfId="13310"/>
    <cellStyle name="Date Feeder Field 6 19 2" xfId="13311"/>
    <cellStyle name="Date Feeder Field 6 19 2 2" xfId="13312"/>
    <cellStyle name="Date Feeder Field 6 19 3" xfId="13313"/>
    <cellStyle name="Date Feeder Field 6 2" xfId="13314"/>
    <cellStyle name="Date Feeder Field 6 2 2" xfId="13315"/>
    <cellStyle name="Date Feeder Field 6 2 2 2" xfId="13316"/>
    <cellStyle name="Date Feeder Field 6 2 3" xfId="13317"/>
    <cellStyle name="Date Feeder Field 6 20" xfId="13318"/>
    <cellStyle name="Date Feeder Field 6 20 2" xfId="13319"/>
    <cellStyle name="Date Feeder Field 6 20 2 2" xfId="13320"/>
    <cellStyle name="Date Feeder Field 6 20 3" xfId="13321"/>
    <cellStyle name="Date Feeder Field 6 21" xfId="13322"/>
    <cellStyle name="Date Feeder Field 6 21 2" xfId="13323"/>
    <cellStyle name="Date Feeder Field 6 22" xfId="13324"/>
    <cellStyle name="Date Feeder Field 6 3" xfId="13325"/>
    <cellStyle name="Date Feeder Field 6 3 2" xfId="13326"/>
    <cellStyle name="Date Feeder Field 6 3 2 2" xfId="13327"/>
    <cellStyle name="Date Feeder Field 6 3 3" xfId="13328"/>
    <cellStyle name="Date Feeder Field 6 4" xfId="13329"/>
    <cellStyle name="Date Feeder Field 6 4 2" xfId="13330"/>
    <cellStyle name="Date Feeder Field 6 4 2 2" xfId="13331"/>
    <cellStyle name="Date Feeder Field 6 4 3" xfId="13332"/>
    <cellStyle name="Date Feeder Field 6 5" xfId="13333"/>
    <cellStyle name="Date Feeder Field 6 5 2" xfId="13334"/>
    <cellStyle name="Date Feeder Field 6 5 2 2" xfId="13335"/>
    <cellStyle name="Date Feeder Field 6 5 3" xfId="13336"/>
    <cellStyle name="Date Feeder Field 6 6" xfId="13337"/>
    <cellStyle name="Date Feeder Field 6 6 2" xfId="13338"/>
    <cellStyle name="Date Feeder Field 6 6 2 2" xfId="13339"/>
    <cellStyle name="Date Feeder Field 6 6 3" xfId="13340"/>
    <cellStyle name="Date Feeder Field 6 7" xfId="13341"/>
    <cellStyle name="Date Feeder Field 6 7 2" xfId="13342"/>
    <cellStyle name="Date Feeder Field 6 7 2 2" xfId="13343"/>
    <cellStyle name="Date Feeder Field 6 7 3" xfId="13344"/>
    <cellStyle name="Date Feeder Field 6 8" xfId="13345"/>
    <cellStyle name="Date Feeder Field 6 8 2" xfId="13346"/>
    <cellStyle name="Date Feeder Field 6 8 2 2" xfId="13347"/>
    <cellStyle name="Date Feeder Field 6 8 3" xfId="13348"/>
    <cellStyle name="Date Feeder Field 6 9" xfId="13349"/>
    <cellStyle name="Date Feeder Field 6 9 2" xfId="13350"/>
    <cellStyle name="Date Feeder Field 6 9 2 2" xfId="13351"/>
    <cellStyle name="Date Feeder Field 6 9 3" xfId="13352"/>
    <cellStyle name="Date Feeder Field 7" xfId="13353"/>
    <cellStyle name="Date Feeder Field 7 2" xfId="13354"/>
    <cellStyle name="Date Feeder Field 7 2 2" xfId="13355"/>
    <cellStyle name="Date Feeder Field 7 3" xfId="13356"/>
    <cellStyle name="Date Feeder Field 8" xfId="13357"/>
    <cellStyle name="Date Feeder Field 8 2" xfId="13358"/>
    <cellStyle name="Date Feeder Field 8 2 2" xfId="13359"/>
    <cellStyle name="Date Feeder Field 8 3" xfId="13360"/>
    <cellStyle name="Date Feeder Field 9" xfId="13361"/>
    <cellStyle name="Date Feeder Field 9 2" xfId="13362"/>
    <cellStyle name="Date Feeder Field 9 2 2" xfId="13363"/>
    <cellStyle name="Date Feeder Field 9 3" xfId="13364"/>
    <cellStyle name="Excel Built-in Normal" xfId="13365"/>
    <cellStyle name="Exception" xfId="13366"/>
    <cellStyle name="Explanation" xfId="13367"/>
    <cellStyle name="Explanatory Text 2" xfId="13368"/>
    <cellStyle name="Explanatory Text 2 2" xfId="13369"/>
    <cellStyle name="Explanatory Text 3" xfId="13370"/>
    <cellStyle name="Explanatory Text 4" xfId="13371"/>
    <cellStyle name="Explanatory Text 5" xfId="13372"/>
    <cellStyle name="Explanatory Text 6" xfId="13373"/>
    <cellStyle name="EYCheck" xfId="13374"/>
    <cellStyle name="EYDate" xfId="13375"/>
    <cellStyle name="EYHeader1" xfId="13376"/>
    <cellStyle name="EYHeader1 10" xfId="13377"/>
    <cellStyle name="EYHeader1 10 2" xfId="13378"/>
    <cellStyle name="EYHeader1 10 2 2" xfId="13379"/>
    <cellStyle name="EYHeader1 10 3" xfId="13380"/>
    <cellStyle name="EYHeader1 11" xfId="13381"/>
    <cellStyle name="EYHeader1 11 2" xfId="13382"/>
    <cellStyle name="EYHeader1 2" xfId="13383"/>
    <cellStyle name="EYHeader1 2 10" xfId="13384"/>
    <cellStyle name="EYHeader1 2 10 2" xfId="13385"/>
    <cellStyle name="EYHeader1 2 10 2 2" xfId="13386"/>
    <cellStyle name="EYHeader1 2 10 3" xfId="13387"/>
    <cellStyle name="EYHeader1 2 11" xfId="13388"/>
    <cellStyle name="EYHeader1 2 11 2" xfId="13389"/>
    <cellStyle name="EYHeader1 2 12" xfId="13390"/>
    <cellStyle name="EYHeader1 2 2" xfId="13391"/>
    <cellStyle name="EYHeader1 2 2 10" xfId="13392"/>
    <cellStyle name="EYHeader1 2 2 2" xfId="13393"/>
    <cellStyle name="EYHeader1 2 2 2 10" xfId="13394"/>
    <cellStyle name="EYHeader1 2 2 2 10 2" xfId="13395"/>
    <cellStyle name="EYHeader1 2 2 2 10 2 2" xfId="13396"/>
    <cellStyle name="EYHeader1 2 2 2 10 3" xfId="13397"/>
    <cellStyle name="EYHeader1 2 2 2 11" xfId="13398"/>
    <cellStyle name="EYHeader1 2 2 2 11 2" xfId="13399"/>
    <cellStyle name="EYHeader1 2 2 2 11 2 2" xfId="13400"/>
    <cellStyle name="EYHeader1 2 2 2 11 3" xfId="13401"/>
    <cellStyle name="EYHeader1 2 2 2 12" xfId="13402"/>
    <cellStyle name="EYHeader1 2 2 2 12 2" xfId="13403"/>
    <cellStyle name="EYHeader1 2 2 2 12 2 2" xfId="13404"/>
    <cellStyle name="EYHeader1 2 2 2 12 3" xfId="13405"/>
    <cellStyle name="EYHeader1 2 2 2 13" xfId="13406"/>
    <cellStyle name="EYHeader1 2 2 2 13 2" xfId="13407"/>
    <cellStyle name="EYHeader1 2 2 2 13 2 2" xfId="13408"/>
    <cellStyle name="EYHeader1 2 2 2 13 3" xfId="13409"/>
    <cellStyle name="EYHeader1 2 2 2 14" xfId="13410"/>
    <cellStyle name="EYHeader1 2 2 2 14 2" xfId="13411"/>
    <cellStyle name="EYHeader1 2 2 2 14 2 2" xfId="13412"/>
    <cellStyle name="EYHeader1 2 2 2 14 3" xfId="13413"/>
    <cellStyle name="EYHeader1 2 2 2 15" xfId="13414"/>
    <cellStyle name="EYHeader1 2 2 2 15 2" xfId="13415"/>
    <cellStyle name="EYHeader1 2 2 2 15 2 2" xfId="13416"/>
    <cellStyle name="EYHeader1 2 2 2 15 3" xfId="13417"/>
    <cellStyle name="EYHeader1 2 2 2 16" xfId="13418"/>
    <cellStyle name="EYHeader1 2 2 2 16 2" xfId="13419"/>
    <cellStyle name="EYHeader1 2 2 2 16 2 2" xfId="13420"/>
    <cellStyle name="EYHeader1 2 2 2 16 3" xfId="13421"/>
    <cellStyle name="EYHeader1 2 2 2 17" xfId="13422"/>
    <cellStyle name="EYHeader1 2 2 2 17 2" xfId="13423"/>
    <cellStyle name="EYHeader1 2 2 2 17 2 2" xfId="13424"/>
    <cellStyle name="EYHeader1 2 2 2 17 3" xfId="13425"/>
    <cellStyle name="EYHeader1 2 2 2 18" xfId="13426"/>
    <cellStyle name="EYHeader1 2 2 2 18 2" xfId="13427"/>
    <cellStyle name="EYHeader1 2 2 2 18 2 2" xfId="13428"/>
    <cellStyle name="EYHeader1 2 2 2 18 3" xfId="13429"/>
    <cellStyle name="EYHeader1 2 2 2 19" xfId="13430"/>
    <cellStyle name="EYHeader1 2 2 2 19 2" xfId="13431"/>
    <cellStyle name="EYHeader1 2 2 2 19 2 2" xfId="13432"/>
    <cellStyle name="EYHeader1 2 2 2 19 3" xfId="13433"/>
    <cellStyle name="EYHeader1 2 2 2 2" xfId="13434"/>
    <cellStyle name="EYHeader1 2 2 2 2 2" xfId="13435"/>
    <cellStyle name="EYHeader1 2 2 2 2 2 2" xfId="13436"/>
    <cellStyle name="EYHeader1 2 2 2 2 3" xfId="13437"/>
    <cellStyle name="EYHeader1 2 2 2 20" xfId="13438"/>
    <cellStyle name="EYHeader1 2 2 2 20 2" xfId="13439"/>
    <cellStyle name="EYHeader1 2 2 2 21" xfId="13440"/>
    <cellStyle name="EYHeader1 2 2 2 3" xfId="13441"/>
    <cellStyle name="EYHeader1 2 2 2 3 2" xfId="13442"/>
    <cellStyle name="EYHeader1 2 2 2 3 2 2" xfId="13443"/>
    <cellStyle name="EYHeader1 2 2 2 3 3" xfId="13444"/>
    <cellStyle name="EYHeader1 2 2 2 4" xfId="13445"/>
    <cellStyle name="EYHeader1 2 2 2 4 2" xfId="13446"/>
    <cellStyle name="EYHeader1 2 2 2 4 2 2" xfId="13447"/>
    <cellStyle name="EYHeader1 2 2 2 4 3" xfId="13448"/>
    <cellStyle name="EYHeader1 2 2 2 5" xfId="13449"/>
    <cellStyle name="EYHeader1 2 2 2 5 2" xfId="13450"/>
    <cellStyle name="EYHeader1 2 2 2 5 2 2" xfId="13451"/>
    <cellStyle name="EYHeader1 2 2 2 5 3" xfId="13452"/>
    <cellStyle name="EYHeader1 2 2 2 6" xfId="13453"/>
    <cellStyle name="EYHeader1 2 2 2 6 2" xfId="13454"/>
    <cellStyle name="EYHeader1 2 2 2 6 2 2" xfId="13455"/>
    <cellStyle name="EYHeader1 2 2 2 6 3" xfId="13456"/>
    <cellStyle name="EYHeader1 2 2 2 7" xfId="13457"/>
    <cellStyle name="EYHeader1 2 2 2 7 2" xfId="13458"/>
    <cellStyle name="EYHeader1 2 2 2 7 2 2" xfId="13459"/>
    <cellStyle name="EYHeader1 2 2 2 7 3" xfId="13460"/>
    <cellStyle name="EYHeader1 2 2 2 8" xfId="13461"/>
    <cellStyle name="EYHeader1 2 2 2 8 2" xfId="13462"/>
    <cellStyle name="EYHeader1 2 2 2 8 2 2" xfId="13463"/>
    <cellStyle name="EYHeader1 2 2 2 8 3" xfId="13464"/>
    <cellStyle name="EYHeader1 2 2 2 9" xfId="13465"/>
    <cellStyle name="EYHeader1 2 2 2 9 2" xfId="13466"/>
    <cellStyle name="EYHeader1 2 2 2 9 2 2" xfId="13467"/>
    <cellStyle name="EYHeader1 2 2 2 9 3" xfId="13468"/>
    <cellStyle name="EYHeader1 2 2 3" xfId="13469"/>
    <cellStyle name="EYHeader1 2 2 3 2" xfId="13470"/>
    <cellStyle name="EYHeader1 2 2 3 2 2" xfId="13471"/>
    <cellStyle name="EYHeader1 2 2 3 3" xfId="13472"/>
    <cellStyle name="EYHeader1 2 2 4" xfId="13473"/>
    <cellStyle name="EYHeader1 2 2 4 2" xfId="13474"/>
    <cellStyle name="EYHeader1 2 2 4 2 2" xfId="13475"/>
    <cellStyle name="EYHeader1 2 2 4 3" xfId="13476"/>
    <cellStyle name="EYHeader1 2 2 5" xfId="13477"/>
    <cellStyle name="EYHeader1 2 2 5 2" xfId="13478"/>
    <cellStyle name="EYHeader1 2 2 5 2 2" xfId="13479"/>
    <cellStyle name="EYHeader1 2 2 5 3" xfId="13480"/>
    <cellStyle name="EYHeader1 2 2 6" xfId="13481"/>
    <cellStyle name="EYHeader1 2 2 6 2" xfId="13482"/>
    <cellStyle name="EYHeader1 2 2 6 2 2" xfId="13483"/>
    <cellStyle name="EYHeader1 2 2 6 3" xfId="13484"/>
    <cellStyle name="EYHeader1 2 2 7" xfId="13485"/>
    <cellStyle name="EYHeader1 2 2 7 2" xfId="13486"/>
    <cellStyle name="EYHeader1 2 2 7 2 2" xfId="13487"/>
    <cellStyle name="EYHeader1 2 2 7 3" xfId="13488"/>
    <cellStyle name="EYHeader1 2 2 8" xfId="13489"/>
    <cellStyle name="EYHeader1 2 2 8 2" xfId="13490"/>
    <cellStyle name="EYHeader1 2 2 9" xfId="13491"/>
    <cellStyle name="EYHeader1 2 2 9 2" xfId="13492"/>
    <cellStyle name="EYHeader1 2 3" xfId="13493"/>
    <cellStyle name="EYHeader1 2 3 2" xfId="13494"/>
    <cellStyle name="EYHeader1 2 3 2 10" xfId="13495"/>
    <cellStyle name="EYHeader1 2 3 2 10 2" xfId="13496"/>
    <cellStyle name="EYHeader1 2 3 2 10 2 2" xfId="13497"/>
    <cellStyle name="EYHeader1 2 3 2 10 3" xfId="13498"/>
    <cellStyle name="EYHeader1 2 3 2 11" xfId="13499"/>
    <cellStyle name="EYHeader1 2 3 2 11 2" xfId="13500"/>
    <cellStyle name="EYHeader1 2 3 2 11 2 2" xfId="13501"/>
    <cellStyle name="EYHeader1 2 3 2 11 3" xfId="13502"/>
    <cellStyle name="EYHeader1 2 3 2 12" xfId="13503"/>
    <cellStyle name="EYHeader1 2 3 2 12 2" xfId="13504"/>
    <cellStyle name="EYHeader1 2 3 2 12 2 2" xfId="13505"/>
    <cellStyle name="EYHeader1 2 3 2 12 3" xfId="13506"/>
    <cellStyle name="EYHeader1 2 3 2 13" xfId="13507"/>
    <cellStyle name="EYHeader1 2 3 2 13 2" xfId="13508"/>
    <cellStyle name="EYHeader1 2 3 2 13 2 2" xfId="13509"/>
    <cellStyle name="EYHeader1 2 3 2 13 3" xfId="13510"/>
    <cellStyle name="EYHeader1 2 3 2 14" xfId="13511"/>
    <cellStyle name="EYHeader1 2 3 2 14 2" xfId="13512"/>
    <cellStyle name="EYHeader1 2 3 2 14 2 2" xfId="13513"/>
    <cellStyle name="EYHeader1 2 3 2 14 3" xfId="13514"/>
    <cellStyle name="EYHeader1 2 3 2 15" xfId="13515"/>
    <cellStyle name="EYHeader1 2 3 2 15 2" xfId="13516"/>
    <cellStyle name="EYHeader1 2 3 2 15 2 2" xfId="13517"/>
    <cellStyle name="EYHeader1 2 3 2 15 3" xfId="13518"/>
    <cellStyle name="EYHeader1 2 3 2 16" xfId="13519"/>
    <cellStyle name="EYHeader1 2 3 2 16 2" xfId="13520"/>
    <cellStyle name="EYHeader1 2 3 2 16 2 2" xfId="13521"/>
    <cellStyle name="EYHeader1 2 3 2 16 3" xfId="13522"/>
    <cellStyle name="EYHeader1 2 3 2 17" xfId="13523"/>
    <cellStyle name="EYHeader1 2 3 2 17 2" xfId="13524"/>
    <cellStyle name="EYHeader1 2 3 2 17 2 2" xfId="13525"/>
    <cellStyle name="EYHeader1 2 3 2 17 3" xfId="13526"/>
    <cellStyle name="EYHeader1 2 3 2 18" xfId="13527"/>
    <cellStyle name="EYHeader1 2 3 2 18 2" xfId="13528"/>
    <cellStyle name="EYHeader1 2 3 2 18 2 2" xfId="13529"/>
    <cellStyle name="EYHeader1 2 3 2 18 3" xfId="13530"/>
    <cellStyle name="EYHeader1 2 3 2 19" xfId="13531"/>
    <cellStyle name="EYHeader1 2 3 2 19 2" xfId="13532"/>
    <cellStyle name="EYHeader1 2 3 2 19 2 2" xfId="13533"/>
    <cellStyle name="EYHeader1 2 3 2 19 3" xfId="13534"/>
    <cellStyle name="EYHeader1 2 3 2 2" xfId="13535"/>
    <cellStyle name="EYHeader1 2 3 2 2 2" xfId="13536"/>
    <cellStyle name="EYHeader1 2 3 2 2 2 2" xfId="13537"/>
    <cellStyle name="EYHeader1 2 3 2 2 3" xfId="13538"/>
    <cellStyle name="EYHeader1 2 3 2 20" xfId="13539"/>
    <cellStyle name="EYHeader1 2 3 2 20 2" xfId="13540"/>
    <cellStyle name="EYHeader1 2 3 2 21" xfId="13541"/>
    <cellStyle name="EYHeader1 2 3 2 3" xfId="13542"/>
    <cellStyle name="EYHeader1 2 3 2 3 2" xfId="13543"/>
    <cellStyle name="EYHeader1 2 3 2 3 2 2" xfId="13544"/>
    <cellStyle name="EYHeader1 2 3 2 3 3" xfId="13545"/>
    <cellStyle name="EYHeader1 2 3 2 4" xfId="13546"/>
    <cellStyle name="EYHeader1 2 3 2 4 2" xfId="13547"/>
    <cellStyle name="EYHeader1 2 3 2 4 2 2" xfId="13548"/>
    <cellStyle name="EYHeader1 2 3 2 4 3" xfId="13549"/>
    <cellStyle name="EYHeader1 2 3 2 5" xfId="13550"/>
    <cellStyle name="EYHeader1 2 3 2 5 2" xfId="13551"/>
    <cellStyle name="EYHeader1 2 3 2 5 2 2" xfId="13552"/>
    <cellStyle name="EYHeader1 2 3 2 5 3" xfId="13553"/>
    <cellStyle name="EYHeader1 2 3 2 6" xfId="13554"/>
    <cellStyle name="EYHeader1 2 3 2 6 2" xfId="13555"/>
    <cellStyle name="EYHeader1 2 3 2 6 2 2" xfId="13556"/>
    <cellStyle name="EYHeader1 2 3 2 6 3" xfId="13557"/>
    <cellStyle name="EYHeader1 2 3 2 7" xfId="13558"/>
    <cellStyle name="EYHeader1 2 3 2 7 2" xfId="13559"/>
    <cellStyle name="EYHeader1 2 3 2 7 2 2" xfId="13560"/>
    <cellStyle name="EYHeader1 2 3 2 7 3" xfId="13561"/>
    <cellStyle name="EYHeader1 2 3 2 8" xfId="13562"/>
    <cellStyle name="EYHeader1 2 3 2 8 2" xfId="13563"/>
    <cellStyle name="EYHeader1 2 3 2 8 2 2" xfId="13564"/>
    <cellStyle name="EYHeader1 2 3 2 8 3" xfId="13565"/>
    <cellStyle name="EYHeader1 2 3 2 9" xfId="13566"/>
    <cellStyle name="EYHeader1 2 3 2 9 2" xfId="13567"/>
    <cellStyle name="EYHeader1 2 3 2 9 2 2" xfId="13568"/>
    <cellStyle name="EYHeader1 2 3 2 9 3" xfId="13569"/>
    <cellStyle name="EYHeader1 2 3 3" xfId="13570"/>
    <cellStyle name="EYHeader1 2 3 3 2" xfId="13571"/>
    <cellStyle name="EYHeader1 2 3 3 2 2" xfId="13572"/>
    <cellStyle name="EYHeader1 2 3 3 3" xfId="13573"/>
    <cellStyle name="EYHeader1 2 3 4" xfId="13574"/>
    <cellStyle name="EYHeader1 2 3 4 2" xfId="13575"/>
    <cellStyle name="EYHeader1 2 3 4 2 2" xfId="13576"/>
    <cellStyle name="EYHeader1 2 3 4 3" xfId="13577"/>
    <cellStyle name="EYHeader1 2 3 5" xfId="13578"/>
    <cellStyle name="EYHeader1 2 3 5 2" xfId="13579"/>
    <cellStyle name="EYHeader1 2 3 5 2 2" xfId="13580"/>
    <cellStyle name="EYHeader1 2 3 5 3" xfId="13581"/>
    <cellStyle name="EYHeader1 2 3 6" xfId="13582"/>
    <cellStyle name="EYHeader1 2 3 6 2" xfId="13583"/>
    <cellStyle name="EYHeader1 2 3 6 2 2" xfId="13584"/>
    <cellStyle name="EYHeader1 2 3 6 3" xfId="13585"/>
    <cellStyle name="EYHeader1 2 3 7" xfId="13586"/>
    <cellStyle name="EYHeader1 2 3 7 2" xfId="13587"/>
    <cellStyle name="EYHeader1 2 3 7 2 2" xfId="13588"/>
    <cellStyle name="EYHeader1 2 3 7 3" xfId="13589"/>
    <cellStyle name="EYHeader1 2 3 8" xfId="13590"/>
    <cellStyle name="EYHeader1 2 3 8 2" xfId="13591"/>
    <cellStyle name="EYHeader1 2 3 9" xfId="13592"/>
    <cellStyle name="EYHeader1 2 4" xfId="13593"/>
    <cellStyle name="EYHeader1 2 4 10" xfId="13594"/>
    <cellStyle name="EYHeader1 2 4 10 2" xfId="13595"/>
    <cellStyle name="EYHeader1 2 4 10 2 2" xfId="13596"/>
    <cellStyle name="EYHeader1 2 4 10 3" xfId="13597"/>
    <cellStyle name="EYHeader1 2 4 11" xfId="13598"/>
    <cellStyle name="EYHeader1 2 4 11 2" xfId="13599"/>
    <cellStyle name="EYHeader1 2 4 11 2 2" xfId="13600"/>
    <cellStyle name="EYHeader1 2 4 11 3" xfId="13601"/>
    <cellStyle name="EYHeader1 2 4 12" xfId="13602"/>
    <cellStyle name="EYHeader1 2 4 12 2" xfId="13603"/>
    <cellStyle name="EYHeader1 2 4 12 2 2" xfId="13604"/>
    <cellStyle name="EYHeader1 2 4 12 3" xfId="13605"/>
    <cellStyle name="EYHeader1 2 4 13" xfId="13606"/>
    <cellStyle name="EYHeader1 2 4 13 2" xfId="13607"/>
    <cellStyle name="EYHeader1 2 4 13 2 2" xfId="13608"/>
    <cellStyle name="EYHeader1 2 4 13 3" xfId="13609"/>
    <cellStyle name="EYHeader1 2 4 14" xfId="13610"/>
    <cellStyle name="EYHeader1 2 4 14 2" xfId="13611"/>
    <cellStyle name="EYHeader1 2 4 14 2 2" xfId="13612"/>
    <cellStyle name="EYHeader1 2 4 14 3" xfId="13613"/>
    <cellStyle name="EYHeader1 2 4 15" xfId="13614"/>
    <cellStyle name="EYHeader1 2 4 15 2" xfId="13615"/>
    <cellStyle name="EYHeader1 2 4 15 2 2" xfId="13616"/>
    <cellStyle name="EYHeader1 2 4 15 3" xfId="13617"/>
    <cellStyle name="EYHeader1 2 4 16" xfId="13618"/>
    <cellStyle name="EYHeader1 2 4 16 2" xfId="13619"/>
    <cellStyle name="EYHeader1 2 4 16 2 2" xfId="13620"/>
    <cellStyle name="EYHeader1 2 4 16 3" xfId="13621"/>
    <cellStyle name="EYHeader1 2 4 17" xfId="13622"/>
    <cellStyle name="EYHeader1 2 4 17 2" xfId="13623"/>
    <cellStyle name="EYHeader1 2 4 17 2 2" xfId="13624"/>
    <cellStyle name="EYHeader1 2 4 17 3" xfId="13625"/>
    <cellStyle name="EYHeader1 2 4 18" xfId="13626"/>
    <cellStyle name="EYHeader1 2 4 18 2" xfId="13627"/>
    <cellStyle name="EYHeader1 2 4 18 2 2" xfId="13628"/>
    <cellStyle name="EYHeader1 2 4 18 3" xfId="13629"/>
    <cellStyle name="EYHeader1 2 4 19" xfId="13630"/>
    <cellStyle name="EYHeader1 2 4 19 2" xfId="13631"/>
    <cellStyle name="EYHeader1 2 4 19 2 2" xfId="13632"/>
    <cellStyle name="EYHeader1 2 4 19 3" xfId="13633"/>
    <cellStyle name="EYHeader1 2 4 2" xfId="13634"/>
    <cellStyle name="EYHeader1 2 4 2 10" xfId="13635"/>
    <cellStyle name="EYHeader1 2 4 2 10 2" xfId="13636"/>
    <cellStyle name="EYHeader1 2 4 2 10 2 2" xfId="13637"/>
    <cellStyle name="EYHeader1 2 4 2 10 3" xfId="13638"/>
    <cellStyle name="EYHeader1 2 4 2 11" xfId="13639"/>
    <cellStyle name="EYHeader1 2 4 2 11 2" xfId="13640"/>
    <cellStyle name="EYHeader1 2 4 2 11 2 2" xfId="13641"/>
    <cellStyle name="EYHeader1 2 4 2 11 3" xfId="13642"/>
    <cellStyle name="EYHeader1 2 4 2 12" xfId="13643"/>
    <cellStyle name="EYHeader1 2 4 2 12 2" xfId="13644"/>
    <cellStyle name="EYHeader1 2 4 2 12 2 2" xfId="13645"/>
    <cellStyle name="EYHeader1 2 4 2 12 3" xfId="13646"/>
    <cellStyle name="EYHeader1 2 4 2 13" xfId="13647"/>
    <cellStyle name="EYHeader1 2 4 2 13 2" xfId="13648"/>
    <cellStyle name="EYHeader1 2 4 2 13 2 2" xfId="13649"/>
    <cellStyle name="EYHeader1 2 4 2 13 3" xfId="13650"/>
    <cellStyle name="EYHeader1 2 4 2 14" xfId="13651"/>
    <cellStyle name="EYHeader1 2 4 2 14 2" xfId="13652"/>
    <cellStyle name="EYHeader1 2 4 2 14 2 2" xfId="13653"/>
    <cellStyle name="EYHeader1 2 4 2 14 3" xfId="13654"/>
    <cellStyle name="EYHeader1 2 4 2 15" xfId="13655"/>
    <cellStyle name="EYHeader1 2 4 2 15 2" xfId="13656"/>
    <cellStyle name="EYHeader1 2 4 2 15 2 2" xfId="13657"/>
    <cellStyle name="EYHeader1 2 4 2 15 3" xfId="13658"/>
    <cellStyle name="EYHeader1 2 4 2 16" xfId="13659"/>
    <cellStyle name="EYHeader1 2 4 2 16 2" xfId="13660"/>
    <cellStyle name="EYHeader1 2 4 2 16 2 2" xfId="13661"/>
    <cellStyle name="EYHeader1 2 4 2 16 3" xfId="13662"/>
    <cellStyle name="EYHeader1 2 4 2 17" xfId="13663"/>
    <cellStyle name="EYHeader1 2 4 2 17 2" xfId="13664"/>
    <cellStyle name="EYHeader1 2 4 2 17 2 2" xfId="13665"/>
    <cellStyle name="EYHeader1 2 4 2 17 3" xfId="13666"/>
    <cellStyle name="EYHeader1 2 4 2 18" xfId="13667"/>
    <cellStyle name="EYHeader1 2 4 2 18 2" xfId="13668"/>
    <cellStyle name="EYHeader1 2 4 2 18 2 2" xfId="13669"/>
    <cellStyle name="EYHeader1 2 4 2 18 3" xfId="13670"/>
    <cellStyle name="EYHeader1 2 4 2 19" xfId="13671"/>
    <cellStyle name="EYHeader1 2 4 2 19 2" xfId="13672"/>
    <cellStyle name="EYHeader1 2 4 2 19 2 2" xfId="13673"/>
    <cellStyle name="EYHeader1 2 4 2 19 3" xfId="13674"/>
    <cellStyle name="EYHeader1 2 4 2 2" xfId="13675"/>
    <cellStyle name="EYHeader1 2 4 2 2 2" xfId="13676"/>
    <cellStyle name="EYHeader1 2 4 2 2 2 2" xfId="13677"/>
    <cellStyle name="EYHeader1 2 4 2 2 3" xfId="13678"/>
    <cellStyle name="EYHeader1 2 4 2 20" xfId="13679"/>
    <cellStyle name="EYHeader1 2 4 2 20 2" xfId="13680"/>
    <cellStyle name="EYHeader1 2 4 2 21" xfId="13681"/>
    <cellStyle name="EYHeader1 2 4 2 3" xfId="13682"/>
    <cellStyle name="EYHeader1 2 4 2 3 2" xfId="13683"/>
    <cellStyle name="EYHeader1 2 4 2 3 2 2" xfId="13684"/>
    <cellStyle name="EYHeader1 2 4 2 3 3" xfId="13685"/>
    <cellStyle name="EYHeader1 2 4 2 4" xfId="13686"/>
    <cellStyle name="EYHeader1 2 4 2 4 2" xfId="13687"/>
    <cellStyle name="EYHeader1 2 4 2 4 2 2" xfId="13688"/>
    <cellStyle name="EYHeader1 2 4 2 4 3" xfId="13689"/>
    <cellStyle name="EYHeader1 2 4 2 5" xfId="13690"/>
    <cellStyle name="EYHeader1 2 4 2 5 2" xfId="13691"/>
    <cellStyle name="EYHeader1 2 4 2 5 2 2" xfId="13692"/>
    <cellStyle name="EYHeader1 2 4 2 5 3" xfId="13693"/>
    <cellStyle name="EYHeader1 2 4 2 6" xfId="13694"/>
    <cellStyle name="EYHeader1 2 4 2 6 2" xfId="13695"/>
    <cellStyle name="EYHeader1 2 4 2 6 2 2" xfId="13696"/>
    <cellStyle name="EYHeader1 2 4 2 6 3" xfId="13697"/>
    <cellStyle name="EYHeader1 2 4 2 7" xfId="13698"/>
    <cellStyle name="EYHeader1 2 4 2 7 2" xfId="13699"/>
    <cellStyle name="EYHeader1 2 4 2 7 2 2" xfId="13700"/>
    <cellStyle name="EYHeader1 2 4 2 7 3" xfId="13701"/>
    <cellStyle name="EYHeader1 2 4 2 8" xfId="13702"/>
    <cellStyle name="EYHeader1 2 4 2 8 2" xfId="13703"/>
    <cellStyle name="EYHeader1 2 4 2 8 2 2" xfId="13704"/>
    <cellStyle name="EYHeader1 2 4 2 8 3" xfId="13705"/>
    <cellStyle name="EYHeader1 2 4 2 9" xfId="13706"/>
    <cellStyle name="EYHeader1 2 4 2 9 2" xfId="13707"/>
    <cellStyle name="EYHeader1 2 4 2 9 2 2" xfId="13708"/>
    <cellStyle name="EYHeader1 2 4 2 9 3" xfId="13709"/>
    <cellStyle name="EYHeader1 2 4 20" xfId="13710"/>
    <cellStyle name="EYHeader1 2 4 20 2" xfId="13711"/>
    <cellStyle name="EYHeader1 2 4 20 2 2" xfId="13712"/>
    <cellStyle name="EYHeader1 2 4 20 3" xfId="13713"/>
    <cellStyle name="EYHeader1 2 4 21" xfId="13714"/>
    <cellStyle name="EYHeader1 2 4 21 2" xfId="13715"/>
    <cellStyle name="EYHeader1 2 4 22" xfId="13716"/>
    <cellStyle name="EYHeader1 2 4 3" xfId="13717"/>
    <cellStyle name="EYHeader1 2 4 3 2" xfId="13718"/>
    <cellStyle name="EYHeader1 2 4 3 2 2" xfId="13719"/>
    <cellStyle name="EYHeader1 2 4 3 3" xfId="13720"/>
    <cellStyle name="EYHeader1 2 4 4" xfId="13721"/>
    <cellStyle name="EYHeader1 2 4 4 2" xfId="13722"/>
    <cellStyle name="EYHeader1 2 4 4 2 2" xfId="13723"/>
    <cellStyle name="EYHeader1 2 4 4 3" xfId="13724"/>
    <cellStyle name="EYHeader1 2 4 5" xfId="13725"/>
    <cellStyle name="EYHeader1 2 4 5 2" xfId="13726"/>
    <cellStyle name="EYHeader1 2 4 5 2 2" xfId="13727"/>
    <cellStyle name="EYHeader1 2 4 5 3" xfId="13728"/>
    <cellStyle name="EYHeader1 2 4 6" xfId="13729"/>
    <cellStyle name="EYHeader1 2 4 6 2" xfId="13730"/>
    <cellStyle name="EYHeader1 2 4 6 2 2" xfId="13731"/>
    <cellStyle name="EYHeader1 2 4 6 3" xfId="13732"/>
    <cellStyle name="EYHeader1 2 4 7" xfId="13733"/>
    <cellStyle name="EYHeader1 2 4 7 2" xfId="13734"/>
    <cellStyle name="EYHeader1 2 4 7 2 2" xfId="13735"/>
    <cellStyle name="EYHeader1 2 4 7 3" xfId="13736"/>
    <cellStyle name="EYHeader1 2 4 8" xfId="13737"/>
    <cellStyle name="EYHeader1 2 4 8 2" xfId="13738"/>
    <cellStyle name="EYHeader1 2 4 8 2 2" xfId="13739"/>
    <cellStyle name="EYHeader1 2 4 8 3" xfId="13740"/>
    <cellStyle name="EYHeader1 2 4 9" xfId="13741"/>
    <cellStyle name="EYHeader1 2 4 9 2" xfId="13742"/>
    <cellStyle name="EYHeader1 2 4 9 2 2" xfId="13743"/>
    <cellStyle name="EYHeader1 2 4 9 3" xfId="13744"/>
    <cellStyle name="EYHeader1 2 5" xfId="13745"/>
    <cellStyle name="EYHeader1 2 5 10" xfId="13746"/>
    <cellStyle name="EYHeader1 2 5 10 2" xfId="13747"/>
    <cellStyle name="EYHeader1 2 5 10 2 2" xfId="13748"/>
    <cellStyle name="EYHeader1 2 5 10 3" xfId="13749"/>
    <cellStyle name="EYHeader1 2 5 11" xfId="13750"/>
    <cellStyle name="EYHeader1 2 5 11 2" xfId="13751"/>
    <cellStyle name="EYHeader1 2 5 11 2 2" xfId="13752"/>
    <cellStyle name="EYHeader1 2 5 11 3" xfId="13753"/>
    <cellStyle name="EYHeader1 2 5 12" xfId="13754"/>
    <cellStyle name="EYHeader1 2 5 12 2" xfId="13755"/>
    <cellStyle name="EYHeader1 2 5 12 2 2" xfId="13756"/>
    <cellStyle name="EYHeader1 2 5 12 3" xfId="13757"/>
    <cellStyle name="EYHeader1 2 5 13" xfId="13758"/>
    <cellStyle name="EYHeader1 2 5 13 2" xfId="13759"/>
    <cellStyle name="EYHeader1 2 5 13 2 2" xfId="13760"/>
    <cellStyle name="EYHeader1 2 5 13 3" xfId="13761"/>
    <cellStyle name="EYHeader1 2 5 14" xfId="13762"/>
    <cellStyle name="EYHeader1 2 5 14 2" xfId="13763"/>
    <cellStyle name="EYHeader1 2 5 14 2 2" xfId="13764"/>
    <cellStyle name="EYHeader1 2 5 14 3" xfId="13765"/>
    <cellStyle name="EYHeader1 2 5 15" xfId="13766"/>
    <cellStyle name="EYHeader1 2 5 15 2" xfId="13767"/>
    <cellStyle name="EYHeader1 2 5 15 2 2" xfId="13768"/>
    <cellStyle name="EYHeader1 2 5 15 3" xfId="13769"/>
    <cellStyle name="EYHeader1 2 5 16" xfId="13770"/>
    <cellStyle name="EYHeader1 2 5 16 2" xfId="13771"/>
    <cellStyle name="EYHeader1 2 5 16 2 2" xfId="13772"/>
    <cellStyle name="EYHeader1 2 5 16 3" xfId="13773"/>
    <cellStyle name="EYHeader1 2 5 17" xfId="13774"/>
    <cellStyle name="EYHeader1 2 5 17 2" xfId="13775"/>
    <cellStyle name="EYHeader1 2 5 17 2 2" xfId="13776"/>
    <cellStyle name="EYHeader1 2 5 17 3" xfId="13777"/>
    <cellStyle name="EYHeader1 2 5 18" xfId="13778"/>
    <cellStyle name="EYHeader1 2 5 18 2" xfId="13779"/>
    <cellStyle name="EYHeader1 2 5 18 2 2" xfId="13780"/>
    <cellStyle name="EYHeader1 2 5 18 3" xfId="13781"/>
    <cellStyle name="EYHeader1 2 5 19" xfId="13782"/>
    <cellStyle name="EYHeader1 2 5 19 2" xfId="13783"/>
    <cellStyle name="EYHeader1 2 5 19 2 2" xfId="13784"/>
    <cellStyle name="EYHeader1 2 5 19 3" xfId="13785"/>
    <cellStyle name="EYHeader1 2 5 2" xfId="13786"/>
    <cellStyle name="EYHeader1 2 5 2 2" xfId="13787"/>
    <cellStyle name="EYHeader1 2 5 2 2 2" xfId="13788"/>
    <cellStyle name="EYHeader1 2 5 2 3" xfId="13789"/>
    <cellStyle name="EYHeader1 2 5 20" xfId="13790"/>
    <cellStyle name="EYHeader1 2 5 20 2" xfId="13791"/>
    <cellStyle name="EYHeader1 2 5 21" xfId="13792"/>
    <cellStyle name="EYHeader1 2 5 3" xfId="13793"/>
    <cellStyle name="EYHeader1 2 5 3 2" xfId="13794"/>
    <cellStyle name="EYHeader1 2 5 3 2 2" xfId="13795"/>
    <cellStyle name="EYHeader1 2 5 3 3" xfId="13796"/>
    <cellStyle name="EYHeader1 2 5 4" xfId="13797"/>
    <cellStyle name="EYHeader1 2 5 4 2" xfId="13798"/>
    <cellStyle name="EYHeader1 2 5 4 2 2" xfId="13799"/>
    <cellStyle name="EYHeader1 2 5 4 3" xfId="13800"/>
    <cellStyle name="EYHeader1 2 5 5" xfId="13801"/>
    <cellStyle name="EYHeader1 2 5 5 2" xfId="13802"/>
    <cellStyle name="EYHeader1 2 5 5 2 2" xfId="13803"/>
    <cellStyle name="EYHeader1 2 5 5 3" xfId="13804"/>
    <cellStyle name="EYHeader1 2 5 6" xfId="13805"/>
    <cellStyle name="EYHeader1 2 5 6 2" xfId="13806"/>
    <cellStyle name="EYHeader1 2 5 6 2 2" xfId="13807"/>
    <cellStyle name="EYHeader1 2 5 6 3" xfId="13808"/>
    <cellStyle name="EYHeader1 2 5 7" xfId="13809"/>
    <cellStyle name="EYHeader1 2 5 7 2" xfId="13810"/>
    <cellStyle name="EYHeader1 2 5 7 2 2" xfId="13811"/>
    <cellStyle name="EYHeader1 2 5 7 3" xfId="13812"/>
    <cellStyle name="EYHeader1 2 5 8" xfId="13813"/>
    <cellStyle name="EYHeader1 2 5 8 2" xfId="13814"/>
    <cellStyle name="EYHeader1 2 5 8 2 2" xfId="13815"/>
    <cellStyle name="EYHeader1 2 5 8 3" xfId="13816"/>
    <cellStyle name="EYHeader1 2 5 9" xfId="13817"/>
    <cellStyle name="EYHeader1 2 5 9 2" xfId="13818"/>
    <cellStyle name="EYHeader1 2 5 9 2 2" xfId="13819"/>
    <cellStyle name="EYHeader1 2 5 9 3" xfId="13820"/>
    <cellStyle name="EYHeader1 2 6" xfId="13821"/>
    <cellStyle name="EYHeader1 2 6 2" xfId="13822"/>
    <cellStyle name="EYHeader1 2 6 2 2" xfId="13823"/>
    <cellStyle name="EYHeader1 2 6 3" xfId="13824"/>
    <cellStyle name="EYHeader1 2 7" xfId="13825"/>
    <cellStyle name="EYHeader1 2 7 2" xfId="13826"/>
    <cellStyle name="EYHeader1 2 7 2 2" xfId="13827"/>
    <cellStyle name="EYHeader1 2 7 3" xfId="13828"/>
    <cellStyle name="EYHeader1 2 8" xfId="13829"/>
    <cellStyle name="EYHeader1 2 8 2" xfId="13830"/>
    <cellStyle name="EYHeader1 2 8 2 2" xfId="13831"/>
    <cellStyle name="EYHeader1 2 8 3" xfId="13832"/>
    <cellStyle name="EYHeader1 2 9" xfId="13833"/>
    <cellStyle name="EYHeader1 2 9 2" xfId="13834"/>
    <cellStyle name="EYHeader1 2 9 2 2" xfId="13835"/>
    <cellStyle name="EYHeader1 2 9 3" xfId="13836"/>
    <cellStyle name="EYHeader1 3" xfId="13837"/>
    <cellStyle name="EYHeader1 3 2" xfId="13838"/>
    <cellStyle name="EYHeader1 3 2 10" xfId="13839"/>
    <cellStyle name="EYHeader1 3 2 10 2" xfId="13840"/>
    <cellStyle name="EYHeader1 3 2 10 2 2" xfId="13841"/>
    <cellStyle name="EYHeader1 3 2 10 3" xfId="13842"/>
    <cellStyle name="EYHeader1 3 2 11" xfId="13843"/>
    <cellStyle name="EYHeader1 3 2 11 2" xfId="13844"/>
    <cellStyle name="EYHeader1 3 2 11 2 2" xfId="13845"/>
    <cellStyle name="EYHeader1 3 2 11 3" xfId="13846"/>
    <cellStyle name="EYHeader1 3 2 12" xfId="13847"/>
    <cellStyle name="EYHeader1 3 2 12 2" xfId="13848"/>
    <cellStyle name="EYHeader1 3 2 12 2 2" xfId="13849"/>
    <cellStyle name="EYHeader1 3 2 12 3" xfId="13850"/>
    <cellStyle name="EYHeader1 3 2 13" xfId="13851"/>
    <cellStyle name="EYHeader1 3 2 13 2" xfId="13852"/>
    <cellStyle name="EYHeader1 3 2 13 2 2" xfId="13853"/>
    <cellStyle name="EYHeader1 3 2 13 3" xfId="13854"/>
    <cellStyle name="EYHeader1 3 2 14" xfId="13855"/>
    <cellStyle name="EYHeader1 3 2 14 2" xfId="13856"/>
    <cellStyle name="EYHeader1 3 2 14 2 2" xfId="13857"/>
    <cellStyle name="EYHeader1 3 2 14 3" xfId="13858"/>
    <cellStyle name="EYHeader1 3 2 15" xfId="13859"/>
    <cellStyle name="EYHeader1 3 2 15 2" xfId="13860"/>
    <cellStyle name="EYHeader1 3 2 15 2 2" xfId="13861"/>
    <cellStyle name="EYHeader1 3 2 15 3" xfId="13862"/>
    <cellStyle name="EYHeader1 3 2 16" xfId="13863"/>
    <cellStyle name="EYHeader1 3 2 16 2" xfId="13864"/>
    <cellStyle name="EYHeader1 3 2 16 2 2" xfId="13865"/>
    <cellStyle name="EYHeader1 3 2 16 3" xfId="13866"/>
    <cellStyle name="EYHeader1 3 2 17" xfId="13867"/>
    <cellStyle name="EYHeader1 3 2 17 2" xfId="13868"/>
    <cellStyle name="EYHeader1 3 2 17 2 2" xfId="13869"/>
    <cellStyle name="EYHeader1 3 2 17 3" xfId="13870"/>
    <cellStyle name="EYHeader1 3 2 18" xfId="13871"/>
    <cellStyle name="EYHeader1 3 2 18 2" xfId="13872"/>
    <cellStyle name="EYHeader1 3 2 18 2 2" xfId="13873"/>
    <cellStyle name="EYHeader1 3 2 18 3" xfId="13874"/>
    <cellStyle name="EYHeader1 3 2 19" xfId="13875"/>
    <cellStyle name="EYHeader1 3 2 19 2" xfId="13876"/>
    <cellStyle name="EYHeader1 3 2 19 2 2" xfId="13877"/>
    <cellStyle name="EYHeader1 3 2 19 3" xfId="13878"/>
    <cellStyle name="EYHeader1 3 2 2" xfId="13879"/>
    <cellStyle name="EYHeader1 3 2 2 2" xfId="13880"/>
    <cellStyle name="EYHeader1 3 2 2 2 2" xfId="13881"/>
    <cellStyle name="EYHeader1 3 2 2 3" xfId="13882"/>
    <cellStyle name="EYHeader1 3 2 20" xfId="13883"/>
    <cellStyle name="EYHeader1 3 2 20 2" xfId="13884"/>
    <cellStyle name="EYHeader1 3 2 21" xfId="13885"/>
    <cellStyle name="EYHeader1 3 2 21 2" xfId="13886"/>
    <cellStyle name="EYHeader1 3 2 22" xfId="13887"/>
    <cellStyle name="EYHeader1 3 2 3" xfId="13888"/>
    <cellStyle name="EYHeader1 3 2 3 2" xfId="13889"/>
    <cellStyle name="EYHeader1 3 2 3 2 2" xfId="13890"/>
    <cellStyle name="EYHeader1 3 2 3 3" xfId="13891"/>
    <cellStyle name="EYHeader1 3 2 4" xfId="13892"/>
    <cellStyle name="EYHeader1 3 2 4 2" xfId="13893"/>
    <cellStyle name="EYHeader1 3 2 4 2 2" xfId="13894"/>
    <cellStyle name="EYHeader1 3 2 4 3" xfId="13895"/>
    <cellStyle name="EYHeader1 3 2 5" xfId="13896"/>
    <cellStyle name="EYHeader1 3 2 5 2" xfId="13897"/>
    <cellStyle name="EYHeader1 3 2 5 2 2" xfId="13898"/>
    <cellStyle name="EYHeader1 3 2 5 3" xfId="13899"/>
    <cellStyle name="EYHeader1 3 2 6" xfId="13900"/>
    <cellStyle name="EYHeader1 3 2 6 2" xfId="13901"/>
    <cellStyle name="EYHeader1 3 2 6 2 2" xfId="13902"/>
    <cellStyle name="EYHeader1 3 2 6 3" xfId="13903"/>
    <cellStyle name="EYHeader1 3 2 7" xfId="13904"/>
    <cellStyle name="EYHeader1 3 2 7 2" xfId="13905"/>
    <cellStyle name="EYHeader1 3 2 7 2 2" xfId="13906"/>
    <cellStyle name="EYHeader1 3 2 7 3" xfId="13907"/>
    <cellStyle name="EYHeader1 3 2 8" xfId="13908"/>
    <cellStyle name="EYHeader1 3 2 8 2" xfId="13909"/>
    <cellStyle name="EYHeader1 3 2 8 2 2" xfId="13910"/>
    <cellStyle name="EYHeader1 3 2 8 3" xfId="13911"/>
    <cellStyle name="EYHeader1 3 2 9" xfId="13912"/>
    <cellStyle name="EYHeader1 3 2 9 2" xfId="13913"/>
    <cellStyle name="EYHeader1 3 2 9 2 2" xfId="13914"/>
    <cellStyle name="EYHeader1 3 2 9 3" xfId="13915"/>
    <cellStyle name="EYHeader1 3 3" xfId="13916"/>
    <cellStyle name="EYHeader1 3 3 2" xfId="13917"/>
    <cellStyle name="EYHeader1 3 3 2 2" xfId="13918"/>
    <cellStyle name="EYHeader1 3 3 3" xfId="13919"/>
    <cellStyle name="EYHeader1 3 4" xfId="13920"/>
    <cellStyle name="EYHeader1 3 4 2" xfId="13921"/>
    <cellStyle name="EYHeader1 3 4 2 2" xfId="13922"/>
    <cellStyle name="EYHeader1 3 4 3" xfId="13923"/>
    <cellStyle name="EYHeader1 3 5" xfId="13924"/>
    <cellStyle name="EYHeader1 3 5 2" xfId="13925"/>
    <cellStyle name="EYHeader1 3 5 2 2" xfId="13926"/>
    <cellStyle name="EYHeader1 3 5 3" xfId="13927"/>
    <cellStyle name="EYHeader1 3 6" xfId="13928"/>
    <cellStyle name="EYHeader1 3 6 2" xfId="13929"/>
    <cellStyle name="EYHeader1 3 6 2 2" xfId="13930"/>
    <cellStyle name="EYHeader1 3 6 3" xfId="13931"/>
    <cellStyle name="EYHeader1 3 7" xfId="13932"/>
    <cellStyle name="EYHeader1 3 7 2" xfId="13933"/>
    <cellStyle name="EYHeader1 3 7 2 2" xfId="13934"/>
    <cellStyle name="EYHeader1 3 7 3" xfId="13935"/>
    <cellStyle name="EYHeader1 3 8" xfId="13936"/>
    <cellStyle name="EYHeader1 3 8 2" xfId="13937"/>
    <cellStyle name="EYHeader1 3 9" xfId="13938"/>
    <cellStyle name="EYHeader1 4" xfId="13939"/>
    <cellStyle name="EYHeader1 4 2" xfId="13940"/>
    <cellStyle name="EYHeader1 4 2 10" xfId="13941"/>
    <cellStyle name="EYHeader1 4 2 10 2" xfId="13942"/>
    <cellStyle name="EYHeader1 4 2 10 2 2" xfId="13943"/>
    <cellStyle name="EYHeader1 4 2 10 3" xfId="13944"/>
    <cellStyle name="EYHeader1 4 2 11" xfId="13945"/>
    <cellStyle name="EYHeader1 4 2 11 2" xfId="13946"/>
    <cellStyle name="EYHeader1 4 2 11 2 2" xfId="13947"/>
    <cellStyle name="EYHeader1 4 2 11 3" xfId="13948"/>
    <cellStyle name="EYHeader1 4 2 12" xfId="13949"/>
    <cellStyle name="EYHeader1 4 2 12 2" xfId="13950"/>
    <cellStyle name="EYHeader1 4 2 12 2 2" xfId="13951"/>
    <cellStyle name="EYHeader1 4 2 12 3" xfId="13952"/>
    <cellStyle name="EYHeader1 4 2 13" xfId="13953"/>
    <cellStyle name="EYHeader1 4 2 13 2" xfId="13954"/>
    <cellStyle name="EYHeader1 4 2 13 2 2" xfId="13955"/>
    <cellStyle name="EYHeader1 4 2 13 3" xfId="13956"/>
    <cellStyle name="EYHeader1 4 2 14" xfId="13957"/>
    <cellStyle name="EYHeader1 4 2 14 2" xfId="13958"/>
    <cellStyle name="EYHeader1 4 2 14 2 2" xfId="13959"/>
    <cellStyle name="EYHeader1 4 2 14 3" xfId="13960"/>
    <cellStyle name="EYHeader1 4 2 15" xfId="13961"/>
    <cellStyle name="EYHeader1 4 2 15 2" xfId="13962"/>
    <cellStyle name="EYHeader1 4 2 15 2 2" xfId="13963"/>
    <cellStyle name="EYHeader1 4 2 15 3" xfId="13964"/>
    <cellStyle name="EYHeader1 4 2 16" xfId="13965"/>
    <cellStyle name="EYHeader1 4 2 16 2" xfId="13966"/>
    <cellStyle name="EYHeader1 4 2 16 2 2" xfId="13967"/>
    <cellStyle name="EYHeader1 4 2 16 3" xfId="13968"/>
    <cellStyle name="EYHeader1 4 2 17" xfId="13969"/>
    <cellStyle name="EYHeader1 4 2 17 2" xfId="13970"/>
    <cellStyle name="EYHeader1 4 2 17 2 2" xfId="13971"/>
    <cellStyle name="EYHeader1 4 2 17 3" xfId="13972"/>
    <cellStyle name="EYHeader1 4 2 18" xfId="13973"/>
    <cellStyle name="EYHeader1 4 2 18 2" xfId="13974"/>
    <cellStyle name="EYHeader1 4 2 18 2 2" xfId="13975"/>
    <cellStyle name="EYHeader1 4 2 18 3" xfId="13976"/>
    <cellStyle name="EYHeader1 4 2 19" xfId="13977"/>
    <cellStyle name="EYHeader1 4 2 19 2" xfId="13978"/>
    <cellStyle name="EYHeader1 4 2 19 2 2" xfId="13979"/>
    <cellStyle name="EYHeader1 4 2 19 3" xfId="13980"/>
    <cellStyle name="EYHeader1 4 2 2" xfId="13981"/>
    <cellStyle name="EYHeader1 4 2 2 2" xfId="13982"/>
    <cellStyle name="EYHeader1 4 2 2 2 2" xfId="13983"/>
    <cellStyle name="EYHeader1 4 2 2 3" xfId="13984"/>
    <cellStyle name="EYHeader1 4 2 20" xfId="13985"/>
    <cellStyle name="EYHeader1 4 2 20 2" xfId="13986"/>
    <cellStyle name="EYHeader1 4 2 21" xfId="13987"/>
    <cellStyle name="EYHeader1 4 2 3" xfId="13988"/>
    <cellStyle name="EYHeader1 4 2 3 2" xfId="13989"/>
    <cellStyle name="EYHeader1 4 2 3 2 2" xfId="13990"/>
    <cellStyle name="EYHeader1 4 2 3 3" xfId="13991"/>
    <cellStyle name="EYHeader1 4 2 4" xfId="13992"/>
    <cellStyle name="EYHeader1 4 2 4 2" xfId="13993"/>
    <cellStyle name="EYHeader1 4 2 4 2 2" xfId="13994"/>
    <cellStyle name="EYHeader1 4 2 4 3" xfId="13995"/>
    <cellStyle name="EYHeader1 4 2 5" xfId="13996"/>
    <cellStyle name="EYHeader1 4 2 5 2" xfId="13997"/>
    <cellStyle name="EYHeader1 4 2 5 2 2" xfId="13998"/>
    <cellStyle name="EYHeader1 4 2 5 3" xfId="13999"/>
    <cellStyle name="EYHeader1 4 2 6" xfId="14000"/>
    <cellStyle name="EYHeader1 4 2 6 2" xfId="14001"/>
    <cellStyle name="EYHeader1 4 2 6 2 2" xfId="14002"/>
    <cellStyle name="EYHeader1 4 2 6 3" xfId="14003"/>
    <cellStyle name="EYHeader1 4 2 7" xfId="14004"/>
    <cellStyle name="EYHeader1 4 2 7 2" xfId="14005"/>
    <cellStyle name="EYHeader1 4 2 7 2 2" xfId="14006"/>
    <cellStyle name="EYHeader1 4 2 7 3" xfId="14007"/>
    <cellStyle name="EYHeader1 4 2 8" xfId="14008"/>
    <cellStyle name="EYHeader1 4 2 8 2" xfId="14009"/>
    <cellStyle name="EYHeader1 4 2 8 2 2" xfId="14010"/>
    <cellStyle name="EYHeader1 4 2 8 3" xfId="14011"/>
    <cellStyle name="EYHeader1 4 2 9" xfId="14012"/>
    <cellStyle name="EYHeader1 4 2 9 2" xfId="14013"/>
    <cellStyle name="EYHeader1 4 2 9 2 2" xfId="14014"/>
    <cellStyle name="EYHeader1 4 2 9 3" xfId="14015"/>
    <cellStyle name="EYHeader1 4 3" xfId="14016"/>
    <cellStyle name="EYHeader1 4 3 2" xfId="14017"/>
    <cellStyle name="EYHeader1 4 3 2 2" xfId="14018"/>
    <cellStyle name="EYHeader1 4 3 3" xfId="14019"/>
    <cellStyle name="EYHeader1 4 4" xfId="14020"/>
    <cellStyle name="EYHeader1 4 4 2" xfId="14021"/>
    <cellStyle name="EYHeader1 4 4 2 2" xfId="14022"/>
    <cellStyle name="EYHeader1 4 4 3" xfId="14023"/>
    <cellStyle name="EYHeader1 4 5" xfId="14024"/>
    <cellStyle name="EYHeader1 4 5 2" xfId="14025"/>
    <cellStyle name="EYHeader1 4 5 2 2" xfId="14026"/>
    <cellStyle name="EYHeader1 4 5 3" xfId="14027"/>
    <cellStyle name="EYHeader1 4 6" xfId="14028"/>
    <cellStyle name="EYHeader1 4 6 2" xfId="14029"/>
    <cellStyle name="EYHeader1 4 6 2 2" xfId="14030"/>
    <cellStyle name="EYHeader1 4 6 3" xfId="14031"/>
    <cellStyle name="EYHeader1 4 7" xfId="14032"/>
    <cellStyle name="EYHeader1 4 7 2" xfId="14033"/>
    <cellStyle name="EYHeader1 4 7 2 2" xfId="14034"/>
    <cellStyle name="EYHeader1 4 7 3" xfId="14035"/>
    <cellStyle name="EYHeader1 4 8" xfId="14036"/>
    <cellStyle name="EYHeader1 4 8 2" xfId="14037"/>
    <cellStyle name="EYHeader1 4 9" xfId="14038"/>
    <cellStyle name="EYHeader1 5" xfId="14039"/>
    <cellStyle name="EYHeader1 5 10" xfId="14040"/>
    <cellStyle name="EYHeader1 5 10 2" xfId="14041"/>
    <cellStyle name="EYHeader1 5 10 2 2" xfId="14042"/>
    <cellStyle name="EYHeader1 5 10 3" xfId="14043"/>
    <cellStyle name="EYHeader1 5 11" xfId="14044"/>
    <cellStyle name="EYHeader1 5 11 2" xfId="14045"/>
    <cellStyle name="EYHeader1 5 11 2 2" xfId="14046"/>
    <cellStyle name="EYHeader1 5 11 3" xfId="14047"/>
    <cellStyle name="EYHeader1 5 12" xfId="14048"/>
    <cellStyle name="EYHeader1 5 12 2" xfId="14049"/>
    <cellStyle name="EYHeader1 5 12 2 2" xfId="14050"/>
    <cellStyle name="EYHeader1 5 12 3" xfId="14051"/>
    <cellStyle name="EYHeader1 5 13" xfId="14052"/>
    <cellStyle name="EYHeader1 5 13 2" xfId="14053"/>
    <cellStyle name="EYHeader1 5 13 2 2" xfId="14054"/>
    <cellStyle name="EYHeader1 5 13 3" xfId="14055"/>
    <cellStyle name="EYHeader1 5 14" xfId="14056"/>
    <cellStyle name="EYHeader1 5 14 2" xfId="14057"/>
    <cellStyle name="EYHeader1 5 14 2 2" xfId="14058"/>
    <cellStyle name="EYHeader1 5 14 3" xfId="14059"/>
    <cellStyle name="EYHeader1 5 15" xfId="14060"/>
    <cellStyle name="EYHeader1 5 15 2" xfId="14061"/>
    <cellStyle name="EYHeader1 5 15 2 2" xfId="14062"/>
    <cellStyle name="EYHeader1 5 15 3" xfId="14063"/>
    <cellStyle name="EYHeader1 5 16" xfId="14064"/>
    <cellStyle name="EYHeader1 5 16 2" xfId="14065"/>
    <cellStyle name="EYHeader1 5 16 2 2" xfId="14066"/>
    <cellStyle name="EYHeader1 5 16 3" xfId="14067"/>
    <cellStyle name="EYHeader1 5 17" xfId="14068"/>
    <cellStyle name="EYHeader1 5 17 2" xfId="14069"/>
    <cellStyle name="EYHeader1 5 17 2 2" xfId="14070"/>
    <cellStyle name="EYHeader1 5 17 3" xfId="14071"/>
    <cellStyle name="EYHeader1 5 18" xfId="14072"/>
    <cellStyle name="EYHeader1 5 18 2" xfId="14073"/>
    <cellStyle name="EYHeader1 5 18 2 2" xfId="14074"/>
    <cellStyle name="EYHeader1 5 18 3" xfId="14075"/>
    <cellStyle name="EYHeader1 5 19" xfId="14076"/>
    <cellStyle name="EYHeader1 5 19 2" xfId="14077"/>
    <cellStyle name="EYHeader1 5 19 2 2" xfId="14078"/>
    <cellStyle name="EYHeader1 5 19 3" xfId="14079"/>
    <cellStyle name="EYHeader1 5 2" xfId="14080"/>
    <cellStyle name="EYHeader1 5 2 10" xfId="14081"/>
    <cellStyle name="EYHeader1 5 2 10 2" xfId="14082"/>
    <cellStyle name="EYHeader1 5 2 10 2 2" xfId="14083"/>
    <cellStyle name="EYHeader1 5 2 10 3" xfId="14084"/>
    <cellStyle name="EYHeader1 5 2 11" xfId="14085"/>
    <cellStyle name="EYHeader1 5 2 11 2" xfId="14086"/>
    <cellStyle name="EYHeader1 5 2 11 2 2" xfId="14087"/>
    <cellStyle name="EYHeader1 5 2 11 3" xfId="14088"/>
    <cellStyle name="EYHeader1 5 2 12" xfId="14089"/>
    <cellStyle name="EYHeader1 5 2 12 2" xfId="14090"/>
    <cellStyle name="EYHeader1 5 2 12 2 2" xfId="14091"/>
    <cellStyle name="EYHeader1 5 2 12 3" xfId="14092"/>
    <cellStyle name="EYHeader1 5 2 13" xfId="14093"/>
    <cellStyle name="EYHeader1 5 2 13 2" xfId="14094"/>
    <cellStyle name="EYHeader1 5 2 13 2 2" xfId="14095"/>
    <cellStyle name="EYHeader1 5 2 13 3" xfId="14096"/>
    <cellStyle name="EYHeader1 5 2 14" xfId="14097"/>
    <cellStyle name="EYHeader1 5 2 14 2" xfId="14098"/>
    <cellStyle name="EYHeader1 5 2 14 2 2" xfId="14099"/>
    <cellStyle name="EYHeader1 5 2 14 3" xfId="14100"/>
    <cellStyle name="EYHeader1 5 2 15" xfId="14101"/>
    <cellStyle name="EYHeader1 5 2 15 2" xfId="14102"/>
    <cellStyle name="EYHeader1 5 2 15 2 2" xfId="14103"/>
    <cellStyle name="EYHeader1 5 2 15 3" xfId="14104"/>
    <cellStyle name="EYHeader1 5 2 16" xfId="14105"/>
    <cellStyle name="EYHeader1 5 2 16 2" xfId="14106"/>
    <cellStyle name="EYHeader1 5 2 16 2 2" xfId="14107"/>
    <cellStyle name="EYHeader1 5 2 16 3" xfId="14108"/>
    <cellStyle name="EYHeader1 5 2 17" xfId="14109"/>
    <cellStyle name="EYHeader1 5 2 17 2" xfId="14110"/>
    <cellStyle name="EYHeader1 5 2 17 2 2" xfId="14111"/>
    <cellStyle name="EYHeader1 5 2 17 3" xfId="14112"/>
    <cellStyle name="EYHeader1 5 2 18" xfId="14113"/>
    <cellStyle name="EYHeader1 5 2 18 2" xfId="14114"/>
    <cellStyle name="EYHeader1 5 2 18 2 2" xfId="14115"/>
    <cellStyle name="EYHeader1 5 2 18 3" xfId="14116"/>
    <cellStyle name="EYHeader1 5 2 19" xfId="14117"/>
    <cellStyle name="EYHeader1 5 2 19 2" xfId="14118"/>
    <cellStyle name="EYHeader1 5 2 19 2 2" xfId="14119"/>
    <cellStyle name="EYHeader1 5 2 19 3" xfId="14120"/>
    <cellStyle name="EYHeader1 5 2 2" xfId="14121"/>
    <cellStyle name="EYHeader1 5 2 2 2" xfId="14122"/>
    <cellStyle name="EYHeader1 5 2 2 2 2" xfId="14123"/>
    <cellStyle name="EYHeader1 5 2 2 3" xfId="14124"/>
    <cellStyle name="EYHeader1 5 2 20" xfId="14125"/>
    <cellStyle name="EYHeader1 5 2 20 2" xfId="14126"/>
    <cellStyle name="EYHeader1 5 2 21" xfId="14127"/>
    <cellStyle name="EYHeader1 5 2 3" xfId="14128"/>
    <cellStyle name="EYHeader1 5 2 3 2" xfId="14129"/>
    <cellStyle name="EYHeader1 5 2 3 2 2" xfId="14130"/>
    <cellStyle name="EYHeader1 5 2 3 3" xfId="14131"/>
    <cellStyle name="EYHeader1 5 2 4" xfId="14132"/>
    <cellStyle name="EYHeader1 5 2 4 2" xfId="14133"/>
    <cellStyle name="EYHeader1 5 2 4 2 2" xfId="14134"/>
    <cellStyle name="EYHeader1 5 2 4 3" xfId="14135"/>
    <cellStyle name="EYHeader1 5 2 5" xfId="14136"/>
    <cellStyle name="EYHeader1 5 2 5 2" xfId="14137"/>
    <cellStyle name="EYHeader1 5 2 5 2 2" xfId="14138"/>
    <cellStyle name="EYHeader1 5 2 5 3" xfId="14139"/>
    <cellStyle name="EYHeader1 5 2 6" xfId="14140"/>
    <cellStyle name="EYHeader1 5 2 6 2" xfId="14141"/>
    <cellStyle name="EYHeader1 5 2 6 2 2" xfId="14142"/>
    <cellStyle name="EYHeader1 5 2 6 3" xfId="14143"/>
    <cellStyle name="EYHeader1 5 2 7" xfId="14144"/>
    <cellStyle name="EYHeader1 5 2 7 2" xfId="14145"/>
    <cellStyle name="EYHeader1 5 2 7 2 2" xfId="14146"/>
    <cellStyle name="EYHeader1 5 2 7 3" xfId="14147"/>
    <cellStyle name="EYHeader1 5 2 8" xfId="14148"/>
    <cellStyle name="EYHeader1 5 2 8 2" xfId="14149"/>
    <cellStyle name="EYHeader1 5 2 8 2 2" xfId="14150"/>
    <cellStyle name="EYHeader1 5 2 8 3" xfId="14151"/>
    <cellStyle name="EYHeader1 5 2 9" xfId="14152"/>
    <cellStyle name="EYHeader1 5 2 9 2" xfId="14153"/>
    <cellStyle name="EYHeader1 5 2 9 2 2" xfId="14154"/>
    <cellStyle name="EYHeader1 5 2 9 3" xfId="14155"/>
    <cellStyle name="EYHeader1 5 20" xfId="14156"/>
    <cellStyle name="EYHeader1 5 20 2" xfId="14157"/>
    <cellStyle name="EYHeader1 5 20 2 2" xfId="14158"/>
    <cellStyle name="EYHeader1 5 20 3" xfId="14159"/>
    <cellStyle name="EYHeader1 5 21" xfId="14160"/>
    <cellStyle name="EYHeader1 5 21 2" xfId="14161"/>
    <cellStyle name="EYHeader1 5 22" xfId="14162"/>
    <cellStyle name="EYHeader1 5 3" xfId="14163"/>
    <cellStyle name="EYHeader1 5 3 2" xfId="14164"/>
    <cellStyle name="EYHeader1 5 3 2 2" xfId="14165"/>
    <cellStyle name="EYHeader1 5 3 3" xfId="14166"/>
    <cellStyle name="EYHeader1 5 4" xfId="14167"/>
    <cellStyle name="EYHeader1 5 4 2" xfId="14168"/>
    <cellStyle name="EYHeader1 5 4 2 2" xfId="14169"/>
    <cellStyle name="EYHeader1 5 4 3" xfId="14170"/>
    <cellStyle name="EYHeader1 5 5" xfId="14171"/>
    <cellStyle name="EYHeader1 5 5 2" xfId="14172"/>
    <cellStyle name="EYHeader1 5 5 2 2" xfId="14173"/>
    <cellStyle name="EYHeader1 5 5 3" xfId="14174"/>
    <cellStyle name="EYHeader1 5 6" xfId="14175"/>
    <cellStyle name="EYHeader1 5 6 2" xfId="14176"/>
    <cellStyle name="EYHeader1 5 6 2 2" xfId="14177"/>
    <cellStyle name="EYHeader1 5 6 3" xfId="14178"/>
    <cellStyle name="EYHeader1 5 7" xfId="14179"/>
    <cellStyle name="EYHeader1 5 7 2" xfId="14180"/>
    <cellStyle name="EYHeader1 5 7 2 2" xfId="14181"/>
    <cellStyle name="EYHeader1 5 7 3" xfId="14182"/>
    <cellStyle name="EYHeader1 5 8" xfId="14183"/>
    <cellStyle name="EYHeader1 5 8 2" xfId="14184"/>
    <cellStyle name="EYHeader1 5 8 2 2" xfId="14185"/>
    <cellStyle name="EYHeader1 5 8 3" xfId="14186"/>
    <cellStyle name="EYHeader1 5 9" xfId="14187"/>
    <cellStyle name="EYHeader1 5 9 2" xfId="14188"/>
    <cellStyle name="EYHeader1 5 9 2 2" xfId="14189"/>
    <cellStyle name="EYHeader1 5 9 3" xfId="14190"/>
    <cellStyle name="EYHeader1 6" xfId="14191"/>
    <cellStyle name="EYHeader1 6 2" xfId="14192"/>
    <cellStyle name="EYHeader1 6 2 2" xfId="14193"/>
    <cellStyle name="EYHeader1 6 3" xfId="14194"/>
    <cellStyle name="EYHeader1 7" xfId="14195"/>
    <cellStyle name="EYHeader1 7 2" xfId="14196"/>
    <cellStyle name="EYHeader1 7 2 2" xfId="14197"/>
    <cellStyle name="EYHeader1 7 3" xfId="14198"/>
    <cellStyle name="EYHeader1 8" xfId="14199"/>
    <cellStyle name="EYHeader1 8 2" xfId="14200"/>
    <cellStyle name="EYHeader1 8 2 2" xfId="14201"/>
    <cellStyle name="EYHeader1 8 3" xfId="14202"/>
    <cellStyle name="EYHeader1 9" xfId="14203"/>
    <cellStyle name="EYHeader1 9 2" xfId="14204"/>
    <cellStyle name="EYHeader1 9 2 2" xfId="14205"/>
    <cellStyle name="EYHeader1 9 3" xfId="14206"/>
    <cellStyle name="EYHeader2" xfId="14207"/>
    <cellStyle name="EYInputValue" xfId="14208"/>
    <cellStyle name="EYPercent" xfId="14209"/>
    <cellStyle name="Feeder Field" xfId="14210"/>
    <cellStyle name="Feeder Field 10" xfId="14211"/>
    <cellStyle name="Feeder Field 10 2" xfId="14212"/>
    <cellStyle name="Feeder Field 10 2 2" xfId="14213"/>
    <cellStyle name="Feeder Field 10 3" xfId="14214"/>
    <cellStyle name="Feeder Field 11" xfId="14215"/>
    <cellStyle name="Feeder Field 11 2" xfId="14216"/>
    <cellStyle name="Feeder Field 11 2 2" xfId="14217"/>
    <cellStyle name="Feeder Field 11 3" xfId="14218"/>
    <cellStyle name="Feeder Field 12" xfId="14219"/>
    <cellStyle name="Feeder Field 12 2" xfId="14220"/>
    <cellStyle name="Feeder Field 12 2 2" xfId="14221"/>
    <cellStyle name="Feeder Field 12 3" xfId="14222"/>
    <cellStyle name="Feeder Field 13" xfId="14223"/>
    <cellStyle name="Feeder Field 13 2" xfId="14224"/>
    <cellStyle name="Feeder Field 13 2 2" xfId="14225"/>
    <cellStyle name="Feeder Field 13 3" xfId="14226"/>
    <cellStyle name="Feeder Field 14" xfId="14227"/>
    <cellStyle name="Feeder Field 14 2" xfId="14228"/>
    <cellStyle name="Feeder Field 14 2 2" xfId="14229"/>
    <cellStyle name="Feeder Field 14 3" xfId="14230"/>
    <cellStyle name="Feeder Field 15" xfId="14231"/>
    <cellStyle name="Feeder Field 15 2" xfId="14232"/>
    <cellStyle name="Feeder Field 15 2 2" xfId="14233"/>
    <cellStyle name="Feeder Field 15 3" xfId="14234"/>
    <cellStyle name="Feeder Field 16" xfId="14235"/>
    <cellStyle name="Feeder Field 16 2" xfId="14236"/>
    <cellStyle name="Feeder Field 16 2 2" xfId="14237"/>
    <cellStyle name="Feeder Field 16 3" xfId="14238"/>
    <cellStyle name="Feeder Field 17" xfId="14239"/>
    <cellStyle name="Feeder Field 17 2" xfId="14240"/>
    <cellStyle name="Feeder Field 17 2 2" xfId="14241"/>
    <cellStyle name="Feeder Field 17 3" xfId="14242"/>
    <cellStyle name="Feeder Field 18" xfId="14243"/>
    <cellStyle name="Feeder Field 18 2" xfId="14244"/>
    <cellStyle name="Feeder Field 18 2 2" xfId="14245"/>
    <cellStyle name="Feeder Field 18 3" xfId="14246"/>
    <cellStyle name="Feeder Field 19" xfId="14247"/>
    <cellStyle name="Feeder Field 19 2" xfId="14248"/>
    <cellStyle name="Feeder Field 19 2 2" xfId="14249"/>
    <cellStyle name="Feeder Field 19 3" xfId="14250"/>
    <cellStyle name="Feeder Field 2" xfId="14251"/>
    <cellStyle name="Feeder Field 2 10" xfId="14252"/>
    <cellStyle name="Feeder Field 2 10 2" xfId="14253"/>
    <cellStyle name="Feeder Field 2 10 2 2" xfId="14254"/>
    <cellStyle name="Feeder Field 2 10 3" xfId="14255"/>
    <cellStyle name="Feeder Field 2 11" xfId="14256"/>
    <cellStyle name="Feeder Field 2 11 2" xfId="14257"/>
    <cellStyle name="Feeder Field 2 11 2 2" xfId="14258"/>
    <cellStyle name="Feeder Field 2 11 3" xfId="14259"/>
    <cellStyle name="Feeder Field 2 12" xfId="14260"/>
    <cellStyle name="Feeder Field 2 12 2" xfId="14261"/>
    <cellStyle name="Feeder Field 2 12 2 2" xfId="14262"/>
    <cellStyle name="Feeder Field 2 12 3" xfId="14263"/>
    <cellStyle name="Feeder Field 2 13" xfId="14264"/>
    <cellStyle name="Feeder Field 2 13 2" xfId="14265"/>
    <cellStyle name="Feeder Field 2 13 2 2" xfId="14266"/>
    <cellStyle name="Feeder Field 2 13 3" xfId="14267"/>
    <cellStyle name="Feeder Field 2 14" xfId="14268"/>
    <cellStyle name="Feeder Field 2 14 2" xfId="14269"/>
    <cellStyle name="Feeder Field 2 14 2 2" xfId="14270"/>
    <cellStyle name="Feeder Field 2 14 3" xfId="14271"/>
    <cellStyle name="Feeder Field 2 15" xfId="14272"/>
    <cellStyle name="Feeder Field 2 15 2" xfId="14273"/>
    <cellStyle name="Feeder Field 2 15 2 2" xfId="14274"/>
    <cellStyle name="Feeder Field 2 15 3" xfId="14275"/>
    <cellStyle name="Feeder Field 2 16" xfId="14276"/>
    <cellStyle name="Feeder Field 2 16 2" xfId="14277"/>
    <cellStyle name="Feeder Field 2 16 2 2" xfId="14278"/>
    <cellStyle name="Feeder Field 2 16 3" xfId="14279"/>
    <cellStyle name="Feeder Field 2 17" xfId="14280"/>
    <cellStyle name="Feeder Field 2 17 2" xfId="14281"/>
    <cellStyle name="Feeder Field 2 17 2 2" xfId="14282"/>
    <cellStyle name="Feeder Field 2 17 3" xfId="14283"/>
    <cellStyle name="Feeder Field 2 18" xfId="14284"/>
    <cellStyle name="Feeder Field 2 18 2" xfId="14285"/>
    <cellStyle name="Feeder Field 2 18 2 2" xfId="14286"/>
    <cellStyle name="Feeder Field 2 18 3" xfId="14287"/>
    <cellStyle name="Feeder Field 2 19" xfId="14288"/>
    <cellStyle name="Feeder Field 2 19 2" xfId="14289"/>
    <cellStyle name="Feeder Field 2 19 2 2" xfId="14290"/>
    <cellStyle name="Feeder Field 2 19 3" xfId="14291"/>
    <cellStyle name="Feeder Field 2 2" xfId="14292"/>
    <cellStyle name="Feeder Field 2 2 10" xfId="14293"/>
    <cellStyle name="Feeder Field 2 2 10 2" xfId="14294"/>
    <cellStyle name="Feeder Field 2 2 10 2 2" xfId="14295"/>
    <cellStyle name="Feeder Field 2 2 10 3" xfId="14296"/>
    <cellStyle name="Feeder Field 2 2 11" xfId="14297"/>
    <cellStyle name="Feeder Field 2 2 11 2" xfId="14298"/>
    <cellStyle name="Feeder Field 2 2 11 2 2" xfId="14299"/>
    <cellStyle name="Feeder Field 2 2 11 3" xfId="14300"/>
    <cellStyle name="Feeder Field 2 2 12" xfId="14301"/>
    <cellStyle name="Feeder Field 2 2 12 2" xfId="14302"/>
    <cellStyle name="Feeder Field 2 2 12 2 2" xfId="14303"/>
    <cellStyle name="Feeder Field 2 2 12 3" xfId="14304"/>
    <cellStyle name="Feeder Field 2 2 13" xfId="14305"/>
    <cellStyle name="Feeder Field 2 2 13 2" xfId="14306"/>
    <cellStyle name="Feeder Field 2 2 13 2 2" xfId="14307"/>
    <cellStyle name="Feeder Field 2 2 13 3" xfId="14308"/>
    <cellStyle name="Feeder Field 2 2 14" xfId="14309"/>
    <cellStyle name="Feeder Field 2 2 14 2" xfId="14310"/>
    <cellStyle name="Feeder Field 2 2 14 2 2" xfId="14311"/>
    <cellStyle name="Feeder Field 2 2 14 3" xfId="14312"/>
    <cellStyle name="Feeder Field 2 2 15" xfId="14313"/>
    <cellStyle name="Feeder Field 2 2 15 2" xfId="14314"/>
    <cellStyle name="Feeder Field 2 2 15 2 2" xfId="14315"/>
    <cellStyle name="Feeder Field 2 2 15 3" xfId="14316"/>
    <cellStyle name="Feeder Field 2 2 16" xfId="14317"/>
    <cellStyle name="Feeder Field 2 2 16 2" xfId="14318"/>
    <cellStyle name="Feeder Field 2 2 16 2 2" xfId="14319"/>
    <cellStyle name="Feeder Field 2 2 16 3" xfId="14320"/>
    <cellStyle name="Feeder Field 2 2 17" xfId="14321"/>
    <cellStyle name="Feeder Field 2 2 17 2" xfId="14322"/>
    <cellStyle name="Feeder Field 2 2 17 2 2" xfId="14323"/>
    <cellStyle name="Feeder Field 2 2 17 3" xfId="14324"/>
    <cellStyle name="Feeder Field 2 2 18" xfId="14325"/>
    <cellStyle name="Feeder Field 2 2 18 2" xfId="14326"/>
    <cellStyle name="Feeder Field 2 2 19" xfId="14327"/>
    <cellStyle name="Feeder Field 2 2 2" xfId="14328"/>
    <cellStyle name="Feeder Field 2 2 2 10" xfId="14329"/>
    <cellStyle name="Feeder Field 2 2 2 10 2" xfId="14330"/>
    <cellStyle name="Feeder Field 2 2 2 10 2 2" xfId="14331"/>
    <cellStyle name="Feeder Field 2 2 2 10 3" xfId="14332"/>
    <cellStyle name="Feeder Field 2 2 2 11" xfId="14333"/>
    <cellStyle name="Feeder Field 2 2 2 11 2" xfId="14334"/>
    <cellStyle name="Feeder Field 2 2 2 11 2 2" xfId="14335"/>
    <cellStyle name="Feeder Field 2 2 2 11 3" xfId="14336"/>
    <cellStyle name="Feeder Field 2 2 2 12" xfId="14337"/>
    <cellStyle name="Feeder Field 2 2 2 12 2" xfId="14338"/>
    <cellStyle name="Feeder Field 2 2 2 12 2 2" xfId="14339"/>
    <cellStyle name="Feeder Field 2 2 2 12 3" xfId="14340"/>
    <cellStyle name="Feeder Field 2 2 2 13" xfId="14341"/>
    <cellStyle name="Feeder Field 2 2 2 13 2" xfId="14342"/>
    <cellStyle name="Feeder Field 2 2 2 13 2 2" xfId="14343"/>
    <cellStyle name="Feeder Field 2 2 2 13 3" xfId="14344"/>
    <cellStyle name="Feeder Field 2 2 2 14" xfId="14345"/>
    <cellStyle name="Feeder Field 2 2 2 14 2" xfId="14346"/>
    <cellStyle name="Feeder Field 2 2 2 14 2 2" xfId="14347"/>
    <cellStyle name="Feeder Field 2 2 2 14 3" xfId="14348"/>
    <cellStyle name="Feeder Field 2 2 2 15" xfId="14349"/>
    <cellStyle name="Feeder Field 2 2 2 15 2" xfId="14350"/>
    <cellStyle name="Feeder Field 2 2 2 15 2 2" xfId="14351"/>
    <cellStyle name="Feeder Field 2 2 2 15 3" xfId="14352"/>
    <cellStyle name="Feeder Field 2 2 2 16" xfId="14353"/>
    <cellStyle name="Feeder Field 2 2 2 16 2" xfId="14354"/>
    <cellStyle name="Feeder Field 2 2 2 16 2 2" xfId="14355"/>
    <cellStyle name="Feeder Field 2 2 2 16 3" xfId="14356"/>
    <cellStyle name="Feeder Field 2 2 2 17" xfId="14357"/>
    <cellStyle name="Feeder Field 2 2 2 17 2" xfId="14358"/>
    <cellStyle name="Feeder Field 2 2 2 17 2 2" xfId="14359"/>
    <cellStyle name="Feeder Field 2 2 2 17 3" xfId="14360"/>
    <cellStyle name="Feeder Field 2 2 2 18" xfId="14361"/>
    <cellStyle name="Feeder Field 2 2 2 18 2" xfId="14362"/>
    <cellStyle name="Feeder Field 2 2 2 18 2 2" xfId="14363"/>
    <cellStyle name="Feeder Field 2 2 2 18 3" xfId="14364"/>
    <cellStyle name="Feeder Field 2 2 2 19" xfId="14365"/>
    <cellStyle name="Feeder Field 2 2 2 19 2" xfId="14366"/>
    <cellStyle name="Feeder Field 2 2 2 19 2 2" xfId="14367"/>
    <cellStyle name="Feeder Field 2 2 2 19 3" xfId="14368"/>
    <cellStyle name="Feeder Field 2 2 2 2" xfId="14369"/>
    <cellStyle name="Feeder Field 2 2 2 2 2" xfId="14370"/>
    <cellStyle name="Feeder Field 2 2 2 2 2 2" xfId="14371"/>
    <cellStyle name="Feeder Field 2 2 2 2 3" xfId="14372"/>
    <cellStyle name="Feeder Field 2 2 2 20" xfId="14373"/>
    <cellStyle name="Feeder Field 2 2 2 20 2" xfId="14374"/>
    <cellStyle name="Feeder Field 2 2 2 20 2 2" xfId="14375"/>
    <cellStyle name="Feeder Field 2 2 2 20 3" xfId="14376"/>
    <cellStyle name="Feeder Field 2 2 2 21" xfId="14377"/>
    <cellStyle name="Feeder Field 2 2 2 21 2" xfId="14378"/>
    <cellStyle name="Feeder Field 2 2 2 22" xfId="14379"/>
    <cellStyle name="Feeder Field 2 2 2 3" xfId="14380"/>
    <cellStyle name="Feeder Field 2 2 2 3 2" xfId="14381"/>
    <cellStyle name="Feeder Field 2 2 2 3 2 2" xfId="14382"/>
    <cellStyle name="Feeder Field 2 2 2 3 3" xfId="14383"/>
    <cellStyle name="Feeder Field 2 2 2 4" xfId="14384"/>
    <cellStyle name="Feeder Field 2 2 2 4 2" xfId="14385"/>
    <cellStyle name="Feeder Field 2 2 2 4 2 2" xfId="14386"/>
    <cellStyle name="Feeder Field 2 2 2 4 3" xfId="14387"/>
    <cellStyle name="Feeder Field 2 2 2 5" xfId="14388"/>
    <cellStyle name="Feeder Field 2 2 2 5 2" xfId="14389"/>
    <cellStyle name="Feeder Field 2 2 2 5 2 2" xfId="14390"/>
    <cellStyle name="Feeder Field 2 2 2 5 3" xfId="14391"/>
    <cellStyle name="Feeder Field 2 2 2 6" xfId="14392"/>
    <cellStyle name="Feeder Field 2 2 2 6 2" xfId="14393"/>
    <cellStyle name="Feeder Field 2 2 2 6 2 2" xfId="14394"/>
    <cellStyle name="Feeder Field 2 2 2 6 3" xfId="14395"/>
    <cellStyle name="Feeder Field 2 2 2 7" xfId="14396"/>
    <cellStyle name="Feeder Field 2 2 2 7 2" xfId="14397"/>
    <cellStyle name="Feeder Field 2 2 2 7 2 2" xfId="14398"/>
    <cellStyle name="Feeder Field 2 2 2 7 3" xfId="14399"/>
    <cellStyle name="Feeder Field 2 2 2 8" xfId="14400"/>
    <cellStyle name="Feeder Field 2 2 2 8 2" xfId="14401"/>
    <cellStyle name="Feeder Field 2 2 2 8 2 2" xfId="14402"/>
    <cellStyle name="Feeder Field 2 2 2 8 3" xfId="14403"/>
    <cellStyle name="Feeder Field 2 2 2 9" xfId="14404"/>
    <cellStyle name="Feeder Field 2 2 2 9 2" xfId="14405"/>
    <cellStyle name="Feeder Field 2 2 2 9 2 2" xfId="14406"/>
    <cellStyle name="Feeder Field 2 2 2 9 3" xfId="14407"/>
    <cellStyle name="Feeder Field 2 2 3" xfId="14408"/>
    <cellStyle name="Feeder Field 2 2 3 2" xfId="14409"/>
    <cellStyle name="Feeder Field 2 2 3 2 2" xfId="14410"/>
    <cellStyle name="Feeder Field 2 2 3 3" xfId="14411"/>
    <cellStyle name="Feeder Field 2 2 4" xfId="14412"/>
    <cellStyle name="Feeder Field 2 2 4 2" xfId="14413"/>
    <cellStyle name="Feeder Field 2 2 4 2 2" xfId="14414"/>
    <cellStyle name="Feeder Field 2 2 4 3" xfId="14415"/>
    <cellStyle name="Feeder Field 2 2 5" xfId="14416"/>
    <cellStyle name="Feeder Field 2 2 5 2" xfId="14417"/>
    <cellStyle name="Feeder Field 2 2 5 2 2" xfId="14418"/>
    <cellStyle name="Feeder Field 2 2 5 3" xfId="14419"/>
    <cellStyle name="Feeder Field 2 2 6" xfId="14420"/>
    <cellStyle name="Feeder Field 2 2 6 2" xfId="14421"/>
    <cellStyle name="Feeder Field 2 2 6 2 2" xfId="14422"/>
    <cellStyle name="Feeder Field 2 2 6 3" xfId="14423"/>
    <cellStyle name="Feeder Field 2 2 7" xfId="14424"/>
    <cellStyle name="Feeder Field 2 2 7 2" xfId="14425"/>
    <cellStyle name="Feeder Field 2 2 7 2 2" xfId="14426"/>
    <cellStyle name="Feeder Field 2 2 7 3" xfId="14427"/>
    <cellStyle name="Feeder Field 2 2 8" xfId="14428"/>
    <cellStyle name="Feeder Field 2 2 8 2" xfId="14429"/>
    <cellStyle name="Feeder Field 2 2 8 2 2" xfId="14430"/>
    <cellStyle name="Feeder Field 2 2 8 3" xfId="14431"/>
    <cellStyle name="Feeder Field 2 2 9" xfId="14432"/>
    <cellStyle name="Feeder Field 2 2 9 2" xfId="14433"/>
    <cellStyle name="Feeder Field 2 2 9 2 2" xfId="14434"/>
    <cellStyle name="Feeder Field 2 2 9 3" xfId="14435"/>
    <cellStyle name="Feeder Field 2 20" xfId="14436"/>
    <cellStyle name="Feeder Field 2 20 2" xfId="14437"/>
    <cellStyle name="Feeder Field 2 20 2 2" xfId="14438"/>
    <cellStyle name="Feeder Field 2 20 3" xfId="14439"/>
    <cellStyle name="Feeder Field 2 21" xfId="14440"/>
    <cellStyle name="Feeder Field 2 21 2" xfId="14441"/>
    <cellStyle name="Feeder Field 2 22" xfId="14442"/>
    <cellStyle name="Feeder Field 2 3" xfId="14443"/>
    <cellStyle name="Feeder Field 2 3 10" xfId="14444"/>
    <cellStyle name="Feeder Field 2 3 10 2" xfId="14445"/>
    <cellStyle name="Feeder Field 2 3 10 2 2" xfId="14446"/>
    <cellStyle name="Feeder Field 2 3 10 3" xfId="14447"/>
    <cellStyle name="Feeder Field 2 3 11" xfId="14448"/>
    <cellStyle name="Feeder Field 2 3 11 2" xfId="14449"/>
    <cellStyle name="Feeder Field 2 3 11 2 2" xfId="14450"/>
    <cellStyle name="Feeder Field 2 3 11 3" xfId="14451"/>
    <cellStyle name="Feeder Field 2 3 12" xfId="14452"/>
    <cellStyle name="Feeder Field 2 3 12 2" xfId="14453"/>
    <cellStyle name="Feeder Field 2 3 12 2 2" xfId="14454"/>
    <cellStyle name="Feeder Field 2 3 12 3" xfId="14455"/>
    <cellStyle name="Feeder Field 2 3 13" xfId="14456"/>
    <cellStyle name="Feeder Field 2 3 13 2" xfId="14457"/>
    <cellStyle name="Feeder Field 2 3 13 2 2" xfId="14458"/>
    <cellStyle name="Feeder Field 2 3 13 3" xfId="14459"/>
    <cellStyle name="Feeder Field 2 3 14" xfId="14460"/>
    <cellStyle name="Feeder Field 2 3 14 2" xfId="14461"/>
    <cellStyle name="Feeder Field 2 3 14 2 2" xfId="14462"/>
    <cellStyle name="Feeder Field 2 3 14 3" xfId="14463"/>
    <cellStyle name="Feeder Field 2 3 15" xfId="14464"/>
    <cellStyle name="Feeder Field 2 3 15 2" xfId="14465"/>
    <cellStyle name="Feeder Field 2 3 15 2 2" xfId="14466"/>
    <cellStyle name="Feeder Field 2 3 15 3" xfId="14467"/>
    <cellStyle name="Feeder Field 2 3 16" xfId="14468"/>
    <cellStyle name="Feeder Field 2 3 16 2" xfId="14469"/>
    <cellStyle name="Feeder Field 2 3 16 2 2" xfId="14470"/>
    <cellStyle name="Feeder Field 2 3 16 3" xfId="14471"/>
    <cellStyle name="Feeder Field 2 3 17" xfId="14472"/>
    <cellStyle name="Feeder Field 2 3 17 2" xfId="14473"/>
    <cellStyle name="Feeder Field 2 3 17 2 2" xfId="14474"/>
    <cellStyle name="Feeder Field 2 3 17 3" xfId="14475"/>
    <cellStyle name="Feeder Field 2 3 18" xfId="14476"/>
    <cellStyle name="Feeder Field 2 3 18 2" xfId="14477"/>
    <cellStyle name="Feeder Field 2 3 19" xfId="14478"/>
    <cellStyle name="Feeder Field 2 3 2" xfId="14479"/>
    <cellStyle name="Feeder Field 2 3 2 10" xfId="14480"/>
    <cellStyle name="Feeder Field 2 3 2 10 2" xfId="14481"/>
    <cellStyle name="Feeder Field 2 3 2 10 2 2" xfId="14482"/>
    <cellStyle name="Feeder Field 2 3 2 10 3" xfId="14483"/>
    <cellStyle name="Feeder Field 2 3 2 11" xfId="14484"/>
    <cellStyle name="Feeder Field 2 3 2 11 2" xfId="14485"/>
    <cellStyle name="Feeder Field 2 3 2 11 2 2" xfId="14486"/>
    <cellStyle name="Feeder Field 2 3 2 11 3" xfId="14487"/>
    <cellStyle name="Feeder Field 2 3 2 12" xfId="14488"/>
    <cellStyle name="Feeder Field 2 3 2 12 2" xfId="14489"/>
    <cellStyle name="Feeder Field 2 3 2 12 2 2" xfId="14490"/>
    <cellStyle name="Feeder Field 2 3 2 12 3" xfId="14491"/>
    <cellStyle name="Feeder Field 2 3 2 13" xfId="14492"/>
    <cellStyle name="Feeder Field 2 3 2 13 2" xfId="14493"/>
    <cellStyle name="Feeder Field 2 3 2 13 2 2" xfId="14494"/>
    <cellStyle name="Feeder Field 2 3 2 13 3" xfId="14495"/>
    <cellStyle name="Feeder Field 2 3 2 14" xfId="14496"/>
    <cellStyle name="Feeder Field 2 3 2 14 2" xfId="14497"/>
    <cellStyle name="Feeder Field 2 3 2 14 2 2" xfId="14498"/>
    <cellStyle name="Feeder Field 2 3 2 14 3" xfId="14499"/>
    <cellStyle name="Feeder Field 2 3 2 15" xfId="14500"/>
    <cellStyle name="Feeder Field 2 3 2 15 2" xfId="14501"/>
    <cellStyle name="Feeder Field 2 3 2 15 2 2" xfId="14502"/>
    <cellStyle name="Feeder Field 2 3 2 15 3" xfId="14503"/>
    <cellStyle name="Feeder Field 2 3 2 16" xfId="14504"/>
    <cellStyle name="Feeder Field 2 3 2 16 2" xfId="14505"/>
    <cellStyle name="Feeder Field 2 3 2 16 2 2" xfId="14506"/>
    <cellStyle name="Feeder Field 2 3 2 16 3" xfId="14507"/>
    <cellStyle name="Feeder Field 2 3 2 17" xfId="14508"/>
    <cellStyle name="Feeder Field 2 3 2 17 2" xfId="14509"/>
    <cellStyle name="Feeder Field 2 3 2 17 2 2" xfId="14510"/>
    <cellStyle name="Feeder Field 2 3 2 17 3" xfId="14511"/>
    <cellStyle name="Feeder Field 2 3 2 18" xfId="14512"/>
    <cellStyle name="Feeder Field 2 3 2 18 2" xfId="14513"/>
    <cellStyle name="Feeder Field 2 3 2 18 2 2" xfId="14514"/>
    <cellStyle name="Feeder Field 2 3 2 18 3" xfId="14515"/>
    <cellStyle name="Feeder Field 2 3 2 19" xfId="14516"/>
    <cellStyle name="Feeder Field 2 3 2 19 2" xfId="14517"/>
    <cellStyle name="Feeder Field 2 3 2 19 2 2" xfId="14518"/>
    <cellStyle name="Feeder Field 2 3 2 19 3" xfId="14519"/>
    <cellStyle name="Feeder Field 2 3 2 2" xfId="14520"/>
    <cellStyle name="Feeder Field 2 3 2 2 2" xfId="14521"/>
    <cellStyle name="Feeder Field 2 3 2 2 2 2" xfId="14522"/>
    <cellStyle name="Feeder Field 2 3 2 2 3" xfId="14523"/>
    <cellStyle name="Feeder Field 2 3 2 20" xfId="14524"/>
    <cellStyle name="Feeder Field 2 3 2 20 2" xfId="14525"/>
    <cellStyle name="Feeder Field 2 3 2 20 2 2" xfId="14526"/>
    <cellStyle name="Feeder Field 2 3 2 20 3" xfId="14527"/>
    <cellStyle name="Feeder Field 2 3 2 21" xfId="14528"/>
    <cellStyle name="Feeder Field 2 3 2 21 2" xfId="14529"/>
    <cellStyle name="Feeder Field 2 3 2 22" xfId="14530"/>
    <cellStyle name="Feeder Field 2 3 2 3" xfId="14531"/>
    <cellStyle name="Feeder Field 2 3 2 3 2" xfId="14532"/>
    <cellStyle name="Feeder Field 2 3 2 3 2 2" xfId="14533"/>
    <cellStyle name="Feeder Field 2 3 2 3 3" xfId="14534"/>
    <cellStyle name="Feeder Field 2 3 2 4" xfId="14535"/>
    <cellStyle name="Feeder Field 2 3 2 4 2" xfId="14536"/>
    <cellStyle name="Feeder Field 2 3 2 4 2 2" xfId="14537"/>
    <cellStyle name="Feeder Field 2 3 2 4 3" xfId="14538"/>
    <cellStyle name="Feeder Field 2 3 2 5" xfId="14539"/>
    <cellStyle name="Feeder Field 2 3 2 5 2" xfId="14540"/>
    <cellStyle name="Feeder Field 2 3 2 5 2 2" xfId="14541"/>
    <cellStyle name="Feeder Field 2 3 2 5 3" xfId="14542"/>
    <cellStyle name="Feeder Field 2 3 2 6" xfId="14543"/>
    <cellStyle name="Feeder Field 2 3 2 6 2" xfId="14544"/>
    <cellStyle name="Feeder Field 2 3 2 6 2 2" xfId="14545"/>
    <cellStyle name="Feeder Field 2 3 2 6 3" xfId="14546"/>
    <cellStyle name="Feeder Field 2 3 2 7" xfId="14547"/>
    <cellStyle name="Feeder Field 2 3 2 7 2" xfId="14548"/>
    <cellStyle name="Feeder Field 2 3 2 7 2 2" xfId="14549"/>
    <cellStyle name="Feeder Field 2 3 2 7 3" xfId="14550"/>
    <cellStyle name="Feeder Field 2 3 2 8" xfId="14551"/>
    <cellStyle name="Feeder Field 2 3 2 8 2" xfId="14552"/>
    <cellStyle name="Feeder Field 2 3 2 8 2 2" xfId="14553"/>
    <cellStyle name="Feeder Field 2 3 2 8 3" xfId="14554"/>
    <cellStyle name="Feeder Field 2 3 2 9" xfId="14555"/>
    <cellStyle name="Feeder Field 2 3 2 9 2" xfId="14556"/>
    <cellStyle name="Feeder Field 2 3 2 9 2 2" xfId="14557"/>
    <cellStyle name="Feeder Field 2 3 2 9 3" xfId="14558"/>
    <cellStyle name="Feeder Field 2 3 3" xfId="14559"/>
    <cellStyle name="Feeder Field 2 3 3 2" xfId="14560"/>
    <cellStyle name="Feeder Field 2 3 3 2 2" xfId="14561"/>
    <cellStyle name="Feeder Field 2 3 3 3" xfId="14562"/>
    <cellStyle name="Feeder Field 2 3 4" xfId="14563"/>
    <cellStyle name="Feeder Field 2 3 4 2" xfId="14564"/>
    <cellStyle name="Feeder Field 2 3 4 2 2" xfId="14565"/>
    <cellStyle name="Feeder Field 2 3 4 3" xfId="14566"/>
    <cellStyle name="Feeder Field 2 3 5" xfId="14567"/>
    <cellStyle name="Feeder Field 2 3 5 2" xfId="14568"/>
    <cellStyle name="Feeder Field 2 3 5 2 2" xfId="14569"/>
    <cellStyle name="Feeder Field 2 3 5 3" xfId="14570"/>
    <cellStyle name="Feeder Field 2 3 6" xfId="14571"/>
    <cellStyle name="Feeder Field 2 3 6 2" xfId="14572"/>
    <cellStyle name="Feeder Field 2 3 6 2 2" xfId="14573"/>
    <cellStyle name="Feeder Field 2 3 6 3" xfId="14574"/>
    <cellStyle name="Feeder Field 2 3 7" xfId="14575"/>
    <cellStyle name="Feeder Field 2 3 7 2" xfId="14576"/>
    <cellStyle name="Feeder Field 2 3 7 2 2" xfId="14577"/>
    <cellStyle name="Feeder Field 2 3 7 3" xfId="14578"/>
    <cellStyle name="Feeder Field 2 3 8" xfId="14579"/>
    <cellStyle name="Feeder Field 2 3 8 2" xfId="14580"/>
    <cellStyle name="Feeder Field 2 3 8 2 2" xfId="14581"/>
    <cellStyle name="Feeder Field 2 3 8 3" xfId="14582"/>
    <cellStyle name="Feeder Field 2 3 9" xfId="14583"/>
    <cellStyle name="Feeder Field 2 3 9 2" xfId="14584"/>
    <cellStyle name="Feeder Field 2 3 9 2 2" xfId="14585"/>
    <cellStyle name="Feeder Field 2 3 9 3" xfId="14586"/>
    <cellStyle name="Feeder Field 2 4" xfId="14587"/>
    <cellStyle name="Feeder Field 2 4 10" xfId="14588"/>
    <cellStyle name="Feeder Field 2 4 10 2" xfId="14589"/>
    <cellStyle name="Feeder Field 2 4 10 2 2" xfId="14590"/>
    <cellStyle name="Feeder Field 2 4 10 3" xfId="14591"/>
    <cellStyle name="Feeder Field 2 4 11" xfId="14592"/>
    <cellStyle name="Feeder Field 2 4 11 2" xfId="14593"/>
    <cellStyle name="Feeder Field 2 4 11 2 2" xfId="14594"/>
    <cellStyle name="Feeder Field 2 4 11 3" xfId="14595"/>
    <cellStyle name="Feeder Field 2 4 12" xfId="14596"/>
    <cellStyle name="Feeder Field 2 4 12 2" xfId="14597"/>
    <cellStyle name="Feeder Field 2 4 12 2 2" xfId="14598"/>
    <cellStyle name="Feeder Field 2 4 12 3" xfId="14599"/>
    <cellStyle name="Feeder Field 2 4 13" xfId="14600"/>
    <cellStyle name="Feeder Field 2 4 13 2" xfId="14601"/>
    <cellStyle name="Feeder Field 2 4 13 2 2" xfId="14602"/>
    <cellStyle name="Feeder Field 2 4 13 3" xfId="14603"/>
    <cellStyle name="Feeder Field 2 4 14" xfId="14604"/>
    <cellStyle name="Feeder Field 2 4 14 2" xfId="14605"/>
    <cellStyle name="Feeder Field 2 4 14 2 2" xfId="14606"/>
    <cellStyle name="Feeder Field 2 4 14 3" xfId="14607"/>
    <cellStyle name="Feeder Field 2 4 15" xfId="14608"/>
    <cellStyle name="Feeder Field 2 4 15 2" xfId="14609"/>
    <cellStyle name="Feeder Field 2 4 15 2 2" xfId="14610"/>
    <cellStyle name="Feeder Field 2 4 15 3" xfId="14611"/>
    <cellStyle name="Feeder Field 2 4 16" xfId="14612"/>
    <cellStyle name="Feeder Field 2 4 16 2" xfId="14613"/>
    <cellStyle name="Feeder Field 2 4 16 2 2" xfId="14614"/>
    <cellStyle name="Feeder Field 2 4 16 3" xfId="14615"/>
    <cellStyle name="Feeder Field 2 4 17" xfId="14616"/>
    <cellStyle name="Feeder Field 2 4 17 2" xfId="14617"/>
    <cellStyle name="Feeder Field 2 4 17 2 2" xfId="14618"/>
    <cellStyle name="Feeder Field 2 4 17 3" xfId="14619"/>
    <cellStyle name="Feeder Field 2 4 18" xfId="14620"/>
    <cellStyle name="Feeder Field 2 4 18 2" xfId="14621"/>
    <cellStyle name="Feeder Field 2 4 18 2 2" xfId="14622"/>
    <cellStyle name="Feeder Field 2 4 18 3" xfId="14623"/>
    <cellStyle name="Feeder Field 2 4 19" xfId="14624"/>
    <cellStyle name="Feeder Field 2 4 19 2" xfId="14625"/>
    <cellStyle name="Feeder Field 2 4 19 2 2" xfId="14626"/>
    <cellStyle name="Feeder Field 2 4 19 3" xfId="14627"/>
    <cellStyle name="Feeder Field 2 4 2" xfId="14628"/>
    <cellStyle name="Feeder Field 2 4 2 10" xfId="14629"/>
    <cellStyle name="Feeder Field 2 4 2 10 2" xfId="14630"/>
    <cellStyle name="Feeder Field 2 4 2 10 2 2" xfId="14631"/>
    <cellStyle name="Feeder Field 2 4 2 10 3" xfId="14632"/>
    <cellStyle name="Feeder Field 2 4 2 11" xfId="14633"/>
    <cellStyle name="Feeder Field 2 4 2 11 2" xfId="14634"/>
    <cellStyle name="Feeder Field 2 4 2 11 2 2" xfId="14635"/>
    <cellStyle name="Feeder Field 2 4 2 11 3" xfId="14636"/>
    <cellStyle name="Feeder Field 2 4 2 12" xfId="14637"/>
    <cellStyle name="Feeder Field 2 4 2 12 2" xfId="14638"/>
    <cellStyle name="Feeder Field 2 4 2 12 2 2" xfId="14639"/>
    <cellStyle name="Feeder Field 2 4 2 12 3" xfId="14640"/>
    <cellStyle name="Feeder Field 2 4 2 13" xfId="14641"/>
    <cellStyle name="Feeder Field 2 4 2 13 2" xfId="14642"/>
    <cellStyle name="Feeder Field 2 4 2 13 2 2" xfId="14643"/>
    <cellStyle name="Feeder Field 2 4 2 13 3" xfId="14644"/>
    <cellStyle name="Feeder Field 2 4 2 14" xfId="14645"/>
    <cellStyle name="Feeder Field 2 4 2 14 2" xfId="14646"/>
    <cellStyle name="Feeder Field 2 4 2 14 2 2" xfId="14647"/>
    <cellStyle name="Feeder Field 2 4 2 14 3" xfId="14648"/>
    <cellStyle name="Feeder Field 2 4 2 15" xfId="14649"/>
    <cellStyle name="Feeder Field 2 4 2 15 2" xfId="14650"/>
    <cellStyle name="Feeder Field 2 4 2 15 2 2" xfId="14651"/>
    <cellStyle name="Feeder Field 2 4 2 15 3" xfId="14652"/>
    <cellStyle name="Feeder Field 2 4 2 16" xfId="14653"/>
    <cellStyle name="Feeder Field 2 4 2 16 2" xfId="14654"/>
    <cellStyle name="Feeder Field 2 4 2 16 2 2" xfId="14655"/>
    <cellStyle name="Feeder Field 2 4 2 16 3" xfId="14656"/>
    <cellStyle name="Feeder Field 2 4 2 17" xfId="14657"/>
    <cellStyle name="Feeder Field 2 4 2 17 2" xfId="14658"/>
    <cellStyle name="Feeder Field 2 4 2 17 2 2" xfId="14659"/>
    <cellStyle name="Feeder Field 2 4 2 17 3" xfId="14660"/>
    <cellStyle name="Feeder Field 2 4 2 18" xfId="14661"/>
    <cellStyle name="Feeder Field 2 4 2 18 2" xfId="14662"/>
    <cellStyle name="Feeder Field 2 4 2 18 2 2" xfId="14663"/>
    <cellStyle name="Feeder Field 2 4 2 18 3" xfId="14664"/>
    <cellStyle name="Feeder Field 2 4 2 19" xfId="14665"/>
    <cellStyle name="Feeder Field 2 4 2 19 2" xfId="14666"/>
    <cellStyle name="Feeder Field 2 4 2 19 2 2" xfId="14667"/>
    <cellStyle name="Feeder Field 2 4 2 19 3" xfId="14668"/>
    <cellStyle name="Feeder Field 2 4 2 2" xfId="14669"/>
    <cellStyle name="Feeder Field 2 4 2 2 2" xfId="14670"/>
    <cellStyle name="Feeder Field 2 4 2 2 2 2" xfId="14671"/>
    <cellStyle name="Feeder Field 2 4 2 2 3" xfId="14672"/>
    <cellStyle name="Feeder Field 2 4 2 20" xfId="14673"/>
    <cellStyle name="Feeder Field 2 4 2 20 2" xfId="14674"/>
    <cellStyle name="Feeder Field 2 4 2 20 2 2" xfId="14675"/>
    <cellStyle name="Feeder Field 2 4 2 20 3" xfId="14676"/>
    <cellStyle name="Feeder Field 2 4 2 21" xfId="14677"/>
    <cellStyle name="Feeder Field 2 4 2 21 2" xfId="14678"/>
    <cellStyle name="Feeder Field 2 4 2 22" xfId="14679"/>
    <cellStyle name="Feeder Field 2 4 2 3" xfId="14680"/>
    <cellStyle name="Feeder Field 2 4 2 3 2" xfId="14681"/>
    <cellStyle name="Feeder Field 2 4 2 3 2 2" xfId="14682"/>
    <cellStyle name="Feeder Field 2 4 2 3 3" xfId="14683"/>
    <cellStyle name="Feeder Field 2 4 2 4" xfId="14684"/>
    <cellStyle name="Feeder Field 2 4 2 4 2" xfId="14685"/>
    <cellStyle name="Feeder Field 2 4 2 4 2 2" xfId="14686"/>
    <cellStyle name="Feeder Field 2 4 2 4 3" xfId="14687"/>
    <cellStyle name="Feeder Field 2 4 2 5" xfId="14688"/>
    <cellStyle name="Feeder Field 2 4 2 5 2" xfId="14689"/>
    <cellStyle name="Feeder Field 2 4 2 5 2 2" xfId="14690"/>
    <cellStyle name="Feeder Field 2 4 2 5 3" xfId="14691"/>
    <cellStyle name="Feeder Field 2 4 2 6" xfId="14692"/>
    <cellStyle name="Feeder Field 2 4 2 6 2" xfId="14693"/>
    <cellStyle name="Feeder Field 2 4 2 6 2 2" xfId="14694"/>
    <cellStyle name="Feeder Field 2 4 2 6 3" xfId="14695"/>
    <cellStyle name="Feeder Field 2 4 2 7" xfId="14696"/>
    <cellStyle name="Feeder Field 2 4 2 7 2" xfId="14697"/>
    <cellStyle name="Feeder Field 2 4 2 7 2 2" xfId="14698"/>
    <cellStyle name="Feeder Field 2 4 2 7 3" xfId="14699"/>
    <cellStyle name="Feeder Field 2 4 2 8" xfId="14700"/>
    <cellStyle name="Feeder Field 2 4 2 8 2" xfId="14701"/>
    <cellStyle name="Feeder Field 2 4 2 8 2 2" xfId="14702"/>
    <cellStyle name="Feeder Field 2 4 2 8 3" xfId="14703"/>
    <cellStyle name="Feeder Field 2 4 2 9" xfId="14704"/>
    <cellStyle name="Feeder Field 2 4 2 9 2" xfId="14705"/>
    <cellStyle name="Feeder Field 2 4 2 9 2 2" xfId="14706"/>
    <cellStyle name="Feeder Field 2 4 2 9 3" xfId="14707"/>
    <cellStyle name="Feeder Field 2 4 20" xfId="14708"/>
    <cellStyle name="Feeder Field 2 4 20 2" xfId="14709"/>
    <cellStyle name="Feeder Field 2 4 20 2 2" xfId="14710"/>
    <cellStyle name="Feeder Field 2 4 20 3" xfId="14711"/>
    <cellStyle name="Feeder Field 2 4 21" xfId="14712"/>
    <cellStyle name="Feeder Field 2 4 21 2" xfId="14713"/>
    <cellStyle name="Feeder Field 2 4 21 2 2" xfId="14714"/>
    <cellStyle name="Feeder Field 2 4 21 3" xfId="14715"/>
    <cellStyle name="Feeder Field 2 4 22" xfId="14716"/>
    <cellStyle name="Feeder Field 2 4 22 2" xfId="14717"/>
    <cellStyle name="Feeder Field 2 4 23" xfId="14718"/>
    <cellStyle name="Feeder Field 2 4 3" xfId="14719"/>
    <cellStyle name="Feeder Field 2 4 3 2" xfId="14720"/>
    <cellStyle name="Feeder Field 2 4 3 2 2" xfId="14721"/>
    <cellStyle name="Feeder Field 2 4 3 3" xfId="14722"/>
    <cellStyle name="Feeder Field 2 4 4" xfId="14723"/>
    <cellStyle name="Feeder Field 2 4 4 2" xfId="14724"/>
    <cellStyle name="Feeder Field 2 4 4 2 2" xfId="14725"/>
    <cellStyle name="Feeder Field 2 4 4 3" xfId="14726"/>
    <cellStyle name="Feeder Field 2 4 5" xfId="14727"/>
    <cellStyle name="Feeder Field 2 4 5 2" xfId="14728"/>
    <cellStyle name="Feeder Field 2 4 5 2 2" xfId="14729"/>
    <cellStyle name="Feeder Field 2 4 5 3" xfId="14730"/>
    <cellStyle name="Feeder Field 2 4 6" xfId="14731"/>
    <cellStyle name="Feeder Field 2 4 6 2" xfId="14732"/>
    <cellStyle name="Feeder Field 2 4 6 2 2" xfId="14733"/>
    <cellStyle name="Feeder Field 2 4 6 3" xfId="14734"/>
    <cellStyle name="Feeder Field 2 4 7" xfId="14735"/>
    <cellStyle name="Feeder Field 2 4 7 2" xfId="14736"/>
    <cellStyle name="Feeder Field 2 4 7 2 2" xfId="14737"/>
    <cellStyle name="Feeder Field 2 4 7 3" xfId="14738"/>
    <cellStyle name="Feeder Field 2 4 8" xfId="14739"/>
    <cellStyle name="Feeder Field 2 4 8 2" xfId="14740"/>
    <cellStyle name="Feeder Field 2 4 8 2 2" xfId="14741"/>
    <cellStyle name="Feeder Field 2 4 8 3" xfId="14742"/>
    <cellStyle name="Feeder Field 2 4 9" xfId="14743"/>
    <cellStyle name="Feeder Field 2 4 9 2" xfId="14744"/>
    <cellStyle name="Feeder Field 2 4 9 2 2" xfId="14745"/>
    <cellStyle name="Feeder Field 2 4 9 3" xfId="14746"/>
    <cellStyle name="Feeder Field 2 5" xfId="14747"/>
    <cellStyle name="Feeder Field 2 5 10" xfId="14748"/>
    <cellStyle name="Feeder Field 2 5 10 2" xfId="14749"/>
    <cellStyle name="Feeder Field 2 5 10 2 2" xfId="14750"/>
    <cellStyle name="Feeder Field 2 5 10 3" xfId="14751"/>
    <cellStyle name="Feeder Field 2 5 11" xfId="14752"/>
    <cellStyle name="Feeder Field 2 5 11 2" xfId="14753"/>
    <cellStyle name="Feeder Field 2 5 11 2 2" xfId="14754"/>
    <cellStyle name="Feeder Field 2 5 11 3" xfId="14755"/>
    <cellStyle name="Feeder Field 2 5 12" xfId="14756"/>
    <cellStyle name="Feeder Field 2 5 12 2" xfId="14757"/>
    <cellStyle name="Feeder Field 2 5 12 2 2" xfId="14758"/>
    <cellStyle name="Feeder Field 2 5 12 3" xfId="14759"/>
    <cellStyle name="Feeder Field 2 5 13" xfId="14760"/>
    <cellStyle name="Feeder Field 2 5 13 2" xfId="14761"/>
    <cellStyle name="Feeder Field 2 5 13 2 2" xfId="14762"/>
    <cellStyle name="Feeder Field 2 5 13 3" xfId="14763"/>
    <cellStyle name="Feeder Field 2 5 14" xfId="14764"/>
    <cellStyle name="Feeder Field 2 5 14 2" xfId="14765"/>
    <cellStyle name="Feeder Field 2 5 14 2 2" xfId="14766"/>
    <cellStyle name="Feeder Field 2 5 14 3" xfId="14767"/>
    <cellStyle name="Feeder Field 2 5 15" xfId="14768"/>
    <cellStyle name="Feeder Field 2 5 15 2" xfId="14769"/>
    <cellStyle name="Feeder Field 2 5 15 2 2" xfId="14770"/>
    <cellStyle name="Feeder Field 2 5 15 3" xfId="14771"/>
    <cellStyle name="Feeder Field 2 5 16" xfId="14772"/>
    <cellStyle name="Feeder Field 2 5 16 2" xfId="14773"/>
    <cellStyle name="Feeder Field 2 5 16 2 2" xfId="14774"/>
    <cellStyle name="Feeder Field 2 5 16 3" xfId="14775"/>
    <cellStyle name="Feeder Field 2 5 17" xfId="14776"/>
    <cellStyle name="Feeder Field 2 5 17 2" xfId="14777"/>
    <cellStyle name="Feeder Field 2 5 17 2 2" xfId="14778"/>
    <cellStyle name="Feeder Field 2 5 17 3" xfId="14779"/>
    <cellStyle name="Feeder Field 2 5 18" xfId="14780"/>
    <cellStyle name="Feeder Field 2 5 18 2" xfId="14781"/>
    <cellStyle name="Feeder Field 2 5 18 2 2" xfId="14782"/>
    <cellStyle name="Feeder Field 2 5 18 3" xfId="14783"/>
    <cellStyle name="Feeder Field 2 5 19" xfId="14784"/>
    <cellStyle name="Feeder Field 2 5 19 2" xfId="14785"/>
    <cellStyle name="Feeder Field 2 5 19 2 2" xfId="14786"/>
    <cellStyle name="Feeder Field 2 5 19 3" xfId="14787"/>
    <cellStyle name="Feeder Field 2 5 2" xfId="14788"/>
    <cellStyle name="Feeder Field 2 5 2 2" xfId="14789"/>
    <cellStyle name="Feeder Field 2 5 2 2 2" xfId="14790"/>
    <cellStyle name="Feeder Field 2 5 2 3" xfId="14791"/>
    <cellStyle name="Feeder Field 2 5 20" xfId="14792"/>
    <cellStyle name="Feeder Field 2 5 20 2" xfId="14793"/>
    <cellStyle name="Feeder Field 2 5 20 2 2" xfId="14794"/>
    <cellStyle name="Feeder Field 2 5 20 3" xfId="14795"/>
    <cellStyle name="Feeder Field 2 5 21" xfId="14796"/>
    <cellStyle name="Feeder Field 2 5 21 2" xfId="14797"/>
    <cellStyle name="Feeder Field 2 5 22" xfId="14798"/>
    <cellStyle name="Feeder Field 2 5 3" xfId="14799"/>
    <cellStyle name="Feeder Field 2 5 3 2" xfId="14800"/>
    <cellStyle name="Feeder Field 2 5 3 2 2" xfId="14801"/>
    <cellStyle name="Feeder Field 2 5 3 3" xfId="14802"/>
    <cellStyle name="Feeder Field 2 5 4" xfId="14803"/>
    <cellStyle name="Feeder Field 2 5 4 2" xfId="14804"/>
    <cellStyle name="Feeder Field 2 5 4 2 2" xfId="14805"/>
    <cellStyle name="Feeder Field 2 5 4 3" xfId="14806"/>
    <cellStyle name="Feeder Field 2 5 5" xfId="14807"/>
    <cellStyle name="Feeder Field 2 5 5 2" xfId="14808"/>
    <cellStyle name="Feeder Field 2 5 5 2 2" xfId="14809"/>
    <cellStyle name="Feeder Field 2 5 5 3" xfId="14810"/>
    <cellStyle name="Feeder Field 2 5 6" xfId="14811"/>
    <cellStyle name="Feeder Field 2 5 6 2" xfId="14812"/>
    <cellStyle name="Feeder Field 2 5 6 2 2" xfId="14813"/>
    <cellStyle name="Feeder Field 2 5 6 3" xfId="14814"/>
    <cellStyle name="Feeder Field 2 5 7" xfId="14815"/>
    <cellStyle name="Feeder Field 2 5 7 2" xfId="14816"/>
    <cellStyle name="Feeder Field 2 5 7 2 2" xfId="14817"/>
    <cellStyle name="Feeder Field 2 5 7 3" xfId="14818"/>
    <cellStyle name="Feeder Field 2 5 8" xfId="14819"/>
    <cellStyle name="Feeder Field 2 5 8 2" xfId="14820"/>
    <cellStyle name="Feeder Field 2 5 8 2 2" xfId="14821"/>
    <cellStyle name="Feeder Field 2 5 8 3" xfId="14822"/>
    <cellStyle name="Feeder Field 2 5 9" xfId="14823"/>
    <cellStyle name="Feeder Field 2 5 9 2" xfId="14824"/>
    <cellStyle name="Feeder Field 2 5 9 2 2" xfId="14825"/>
    <cellStyle name="Feeder Field 2 5 9 3" xfId="14826"/>
    <cellStyle name="Feeder Field 2 6" xfId="14827"/>
    <cellStyle name="Feeder Field 2 6 2" xfId="14828"/>
    <cellStyle name="Feeder Field 2 6 2 2" xfId="14829"/>
    <cellStyle name="Feeder Field 2 6 3" xfId="14830"/>
    <cellStyle name="Feeder Field 2 7" xfId="14831"/>
    <cellStyle name="Feeder Field 2 7 2" xfId="14832"/>
    <cellStyle name="Feeder Field 2 7 2 2" xfId="14833"/>
    <cellStyle name="Feeder Field 2 7 3" xfId="14834"/>
    <cellStyle name="Feeder Field 2 8" xfId="14835"/>
    <cellStyle name="Feeder Field 2 8 2" xfId="14836"/>
    <cellStyle name="Feeder Field 2 8 2 2" xfId="14837"/>
    <cellStyle name="Feeder Field 2 8 3" xfId="14838"/>
    <cellStyle name="Feeder Field 2 9" xfId="14839"/>
    <cellStyle name="Feeder Field 2 9 2" xfId="14840"/>
    <cellStyle name="Feeder Field 2 9 2 2" xfId="14841"/>
    <cellStyle name="Feeder Field 2 9 3" xfId="14842"/>
    <cellStyle name="Feeder Field 20" xfId="14843"/>
    <cellStyle name="Feeder Field 20 2" xfId="14844"/>
    <cellStyle name="Feeder Field 20 2 2" xfId="14845"/>
    <cellStyle name="Feeder Field 20 3" xfId="14846"/>
    <cellStyle name="Feeder Field 21" xfId="14847"/>
    <cellStyle name="Feeder Field 21 2" xfId="14848"/>
    <cellStyle name="Feeder Field 21 2 2" xfId="14849"/>
    <cellStyle name="Feeder Field 21 3" xfId="14850"/>
    <cellStyle name="Feeder Field 22" xfId="14851"/>
    <cellStyle name="Feeder Field 22 2" xfId="14852"/>
    <cellStyle name="Feeder Field 23" xfId="14853"/>
    <cellStyle name="Feeder Field 24" xfId="14854"/>
    <cellStyle name="Feeder Field 25" xfId="14855"/>
    <cellStyle name="Feeder Field 26" xfId="14856"/>
    <cellStyle name="Feeder Field 3" xfId="14857"/>
    <cellStyle name="Feeder Field 3 10" xfId="14858"/>
    <cellStyle name="Feeder Field 3 10 2" xfId="14859"/>
    <cellStyle name="Feeder Field 3 10 2 2" xfId="14860"/>
    <cellStyle name="Feeder Field 3 10 3" xfId="14861"/>
    <cellStyle name="Feeder Field 3 11" xfId="14862"/>
    <cellStyle name="Feeder Field 3 11 2" xfId="14863"/>
    <cellStyle name="Feeder Field 3 11 2 2" xfId="14864"/>
    <cellStyle name="Feeder Field 3 11 3" xfId="14865"/>
    <cellStyle name="Feeder Field 3 12" xfId="14866"/>
    <cellStyle name="Feeder Field 3 12 2" xfId="14867"/>
    <cellStyle name="Feeder Field 3 12 2 2" xfId="14868"/>
    <cellStyle name="Feeder Field 3 12 3" xfId="14869"/>
    <cellStyle name="Feeder Field 3 13" xfId="14870"/>
    <cellStyle name="Feeder Field 3 13 2" xfId="14871"/>
    <cellStyle name="Feeder Field 3 13 2 2" xfId="14872"/>
    <cellStyle name="Feeder Field 3 13 3" xfId="14873"/>
    <cellStyle name="Feeder Field 3 14" xfId="14874"/>
    <cellStyle name="Feeder Field 3 14 2" xfId="14875"/>
    <cellStyle name="Feeder Field 3 14 2 2" xfId="14876"/>
    <cellStyle name="Feeder Field 3 14 3" xfId="14877"/>
    <cellStyle name="Feeder Field 3 15" xfId="14878"/>
    <cellStyle name="Feeder Field 3 15 2" xfId="14879"/>
    <cellStyle name="Feeder Field 3 15 2 2" xfId="14880"/>
    <cellStyle name="Feeder Field 3 15 3" xfId="14881"/>
    <cellStyle name="Feeder Field 3 16" xfId="14882"/>
    <cellStyle name="Feeder Field 3 16 2" xfId="14883"/>
    <cellStyle name="Feeder Field 3 16 2 2" xfId="14884"/>
    <cellStyle name="Feeder Field 3 16 3" xfId="14885"/>
    <cellStyle name="Feeder Field 3 17" xfId="14886"/>
    <cellStyle name="Feeder Field 3 17 2" xfId="14887"/>
    <cellStyle name="Feeder Field 3 17 2 2" xfId="14888"/>
    <cellStyle name="Feeder Field 3 17 3" xfId="14889"/>
    <cellStyle name="Feeder Field 3 18" xfId="14890"/>
    <cellStyle name="Feeder Field 3 18 2" xfId="14891"/>
    <cellStyle name="Feeder Field 3 19" xfId="14892"/>
    <cellStyle name="Feeder Field 3 2" xfId="14893"/>
    <cellStyle name="Feeder Field 3 2 10" xfId="14894"/>
    <cellStyle name="Feeder Field 3 2 10 2" xfId="14895"/>
    <cellStyle name="Feeder Field 3 2 10 2 2" xfId="14896"/>
    <cellStyle name="Feeder Field 3 2 10 3" xfId="14897"/>
    <cellStyle name="Feeder Field 3 2 11" xfId="14898"/>
    <cellStyle name="Feeder Field 3 2 11 2" xfId="14899"/>
    <cellStyle name="Feeder Field 3 2 11 2 2" xfId="14900"/>
    <cellStyle name="Feeder Field 3 2 11 3" xfId="14901"/>
    <cellStyle name="Feeder Field 3 2 12" xfId="14902"/>
    <cellStyle name="Feeder Field 3 2 12 2" xfId="14903"/>
    <cellStyle name="Feeder Field 3 2 12 2 2" xfId="14904"/>
    <cellStyle name="Feeder Field 3 2 12 3" xfId="14905"/>
    <cellStyle name="Feeder Field 3 2 13" xfId="14906"/>
    <cellStyle name="Feeder Field 3 2 13 2" xfId="14907"/>
    <cellStyle name="Feeder Field 3 2 13 2 2" xfId="14908"/>
    <cellStyle name="Feeder Field 3 2 13 3" xfId="14909"/>
    <cellStyle name="Feeder Field 3 2 14" xfId="14910"/>
    <cellStyle name="Feeder Field 3 2 14 2" xfId="14911"/>
    <cellStyle name="Feeder Field 3 2 14 2 2" xfId="14912"/>
    <cellStyle name="Feeder Field 3 2 14 3" xfId="14913"/>
    <cellStyle name="Feeder Field 3 2 15" xfId="14914"/>
    <cellStyle name="Feeder Field 3 2 15 2" xfId="14915"/>
    <cellStyle name="Feeder Field 3 2 15 2 2" xfId="14916"/>
    <cellStyle name="Feeder Field 3 2 15 3" xfId="14917"/>
    <cellStyle name="Feeder Field 3 2 16" xfId="14918"/>
    <cellStyle name="Feeder Field 3 2 16 2" xfId="14919"/>
    <cellStyle name="Feeder Field 3 2 16 2 2" xfId="14920"/>
    <cellStyle name="Feeder Field 3 2 16 3" xfId="14921"/>
    <cellStyle name="Feeder Field 3 2 17" xfId="14922"/>
    <cellStyle name="Feeder Field 3 2 17 2" xfId="14923"/>
    <cellStyle name="Feeder Field 3 2 17 2 2" xfId="14924"/>
    <cellStyle name="Feeder Field 3 2 17 3" xfId="14925"/>
    <cellStyle name="Feeder Field 3 2 18" xfId="14926"/>
    <cellStyle name="Feeder Field 3 2 18 2" xfId="14927"/>
    <cellStyle name="Feeder Field 3 2 18 2 2" xfId="14928"/>
    <cellStyle name="Feeder Field 3 2 18 3" xfId="14929"/>
    <cellStyle name="Feeder Field 3 2 19" xfId="14930"/>
    <cellStyle name="Feeder Field 3 2 19 2" xfId="14931"/>
    <cellStyle name="Feeder Field 3 2 19 2 2" xfId="14932"/>
    <cellStyle name="Feeder Field 3 2 19 3" xfId="14933"/>
    <cellStyle name="Feeder Field 3 2 2" xfId="14934"/>
    <cellStyle name="Feeder Field 3 2 2 2" xfId="14935"/>
    <cellStyle name="Feeder Field 3 2 2 2 2" xfId="14936"/>
    <cellStyle name="Feeder Field 3 2 2 3" xfId="14937"/>
    <cellStyle name="Feeder Field 3 2 20" xfId="14938"/>
    <cellStyle name="Feeder Field 3 2 20 2" xfId="14939"/>
    <cellStyle name="Feeder Field 3 2 20 2 2" xfId="14940"/>
    <cellStyle name="Feeder Field 3 2 20 3" xfId="14941"/>
    <cellStyle name="Feeder Field 3 2 21" xfId="14942"/>
    <cellStyle name="Feeder Field 3 2 21 2" xfId="14943"/>
    <cellStyle name="Feeder Field 3 2 22" xfId="14944"/>
    <cellStyle name="Feeder Field 3 2 3" xfId="14945"/>
    <cellStyle name="Feeder Field 3 2 3 2" xfId="14946"/>
    <cellStyle name="Feeder Field 3 2 3 2 2" xfId="14947"/>
    <cellStyle name="Feeder Field 3 2 3 3" xfId="14948"/>
    <cellStyle name="Feeder Field 3 2 4" xfId="14949"/>
    <cellStyle name="Feeder Field 3 2 4 2" xfId="14950"/>
    <cellStyle name="Feeder Field 3 2 4 2 2" xfId="14951"/>
    <cellStyle name="Feeder Field 3 2 4 3" xfId="14952"/>
    <cellStyle name="Feeder Field 3 2 5" xfId="14953"/>
    <cellStyle name="Feeder Field 3 2 5 2" xfId="14954"/>
    <cellStyle name="Feeder Field 3 2 5 2 2" xfId="14955"/>
    <cellStyle name="Feeder Field 3 2 5 3" xfId="14956"/>
    <cellStyle name="Feeder Field 3 2 6" xfId="14957"/>
    <cellStyle name="Feeder Field 3 2 6 2" xfId="14958"/>
    <cellStyle name="Feeder Field 3 2 6 2 2" xfId="14959"/>
    <cellStyle name="Feeder Field 3 2 6 3" xfId="14960"/>
    <cellStyle name="Feeder Field 3 2 7" xfId="14961"/>
    <cellStyle name="Feeder Field 3 2 7 2" xfId="14962"/>
    <cellStyle name="Feeder Field 3 2 7 2 2" xfId="14963"/>
    <cellStyle name="Feeder Field 3 2 7 3" xfId="14964"/>
    <cellStyle name="Feeder Field 3 2 8" xfId="14965"/>
    <cellStyle name="Feeder Field 3 2 8 2" xfId="14966"/>
    <cellStyle name="Feeder Field 3 2 8 2 2" xfId="14967"/>
    <cellStyle name="Feeder Field 3 2 8 3" xfId="14968"/>
    <cellStyle name="Feeder Field 3 2 9" xfId="14969"/>
    <cellStyle name="Feeder Field 3 2 9 2" xfId="14970"/>
    <cellStyle name="Feeder Field 3 2 9 2 2" xfId="14971"/>
    <cellStyle name="Feeder Field 3 2 9 3" xfId="14972"/>
    <cellStyle name="Feeder Field 3 3" xfId="14973"/>
    <cellStyle name="Feeder Field 3 3 2" xfId="14974"/>
    <cellStyle name="Feeder Field 3 3 2 2" xfId="14975"/>
    <cellStyle name="Feeder Field 3 3 3" xfId="14976"/>
    <cellStyle name="Feeder Field 3 4" xfId="14977"/>
    <cellStyle name="Feeder Field 3 4 2" xfId="14978"/>
    <cellStyle name="Feeder Field 3 4 2 2" xfId="14979"/>
    <cellStyle name="Feeder Field 3 4 3" xfId="14980"/>
    <cellStyle name="Feeder Field 3 5" xfId="14981"/>
    <cellStyle name="Feeder Field 3 5 2" xfId="14982"/>
    <cellStyle name="Feeder Field 3 5 2 2" xfId="14983"/>
    <cellStyle name="Feeder Field 3 5 3" xfId="14984"/>
    <cellStyle name="Feeder Field 3 6" xfId="14985"/>
    <cellStyle name="Feeder Field 3 6 2" xfId="14986"/>
    <cellStyle name="Feeder Field 3 6 2 2" xfId="14987"/>
    <cellStyle name="Feeder Field 3 6 3" xfId="14988"/>
    <cellStyle name="Feeder Field 3 7" xfId="14989"/>
    <cellStyle name="Feeder Field 3 7 2" xfId="14990"/>
    <cellStyle name="Feeder Field 3 7 2 2" xfId="14991"/>
    <cellStyle name="Feeder Field 3 7 3" xfId="14992"/>
    <cellStyle name="Feeder Field 3 8" xfId="14993"/>
    <cellStyle name="Feeder Field 3 8 2" xfId="14994"/>
    <cellStyle name="Feeder Field 3 8 2 2" xfId="14995"/>
    <cellStyle name="Feeder Field 3 8 3" xfId="14996"/>
    <cellStyle name="Feeder Field 3 9" xfId="14997"/>
    <cellStyle name="Feeder Field 3 9 2" xfId="14998"/>
    <cellStyle name="Feeder Field 3 9 2 2" xfId="14999"/>
    <cellStyle name="Feeder Field 3 9 3" xfId="15000"/>
    <cellStyle name="Feeder Field 4" xfId="15001"/>
    <cellStyle name="Feeder Field 4 10" xfId="15002"/>
    <cellStyle name="Feeder Field 4 10 2" xfId="15003"/>
    <cellStyle name="Feeder Field 4 10 2 2" xfId="15004"/>
    <cellStyle name="Feeder Field 4 10 3" xfId="15005"/>
    <cellStyle name="Feeder Field 4 11" xfId="15006"/>
    <cellStyle name="Feeder Field 4 11 2" xfId="15007"/>
    <cellStyle name="Feeder Field 4 11 2 2" xfId="15008"/>
    <cellStyle name="Feeder Field 4 11 3" xfId="15009"/>
    <cellStyle name="Feeder Field 4 12" xfId="15010"/>
    <cellStyle name="Feeder Field 4 12 2" xfId="15011"/>
    <cellStyle name="Feeder Field 4 12 2 2" xfId="15012"/>
    <cellStyle name="Feeder Field 4 12 3" xfId="15013"/>
    <cellStyle name="Feeder Field 4 13" xfId="15014"/>
    <cellStyle name="Feeder Field 4 13 2" xfId="15015"/>
    <cellStyle name="Feeder Field 4 13 2 2" xfId="15016"/>
    <cellStyle name="Feeder Field 4 13 3" xfId="15017"/>
    <cellStyle name="Feeder Field 4 14" xfId="15018"/>
    <cellStyle name="Feeder Field 4 14 2" xfId="15019"/>
    <cellStyle name="Feeder Field 4 14 2 2" xfId="15020"/>
    <cellStyle name="Feeder Field 4 14 3" xfId="15021"/>
    <cellStyle name="Feeder Field 4 15" xfId="15022"/>
    <cellStyle name="Feeder Field 4 15 2" xfId="15023"/>
    <cellStyle name="Feeder Field 4 15 2 2" xfId="15024"/>
    <cellStyle name="Feeder Field 4 15 3" xfId="15025"/>
    <cellStyle name="Feeder Field 4 16" xfId="15026"/>
    <cellStyle name="Feeder Field 4 16 2" xfId="15027"/>
    <cellStyle name="Feeder Field 4 16 2 2" xfId="15028"/>
    <cellStyle name="Feeder Field 4 16 3" xfId="15029"/>
    <cellStyle name="Feeder Field 4 17" xfId="15030"/>
    <cellStyle name="Feeder Field 4 17 2" xfId="15031"/>
    <cellStyle name="Feeder Field 4 17 2 2" xfId="15032"/>
    <cellStyle name="Feeder Field 4 17 3" xfId="15033"/>
    <cellStyle name="Feeder Field 4 18" xfId="15034"/>
    <cellStyle name="Feeder Field 4 18 2" xfId="15035"/>
    <cellStyle name="Feeder Field 4 19" xfId="15036"/>
    <cellStyle name="Feeder Field 4 2" xfId="15037"/>
    <cellStyle name="Feeder Field 4 2 10" xfId="15038"/>
    <cellStyle name="Feeder Field 4 2 10 2" xfId="15039"/>
    <cellStyle name="Feeder Field 4 2 10 2 2" xfId="15040"/>
    <cellStyle name="Feeder Field 4 2 10 3" xfId="15041"/>
    <cellStyle name="Feeder Field 4 2 11" xfId="15042"/>
    <cellStyle name="Feeder Field 4 2 11 2" xfId="15043"/>
    <cellStyle name="Feeder Field 4 2 11 2 2" xfId="15044"/>
    <cellStyle name="Feeder Field 4 2 11 3" xfId="15045"/>
    <cellStyle name="Feeder Field 4 2 12" xfId="15046"/>
    <cellStyle name="Feeder Field 4 2 12 2" xfId="15047"/>
    <cellStyle name="Feeder Field 4 2 12 2 2" xfId="15048"/>
    <cellStyle name="Feeder Field 4 2 12 3" xfId="15049"/>
    <cellStyle name="Feeder Field 4 2 13" xfId="15050"/>
    <cellStyle name="Feeder Field 4 2 13 2" xfId="15051"/>
    <cellStyle name="Feeder Field 4 2 13 2 2" xfId="15052"/>
    <cellStyle name="Feeder Field 4 2 13 3" xfId="15053"/>
    <cellStyle name="Feeder Field 4 2 14" xfId="15054"/>
    <cellStyle name="Feeder Field 4 2 14 2" xfId="15055"/>
    <cellStyle name="Feeder Field 4 2 14 2 2" xfId="15056"/>
    <cellStyle name="Feeder Field 4 2 14 3" xfId="15057"/>
    <cellStyle name="Feeder Field 4 2 15" xfId="15058"/>
    <cellStyle name="Feeder Field 4 2 15 2" xfId="15059"/>
    <cellStyle name="Feeder Field 4 2 15 2 2" xfId="15060"/>
    <cellStyle name="Feeder Field 4 2 15 3" xfId="15061"/>
    <cellStyle name="Feeder Field 4 2 16" xfId="15062"/>
    <cellStyle name="Feeder Field 4 2 16 2" xfId="15063"/>
    <cellStyle name="Feeder Field 4 2 16 2 2" xfId="15064"/>
    <cellStyle name="Feeder Field 4 2 16 3" xfId="15065"/>
    <cellStyle name="Feeder Field 4 2 17" xfId="15066"/>
    <cellStyle name="Feeder Field 4 2 17 2" xfId="15067"/>
    <cellStyle name="Feeder Field 4 2 17 2 2" xfId="15068"/>
    <cellStyle name="Feeder Field 4 2 17 3" xfId="15069"/>
    <cellStyle name="Feeder Field 4 2 18" xfId="15070"/>
    <cellStyle name="Feeder Field 4 2 18 2" xfId="15071"/>
    <cellStyle name="Feeder Field 4 2 18 2 2" xfId="15072"/>
    <cellStyle name="Feeder Field 4 2 18 3" xfId="15073"/>
    <cellStyle name="Feeder Field 4 2 19" xfId="15074"/>
    <cellStyle name="Feeder Field 4 2 19 2" xfId="15075"/>
    <cellStyle name="Feeder Field 4 2 19 2 2" xfId="15076"/>
    <cellStyle name="Feeder Field 4 2 19 3" xfId="15077"/>
    <cellStyle name="Feeder Field 4 2 2" xfId="15078"/>
    <cellStyle name="Feeder Field 4 2 2 2" xfId="15079"/>
    <cellStyle name="Feeder Field 4 2 2 2 2" xfId="15080"/>
    <cellStyle name="Feeder Field 4 2 2 3" xfId="15081"/>
    <cellStyle name="Feeder Field 4 2 20" xfId="15082"/>
    <cellStyle name="Feeder Field 4 2 20 2" xfId="15083"/>
    <cellStyle name="Feeder Field 4 2 20 2 2" xfId="15084"/>
    <cellStyle name="Feeder Field 4 2 20 3" xfId="15085"/>
    <cellStyle name="Feeder Field 4 2 21" xfId="15086"/>
    <cellStyle name="Feeder Field 4 2 21 2" xfId="15087"/>
    <cellStyle name="Feeder Field 4 2 22" xfId="15088"/>
    <cellStyle name="Feeder Field 4 2 3" xfId="15089"/>
    <cellStyle name="Feeder Field 4 2 3 2" xfId="15090"/>
    <cellStyle name="Feeder Field 4 2 3 2 2" xfId="15091"/>
    <cellStyle name="Feeder Field 4 2 3 3" xfId="15092"/>
    <cellStyle name="Feeder Field 4 2 4" xfId="15093"/>
    <cellStyle name="Feeder Field 4 2 4 2" xfId="15094"/>
    <cellStyle name="Feeder Field 4 2 4 2 2" xfId="15095"/>
    <cellStyle name="Feeder Field 4 2 4 3" xfId="15096"/>
    <cellStyle name="Feeder Field 4 2 5" xfId="15097"/>
    <cellStyle name="Feeder Field 4 2 5 2" xfId="15098"/>
    <cellStyle name="Feeder Field 4 2 5 2 2" xfId="15099"/>
    <cellStyle name="Feeder Field 4 2 5 3" xfId="15100"/>
    <cellStyle name="Feeder Field 4 2 6" xfId="15101"/>
    <cellStyle name="Feeder Field 4 2 6 2" xfId="15102"/>
    <cellStyle name="Feeder Field 4 2 6 2 2" xfId="15103"/>
    <cellStyle name="Feeder Field 4 2 6 3" xfId="15104"/>
    <cellStyle name="Feeder Field 4 2 7" xfId="15105"/>
    <cellStyle name="Feeder Field 4 2 7 2" xfId="15106"/>
    <cellStyle name="Feeder Field 4 2 7 2 2" xfId="15107"/>
    <cellStyle name="Feeder Field 4 2 7 3" xfId="15108"/>
    <cellStyle name="Feeder Field 4 2 8" xfId="15109"/>
    <cellStyle name="Feeder Field 4 2 8 2" xfId="15110"/>
    <cellStyle name="Feeder Field 4 2 8 2 2" xfId="15111"/>
    <cellStyle name="Feeder Field 4 2 8 3" xfId="15112"/>
    <cellStyle name="Feeder Field 4 2 9" xfId="15113"/>
    <cellStyle name="Feeder Field 4 2 9 2" xfId="15114"/>
    <cellStyle name="Feeder Field 4 2 9 2 2" xfId="15115"/>
    <cellStyle name="Feeder Field 4 2 9 3" xfId="15116"/>
    <cellStyle name="Feeder Field 4 3" xfId="15117"/>
    <cellStyle name="Feeder Field 4 3 2" xfId="15118"/>
    <cellStyle name="Feeder Field 4 3 2 2" xfId="15119"/>
    <cellStyle name="Feeder Field 4 3 3" xfId="15120"/>
    <cellStyle name="Feeder Field 4 4" xfId="15121"/>
    <cellStyle name="Feeder Field 4 4 2" xfId="15122"/>
    <cellStyle name="Feeder Field 4 4 2 2" xfId="15123"/>
    <cellStyle name="Feeder Field 4 4 3" xfId="15124"/>
    <cellStyle name="Feeder Field 4 5" xfId="15125"/>
    <cellStyle name="Feeder Field 4 5 2" xfId="15126"/>
    <cellStyle name="Feeder Field 4 5 2 2" xfId="15127"/>
    <cellStyle name="Feeder Field 4 5 3" xfId="15128"/>
    <cellStyle name="Feeder Field 4 6" xfId="15129"/>
    <cellStyle name="Feeder Field 4 6 2" xfId="15130"/>
    <cellStyle name="Feeder Field 4 6 2 2" xfId="15131"/>
    <cellStyle name="Feeder Field 4 6 3" xfId="15132"/>
    <cellStyle name="Feeder Field 4 7" xfId="15133"/>
    <cellStyle name="Feeder Field 4 7 2" xfId="15134"/>
    <cellStyle name="Feeder Field 4 7 2 2" xfId="15135"/>
    <cellStyle name="Feeder Field 4 7 3" xfId="15136"/>
    <cellStyle name="Feeder Field 4 8" xfId="15137"/>
    <cellStyle name="Feeder Field 4 8 2" xfId="15138"/>
    <cellStyle name="Feeder Field 4 8 2 2" xfId="15139"/>
    <cellStyle name="Feeder Field 4 8 3" xfId="15140"/>
    <cellStyle name="Feeder Field 4 9" xfId="15141"/>
    <cellStyle name="Feeder Field 4 9 2" xfId="15142"/>
    <cellStyle name="Feeder Field 4 9 2 2" xfId="15143"/>
    <cellStyle name="Feeder Field 4 9 3" xfId="15144"/>
    <cellStyle name="Feeder Field 5" xfId="15145"/>
    <cellStyle name="Feeder Field 5 10" xfId="15146"/>
    <cellStyle name="Feeder Field 5 10 2" xfId="15147"/>
    <cellStyle name="Feeder Field 5 10 2 2" xfId="15148"/>
    <cellStyle name="Feeder Field 5 10 3" xfId="15149"/>
    <cellStyle name="Feeder Field 5 11" xfId="15150"/>
    <cellStyle name="Feeder Field 5 11 2" xfId="15151"/>
    <cellStyle name="Feeder Field 5 11 2 2" xfId="15152"/>
    <cellStyle name="Feeder Field 5 11 3" xfId="15153"/>
    <cellStyle name="Feeder Field 5 12" xfId="15154"/>
    <cellStyle name="Feeder Field 5 12 2" xfId="15155"/>
    <cellStyle name="Feeder Field 5 12 2 2" xfId="15156"/>
    <cellStyle name="Feeder Field 5 12 3" xfId="15157"/>
    <cellStyle name="Feeder Field 5 13" xfId="15158"/>
    <cellStyle name="Feeder Field 5 13 2" xfId="15159"/>
    <cellStyle name="Feeder Field 5 13 2 2" xfId="15160"/>
    <cellStyle name="Feeder Field 5 13 3" xfId="15161"/>
    <cellStyle name="Feeder Field 5 14" xfId="15162"/>
    <cellStyle name="Feeder Field 5 14 2" xfId="15163"/>
    <cellStyle name="Feeder Field 5 14 2 2" xfId="15164"/>
    <cellStyle name="Feeder Field 5 14 3" xfId="15165"/>
    <cellStyle name="Feeder Field 5 15" xfId="15166"/>
    <cellStyle name="Feeder Field 5 15 2" xfId="15167"/>
    <cellStyle name="Feeder Field 5 15 2 2" xfId="15168"/>
    <cellStyle name="Feeder Field 5 15 3" xfId="15169"/>
    <cellStyle name="Feeder Field 5 16" xfId="15170"/>
    <cellStyle name="Feeder Field 5 16 2" xfId="15171"/>
    <cellStyle name="Feeder Field 5 16 2 2" xfId="15172"/>
    <cellStyle name="Feeder Field 5 16 3" xfId="15173"/>
    <cellStyle name="Feeder Field 5 17" xfId="15174"/>
    <cellStyle name="Feeder Field 5 17 2" xfId="15175"/>
    <cellStyle name="Feeder Field 5 17 2 2" xfId="15176"/>
    <cellStyle name="Feeder Field 5 17 3" xfId="15177"/>
    <cellStyle name="Feeder Field 5 18" xfId="15178"/>
    <cellStyle name="Feeder Field 5 18 2" xfId="15179"/>
    <cellStyle name="Feeder Field 5 18 2 2" xfId="15180"/>
    <cellStyle name="Feeder Field 5 18 3" xfId="15181"/>
    <cellStyle name="Feeder Field 5 19" xfId="15182"/>
    <cellStyle name="Feeder Field 5 19 2" xfId="15183"/>
    <cellStyle name="Feeder Field 5 19 2 2" xfId="15184"/>
    <cellStyle name="Feeder Field 5 19 3" xfId="15185"/>
    <cellStyle name="Feeder Field 5 2" xfId="15186"/>
    <cellStyle name="Feeder Field 5 2 10" xfId="15187"/>
    <cellStyle name="Feeder Field 5 2 10 2" xfId="15188"/>
    <cellStyle name="Feeder Field 5 2 10 2 2" xfId="15189"/>
    <cellStyle name="Feeder Field 5 2 10 3" xfId="15190"/>
    <cellStyle name="Feeder Field 5 2 11" xfId="15191"/>
    <cellStyle name="Feeder Field 5 2 11 2" xfId="15192"/>
    <cellStyle name="Feeder Field 5 2 11 2 2" xfId="15193"/>
    <cellStyle name="Feeder Field 5 2 11 3" xfId="15194"/>
    <cellStyle name="Feeder Field 5 2 12" xfId="15195"/>
    <cellStyle name="Feeder Field 5 2 12 2" xfId="15196"/>
    <cellStyle name="Feeder Field 5 2 12 2 2" xfId="15197"/>
    <cellStyle name="Feeder Field 5 2 12 3" xfId="15198"/>
    <cellStyle name="Feeder Field 5 2 13" xfId="15199"/>
    <cellStyle name="Feeder Field 5 2 13 2" xfId="15200"/>
    <cellStyle name="Feeder Field 5 2 13 2 2" xfId="15201"/>
    <cellStyle name="Feeder Field 5 2 13 3" xfId="15202"/>
    <cellStyle name="Feeder Field 5 2 14" xfId="15203"/>
    <cellStyle name="Feeder Field 5 2 14 2" xfId="15204"/>
    <cellStyle name="Feeder Field 5 2 14 2 2" xfId="15205"/>
    <cellStyle name="Feeder Field 5 2 14 3" xfId="15206"/>
    <cellStyle name="Feeder Field 5 2 15" xfId="15207"/>
    <cellStyle name="Feeder Field 5 2 15 2" xfId="15208"/>
    <cellStyle name="Feeder Field 5 2 15 2 2" xfId="15209"/>
    <cellStyle name="Feeder Field 5 2 15 3" xfId="15210"/>
    <cellStyle name="Feeder Field 5 2 16" xfId="15211"/>
    <cellStyle name="Feeder Field 5 2 16 2" xfId="15212"/>
    <cellStyle name="Feeder Field 5 2 16 2 2" xfId="15213"/>
    <cellStyle name="Feeder Field 5 2 16 3" xfId="15214"/>
    <cellStyle name="Feeder Field 5 2 17" xfId="15215"/>
    <cellStyle name="Feeder Field 5 2 17 2" xfId="15216"/>
    <cellStyle name="Feeder Field 5 2 17 2 2" xfId="15217"/>
    <cellStyle name="Feeder Field 5 2 17 3" xfId="15218"/>
    <cellStyle name="Feeder Field 5 2 18" xfId="15219"/>
    <cellStyle name="Feeder Field 5 2 18 2" xfId="15220"/>
    <cellStyle name="Feeder Field 5 2 18 2 2" xfId="15221"/>
    <cellStyle name="Feeder Field 5 2 18 3" xfId="15222"/>
    <cellStyle name="Feeder Field 5 2 19" xfId="15223"/>
    <cellStyle name="Feeder Field 5 2 19 2" xfId="15224"/>
    <cellStyle name="Feeder Field 5 2 19 2 2" xfId="15225"/>
    <cellStyle name="Feeder Field 5 2 19 3" xfId="15226"/>
    <cellStyle name="Feeder Field 5 2 2" xfId="15227"/>
    <cellStyle name="Feeder Field 5 2 2 2" xfId="15228"/>
    <cellStyle name="Feeder Field 5 2 2 2 2" xfId="15229"/>
    <cellStyle name="Feeder Field 5 2 2 3" xfId="15230"/>
    <cellStyle name="Feeder Field 5 2 20" xfId="15231"/>
    <cellStyle name="Feeder Field 5 2 20 2" xfId="15232"/>
    <cellStyle name="Feeder Field 5 2 20 2 2" xfId="15233"/>
    <cellStyle name="Feeder Field 5 2 20 3" xfId="15234"/>
    <cellStyle name="Feeder Field 5 2 21" xfId="15235"/>
    <cellStyle name="Feeder Field 5 2 21 2" xfId="15236"/>
    <cellStyle name="Feeder Field 5 2 22" xfId="15237"/>
    <cellStyle name="Feeder Field 5 2 3" xfId="15238"/>
    <cellStyle name="Feeder Field 5 2 3 2" xfId="15239"/>
    <cellStyle name="Feeder Field 5 2 3 2 2" xfId="15240"/>
    <cellStyle name="Feeder Field 5 2 3 3" xfId="15241"/>
    <cellStyle name="Feeder Field 5 2 4" xfId="15242"/>
    <cellStyle name="Feeder Field 5 2 4 2" xfId="15243"/>
    <cellStyle name="Feeder Field 5 2 4 2 2" xfId="15244"/>
    <cellStyle name="Feeder Field 5 2 4 3" xfId="15245"/>
    <cellStyle name="Feeder Field 5 2 5" xfId="15246"/>
    <cellStyle name="Feeder Field 5 2 5 2" xfId="15247"/>
    <cellStyle name="Feeder Field 5 2 5 2 2" xfId="15248"/>
    <cellStyle name="Feeder Field 5 2 5 3" xfId="15249"/>
    <cellStyle name="Feeder Field 5 2 6" xfId="15250"/>
    <cellStyle name="Feeder Field 5 2 6 2" xfId="15251"/>
    <cellStyle name="Feeder Field 5 2 6 2 2" xfId="15252"/>
    <cellStyle name="Feeder Field 5 2 6 3" xfId="15253"/>
    <cellStyle name="Feeder Field 5 2 7" xfId="15254"/>
    <cellStyle name="Feeder Field 5 2 7 2" xfId="15255"/>
    <cellStyle name="Feeder Field 5 2 7 2 2" xfId="15256"/>
    <cellStyle name="Feeder Field 5 2 7 3" xfId="15257"/>
    <cellStyle name="Feeder Field 5 2 8" xfId="15258"/>
    <cellStyle name="Feeder Field 5 2 8 2" xfId="15259"/>
    <cellStyle name="Feeder Field 5 2 8 2 2" xfId="15260"/>
    <cellStyle name="Feeder Field 5 2 8 3" xfId="15261"/>
    <cellStyle name="Feeder Field 5 2 9" xfId="15262"/>
    <cellStyle name="Feeder Field 5 2 9 2" xfId="15263"/>
    <cellStyle name="Feeder Field 5 2 9 2 2" xfId="15264"/>
    <cellStyle name="Feeder Field 5 2 9 3" xfId="15265"/>
    <cellStyle name="Feeder Field 5 20" xfId="15266"/>
    <cellStyle name="Feeder Field 5 20 2" xfId="15267"/>
    <cellStyle name="Feeder Field 5 20 2 2" xfId="15268"/>
    <cellStyle name="Feeder Field 5 20 3" xfId="15269"/>
    <cellStyle name="Feeder Field 5 21" xfId="15270"/>
    <cellStyle name="Feeder Field 5 21 2" xfId="15271"/>
    <cellStyle name="Feeder Field 5 21 2 2" xfId="15272"/>
    <cellStyle name="Feeder Field 5 21 3" xfId="15273"/>
    <cellStyle name="Feeder Field 5 22" xfId="15274"/>
    <cellStyle name="Feeder Field 5 22 2" xfId="15275"/>
    <cellStyle name="Feeder Field 5 23" xfId="15276"/>
    <cellStyle name="Feeder Field 5 3" xfId="15277"/>
    <cellStyle name="Feeder Field 5 3 2" xfId="15278"/>
    <cellStyle name="Feeder Field 5 3 2 2" xfId="15279"/>
    <cellStyle name="Feeder Field 5 3 3" xfId="15280"/>
    <cellStyle name="Feeder Field 5 4" xfId="15281"/>
    <cellStyle name="Feeder Field 5 4 2" xfId="15282"/>
    <cellStyle name="Feeder Field 5 4 2 2" xfId="15283"/>
    <cellStyle name="Feeder Field 5 4 3" xfId="15284"/>
    <cellStyle name="Feeder Field 5 5" xfId="15285"/>
    <cellStyle name="Feeder Field 5 5 2" xfId="15286"/>
    <cellStyle name="Feeder Field 5 5 2 2" xfId="15287"/>
    <cellStyle name="Feeder Field 5 5 3" xfId="15288"/>
    <cellStyle name="Feeder Field 5 6" xfId="15289"/>
    <cellStyle name="Feeder Field 5 6 2" xfId="15290"/>
    <cellStyle name="Feeder Field 5 6 2 2" xfId="15291"/>
    <cellStyle name="Feeder Field 5 6 3" xfId="15292"/>
    <cellStyle name="Feeder Field 5 7" xfId="15293"/>
    <cellStyle name="Feeder Field 5 7 2" xfId="15294"/>
    <cellStyle name="Feeder Field 5 7 2 2" xfId="15295"/>
    <cellStyle name="Feeder Field 5 7 3" xfId="15296"/>
    <cellStyle name="Feeder Field 5 8" xfId="15297"/>
    <cellStyle name="Feeder Field 5 8 2" xfId="15298"/>
    <cellStyle name="Feeder Field 5 8 2 2" xfId="15299"/>
    <cellStyle name="Feeder Field 5 8 3" xfId="15300"/>
    <cellStyle name="Feeder Field 5 9" xfId="15301"/>
    <cellStyle name="Feeder Field 5 9 2" xfId="15302"/>
    <cellStyle name="Feeder Field 5 9 2 2" xfId="15303"/>
    <cellStyle name="Feeder Field 5 9 3" xfId="15304"/>
    <cellStyle name="Feeder Field 6" xfId="15305"/>
    <cellStyle name="Feeder Field 6 10" xfId="15306"/>
    <cellStyle name="Feeder Field 6 10 2" xfId="15307"/>
    <cellStyle name="Feeder Field 6 10 2 2" xfId="15308"/>
    <cellStyle name="Feeder Field 6 10 3" xfId="15309"/>
    <cellStyle name="Feeder Field 6 11" xfId="15310"/>
    <cellStyle name="Feeder Field 6 11 2" xfId="15311"/>
    <cellStyle name="Feeder Field 6 11 2 2" xfId="15312"/>
    <cellStyle name="Feeder Field 6 11 3" xfId="15313"/>
    <cellStyle name="Feeder Field 6 12" xfId="15314"/>
    <cellStyle name="Feeder Field 6 12 2" xfId="15315"/>
    <cellStyle name="Feeder Field 6 12 2 2" xfId="15316"/>
    <cellStyle name="Feeder Field 6 12 3" xfId="15317"/>
    <cellStyle name="Feeder Field 6 13" xfId="15318"/>
    <cellStyle name="Feeder Field 6 13 2" xfId="15319"/>
    <cellStyle name="Feeder Field 6 13 2 2" xfId="15320"/>
    <cellStyle name="Feeder Field 6 13 3" xfId="15321"/>
    <cellStyle name="Feeder Field 6 14" xfId="15322"/>
    <cellStyle name="Feeder Field 6 14 2" xfId="15323"/>
    <cellStyle name="Feeder Field 6 14 2 2" xfId="15324"/>
    <cellStyle name="Feeder Field 6 14 3" xfId="15325"/>
    <cellStyle name="Feeder Field 6 15" xfId="15326"/>
    <cellStyle name="Feeder Field 6 15 2" xfId="15327"/>
    <cellStyle name="Feeder Field 6 15 2 2" xfId="15328"/>
    <cellStyle name="Feeder Field 6 15 3" xfId="15329"/>
    <cellStyle name="Feeder Field 6 16" xfId="15330"/>
    <cellStyle name="Feeder Field 6 16 2" xfId="15331"/>
    <cellStyle name="Feeder Field 6 16 2 2" xfId="15332"/>
    <cellStyle name="Feeder Field 6 16 3" xfId="15333"/>
    <cellStyle name="Feeder Field 6 17" xfId="15334"/>
    <cellStyle name="Feeder Field 6 17 2" xfId="15335"/>
    <cellStyle name="Feeder Field 6 17 2 2" xfId="15336"/>
    <cellStyle name="Feeder Field 6 17 3" xfId="15337"/>
    <cellStyle name="Feeder Field 6 18" xfId="15338"/>
    <cellStyle name="Feeder Field 6 18 2" xfId="15339"/>
    <cellStyle name="Feeder Field 6 18 2 2" xfId="15340"/>
    <cellStyle name="Feeder Field 6 18 3" xfId="15341"/>
    <cellStyle name="Feeder Field 6 19" xfId="15342"/>
    <cellStyle name="Feeder Field 6 19 2" xfId="15343"/>
    <cellStyle name="Feeder Field 6 19 2 2" xfId="15344"/>
    <cellStyle name="Feeder Field 6 19 3" xfId="15345"/>
    <cellStyle name="Feeder Field 6 2" xfId="15346"/>
    <cellStyle name="Feeder Field 6 2 2" xfId="15347"/>
    <cellStyle name="Feeder Field 6 2 2 2" xfId="15348"/>
    <cellStyle name="Feeder Field 6 2 3" xfId="15349"/>
    <cellStyle name="Feeder Field 6 20" xfId="15350"/>
    <cellStyle name="Feeder Field 6 20 2" xfId="15351"/>
    <cellStyle name="Feeder Field 6 20 2 2" xfId="15352"/>
    <cellStyle name="Feeder Field 6 20 3" xfId="15353"/>
    <cellStyle name="Feeder Field 6 21" xfId="15354"/>
    <cellStyle name="Feeder Field 6 21 2" xfId="15355"/>
    <cellStyle name="Feeder Field 6 22" xfId="15356"/>
    <cellStyle name="Feeder Field 6 3" xfId="15357"/>
    <cellStyle name="Feeder Field 6 3 2" xfId="15358"/>
    <cellStyle name="Feeder Field 6 3 2 2" xfId="15359"/>
    <cellStyle name="Feeder Field 6 3 3" xfId="15360"/>
    <cellStyle name="Feeder Field 6 4" xfId="15361"/>
    <cellStyle name="Feeder Field 6 4 2" xfId="15362"/>
    <cellStyle name="Feeder Field 6 4 2 2" xfId="15363"/>
    <cellStyle name="Feeder Field 6 4 3" xfId="15364"/>
    <cellStyle name="Feeder Field 6 5" xfId="15365"/>
    <cellStyle name="Feeder Field 6 5 2" xfId="15366"/>
    <cellStyle name="Feeder Field 6 5 2 2" xfId="15367"/>
    <cellStyle name="Feeder Field 6 5 3" xfId="15368"/>
    <cellStyle name="Feeder Field 6 6" xfId="15369"/>
    <cellStyle name="Feeder Field 6 6 2" xfId="15370"/>
    <cellStyle name="Feeder Field 6 6 2 2" xfId="15371"/>
    <cellStyle name="Feeder Field 6 6 3" xfId="15372"/>
    <cellStyle name="Feeder Field 6 7" xfId="15373"/>
    <cellStyle name="Feeder Field 6 7 2" xfId="15374"/>
    <cellStyle name="Feeder Field 6 7 2 2" xfId="15375"/>
    <cellStyle name="Feeder Field 6 7 3" xfId="15376"/>
    <cellStyle name="Feeder Field 6 8" xfId="15377"/>
    <cellStyle name="Feeder Field 6 8 2" xfId="15378"/>
    <cellStyle name="Feeder Field 6 8 2 2" xfId="15379"/>
    <cellStyle name="Feeder Field 6 8 3" xfId="15380"/>
    <cellStyle name="Feeder Field 6 9" xfId="15381"/>
    <cellStyle name="Feeder Field 6 9 2" xfId="15382"/>
    <cellStyle name="Feeder Field 6 9 2 2" xfId="15383"/>
    <cellStyle name="Feeder Field 6 9 3" xfId="15384"/>
    <cellStyle name="Feeder Field 7" xfId="15385"/>
    <cellStyle name="Feeder Field 7 2" xfId="15386"/>
    <cellStyle name="Feeder Field 7 2 2" xfId="15387"/>
    <cellStyle name="Feeder Field 7 3" xfId="15388"/>
    <cellStyle name="Feeder Field 8" xfId="15389"/>
    <cellStyle name="Feeder Field 8 2" xfId="15390"/>
    <cellStyle name="Feeder Field 8 2 2" xfId="15391"/>
    <cellStyle name="Feeder Field 8 3" xfId="15392"/>
    <cellStyle name="Feeder Field 9" xfId="15393"/>
    <cellStyle name="Feeder Field 9 2" xfId="15394"/>
    <cellStyle name="Feeder Field 9 2 2" xfId="15395"/>
    <cellStyle name="Feeder Field 9 3" xfId="15396"/>
    <cellStyle name="Good 2" xfId="15397"/>
    <cellStyle name="Good 2 2" xfId="15398"/>
    <cellStyle name="Good 3" xfId="15399"/>
    <cellStyle name="Good 4" xfId="15400"/>
    <cellStyle name="Good 5" xfId="15401"/>
    <cellStyle name="Good 6" xfId="15402"/>
    <cellStyle name="Greyed" xfId="15403"/>
    <cellStyle name="Greyed 2" xfId="15404"/>
    <cellStyle name="Greyed 3" xfId="15405"/>
    <cellStyle name="Greyed out" xfId="15406"/>
    <cellStyle name="Greyed_5A4 PCT Slides 2010-11" xfId="15407"/>
    <cellStyle name="H1" xfId="15408"/>
    <cellStyle name="H2" xfId="15409"/>
    <cellStyle name="Heading 1 2" xfId="15410"/>
    <cellStyle name="Heading 1 2 2" xfId="15411"/>
    <cellStyle name="Heading 1 3" xfId="15412"/>
    <cellStyle name="Heading 1 4" xfId="15413"/>
    <cellStyle name="Heading 1 5" xfId="15414"/>
    <cellStyle name="Heading 1 6" xfId="15415"/>
    <cellStyle name="Heading 2 2" xfId="15416"/>
    <cellStyle name="Heading 2 2 2" xfId="15417"/>
    <cellStyle name="Heading 2 3" xfId="15418"/>
    <cellStyle name="Heading 2 4" xfId="15419"/>
    <cellStyle name="Heading 2 5" xfId="15420"/>
    <cellStyle name="Heading 2 6" xfId="15421"/>
    <cellStyle name="Heading 3 2" xfId="15422"/>
    <cellStyle name="Heading 3 2 2" xfId="15423"/>
    <cellStyle name="Heading 3 3" xfId="15424"/>
    <cellStyle name="Heading 3 4" xfId="15425"/>
    <cellStyle name="Heading 3 5" xfId="15426"/>
    <cellStyle name="Heading 3 6" xfId="15427"/>
    <cellStyle name="Heading 4 2" xfId="15428"/>
    <cellStyle name="Heading 4 2 2" xfId="15429"/>
    <cellStyle name="Heading 4 3" xfId="15430"/>
    <cellStyle name="Heading 4 4" xfId="15431"/>
    <cellStyle name="Heading 4 5" xfId="15432"/>
    <cellStyle name="Heading 4 6" xfId="15433"/>
    <cellStyle name="Hyperlink 2" xfId="15434"/>
    <cellStyle name="Hyperlink 2 2" xfId="15435"/>
    <cellStyle name="Hyperlink 2 3" xfId="15436"/>
    <cellStyle name="Hyperlink 3" xfId="15437"/>
    <cellStyle name="Hyperlink 4" xfId="15438"/>
    <cellStyle name="IndentedPlain" xfId="15439"/>
    <cellStyle name="Input 1" xfId="15440"/>
    <cellStyle name="Input 2" xfId="15441"/>
    <cellStyle name="Input 2 10" xfId="15442"/>
    <cellStyle name="Input 2 10 10" xfId="15443"/>
    <cellStyle name="Input 2 10 10 2" xfId="15444"/>
    <cellStyle name="Input 2 10 10 2 2" xfId="15445"/>
    <cellStyle name="Input 2 10 10 3" xfId="15446"/>
    <cellStyle name="Input 2 10 11" xfId="15447"/>
    <cellStyle name="Input 2 10 11 2" xfId="15448"/>
    <cellStyle name="Input 2 10 11 2 2" xfId="15449"/>
    <cellStyle name="Input 2 10 11 3" xfId="15450"/>
    <cellStyle name="Input 2 10 12" xfId="15451"/>
    <cellStyle name="Input 2 10 12 2" xfId="15452"/>
    <cellStyle name="Input 2 10 12 2 2" xfId="15453"/>
    <cellStyle name="Input 2 10 12 3" xfId="15454"/>
    <cellStyle name="Input 2 10 13" xfId="15455"/>
    <cellStyle name="Input 2 10 13 2" xfId="15456"/>
    <cellStyle name="Input 2 10 13 2 2" xfId="15457"/>
    <cellStyle name="Input 2 10 13 3" xfId="15458"/>
    <cellStyle name="Input 2 10 14" xfId="15459"/>
    <cellStyle name="Input 2 10 14 2" xfId="15460"/>
    <cellStyle name="Input 2 10 14 2 2" xfId="15461"/>
    <cellStyle name="Input 2 10 14 3" xfId="15462"/>
    <cellStyle name="Input 2 10 15" xfId="15463"/>
    <cellStyle name="Input 2 10 15 2" xfId="15464"/>
    <cellStyle name="Input 2 10 15 2 2" xfId="15465"/>
    <cellStyle name="Input 2 10 15 3" xfId="15466"/>
    <cellStyle name="Input 2 10 16" xfId="15467"/>
    <cellStyle name="Input 2 10 16 2" xfId="15468"/>
    <cellStyle name="Input 2 10 16 2 2" xfId="15469"/>
    <cellStyle name="Input 2 10 16 3" xfId="15470"/>
    <cellStyle name="Input 2 10 17" xfId="15471"/>
    <cellStyle name="Input 2 10 17 2" xfId="15472"/>
    <cellStyle name="Input 2 10 17 2 2" xfId="15473"/>
    <cellStyle name="Input 2 10 17 3" xfId="15474"/>
    <cellStyle name="Input 2 10 18" xfId="15475"/>
    <cellStyle name="Input 2 10 18 2" xfId="15476"/>
    <cellStyle name="Input 2 10 18 2 2" xfId="15477"/>
    <cellStyle name="Input 2 10 18 3" xfId="15478"/>
    <cellStyle name="Input 2 10 19" xfId="15479"/>
    <cellStyle name="Input 2 10 19 2" xfId="15480"/>
    <cellStyle name="Input 2 10 19 2 2" xfId="15481"/>
    <cellStyle name="Input 2 10 19 3" xfId="15482"/>
    <cellStyle name="Input 2 10 2" xfId="15483"/>
    <cellStyle name="Input 2 10 2 10" xfId="15484"/>
    <cellStyle name="Input 2 10 2 10 2" xfId="15485"/>
    <cellStyle name="Input 2 10 2 10 2 2" xfId="15486"/>
    <cellStyle name="Input 2 10 2 10 3" xfId="15487"/>
    <cellStyle name="Input 2 10 2 11" xfId="15488"/>
    <cellStyle name="Input 2 10 2 11 2" xfId="15489"/>
    <cellStyle name="Input 2 10 2 11 2 2" xfId="15490"/>
    <cellStyle name="Input 2 10 2 11 3" xfId="15491"/>
    <cellStyle name="Input 2 10 2 12" xfId="15492"/>
    <cellStyle name="Input 2 10 2 12 2" xfId="15493"/>
    <cellStyle name="Input 2 10 2 12 2 2" xfId="15494"/>
    <cellStyle name="Input 2 10 2 12 3" xfId="15495"/>
    <cellStyle name="Input 2 10 2 13" xfId="15496"/>
    <cellStyle name="Input 2 10 2 13 2" xfId="15497"/>
    <cellStyle name="Input 2 10 2 13 2 2" xfId="15498"/>
    <cellStyle name="Input 2 10 2 13 3" xfId="15499"/>
    <cellStyle name="Input 2 10 2 14" xfId="15500"/>
    <cellStyle name="Input 2 10 2 14 2" xfId="15501"/>
    <cellStyle name="Input 2 10 2 14 2 2" xfId="15502"/>
    <cellStyle name="Input 2 10 2 14 3" xfId="15503"/>
    <cellStyle name="Input 2 10 2 15" xfId="15504"/>
    <cellStyle name="Input 2 10 2 15 2" xfId="15505"/>
    <cellStyle name="Input 2 10 2 15 2 2" xfId="15506"/>
    <cellStyle name="Input 2 10 2 15 3" xfId="15507"/>
    <cellStyle name="Input 2 10 2 16" xfId="15508"/>
    <cellStyle name="Input 2 10 2 16 2" xfId="15509"/>
    <cellStyle name="Input 2 10 2 16 2 2" xfId="15510"/>
    <cellStyle name="Input 2 10 2 16 3" xfId="15511"/>
    <cellStyle name="Input 2 10 2 17" xfId="15512"/>
    <cellStyle name="Input 2 10 2 17 2" xfId="15513"/>
    <cellStyle name="Input 2 10 2 17 2 2" xfId="15514"/>
    <cellStyle name="Input 2 10 2 17 3" xfId="15515"/>
    <cellStyle name="Input 2 10 2 18" xfId="15516"/>
    <cellStyle name="Input 2 10 2 18 2" xfId="15517"/>
    <cellStyle name="Input 2 10 2 18 2 2" xfId="15518"/>
    <cellStyle name="Input 2 10 2 18 3" xfId="15519"/>
    <cellStyle name="Input 2 10 2 19" xfId="15520"/>
    <cellStyle name="Input 2 10 2 19 2" xfId="15521"/>
    <cellStyle name="Input 2 10 2 19 2 2" xfId="15522"/>
    <cellStyle name="Input 2 10 2 19 3" xfId="15523"/>
    <cellStyle name="Input 2 10 2 2" xfId="15524"/>
    <cellStyle name="Input 2 10 2 2 2" xfId="15525"/>
    <cellStyle name="Input 2 10 2 2 2 2" xfId="15526"/>
    <cellStyle name="Input 2 10 2 2 3" xfId="15527"/>
    <cellStyle name="Input 2 10 2 20" xfId="15528"/>
    <cellStyle name="Input 2 10 2 20 2" xfId="15529"/>
    <cellStyle name="Input 2 10 2 20 2 2" xfId="15530"/>
    <cellStyle name="Input 2 10 2 20 3" xfId="15531"/>
    <cellStyle name="Input 2 10 2 21" xfId="15532"/>
    <cellStyle name="Input 2 10 2 21 2" xfId="15533"/>
    <cellStyle name="Input 2 10 2 22" xfId="15534"/>
    <cellStyle name="Input 2 10 2 3" xfId="15535"/>
    <cellStyle name="Input 2 10 2 3 2" xfId="15536"/>
    <cellStyle name="Input 2 10 2 3 2 2" xfId="15537"/>
    <cellStyle name="Input 2 10 2 3 3" xfId="15538"/>
    <cellStyle name="Input 2 10 2 4" xfId="15539"/>
    <cellStyle name="Input 2 10 2 4 2" xfId="15540"/>
    <cellStyle name="Input 2 10 2 4 2 2" xfId="15541"/>
    <cellStyle name="Input 2 10 2 4 3" xfId="15542"/>
    <cellStyle name="Input 2 10 2 5" xfId="15543"/>
    <cellStyle name="Input 2 10 2 5 2" xfId="15544"/>
    <cellStyle name="Input 2 10 2 5 2 2" xfId="15545"/>
    <cellStyle name="Input 2 10 2 5 3" xfId="15546"/>
    <cellStyle name="Input 2 10 2 6" xfId="15547"/>
    <cellStyle name="Input 2 10 2 6 2" xfId="15548"/>
    <cellStyle name="Input 2 10 2 6 2 2" xfId="15549"/>
    <cellStyle name="Input 2 10 2 6 3" xfId="15550"/>
    <cellStyle name="Input 2 10 2 7" xfId="15551"/>
    <cellStyle name="Input 2 10 2 7 2" xfId="15552"/>
    <cellStyle name="Input 2 10 2 7 2 2" xfId="15553"/>
    <cellStyle name="Input 2 10 2 7 3" xfId="15554"/>
    <cellStyle name="Input 2 10 2 8" xfId="15555"/>
    <cellStyle name="Input 2 10 2 8 2" xfId="15556"/>
    <cellStyle name="Input 2 10 2 8 2 2" xfId="15557"/>
    <cellStyle name="Input 2 10 2 8 3" xfId="15558"/>
    <cellStyle name="Input 2 10 2 9" xfId="15559"/>
    <cellStyle name="Input 2 10 2 9 2" xfId="15560"/>
    <cellStyle name="Input 2 10 2 9 2 2" xfId="15561"/>
    <cellStyle name="Input 2 10 2 9 3" xfId="15562"/>
    <cellStyle name="Input 2 10 20" xfId="15563"/>
    <cellStyle name="Input 2 10 20 2" xfId="15564"/>
    <cellStyle name="Input 2 10 20 2 2" xfId="15565"/>
    <cellStyle name="Input 2 10 20 3" xfId="15566"/>
    <cellStyle name="Input 2 10 21" xfId="15567"/>
    <cellStyle name="Input 2 10 21 2" xfId="15568"/>
    <cellStyle name="Input 2 10 21 2 2" xfId="15569"/>
    <cellStyle name="Input 2 10 21 3" xfId="15570"/>
    <cellStyle name="Input 2 10 22" xfId="15571"/>
    <cellStyle name="Input 2 10 22 2" xfId="15572"/>
    <cellStyle name="Input 2 10 23" xfId="15573"/>
    <cellStyle name="Input 2 10 3" xfId="15574"/>
    <cellStyle name="Input 2 10 3 2" xfId="15575"/>
    <cellStyle name="Input 2 10 3 2 2" xfId="15576"/>
    <cellStyle name="Input 2 10 3 3" xfId="15577"/>
    <cellStyle name="Input 2 10 4" xfId="15578"/>
    <cellStyle name="Input 2 10 4 2" xfId="15579"/>
    <cellStyle name="Input 2 10 4 2 2" xfId="15580"/>
    <cellStyle name="Input 2 10 4 3" xfId="15581"/>
    <cellStyle name="Input 2 10 5" xfId="15582"/>
    <cellStyle name="Input 2 10 5 2" xfId="15583"/>
    <cellStyle name="Input 2 10 5 2 2" xfId="15584"/>
    <cellStyle name="Input 2 10 5 3" xfId="15585"/>
    <cellStyle name="Input 2 10 6" xfId="15586"/>
    <cellStyle name="Input 2 10 6 2" xfId="15587"/>
    <cellStyle name="Input 2 10 6 2 2" xfId="15588"/>
    <cellStyle name="Input 2 10 6 3" xfId="15589"/>
    <cellStyle name="Input 2 10 7" xfId="15590"/>
    <cellStyle name="Input 2 10 7 2" xfId="15591"/>
    <cellStyle name="Input 2 10 7 2 2" xfId="15592"/>
    <cellStyle name="Input 2 10 7 3" xfId="15593"/>
    <cellStyle name="Input 2 10 8" xfId="15594"/>
    <cellStyle name="Input 2 10 8 2" xfId="15595"/>
    <cellStyle name="Input 2 10 8 2 2" xfId="15596"/>
    <cellStyle name="Input 2 10 8 3" xfId="15597"/>
    <cellStyle name="Input 2 10 9" xfId="15598"/>
    <cellStyle name="Input 2 10 9 2" xfId="15599"/>
    <cellStyle name="Input 2 10 9 2 2" xfId="15600"/>
    <cellStyle name="Input 2 10 9 3" xfId="15601"/>
    <cellStyle name="Input 2 11" xfId="15602"/>
    <cellStyle name="Input 2 11 10" xfId="15603"/>
    <cellStyle name="Input 2 11 10 2" xfId="15604"/>
    <cellStyle name="Input 2 11 10 2 2" xfId="15605"/>
    <cellStyle name="Input 2 11 10 3" xfId="15606"/>
    <cellStyle name="Input 2 11 11" xfId="15607"/>
    <cellStyle name="Input 2 11 11 2" xfId="15608"/>
    <cellStyle name="Input 2 11 11 2 2" xfId="15609"/>
    <cellStyle name="Input 2 11 11 3" xfId="15610"/>
    <cellStyle name="Input 2 11 12" xfId="15611"/>
    <cellStyle name="Input 2 11 12 2" xfId="15612"/>
    <cellStyle name="Input 2 11 12 2 2" xfId="15613"/>
    <cellStyle name="Input 2 11 12 3" xfId="15614"/>
    <cellStyle name="Input 2 11 13" xfId="15615"/>
    <cellStyle name="Input 2 11 13 2" xfId="15616"/>
    <cellStyle name="Input 2 11 13 2 2" xfId="15617"/>
    <cellStyle name="Input 2 11 13 3" xfId="15618"/>
    <cellStyle name="Input 2 11 14" xfId="15619"/>
    <cellStyle name="Input 2 11 14 2" xfId="15620"/>
    <cellStyle name="Input 2 11 14 2 2" xfId="15621"/>
    <cellStyle name="Input 2 11 14 3" xfId="15622"/>
    <cellStyle name="Input 2 11 15" xfId="15623"/>
    <cellStyle name="Input 2 11 15 2" xfId="15624"/>
    <cellStyle name="Input 2 11 15 2 2" xfId="15625"/>
    <cellStyle name="Input 2 11 15 3" xfId="15626"/>
    <cellStyle name="Input 2 11 16" xfId="15627"/>
    <cellStyle name="Input 2 11 16 2" xfId="15628"/>
    <cellStyle name="Input 2 11 16 2 2" xfId="15629"/>
    <cellStyle name="Input 2 11 16 3" xfId="15630"/>
    <cellStyle name="Input 2 11 17" xfId="15631"/>
    <cellStyle name="Input 2 11 17 2" xfId="15632"/>
    <cellStyle name="Input 2 11 17 2 2" xfId="15633"/>
    <cellStyle name="Input 2 11 17 3" xfId="15634"/>
    <cellStyle name="Input 2 11 18" xfId="15635"/>
    <cellStyle name="Input 2 11 18 2" xfId="15636"/>
    <cellStyle name="Input 2 11 18 2 2" xfId="15637"/>
    <cellStyle name="Input 2 11 18 3" xfId="15638"/>
    <cellStyle name="Input 2 11 19" xfId="15639"/>
    <cellStyle name="Input 2 11 19 2" xfId="15640"/>
    <cellStyle name="Input 2 11 19 2 2" xfId="15641"/>
    <cellStyle name="Input 2 11 19 3" xfId="15642"/>
    <cellStyle name="Input 2 11 2" xfId="15643"/>
    <cellStyle name="Input 2 11 2 2" xfId="15644"/>
    <cellStyle name="Input 2 11 2 2 2" xfId="15645"/>
    <cellStyle name="Input 2 11 2 3" xfId="15646"/>
    <cellStyle name="Input 2 11 20" xfId="15647"/>
    <cellStyle name="Input 2 11 20 2" xfId="15648"/>
    <cellStyle name="Input 2 11 20 2 2" xfId="15649"/>
    <cellStyle name="Input 2 11 20 3" xfId="15650"/>
    <cellStyle name="Input 2 11 21" xfId="15651"/>
    <cellStyle name="Input 2 11 21 2" xfId="15652"/>
    <cellStyle name="Input 2 11 22" xfId="15653"/>
    <cellStyle name="Input 2 11 3" xfId="15654"/>
    <cellStyle name="Input 2 11 3 2" xfId="15655"/>
    <cellStyle name="Input 2 11 3 2 2" xfId="15656"/>
    <cellStyle name="Input 2 11 3 3" xfId="15657"/>
    <cellStyle name="Input 2 11 4" xfId="15658"/>
    <cellStyle name="Input 2 11 4 2" xfId="15659"/>
    <cellStyle name="Input 2 11 4 2 2" xfId="15660"/>
    <cellStyle name="Input 2 11 4 3" xfId="15661"/>
    <cellStyle name="Input 2 11 5" xfId="15662"/>
    <cellStyle name="Input 2 11 5 2" xfId="15663"/>
    <cellStyle name="Input 2 11 5 2 2" xfId="15664"/>
    <cellStyle name="Input 2 11 5 3" xfId="15665"/>
    <cellStyle name="Input 2 11 6" xfId="15666"/>
    <cellStyle name="Input 2 11 6 2" xfId="15667"/>
    <cellStyle name="Input 2 11 6 2 2" xfId="15668"/>
    <cellStyle name="Input 2 11 6 3" xfId="15669"/>
    <cellStyle name="Input 2 11 7" xfId="15670"/>
    <cellStyle name="Input 2 11 7 2" xfId="15671"/>
    <cellStyle name="Input 2 11 7 2 2" xfId="15672"/>
    <cellStyle name="Input 2 11 7 3" xfId="15673"/>
    <cellStyle name="Input 2 11 8" xfId="15674"/>
    <cellStyle name="Input 2 11 8 2" xfId="15675"/>
    <cellStyle name="Input 2 11 8 2 2" xfId="15676"/>
    <cellStyle name="Input 2 11 8 3" xfId="15677"/>
    <cellStyle name="Input 2 11 9" xfId="15678"/>
    <cellStyle name="Input 2 11 9 2" xfId="15679"/>
    <cellStyle name="Input 2 11 9 2 2" xfId="15680"/>
    <cellStyle name="Input 2 11 9 3" xfId="15681"/>
    <cellStyle name="Input 2 12" xfId="15682"/>
    <cellStyle name="Input 2 12 2" xfId="15683"/>
    <cellStyle name="Input 2 12 2 2" xfId="15684"/>
    <cellStyle name="Input 2 12 3" xfId="15685"/>
    <cellStyle name="Input 2 13" xfId="15686"/>
    <cellStyle name="Input 2 13 2" xfId="15687"/>
    <cellStyle name="Input 2 13 2 2" xfId="15688"/>
    <cellStyle name="Input 2 13 3" xfId="15689"/>
    <cellStyle name="Input 2 14" xfId="15690"/>
    <cellStyle name="Input 2 14 2" xfId="15691"/>
    <cellStyle name="Input 2 14 2 2" xfId="15692"/>
    <cellStyle name="Input 2 14 3" xfId="15693"/>
    <cellStyle name="Input 2 15" xfId="15694"/>
    <cellStyle name="Input 2 15 2" xfId="15695"/>
    <cellStyle name="Input 2 15 2 2" xfId="15696"/>
    <cellStyle name="Input 2 15 3" xfId="15697"/>
    <cellStyle name="Input 2 16" xfId="15698"/>
    <cellStyle name="Input 2 16 2" xfId="15699"/>
    <cellStyle name="Input 2 16 2 2" xfId="15700"/>
    <cellStyle name="Input 2 16 3" xfId="15701"/>
    <cellStyle name="Input 2 17" xfId="15702"/>
    <cellStyle name="Input 2 17 2" xfId="15703"/>
    <cellStyle name="Input 2 17 2 2" xfId="15704"/>
    <cellStyle name="Input 2 17 3" xfId="15705"/>
    <cellStyle name="Input 2 18" xfId="15706"/>
    <cellStyle name="Input 2 18 2" xfId="15707"/>
    <cellStyle name="Input 2 18 2 2" xfId="15708"/>
    <cellStyle name="Input 2 18 3" xfId="15709"/>
    <cellStyle name="Input 2 19" xfId="15710"/>
    <cellStyle name="Input 2 19 2" xfId="15711"/>
    <cellStyle name="Input 2 19 2 2" xfId="15712"/>
    <cellStyle name="Input 2 19 3" xfId="15713"/>
    <cellStyle name="Input 2 2" xfId="15714"/>
    <cellStyle name="Input 2 2 2" xfId="15715"/>
    <cellStyle name="Input 2 2 3" xfId="15716"/>
    <cellStyle name="Input 2 2 4" xfId="15717"/>
    <cellStyle name="Input 2 20" xfId="15718"/>
    <cellStyle name="Input 2 20 2" xfId="15719"/>
    <cellStyle name="Input 2 20 2 2" xfId="15720"/>
    <cellStyle name="Input 2 20 3" xfId="15721"/>
    <cellStyle name="Input 2 21" xfId="15722"/>
    <cellStyle name="Input 2 21 2" xfId="15723"/>
    <cellStyle name="Input 2 21 2 2" xfId="15724"/>
    <cellStyle name="Input 2 21 3" xfId="15725"/>
    <cellStyle name="Input 2 22" xfId="15726"/>
    <cellStyle name="Input 2 22 2" xfId="15727"/>
    <cellStyle name="Input 2 22 2 2" xfId="15728"/>
    <cellStyle name="Input 2 22 3" xfId="15729"/>
    <cellStyle name="Input 2 23" xfId="15730"/>
    <cellStyle name="Input 2 23 2" xfId="15731"/>
    <cellStyle name="Input 2 23 2 2" xfId="15732"/>
    <cellStyle name="Input 2 23 3" xfId="15733"/>
    <cellStyle name="Input 2 24" xfId="15734"/>
    <cellStyle name="Input 2 24 2" xfId="15735"/>
    <cellStyle name="Input 2 24 2 2" xfId="15736"/>
    <cellStyle name="Input 2 24 3" xfId="15737"/>
    <cellStyle name="Input 2 25" xfId="15738"/>
    <cellStyle name="Input 2 25 2" xfId="15739"/>
    <cellStyle name="Input 2 25 2 2" xfId="15740"/>
    <cellStyle name="Input 2 25 3" xfId="15741"/>
    <cellStyle name="Input 2 26" xfId="15742"/>
    <cellStyle name="Input 2 26 2" xfId="15743"/>
    <cellStyle name="Input 2 26 2 2" xfId="15744"/>
    <cellStyle name="Input 2 26 3" xfId="15745"/>
    <cellStyle name="Input 2 27" xfId="15746"/>
    <cellStyle name="Input 2 27 2" xfId="15747"/>
    <cellStyle name="Input 2 28" xfId="15748"/>
    <cellStyle name="Input 2 29" xfId="15749"/>
    <cellStyle name="Input 2 3" xfId="15750"/>
    <cellStyle name="Input 2 30" xfId="15751"/>
    <cellStyle name="Input 2 31" xfId="15752"/>
    <cellStyle name="Input 2 32" xfId="15753"/>
    <cellStyle name="Input 2 4" xfId="15754"/>
    <cellStyle name="Input 2 5" xfId="15755"/>
    <cellStyle name="Input 2 6" xfId="15756"/>
    <cellStyle name="Input 2 7" xfId="15757"/>
    <cellStyle name="Input 2 7 10" xfId="15758"/>
    <cellStyle name="Input 2 7 10 2" xfId="15759"/>
    <cellStyle name="Input 2 7 10 2 2" xfId="15760"/>
    <cellStyle name="Input 2 7 10 3" xfId="15761"/>
    <cellStyle name="Input 2 7 11" xfId="15762"/>
    <cellStyle name="Input 2 7 11 2" xfId="15763"/>
    <cellStyle name="Input 2 7 11 2 2" xfId="15764"/>
    <cellStyle name="Input 2 7 11 3" xfId="15765"/>
    <cellStyle name="Input 2 7 12" xfId="15766"/>
    <cellStyle name="Input 2 7 12 2" xfId="15767"/>
    <cellStyle name="Input 2 7 12 2 2" xfId="15768"/>
    <cellStyle name="Input 2 7 12 3" xfId="15769"/>
    <cellStyle name="Input 2 7 13" xfId="15770"/>
    <cellStyle name="Input 2 7 13 2" xfId="15771"/>
    <cellStyle name="Input 2 7 13 2 2" xfId="15772"/>
    <cellStyle name="Input 2 7 13 3" xfId="15773"/>
    <cellStyle name="Input 2 7 14" xfId="15774"/>
    <cellStyle name="Input 2 7 14 2" xfId="15775"/>
    <cellStyle name="Input 2 7 14 2 2" xfId="15776"/>
    <cellStyle name="Input 2 7 14 3" xfId="15777"/>
    <cellStyle name="Input 2 7 15" xfId="15778"/>
    <cellStyle name="Input 2 7 15 2" xfId="15779"/>
    <cellStyle name="Input 2 7 15 2 2" xfId="15780"/>
    <cellStyle name="Input 2 7 15 3" xfId="15781"/>
    <cellStyle name="Input 2 7 16" xfId="15782"/>
    <cellStyle name="Input 2 7 16 2" xfId="15783"/>
    <cellStyle name="Input 2 7 16 2 2" xfId="15784"/>
    <cellStyle name="Input 2 7 16 3" xfId="15785"/>
    <cellStyle name="Input 2 7 17" xfId="15786"/>
    <cellStyle name="Input 2 7 17 2" xfId="15787"/>
    <cellStyle name="Input 2 7 17 2 2" xfId="15788"/>
    <cellStyle name="Input 2 7 17 3" xfId="15789"/>
    <cellStyle name="Input 2 7 18" xfId="15790"/>
    <cellStyle name="Input 2 7 18 2" xfId="15791"/>
    <cellStyle name="Input 2 7 18 2 2" xfId="15792"/>
    <cellStyle name="Input 2 7 18 3" xfId="15793"/>
    <cellStyle name="Input 2 7 19" xfId="15794"/>
    <cellStyle name="Input 2 7 19 2" xfId="15795"/>
    <cellStyle name="Input 2 7 19 2 2" xfId="15796"/>
    <cellStyle name="Input 2 7 19 3" xfId="15797"/>
    <cellStyle name="Input 2 7 2" xfId="15798"/>
    <cellStyle name="Input 2 7 2 10" xfId="15799"/>
    <cellStyle name="Input 2 7 2 10 2" xfId="15800"/>
    <cellStyle name="Input 2 7 2 10 2 2" xfId="15801"/>
    <cellStyle name="Input 2 7 2 10 3" xfId="15802"/>
    <cellStyle name="Input 2 7 2 11" xfId="15803"/>
    <cellStyle name="Input 2 7 2 11 2" xfId="15804"/>
    <cellStyle name="Input 2 7 2 11 2 2" xfId="15805"/>
    <cellStyle name="Input 2 7 2 11 3" xfId="15806"/>
    <cellStyle name="Input 2 7 2 12" xfId="15807"/>
    <cellStyle name="Input 2 7 2 12 2" xfId="15808"/>
    <cellStyle name="Input 2 7 2 12 2 2" xfId="15809"/>
    <cellStyle name="Input 2 7 2 12 3" xfId="15810"/>
    <cellStyle name="Input 2 7 2 13" xfId="15811"/>
    <cellStyle name="Input 2 7 2 13 2" xfId="15812"/>
    <cellStyle name="Input 2 7 2 13 2 2" xfId="15813"/>
    <cellStyle name="Input 2 7 2 13 3" xfId="15814"/>
    <cellStyle name="Input 2 7 2 14" xfId="15815"/>
    <cellStyle name="Input 2 7 2 14 2" xfId="15816"/>
    <cellStyle name="Input 2 7 2 14 2 2" xfId="15817"/>
    <cellStyle name="Input 2 7 2 14 3" xfId="15818"/>
    <cellStyle name="Input 2 7 2 15" xfId="15819"/>
    <cellStyle name="Input 2 7 2 15 2" xfId="15820"/>
    <cellStyle name="Input 2 7 2 15 2 2" xfId="15821"/>
    <cellStyle name="Input 2 7 2 15 3" xfId="15822"/>
    <cellStyle name="Input 2 7 2 16" xfId="15823"/>
    <cellStyle name="Input 2 7 2 16 2" xfId="15824"/>
    <cellStyle name="Input 2 7 2 16 2 2" xfId="15825"/>
    <cellStyle name="Input 2 7 2 16 3" xfId="15826"/>
    <cellStyle name="Input 2 7 2 17" xfId="15827"/>
    <cellStyle name="Input 2 7 2 17 2" xfId="15828"/>
    <cellStyle name="Input 2 7 2 17 2 2" xfId="15829"/>
    <cellStyle name="Input 2 7 2 17 3" xfId="15830"/>
    <cellStyle name="Input 2 7 2 18" xfId="15831"/>
    <cellStyle name="Input 2 7 2 18 2" xfId="15832"/>
    <cellStyle name="Input 2 7 2 19" xfId="15833"/>
    <cellStyle name="Input 2 7 2 2" xfId="15834"/>
    <cellStyle name="Input 2 7 2 2 10" xfId="15835"/>
    <cellStyle name="Input 2 7 2 2 10 2" xfId="15836"/>
    <cellStyle name="Input 2 7 2 2 10 2 2" xfId="15837"/>
    <cellStyle name="Input 2 7 2 2 10 3" xfId="15838"/>
    <cellStyle name="Input 2 7 2 2 11" xfId="15839"/>
    <cellStyle name="Input 2 7 2 2 11 2" xfId="15840"/>
    <cellStyle name="Input 2 7 2 2 11 2 2" xfId="15841"/>
    <cellStyle name="Input 2 7 2 2 11 3" xfId="15842"/>
    <cellStyle name="Input 2 7 2 2 12" xfId="15843"/>
    <cellStyle name="Input 2 7 2 2 12 2" xfId="15844"/>
    <cellStyle name="Input 2 7 2 2 12 2 2" xfId="15845"/>
    <cellStyle name="Input 2 7 2 2 12 3" xfId="15846"/>
    <cellStyle name="Input 2 7 2 2 13" xfId="15847"/>
    <cellStyle name="Input 2 7 2 2 13 2" xfId="15848"/>
    <cellStyle name="Input 2 7 2 2 13 2 2" xfId="15849"/>
    <cellStyle name="Input 2 7 2 2 13 3" xfId="15850"/>
    <cellStyle name="Input 2 7 2 2 14" xfId="15851"/>
    <cellStyle name="Input 2 7 2 2 14 2" xfId="15852"/>
    <cellStyle name="Input 2 7 2 2 14 2 2" xfId="15853"/>
    <cellStyle name="Input 2 7 2 2 14 3" xfId="15854"/>
    <cellStyle name="Input 2 7 2 2 15" xfId="15855"/>
    <cellStyle name="Input 2 7 2 2 15 2" xfId="15856"/>
    <cellStyle name="Input 2 7 2 2 15 2 2" xfId="15857"/>
    <cellStyle name="Input 2 7 2 2 15 3" xfId="15858"/>
    <cellStyle name="Input 2 7 2 2 16" xfId="15859"/>
    <cellStyle name="Input 2 7 2 2 16 2" xfId="15860"/>
    <cellStyle name="Input 2 7 2 2 16 2 2" xfId="15861"/>
    <cellStyle name="Input 2 7 2 2 16 3" xfId="15862"/>
    <cellStyle name="Input 2 7 2 2 17" xfId="15863"/>
    <cellStyle name="Input 2 7 2 2 17 2" xfId="15864"/>
    <cellStyle name="Input 2 7 2 2 17 2 2" xfId="15865"/>
    <cellStyle name="Input 2 7 2 2 17 3" xfId="15866"/>
    <cellStyle name="Input 2 7 2 2 18" xfId="15867"/>
    <cellStyle name="Input 2 7 2 2 18 2" xfId="15868"/>
    <cellStyle name="Input 2 7 2 2 18 2 2" xfId="15869"/>
    <cellStyle name="Input 2 7 2 2 18 3" xfId="15870"/>
    <cellStyle name="Input 2 7 2 2 19" xfId="15871"/>
    <cellStyle name="Input 2 7 2 2 19 2" xfId="15872"/>
    <cellStyle name="Input 2 7 2 2 19 2 2" xfId="15873"/>
    <cellStyle name="Input 2 7 2 2 19 3" xfId="15874"/>
    <cellStyle name="Input 2 7 2 2 2" xfId="15875"/>
    <cellStyle name="Input 2 7 2 2 2 2" xfId="15876"/>
    <cellStyle name="Input 2 7 2 2 2 2 2" xfId="15877"/>
    <cellStyle name="Input 2 7 2 2 2 3" xfId="15878"/>
    <cellStyle name="Input 2 7 2 2 20" xfId="15879"/>
    <cellStyle name="Input 2 7 2 2 20 2" xfId="15880"/>
    <cellStyle name="Input 2 7 2 2 20 2 2" xfId="15881"/>
    <cellStyle name="Input 2 7 2 2 20 3" xfId="15882"/>
    <cellStyle name="Input 2 7 2 2 21" xfId="15883"/>
    <cellStyle name="Input 2 7 2 2 21 2" xfId="15884"/>
    <cellStyle name="Input 2 7 2 2 22" xfId="15885"/>
    <cellStyle name="Input 2 7 2 2 3" xfId="15886"/>
    <cellStyle name="Input 2 7 2 2 3 2" xfId="15887"/>
    <cellStyle name="Input 2 7 2 2 3 2 2" xfId="15888"/>
    <cellStyle name="Input 2 7 2 2 3 3" xfId="15889"/>
    <cellStyle name="Input 2 7 2 2 4" xfId="15890"/>
    <cellStyle name="Input 2 7 2 2 4 2" xfId="15891"/>
    <cellStyle name="Input 2 7 2 2 4 2 2" xfId="15892"/>
    <cellStyle name="Input 2 7 2 2 4 3" xfId="15893"/>
    <cellStyle name="Input 2 7 2 2 5" xfId="15894"/>
    <cellStyle name="Input 2 7 2 2 5 2" xfId="15895"/>
    <cellStyle name="Input 2 7 2 2 5 2 2" xfId="15896"/>
    <cellStyle name="Input 2 7 2 2 5 3" xfId="15897"/>
    <cellStyle name="Input 2 7 2 2 6" xfId="15898"/>
    <cellStyle name="Input 2 7 2 2 6 2" xfId="15899"/>
    <cellStyle name="Input 2 7 2 2 6 2 2" xfId="15900"/>
    <cellStyle name="Input 2 7 2 2 6 3" xfId="15901"/>
    <cellStyle name="Input 2 7 2 2 7" xfId="15902"/>
    <cellStyle name="Input 2 7 2 2 7 2" xfId="15903"/>
    <cellStyle name="Input 2 7 2 2 7 2 2" xfId="15904"/>
    <cellStyle name="Input 2 7 2 2 7 3" xfId="15905"/>
    <cellStyle name="Input 2 7 2 2 8" xfId="15906"/>
    <cellStyle name="Input 2 7 2 2 8 2" xfId="15907"/>
    <cellStyle name="Input 2 7 2 2 8 2 2" xfId="15908"/>
    <cellStyle name="Input 2 7 2 2 8 3" xfId="15909"/>
    <cellStyle name="Input 2 7 2 2 9" xfId="15910"/>
    <cellStyle name="Input 2 7 2 2 9 2" xfId="15911"/>
    <cellStyle name="Input 2 7 2 2 9 2 2" xfId="15912"/>
    <cellStyle name="Input 2 7 2 2 9 3" xfId="15913"/>
    <cellStyle name="Input 2 7 2 3" xfId="15914"/>
    <cellStyle name="Input 2 7 2 3 2" xfId="15915"/>
    <cellStyle name="Input 2 7 2 3 2 2" xfId="15916"/>
    <cellStyle name="Input 2 7 2 3 3" xfId="15917"/>
    <cellStyle name="Input 2 7 2 4" xfId="15918"/>
    <cellStyle name="Input 2 7 2 4 2" xfId="15919"/>
    <cellStyle name="Input 2 7 2 4 2 2" xfId="15920"/>
    <cellStyle name="Input 2 7 2 4 3" xfId="15921"/>
    <cellStyle name="Input 2 7 2 5" xfId="15922"/>
    <cellStyle name="Input 2 7 2 5 2" xfId="15923"/>
    <cellStyle name="Input 2 7 2 5 2 2" xfId="15924"/>
    <cellStyle name="Input 2 7 2 5 3" xfId="15925"/>
    <cellStyle name="Input 2 7 2 6" xfId="15926"/>
    <cellStyle name="Input 2 7 2 6 2" xfId="15927"/>
    <cellStyle name="Input 2 7 2 6 2 2" xfId="15928"/>
    <cellStyle name="Input 2 7 2 6 3" xfId="15929"/>
    <cellStyle name="Input 2 7 2 7" xfId="15930"/>
    <cellStyle name="Input 2 7 2 7 2" xfId="15931"/>
    <cellStyle name="Input 2 7 2 7 2 2" xfId="15932"/>
    <cellStyle name="Input 2 7 2 7 3" xfId="15933"/>
    <cellStyle name="Input 2 7 2 8" xfId="15934"/>
    <cellStyle name="Input 2 7 2 8 2" xfId="15935"/>
    <cellStyle name="Input 2 7 2 8 2 2" xfId="15936"/>
    <cellStyle name="Input 2 7 2 8 3" xfId="15937"/>
    <cellStyle name="Input 2 7 2 9" xfId="15938"/>
    <cellStyle name="Input 2 7 2 9 2" xfId="15939"/>
    <cellStyle name="Input 2 7 2 9 2 2" xfId="15940"/>
    <cellStyle name="Input 2 7 2 9 3" xfId="15941"/>
    <cellStyle name="Input 2 7 20" xfId="15942"/>
    <cellStyle name="Input 2 7 20 2" xfId="15943"/>
    <cellStyle name="Input 2 7 20 2 2" xfId="15944"/>
    <cellStyle name="Input 2 7 20 3" xfId="15945"/>
    <cellStyle name="Input 2 7 21" xfId="15946"/>
    <cellStyle name="Input 2 7 21 2" xfId="15947"/>
    <cellStyle name="Input 2 7 22" xfId="15948"/>
    <cellStyle name="Input 2 7 3" xfId="15949"/>
    <cellStyle name="Input 2 7 3 10" xfId="15950"/>
    <cellStyle name="Input 2 7 3 10 2" xfId="15951"/>
    <cellStyle name="Input 2 7 3 10 2 2" xfId="15952"/>
    <cellStyle name="Input 2 7 3 10 3" xfId="15953"/>
    <cellStyle name="Input 2 7 3 11" xfId="15954"/>
    <cellStyle name="Input 2 7 3 11 2" xfId="15955"/>
    <cellStyle name="Input 2 7 3 11 2 2" xfId="15956"/>
    <cellStyle name="Input 2 7 3 11 3" xfId="15957"/>
    <cellStyle name="Input 2 7 3 12" xfId="15958"/>
    <cellStyle name="Input 2 7 3 12 2" xfId="15959"/>
    <cellStyle name="Input 2 7 3 12 2 2" xfId="15960"/>
    <cellStyle name="Input 2 7 3 12 3" xfId="15961"/>
    <cellStyle name="Input 2 7 3 13" xfId="15962"/>
    <cellStyle name="Input 2 7 3 13 2" xfId="15963"/>
    <cellStyle name="Input 2 7 3 13 2 2" xfId="15964"/>
    <cellStyle name="Input 2 7 3 13 3" xfId="15965"/>
    <cellStyle name="Input 2 7 3 14" xfId="15966"/>
    <cellStyle name="Input 2 7 3 14 2" xfId="15967"/>
    <cellStyle name="Input 2 7 3 14 2 2" xfId="15968"/>
    <cellStyle name="Input 2 7 3 14 3" xfId="15969"/>
    <cellStyle name="Input 2 7 3 15" xfId="15970"/>
    <cellStyle name="Input 2 7 3 15 2" xfId="15971"/>
    <cellStyle name="Input 2 7 3 15 2 2" xfId="15972"/>
    <cellStyle name="Input 2 7 3 15 3" xfId="15973"/>
    <cellStyle name="Input 2 7 3 16" xfId="15974"/>
    <cellStyle name="Input 2 7 3 16 2" xfId="15975"/>
    <cellStyle name="Input 2 7 3 16 2 2" xfId="15976"/>
    <cellStyle name="Input 2 7 3 16 3" xfId="15977"/>
    <cellStyle name="Input 2 7 3 17" xfId="15978"/>
    <cellStyle name="Input 2 7 3 17 2" xfId="15979"/>
    <cellStyle name="Input 2 7 3 17 2 2" xfId="15980"/>
    <cellStyle name="Input 2 7 3 17 3" xfId="15981"/>
    <cellStyle name="Input 2 7 3 18" xfId="15982"/>
    <cellStyle name="Input 2 7 3 18 2" xfId="15983"/>
    <cellStyle name="Input 2 7 3 19" xfId="15984"/>
    <cellStyle name="Input 2 7 3 2" xfId="15985"/>
    <cellStyle name="Input 2 7 3 2 10" xfId="15986"/>
    <cellStyle name="Input 2 7 3 2 10 2" xfId="15987"/>
    <cellStyle name="Input 2 7 3 2 10 2 2" xfId="15988"/>
    <cellStyle name="Input 2 7 3 2 10 3" xfId="15989"/>
    <cellStyle name="Input 2 7 3 2 11" xfId="15990"/>
    <cellStyle name="Input 2 7 3 2 11 2" xfId="15991"/>
    <cellStyle name="Input 2 7 3 2 11 2 2" xfId="15992"/>
    <cellStyle name="Input 2 7 3 2 11 3" xfId="15993"/>
    <cellStyle name="Input 2 7 3 2 12" xfId="15994"/>
    <cellStyle name="Input 2 7 3 2 12 2" xfId="15995"/>
    <cellStyle name="Input 2 7 3 2 12 2 2" xfId="15996"/>
    <cellStyle name="Input 2 7 3 2 12 3" xfId="15997"/>
    <cellStyle name="Input 2 7 3 2 13" xfId="15998"/>
    <cellStyle name="Input 2 7 3 2 13 2" xfId="15999"/>
    <cellStyle name="Input 2 7 3 2 13 2 2" xfId="16000"/>
    <cellStyle name="Input 2 7 3 2 13 3" xfId="16001"/>
    <cellStyle name="Input 2 7 3 2 14" xfId="16002"/>
    <cellStyle name="Input 2 7 3 2 14 2" xfId="16003"/>
    <cellStyle name="Input 2 7 3 2 14 2 2" xfId="16004"/>
    <cellStyle name="Input 2 7 3 2 14 3" xfId="16005"/>
    <cellStyle name="Input 2 7 3 2 15" xfId="16006"/>
    <cellStyle name="Input 2 7 3 2 15 2" xfId="16007"/>
    <cellStyle name="Input 2 7 3 2 15 2 2" xfId="16008"/>
    <cellStyle name="Input 2 7 3 2 15 3" xfId="16009"/>
    <cellStyle name="Input 2 7 3 2 16" xfId="16010"/>
    <cellStyle name="Input 2 7 3 2 16 2" xfId="16011"/>
    <cellStyle name="Input 2 7 3 2 16 2 2" xfId="16012"/>
    <cellStyle name="Input 2 7 3 2 16 3" xfId="16013"/>
    <cellStyle name="Input 2 7 3 2 17" xfId="16014"/>
    <cellStyle name="Input 2 7 3 2 17 2" xfId="16015"/>
    <cellStyle name="Input 2 7 3 2 17 2 2" xfId="16016"/>
    <cellStyle name="Input 2 7 3 2 17 3" xfId="16017"/>
    <cellStyle name="Input 2 7 3 2 18" xfId="16018"/>
    <cellStyle name="Input 2 7 3 2 18 2" xfId="16019"/>
    <cellStyle name="Input 2 7 3 2 18 2 2" xfId="16020"/>
    <cellStyle name="Input 2 7 3 2 18 3" xfId="16021"/>
    <cellStyle name="Input 2 7 3 2 19" xfId="16022"/>
    <cellStyle name="Input 2 7 3 2 19 2" xfId="16023"/>
    <cellStyle name="Input 2 7 3 2 19 2 2" xfId="16024"/>
    <cellStyle name="Input 2 7 3 2 19 3" xfId="16025"/>
    <cellStyle name="Input 2 7 3 2 2" xfId="16026"/>
    <cellStyle name="Input 2 7 3 2 2 2" xfId="16027"/>
    <cellStyle name="Input 2 7 3 2 2 2 2" xfId="16028"/>
    <cellStyle name="Input 2 7 3 2 2 3" xfId="16029"/>
    <cellStyle name="Input 2 7 3 2 20" xfId="16030"/>
    <cellStyle name="Input 2 7 3 2 20 2" xfId="16031"/>
    <cellStyle name="Input 2 7 3 2 20 2 2" xfId="16032"/>
    <cellStyle name="Input 2 7 3 2 20 3" xfId="16033"/>
    <cellStyle name="Input 2 7 3 2 21" xfId="16034"/>
    <cellStyle name="Input 2 7 3 2 21 2" xfId="16035"/>
    <cellStyle name="Input 2 7 3 2 22" xfId="16036"/>
    <cellStyle name="Input 2 7 3 2 3" xfId="16037"/>
    <cellStyle name="Input 2 7 3 2 3 2" xfId="16038"/>
    <cellStyle name="Input 2 7 3 2 3 2 2" xfId="16039"/>
    <cellStyle name="Input 2 7 3 2 3 3" xfId="16040"/>
    <cellStyle name="Input 2 7 3 2 4" xfId="16041"/>
    <cellStyle name="Input 2 7 3 2 4 2" xfId="16042"/>
    <cellStyle name="Input 2 7 3 2 4 2 2" xfId="16043"/>
    <cellStyle name="Input 2 7 3 2 4 3" xfId="16044"/>
    <cellStyle name="Input 2 7 3 2 5" xfId="16045"/>
    <cellStyle name="Input 2 7 3 2 5 2" xfId="16046"/>
    <cellStyle name="Input 2 7 3 2 5 2 2" xfId="16047"/>
    <cellStyle name="Input 2 7 3 2 5 3" xfId="16048"/>
    <cellStyle name="Input 2 7 3 2 6" xfId="16049"/>
    <cellStyle name="Input 2 7 3 2 6 2" xfId="16050"/>
    <cellStyle name="Input 2 7 3 2 6 2 2" xfId="16051"/>
    <cellStyle name="Input 2 7 3 2 6 3" xfId="16052"/>
    <cellStyle name="Input 2 7 3 2 7" xfId="16053"/>
    <cellStyle name="Input 2 7 3 2 7 2" xfId="16054"/>
    <cellStyle name="Input 2 7 3 2 7 2 2" xfId="16055"/>
    <cellStyle name="Input 2 7 3 2 7 3" xfId="16056"/>
    <cellStyle name="Input 2 7 3 2 8" xfId="16057"/>
    <cellStyle name="Input 2 7 3 2 8 2" xfId="16058"/>
    <cellStyle name="Input 2 7 3 2 8 2 2" xfId="16059"/>
    <cellStyle name="Input 2 7 3 2 8 3" xfId="16060"/>
    <cellStyle name="Input 2 7 3 2 9" xfId="16061"/>
    <cellStyle name="Input 2 7 3 2 9 2" xfId="16062"/>
    <cellStyle name="Input 2 7 3 2 9 2 2" xfId="16063"/>
    <cellStyle name="Input 2 7 3 2 9 3" xfId="16064"/>
    <cellStyle name="Input 2 7 3 3" xfId="16065"/>
    <cellStyle name="Input 2 7 3 3 2" xfId="16066"/>
    <cellStyle name="Input 2 7 3 3 2 2" xfId="16067"/>
    <cellStyle name="Input 2 7 3 3 3" xfId="16068"/>
    <cellStyle name="Input 2 7 3 4" xfId="16069"/>
    <cellStyle name="Input 2 7 3 4 2" xfId="16070"/>
    <cellStyle name="Input 2 7 3 4 2 2" xfId="16071"/>
    <cellStyle name="Input 2 7 3 4 3" xfId="16072"/>
    <cellStyle name="Input 2 7 3 5" xfId="16073"/>
    <cellStyle name="Input 2 7 3 5 2" xfId="16074"/>
    <cellStyle name="Input 2 7 3 5 2 2" xfId="16075"/>
    <cellStyle name="Input 2 7 3 5 3" xfId="16076"/>
    <cellStyle name="Input 2 7 3 6" xfId="16077"/>
    <cellStyle name="Input 2 7 3 6 2" xfId="16078"/>
    <cellStyle name="Input 2 7 3 6 2 2" xfId="16079"/>
    <cellStyle name="Input 2 7 3 6 3" xfId="16080"/>
    <cellStyle name="Input 2 7 3 7" xfId="16081"/>
    <cellStyle name="Input 2 7 3 7 2" xfId="16082"/>
    <cellStyle name="Input 2 7 3 7 2 2" xfId="16083"/>
    <cellStyle name="Input 2 7 3 7 3" xfId="16084"/>
    <cellStyle name="Input 2 7 3 8" xfId="16085"/>
    <cellStyle name="Input 2 7 3 8 2" xfId="16086"/>
    <cellStyle name="Input 2 7 3 8 2 2" xfId="16087"/>
    <cellStyle name="Input 2 7 3 8 3" xfId="16088"/>
    <cellStyle name="Input 2 7 3 9" xfId="16089"/>
    <cellStyle name="Input 2 7 3 9 2" xfId="16090"/>
    <cellStyle name="Input 2 7 3 9 2 2" xfId="16091"/>
    <cellStyle name="Input 2 7 3 9 3" xfId="16092"/>
    <cellStyle name="Input 2 7 4" xfId="16093"/>
    <cellStyle name="Input 2 7 4 10" xfId="16094"/>
    <cellStyle name="Input 2 7 4 10 2" xfId="16095"/>
    <cellStyle name="Input 2 7 4 10 2 2" xfId="16096"/>
    <cellStyle name="Input 2 7 4 10 3" xfId="16097"/>
    <cellStyle name="Input 2 7 4 11" xfId="16098"/>
    <cellStyle name="Input 2 7 4 11 2" xfId="16099"/>
    <cellStyle name="Input 2 7 4 11 2 2" xfId="16100"/>
    <cellStyle name="Input 2 7 4 11 3" xfId="16101"/>
    <cellStyle name="Input 2 7 4 12" xfId="16102"/>
    <cellStyle name="Input 2 7 4 12 2" xfId="16103"/>
    <cellStyle name="Input 2 7 4 12 2 2" xfId="16104"/>
    <cellStyle name="Input 2 7 4 12 3" xfId="16105"/>
    <cellStyle name="Input 2 7 4 13" xfId="16106"/>
    <cellStyle name="Input 2 7 4 13 2" xfId="16107"/>
    <cellStyle name="Input 2 7 4 13 2 2" xfId="16108"/>
    <cellStyle name="Input 2 7 4 13 3" xfId="16109"/>
    <cellStyle name="Input 2 7 4 14" xfId="16110"/>
    <cellStyle name="Input 2 7 4 14 2" xfId="16111"/>
    <cellStyle name="Input 2 7 4 14 2 2" xfId="16112"/>
    <cellStyle name="Input 2 7 4 14 3" xfId="16113"/>
    <cellStyle name="Input 2 7 4 15" xfId="16114"/>
    <cellStyle name="Input 2 7 4 15 2" xfId="16115"/>
    <cellStyle name="Input 2 7 4 15 2 2" xfId="16116"/>
    <cellStyle name="Input 2 7 4 15 3" xfId="16117"/>
    <cellStyle name="Input 2 7 4 16" xfId="16118"/>
    <cellStyle name="Input 2 7 4 16 2" xfId="16119"/>
    <cellStyle name="Input 2 7 4 16 2 2" xfId="16120"/>
    <cellStyle name="Input 2 7 4 16 3" xfId="16121"/>
    <cellStyle name="Input 2 7 4 17" xfId="16122"/>
    <cellStyle name="Input 2 7 4 17 2" xfId="16123"/>
    <cellStyle name="Input 2 7 4 17 2 2" xfId="16124"/>
    <cellStyle name="Input 2 7 4 17 3" xfId="16125"/>
    <cellStyle name="Input 2 7 4 18" xfId="16126"/>
    <cellStyle name="Input 2 7 4 18 2" xfId="16127"/>
    <cellStyle name="Input 2 7 4 18 2 2" xfId="16128"/>
    <cellStyle name="Input 2 7 4 18 3" xfId="16129"/>
    <cellStyle name="Input 2 7 4 19" xfId="16130"/>
    <cellStyle name="Input 2 7 4 19 2" xfId="16131"/>
    <cellStyle name="Input 2 7 4 19 2 2" xfId="16132"/>
    <cellStyle name="Input 2 7 4 19 3" xfId="16133"/>
    <cellStyle name="Input 2 7 4 2" xfId="16134"/>
    <cellStyle name="Input 2 7 4 2 10" xfId="16135"/>
    <cellStyle name="Input 2 7 4 2 10 2" xfId="16136"/>
    <cellStyle name="Input 2 7 4 2 10 2 2" xfId="16137"/>
    <cellStyle name="Input 2 7 4 2 10 3" xfId="16138"/>
    <cellStyle name="Input 2 7 4 2 11" xfId="16139"/>
    <cellStyle name="Input 2 7 4 2 11 2" xfId="16140"/>
    <cellStyle name="Input 2 7 4 2 11 2 2" xfId="16141"/>
    <cellStyle name="Input 2 7 4 2 11 3" xfId="16142"/>
    <cellStyle name="Input 2 7 4 2 12" xfId="16143"/>
    <cellStyle name="Input 2 7 4 2 12 2" xfId="16144"/>
    <cellStyle name="Input 2 7 4 2 12 2 2" xfId="16145"/>
    <cellStyle name="Input 2 7 4 2 12 3" xfId="16146"/>
    <cellStyle name="Input 2 7 4 2 13" xfId="16147"/>
    <cellStyle name="Input 2 7 4 2 13 2" xfId="16148"/>
    <cellStyle name="Input 2 7 4 2 13 2 2" xfId="16149"/>
    <cellStyle name="Input 2 7 4 2 13 3" xfId="16150"/>
    <cellStyle name="Input 2 7 4 2 14" xfId="16151"/>
    <cellStyle name="Input 2 7 4 2 14 2" xfId="16152"/>
    <cellStyle name="Input 2 7 4 2 14 2 2" xfId="16153"/>
    <cellStyle name="Input 2 7 4 2 14 3" xfId="16154"/>
    <cellStyle name="Input 2 7 4 2 15" xfId="16155"/>
    <cellStyle name="Input 2 7 4 2 15 2" xfId="16156"/>
    <cellStyle name="Input 2 7 4 2 15 2 2" xfId="16157"/>
    <cellStyle name="Input 2 7 4 2 15 3" xfId="16158"/>
    <cellStyle name="Input 2 7 4 2 16" xfId="16159"/>
    <cellStyle name="Input 2 7 4 2 16 2" xfId="16160"/>
    <cellStyle name="Input 2 7 4 2 16 2 2" xfId="16161"/>
    <cellStyle name="Input 2 7 4 2 16 3" xfId="16162"/>
    <cellStyle name="Input 2 7 4 2 17" xfId="16163"/>
    <cellStyle name="Input 2 7 4 2 17 2" xfId="16164"/>
    <cellStyle name="Input 2 7 4 2 17 2 2" xfId="16165"/>
    <cellStyle name="Input 2 7 4 2 17 3" xfId="16166"/>
    <cellStyle name="Input 2 7 4 2 18" xfId="16167"/>
    <cellStyle name="Input 2 7 4 2 18 2" xfId="16168"/>
    <cellStyle name="Input 2 7 4 2 18 2 2" xfId="16169"/>
    <cellStyle name="Input 2 7 4 2 18 3" xfId="16170"/>
    <cellStyle name="Input 2 7 4 2 19" xfId="16171"/>
    <cellStyle name="Input 2 7 4 2 19 2" xfId="16172"/>
    <cellStyle name="Input 2 7 4 2 19 2 2" xfId="16173"/>
    <cellStyle name="Input 2 7 4 2 19 3" xfId="16174"/>
    <cellStyle name="Input 2 7 4 2 2" xfId="16175"/>
    <cellStyle name="Input 2 7 4 2 2 2" xfId="16176"/>
    <cellStyle name="Input 2 7 4 2 2 2 2" xfId="16177"/>
    <cellStyle name="Input 2 7 4 2 2 3" xfId="16178"/>
    <cellStyle name="Input 2 7 4 2 20" xfId="16179"/>
    <cellStyle name="Input 2 7 4 2 20 2" xfId="16180"/>
    <cellStyle name="Input 2 7 4 2 20 2 2" xfId="16181"/>
    <cellStyle name="Input 2 7 4 2 20 3" xfId="16182"/>
    <cellStyle name="Input 2 7 4 2 21" xfId="16183"/>
    <cellStyle name="Input 2 7 4 2 21 2" xfId="16184"/>
    <cellStyle name="Input 2 7 4 2 22" xfId="16185"/>
    <cellStyle name="Input 2 7 4 2 3" xfId="16186"/>
    <cellStyle name="Input 2 7 4 2 3 2" xfId="16187"/>
    <cellStyle name="Input 2 7 4 2 3 2 2" xfId="16188"/>
    <cellStyle name="Input 2 7 4 2 3 3" xfId="16189"/>
    <cellStyle name="Input 2 7 4 2 4" xfId="16190"/>
    <cellStyle name="Input 2 7 4 2 4 2" xfId="16191"/>
    <cellStyle name="Input 2 7 4 2 4 2 2" xfId="16192"/>
    <cellStyle name="Input 2 7 4 2 4 3" xfId="16193"/>
    <cellStyle name="Input 2 7 4 2 5" xfId="16194"/>
    <cellStyle name="Input 2 7 4 2 5 2" xfId="16195"/>
    <cellStyle name="Input 2 7 4 2 5 2 2" xfId="16196"/>
    <cellStyle name="Input 2 7 4 2 5 3" xfId="16197"/>
    <cellStyle name="Input 2 7 4 2 6" xfId="16198"/>
    <cellStyle name="Input 2 7 4 2 6 2" xfId="16199"/>
    <cellStyle name="Input 2 7 4 2 6 2 2" xfId="16200"/>
    <cellStyle name="Input 2 7 4 2 6 3" xfId="16201"/>
    <cellStyle name="Input 2 7 4 2 7" xfId="16202"/>
    <cellStyle name="Input 2 7 4 2 7 2" xfId="16203"/>
    <cellStyle name="Input 2 7 4 2 7 2 2" xfId="16204"/>
    <cellStyle name="Input 2 7 4 2 7 3" xfId="16205"/>
    <cellStyle name="Input 2 7 4 2 8" xfId="16206"/>
    <cellStyle name="Input 2 7 4 2 8 2" xfId="16207"/>
    <cellStyle name="Input 2 7 4 2 8 2 2" xfId="16208"/>
    <cellStyle name="Input 2 7 4 2 8 3" xfId="16209"/>
    <cellStyle name="Input 2 7 4 2 9" xfId="16210"/>
    <cellStyle name="Input 2 7 4 2 9 2" xfId="16211"/>
    <cellStyle name="Input 2 7 4 2 9 2 2" xfId="16212"/>
    <cellStyle name="Input 2 7 4 2 9 3" xfId="16213"/>
    <cellStyle name="Input 2 7 4 20" xfId="16214"/>
    <cellStyle name="Input 2 7 4 20 2" xfId="16215"/>
    <cellStyle name="Input 2 7 4 20 2 2" xfId="16216"/>
    <cellStyle name="Input 2 7 4 20 3" xfId="16217"/>
    <cellStyle name="Input 2 7 4 21" xfId="16218"/>
    <cellStyle name="Input 2 7 4 21 2" xfId="16219"/>
    <cellStyle name="Input 2 7 4 21 2 2" xfId="16220"/>
    <cellStyle name="Input 2 7 4 21 3" xfId="16221"/>
    <cellStyle name="Input 2 7 4 22" xfId="16222"/>
    <cellStyle name="Input 2 7 4 22 2" xfId="16223"/>
    <cellStyle name="Input 2 7 4 23" xfId="16224"/>
    <cellStyle name="Input 2 7 4 3" xfId="16225"/>
    <cellStyle name="Input 2 7 4 3 2" xfId="16226"/>
    <cellStyle name="Input 2 7 4 3 2 2" xfId="16227"/>
    <cellStyle name="Input 2 7 4 3 3" xfId="16228"/>
    <cellStyle name="Input 2 7 4 4" xfId="16229"/>
    <cellStyle name="Input 2 7 4 4 2" xfId="16230"/>
    <cellStyle name="Input 2 7 4 4 2 2" xfId="16231"/>
    <cellStyle name="Input 2 7 4 4 3" xfId="16232"/>
    <cellStyle name="Input 2 7 4 5" xfId="16233"/>
    <cellStyle name="Input 2 7 4 5 2" xfId="16234"/>
    <cellStyle name="Input 2 7 4 5 2 2" xfId="16235"/>
    <cellStyle name="Input 2 7 4 5 3" xfId="16236"/>
    <cellStyle name="Input 2 7 4 6" xfId="16237"/>
    <cellStyle name="Input 2 7 4 6 2" xfId="16238"/>
    <cellStyle name="Input 2 7 4 6 2 2" xfId="16239"/>
    <cellStyle name="Input 2 7 4 6 3" xfId="16240"/>
    <cellStyle name="Input 2 7 4 7" xfId="16241"/>
    <cellStyle name="Input 2 7 4 7 2" xfId="16242"/>
    <cellStyle name="Input 2 7 4 7 2 2" xfId="16243"/>
    <cellStyle name="Input 2 7 4 7 3" xfId="16244"/>
    <cellStyle name="Input 2 7 4 8" xfId="16245"/>
    <cellStyle name="Input 2 7 4 8 2" xfId="16246"/>
    <cellStyle name="Input 2 7 4 8 2 2" xfId="16247"/>
    <cellStyle name="Input 2 7 4 8 3" xfId="16248"/>
    <cellStyle name="Input 2 7 4 9" xfId="16249"/>
    <cellStyle name="Input 2 7 4 9 2" xfId="16250"/>
    <cellStyle name="Input 2 7 4 9 2 2" xfId="16251"/>
    <cellStyle name="Input 2 7 4 9 3" xfId="16252"/>
    <cellStyle name="Input 2 7 5" xfId="16253"/>
    <cellStyle name="Input 2 7 5 10" xfId="16254"/>
    <cellStyle name="Input 2 7 5 10 2" xfId="16255"/>
    <cellStyle name="Input 2 7 5 10 2 2" xfId="16256"/>
    <cellStyle name="Input 2 7 5 10 3" xfId="16257"/>
    <cellStyle name="Input 2 7 5 11" xfId="16258"/>
    <cellStyle name="Input 2 7 5 11 2" xfId="16259"/>
    <cellStyle name="Input 2 7 5 11 2 2" xfId="16260"/>
    <cellStyle name="Input 2 7 5 11 3" xfId="16261"/>
    <cellStyle name="Input 2 7 5 12" xfId="16262"/>
    <cellStyle name="Input 2 7 5 12 2" xfId="16263"/>
    <cellStyle name="Input 2 7 5 12 2 2" xfId="16264"/>
    <cellStyle name="Input 2 7 5 12 3" xfId="16265"/>
    <cellStyle name="Input 2 7 5 13" xfId="16266"/>
    <cellStyle name="Input 2 7 5 13 2" xfId="16267"/>
    <cellStyle name="Input 2 7 5 13 2 2" xfId="16268"/>
    <cellStyle name="Input 2 7 5 13 3" xfId="16269"/>
    <cellStyle name="Input 2 7 5 14" xfId="16270"/>
    <cellStyle name="Input 2 7 5 14 2" xfId="16271"/>
    <cellStyle name="Input 2 7 5 14 2 2" xfId="16272"/>
    <cellStyle name="Input 2 7 5 14 3" xfId="16273"/>
    <cellStyle name="Input 2 7 5 15" xfId="16274"/>
    <cellStyle name="Input 2 7 5 15 2" xfId="16275"/>
    <cellStyle name="Input 2 7 5 15 2 2" xfId="16276"/>
    <cellStyle name="Input 2 7 5 15 3" xfId="16277"/>
    <cellStyle name="Input 2 7 5 16" xfId="16278"/>
    <cellStyle name="Input 2 7 5 16 2" xfId="16279"/>
    <cellStyle name="Input 2 7 5 16 2 2" xfId="16280"/>
    <cellStyle name="Input 2 7 5 16 3" xfId="16281"/>
    <cellStyle name="Input 2 7 5 17" xfId="16282"/>
    <cellStyle name="Input 2 7 5 17 2" xfId="16283"/>
    <cellStyle name="Input 2 7 5 17 2 2" xfId="16284"/>
    <cellStyle name="Input 2 7 5 17 3" xfId="16285"/>
    <cellStyle name="Input 2 7 5 18" xfId="16286"/>
    <cellStyle name="Input 2 7 5 18 2" xfId="16287"/>
    <cellStyle name="Input 2 7 5 18 2 2" xfId="16288"/>
    <cellStyle name="Input 2 7 5 18 3" xfId="16289"/>
    <cellStyle name="Input 2 7 5 19" xfId="16290"/>
    <cellStyle name="Input 2 7 5 19 2" xfId="16291"/>
    <cellStyle name="Input 2 7 5 19 2 2" xfId="16292"/>
    <cellStyle name="Input 2 7 5 19 3" xfId="16293"/>
    <cellStyle name="Input 2 7 5 2" xfId="16294"/>
    <cellStyle name="Input 2 7 5 2 2" xfId="16295"/>
    <cellStyle name="Input 2 7 5 2 2 2" xfId="16296"/>
    <cellStyle name="Input 2 7 5 2 3" xfId="16297"/>
    <cellStyle name="Input 2 7 5 20" xfId="16298"/>
    <cellStyle name="Input 2 7 5 20 2" xfId="16299"/>
    <cellStyle name="Input 2 7 5 20 2 2" xfId="16300"/>
    <cellStyle name="Input 2 7 5 20 3" xfId="16301"/>
    <cellStyle name="Input 2 7 5 21" xfId="16302"/>
    <cellStyle name="Input 2 7 5 21 2" xfId="16303"/>
    <cellStyle name="Input 2 7 5 22" xfId="16304"/>
    <cellStyle name="Input 2 7 5 3" xfId="16305"/>
    <cellStyle name="Input 2 7 5 3 2" xfId="16306"/>
    <cellStyle name="Input 2 7 5 3 2 2" xfId="16307"/>
    <cellStyle name="Input 2 7 5 3 3" xfId="16308"/>
    <cellStyle name="Input 2 7 5 4" xfId="16309"/>
    <cellStyle name="Input 2 7 5 4 2" xfId="16310"/>
    <cellStyle name="Input 2 7 5 4 2 2" xfId="16311"/>
    <cellStyle name="Input 2 7 5 4 3" xfId="16312"/>
    <cellStyle name="Input 2 7 5 5" xfId="16313"/>
    <cellStyle name="Input 2 7 5 5 2" xfId="16314"/>
    <cellStyle name="Input 2 7 5 5 2 2" xfId="16315"/>
    <cellStyle name="Input 2 7 5 5 3" xfId="16316"/>
    <cellStyle name="Input 2 7 5 6" xfId="16317"/>
    <cellStyle name="Input 2 7 5 6 2" xfId="16318"/>
    <cellStyle name="Input 2 7 5 6 2 2" xfId="16319"/>
    <cellStyle name="Input 2 7 5 6 3" xfId="16320"/>
    <cellStyle name="Input 2 7 5 7" xfId="16321"/>
    <cellStyle name="Input 2 7 5 7 2" xfId="16322"/>
    <cellStyle name="Input 2 7 5 7 2 2" xfId="16323"/>
    <cellStyle name="Input 2 7 5 7 3" xfId="16324"/>
    <cellStyle name="Input 2 7 5 8" xfId="16325"/>
    <cellStyle name="Input 2 7 5 8 2" xfId="16326"/>
    <cellStyle name="Input 2 7 5 8 2 2" xfId="16327"/>
    <cellStyle name="Input 2 7 5 8 3" xfId="16328"/>
    <cellStyle name="Input 2 7 5 9" xfId="16329"/>
    <cellStyle name="Input 2 7 5 9 2" xfId="16330"/>
    <cellStyle name="Input 2 7 5 9 2 2" xfId="16331"/>
    <cellStyle name="Input 2 7 5 9 3" xfId="16332"/>
    <cellStyle name="Input 2 7 6" xfId="16333"/>
    <cellStyle name="Input 2 7 6 2" xfId="16334"/>
    <cellStyle name="Input 2 7 6 2 2" xfId="16335"/>
    <cellStyle name="Input 2 7 6 3" xfId="16336"/>
    <cellStyle name="Input 2 7 7" xfId="16337"/>
    <cellStyle name="Input 2 7 7 2" xfId="16338"/>
    <cellStyle name="Input 2 7 7 2 2" xfId="16339"/>
    <cellStyle name="Input 2 7 7 3" xfId="16340"/>
    <cellStyle name="Input 2 7 8" xfId="16341"/>
    <cellStyle name="Input 2 7 8 2" xfId="16342"/>
    <cellStyle name="Input 2 7 8 2 2" xfId="16343"/>
    <cellStyle name="Input 2 7 8 3" xfId="16344"/>
    <cellStyle name="Input 2 7 9" xfId="16345"/>
    <cellStyle name="Input 2 7 9 2" xfId="16346"/>
    <cellStyle name="Input 2 7 9 2 2" xfId="16347"/>
    <cellStyle name="Input 2 7 9 3" xfId="16348"/>
    <cellStyle name="Input 2 8" xfId="16349"/>
    <cellStyle name="Input 2 8 10" xfId="16350"/>
    <cellStyle name="Input 2 8 10 2" xfId="16351"/>
    <cellStyle name="Input 2 8 10 2 2" xfId="16352"/>
    <cellStyle name="Input 2 8 10 3" xfId="16353"/>
    <cellStyle name="Input 2 8 11" xfId="16354"/>
    <cellStyle name="Input 2 8 11 2" xfId="16355"/>
    <cellStyle name="Input 2 8 11 2 2" xfId="16356"/>
    <cellStyle name="Input 2 8 11 3" xfId="16357"/>
    <cellStyle name="Input 2 8 12" xfId="16358"/>
    <cellStyle name="Input 2 8 12 2" xfId="16359"/>
    <cellStyle name="Input 2 8 12 2 2" xfId="16360"/>
    <cellStyle name="Input 2 8 12 3" xfId="16361"/>
    <cellStyle name="Input 2 8 13" xfId="16362"/>
    <cellStyle name="Input 2 8 13 2" xfId="16363"/>
    <cellStyle name="Input 2 8 13 2 2" xfId="16364"/>
    <cellStyle name="Input 2 8 13 3" xfId="16365"/>
    <cellStyle name="Input 2 8 14" xfId="16366"/>
    <cellStyle name="Input 2 8 14 2" xfId="16367"/>
    <cellStyle name="Input 2 8 14 2 2" xfId="16368"/>
    <cellStyle name="Input 2 8 14 3" xfId="16369"/>
    <cellStyle name="Input 2 8 15" xfId="16370"/>
    <cellStyle name="Input 2 8 15 2" xfId="16371"/>
    <cellStyle name="Input 2 8 15 2 2" xfId="16372"/>
    <cellStyle name="Input 2 8 15 3" xfId="16373"/>
    <cellStyle name="Input 2 8 16" xfId="16374"/>
    <cellStyle name="Input 2 8 16 2" xfId="16375"/>
    <cellStyle name="Input 2 8 16 2 2" xfId="16376"/>
    <cellStyle name="Input 2 8 16 3" xfId="16377"/>
    <cellStyle name="Input 2 8 17" xfId="16378"/>
    <cellStyle name="Input 2 8 17 2" xfId="16379"/>
    <cellStyle name="Input 2 8 17 2 2" xfId="16380"/>
    <cellStyle name="Input 2 8 17 3" xfId="16381"/>
    <cellStyle name="Input 2 8 18" xfId="16382"/>
    <cellStyle name="Input 2 8 18 2" xfId="16383"/>
    <cellStyle name="Input 2 8 19" xfId="16384"/>
    <cellStyle name="Input 2 8 2" xfId="16385"/>
    <cellStyle name="Input 2 8 2 10" xfId="16386"/>
    <cellStyle name="Input 2 8 2 10 2" xfId="16387"/>
    <cellStyle name="Input 2 8 2 10 2 2" xfId="16388"/>
    <cellStyle name="Input 2 8 2 10 3" xfId="16389"/>
    <cellStyle name="Input 2 8 2 11" xfId="16390"/>
    <cellStyle name="Input 2 8 2 11 2" xfId="16391"/>
    <cellStyle name="Input 2 8 2 11 2 2" xfId="16392"/>
    <cellStyle name="Input 2 8 2 11 3" xfId="16393"/>
    <cellStyle name="Input 2 8 2 12" xfId="16394"/>
    <cellStyle name="Input 2 8 2 12 2" xfId="16395"/>
    <cellStyle name="Input 2 8 2 12 2 2" xfId="16396"/>
    <cellStyle name="Input 2 8 2 12 3" xfId="16397"/>
    <cellStyle name="Input 2 8 2 13" xfId="16398"/>
    <cellStyle name="Input 2 8 2 13 2" xfId="16399"/>
    <cellStyle name="Input 2 8 2 13 2 2" xfId="16400"/>
    <cellStyle name="Input 2 8 2 13 3" xfId="16401"/>
    <cellStyle name="Input 2 8 2 14" xfId="16402"/>
    <cellStyle name="Input 2 8 2 14 2" xfId="16403"/>
    <cellStyle name="Input 2 8 2 14 2 2" xfId="16404"/>
    <cellStyle name="Input 2 8 2 14 3" xfId="16405"/>
    <cellStyle name="Input 2 8 2 15" xfId="16406"/>
    <cellStyle name="Input 2 8 2 15 2" xfId="16407"/>
    <cellStyle name="Input 2 8 2 15 2 2" xfId="16408"/>
    <cellStyle name="Input 2 8 2 15 3" xfId="16409"/>
    <cellStyle name="Input 2 8 2 16" xfId="16410"/>
    <cellStyle name="Input 2 8 2 16 2" xfId="16411"/>
    <cellStyle name="Input 2 8 2 16 2 2" xfId="16412"/>
    <cellStyle name="Input 2 8 2 16 3" xfId="16413"/>
    <cellStyle name="Input 2 8 2 17" xfId="16414"/>
    <cellStyle name="Input 2 8 2 17 2" xfId="16415"/>
    <cellStyle name="Input 2 8 2 17 2 2" xfId="16416"/>
    <cellStyle name="Input 2 8 2 17 3" xfId="16417"/>
    <cellStyle name="Input 2 8 2 18" xfId="16418"/>
    <cellStyle name="Input 2 8 2 18 2" xfId="16419"/>
    <cellStyle name="Input 2 8 2 18 2 2" xfId="16420"/>
    <cellStyle name="Input 2 8 2 18 3" xfId="16421"/>
    <cellStyle name="Input 2 8 2 19" xfId="16422"/>
    <cellStyle name="Input 2 8 2 19 2" xfId="16423"/>
    <cellStyle name="Input 2 8 2 19 2 2" xfId="16424"/>
    <cellStyle name="Input 2 8 2 19 3" xfId="16425"/>
    <cellStyle name="Input 2 8 2 2" xfId="16426"/>
    <cellStyle name="Input 2 8 2 2 2" xfId="16427"/>
    <cellStyle name="Input 2 8 2 2 2 2" xfId="16428"/>
    <cellStyle name="Input 2 8 2 2 3" xfId="16429"/>
    <cellStyle name="Input 2 8 2 20" xfId="16430"/>
    <cellStyle name="Input 2 8 2 20 2" xfId="16431"/>
    <cellStyle name="Input 2 8 2 20 2 2" xfId="16432"/>
    <cellStyle name="Input 2 8 2 20 3" xfId="16433"/>
    <cellStyle name="Input 2 8 2 21" xfId="16434"/>
    <cellStyle name="Input 2 8 2 21 2" xfId="16435"/>
    <cellStyle name="Input 2 8 2 22" xfId="16436"/>
    <cellStyle name="Input 2 8 2 3" xfId="16437"/>
    <cellStyle name="Input 2 8 2 3 2" xfId="16438"/>
    <cellStyle name="Input 2 8 2 3 2 2" xfId="16439"/>
    <cellStyle name="Input 2 8 2 3 3" xfId="16440"/>
    <cellStyle name="Input 2 8 2 4" xfId="16441"/>
    <cellStyle name="Input 2 8 2 4 2" xfId="16442"/>
    <cellStyle name="Input 2 8 2 4 2 2" xfId="16443"/>
    <cellStyle name="Input 2 8 2 4 3" xfId="16444"/>
    <cellStyle name="Input 2 8 2 5" xfId="16445"/>
    <cellStyle name="Input 2 8 2 5 2" xfId="16446"/>
    <cellStyle name="Input 2 8 2 5 2 2" xfId="16447"/>
    <cellStyle name="Input 2 8 2 5 3" xfId="16448"/>
    <cellStyle name="Input 2 8 2 6" xfId="16449"/>
    <cellStyle name="Input 2 8 2 6 2" xfId="16450"/>
    <cellStyle name="Input 2 8 2 6 2 2" xfId="16451"/>
    <cellStyle name="Input 2 8 2 6 3" xfId="16452"/>
    <cellStyle name="Input 2 8 2 7" xfId="16453"/>
    <cellStyle name="Input 2 8 2 7 2" xfId="16454"/>
    <cellStyle name="Input 2 8 2 7 2 2" xfId="16455"/>
    <cellStyle name="Input 2 8 2 7 3" xfId="16456"/>
    <cellStyle name="Input 2 8 2 8" xfId="16457"/>
    <cellStyle name="Input 2 8 2 8 2" xfId="16458"/>
    <cellStyle name="Input 2 8 2 8 2 2" xfId="16459"/>
    <cellStyle name="Input 2 8 2 8 3" xfId="16460"/>
    <cellStyle name="Input 2 8 2 9" xfId="16461"/>
    <cellStyle name="Input 2 8 2 9 2" xfId="16462"/>
    <cellStyle name="Input 2 8 2 9 2 2" xfId="16463"/>
    <cellStyle name="Input 2 8 2 9 3" xfId="16464"/>
    <cellStyle name="Input 2 8 3" xfId="16465"/>
    <cellStyle name="Input 2 8 3 2" xfId="16466"/>
    <cellStyle name="Input 2 8 3 2 2" xfId="16467"/>
    <cellStyle name="Input 2 8 3 3" xfId="16468"/>
    <cellStyle name="Input 2 8 4" xfId="16469"/>
    <cellStyle name="Input 2 8 4 2" xfId="16470"/>
    <cellStyle name="Input 2 8 4 2 2" xfId="16471"/>
    <cellStyle name="Input 2 8 4 3" xfId="16472"/>
    <cellStyle name="Input 2 8 5" xfId="16473"/>
    <cellStyle name="Input 2 8 5 2" xfId="16474"/>
    <cellStyle name="Input 2 8 5 2 2" xfId="16475"/>
    <cellStyle name="Input 2 8 5 3" xfId="16476"/>
    <cellStyle name="Input 2 8 6" xfId="16477"/>
    <cellStyle name="Input 2 8 6 2" xfId="16478"/>
    <cellStyle name="Input 2 8 6 2 2" xfId="16479"/>
    <cellStyle name="Input 2 8 6 3" xfId="16480"/>
    <cellStyle name="Input 2 8 7" xfId="16481"/>
    <cellStyle name="Input 2 8 7 2" xfId="16482"/>
    <cellStyle name="Input 2 8 7 2 2" xfId="16483"/>
    <cellStyle name="Input 2 8 7 3" xfId="16484"/>
    <cellStyle name="Input 2 8 8" xfId="16485"/>
    <cellStyle name="Input 2 8 8 2" xfId="16486"/>
    <cellStyle name="Input 2 8 8 2 2" xfId="16487"/>
    <cellStyle name="Input 2 8 8 3" xfId="16488"/>
    <cellStyle name="Input 2 8 9" xfId="16489"/>
    <cellStyle name="Input 2 8 9 2" xfId="16490"/>
    <cellStyle name="Input 2 8 9 2 2" xfId="16491"/>
    <cellStyle name="Input 2 8 9 3" xfId="16492"/>
    <cellStyle name="Input 2 9" xfId="16493"/>
    <cellStyle name="Input 2 9 10" xfId="16494"/>
    <cellStyle name="Input 2 9 10 2" xfId="16495"/>
    <cellStyle name="Input 2 9 10 2 2" xfId="16496"/>
    <cellStyle name="Input 2 9 10 3" xfId="16497"/>
    <cellStyle name="Input 2 9 11" xfId="16498"/>
    <cellStyle name="Input 2 9 11 2" xfId="16499"/>
    <cellStyle name="Input 2 9 11 2 2" xfId="16500"/>
    <cellStyle name="Input 2 9 11 3" xfId="16501"/>
    <cellStyle name="Input 2 9 12" xfId="16502"/>
    <cellStyle name="Input 2 9 12 2" xfId="16503"/>
    <cellStyle name="Input 2 9 12 2 2" xfId="16504"/>
    <cellStyle name="Input 2 9 12 3" xfId="16505"/>
    <cellStyle name="Input 2 9 13" xfId="16506"/>
    <cellStyle name="Input 2 9 13 2" xfId="16507"/>
    <cellStyle name="Input 2 9 13 2 2" xfId="16508"/>
    <cellStyle name="Input 2 9 13 3" xfId="16509"/>
    <cellStyle name="Input 2 9 14" xfId="16510"/>
    <cellStyle name="Input 2 9 14 2" xfId="16511"/>
    <cellStyle name="Input 2 9 14 2 2" xfId="16512"/>
    <cellStyle name="Input 2 9 14 3" xfId="16513"/>
    <cellStyle name="Input 2 9 15" xfId="16514"/>
    <cellStyle name="Input 2 9 15 2" xfId="16515"/>
    <cellStyle name="Input 2 9 15 2 2" xfId="16516"/>
    <cellStyle name="Input 2 9 15 3" xfId="16517"/>
    <cellStyle name="Input 2 9 16" xfId="16518"/>
    <cellStyle name="Input 2 9 16 2" xfId="16519"/>
    <cellStyle name="Input 2 9 16 2 2" xfId="16520"/>
    <cellStyle name="Input 2 9 16 3" xfId="16521"/>
    <cellStyle name="Input 2 9 17" xfId="16522"/>
    <cellStyle name="Input 2 9 17 2" xfId="16523"/>
    <cellStyle name="Input 2 9 17 2 2" xfId="16524"/>
    <cellStyle name="Input 2 9 17 3" xfId="16525"/>
    <cellStyle name="Input 2 9 18" xfId="16526"/>
    <cellStyle name="Input 2 9 18 2" xfId="16527"/>
    <cellStyle name="Input 2 9 19" xfId="16528"/>
    <cellStyle name="Input 2 9 2" xfId="16529"/>
    <cellStyle name="Input 2 9 2 10" xfId="16530"/>
    <cellStyle name="Input 2 9 2 10 2" xfId="16531"/>
    <cellStyle name="Input 2 9 2 10 2 2" xfId="16532"/>
    <cellStyle name="Input 2 9 2 10 3" xfId="16533"/>
    <cellStyle name="Input 2 9 2 11" xfId="16534"/>
    <cellStyle name="Input 2 9 2 11 2" xfId="16535"/>
    <cellStyle name="Input 2 9 2 11 2 2" xfId="16536"/>
    <cellStyle name="Input 2 9 2 11 3" xfId="16537"/>
    <cellStyle name="Input 2 9 2 12" xfId="16538"/>
    <cellStyle name="Input 2 9 2 12 2" xfId="16539"/>
    <cellStyle name="Input 2 9 2 12 2 2" xfId="16540"/>
    <cellStyle name="Input 2 9 2 12 3" xfId="16541"/>
    <cellStyle name="Input 2 9 2 13" xfId="16542"/>
    <cellStyle name="Input 2 9 2 13 2" xfId="16543"/>
    <cellStyle name="Input 2 9 2 13 2 2" xfId="16544"/>
    <cellStyle name="Input 2 9 2 13 3" xfId="16545"/>
    <cellStyle name="Input 2 9 2 14" xfId="16546"/>
    <cellStyle name="Input 2 9 2 14 2" xfId="16547"/>
    <cellStyle name="Input 2 9 2 14 2 2" xfId="16548"/>
    <cellStyle name="Input 2 9 2 14 3" xfId="16549"/>
    <cellStyle name="Input 2 9 2 15" xfId="16550"/>
    <cellStyle name="Input 2 9 2 15 2" xfId="16551"/>
    <cellStyle name="Input 2 9 2 15 2 2" xfId="16552"/>
    <cellStyle name="Input 2 9 2 15 3" xfId="16553"/>
    <cellStyle name="Input 2 9 2 16" xfId="16554"/>
    <cellStyle name="Input 2 9 2 16 2" xfId="16555"/>
    <cellStyle name="Input 2 9 2 16 2 2" xfId="16556"/>
    <cellStyle name="Input 2 9 2 16 3" xfId="16557"/>
    <cellStyle name="Input 2 9 2 17" xfId="16558"/>
    <cellStyle name="Input 2 9 2 17 2" xfId="16559"/>
    <cellStyle name="Input 2 9 2 17 2 2" xfId="16560"/>
    <cellStyle name="Input 2 9 2 17 3" xfId="16561"/>
    <cellStyle name="Input 2 9 2 18" xfId="16562"/>
    <cellStyle name="Input 2 9 2 18 2" xfId="16563"/>
    <cellStyle name="Input 2 9 2 18 2 2" xfId="16564"/>
    <cellStyle name="Input 2 9 2 18 3" xfId="16565"/>
    <cellStyle name="Input 2 9 2 19" xfId="16566"/>
    <cellStyle name="Input 2 9 2 19 2" xfId="16567"/>
    <cellStyle name="Input 2 9 2 19 2 2" xfId="16568"/>
    <cellStyle name="Input 2 9 2 19 3" xfId="16569"/>
    <cellStyle name="Input 2 9 2 2" xfId="16570"/>
    <cellStyle name="Input 2 9 2 2 2" xfId="16571"/>
    <cellStyle name="Input 2 9 2 2 2 2" xfId="16572"/>
    <cellStyle name="Input 2 9 2 2 3" xfId="16573"/>
    <cellStyle name="Input 2 9 2 20" xfId="16574"/>
    <cellStyle name="Input 2 9 2 20 2" xfId="16575"/>
    <cellStyle name="Input 2 9 2 20 2 2" xfId="16576"/>
    <cellStyle name="Input 2 9 2 20 3" xfId="16577"/>
    <cellStyle name="Input 2 9 2 21" xfId="16578"/>
    <cellStyle name="Input 2 9 2 21 2" xfId="16579"/>
    <cellStyle name="Input 2 9 2 22" xfId="16580"/>
    <cellStyle name="Input 2 9 2 3" xfId="16581"/>
    <cellStyle name="Input 2 9 2 3 2" xfId="16582"/>
    <cellStyle name="Input 2 9 2 3 2 2" xfId="16583"/>
    <cellStyle name="Input 2 9 2 3 3" xfId="16584"/>
    <cellStyle name="Input 2 9 2 4" xfId="16585"/>
    <cellStyle name="Input 2 9 2 4 2" xfId="16586"/>
    <cellStyle name="Input 2 9 2 4 2 2" xfId="16587"/>
    <cellStyle name="Input 2 9 2 4 3" xfId="16588"/>
    <cellStyle name="Input 2 9 2 5" xfId="16589"/>
    <cellStyle name="Input 2 9 2 5 2" xfId="16590"/>
    <cellStyle name="Input 2 9 2 5 2 2" xfId="16591"/>
    <cellStyle name="Input 2 9 2 5 3" xfId="16592"/>
    <cellStyle name="Input 2 9 2 6" xfId="16593"/>
    <cellStyle name="Input 2 9 2 6 2" xfId="16594"/>
    <cellStyle name="Input 2 9 2 6 2 2" xfId="16595"/>
    <cellStyle name="Input 2 9 2 6 3" xfId="16596"/>
    <cellStyle name="Input 2 9 2 7" xfId="16597"/>
    <cellStyle name="Input 2 9 2 7 2" xfId="16598"/>
    <cellStyle name="Input 2 9 2 7 2 2" xfId="16599"/>
    <cellStyle name="Input 2 9 2 7 3" xfId="16600"/>
    <cellStyle name="Input 2 9 2 8" xfId="16601"/>
    <cellStyle name="Input 2 9 2 8 2" xfId="16602"/>
    <cellStyle name="Input 2 9 2 8 2 2" xfId="16603"/>
    <cellStyle name="Input 2 9 2 8 3" xfId="16604"/>
    <cellStyle name="Input 2 9 2 9" xfId="16605"/>
    <cellStyle name="Input 2 9 2 9 2" xfId="16606"/>
    <cellStyle name="Input 2 9 2 9 2 2" xfId="16607"/>
    <cellStyle name="Input 2 9 2 9 3" xfId="16608"/>
    <cellStyle name="Input 2 9 3" xfId="16609"/>
    <cellStyle name="Input 2 9 3 2" xfId="16610"/>
    <cellStyle name="Input 2 9 3 2 2" xfId="16611"/>
    <cellStyle name="Input 2 9 3 3" xfId="16612"/>
    <cellStyle name="Input 2 9 4" xfId="16613"/>
    <cellStyle name="Input 2 9 4 2" xfId="16614"/>
    <cellStyle name="Input 2 9 4 2 2" xfId="16615"/>
    <cellStyle name="Input 2 9 4 3" xfId="16616"/>
    <cellStyle name="Input 2 9 5" xfId="16617"/>
    <cellStyle name="Input 2 9 5 2" xfId="16618"/>
    <cellStyle name="Input 2 9 5 2 2" xfId="16619"/>
    <cellStyle name="Input 2 9 5 3" xfId="16620"/>
    <cellStyle name="Input 2 9 6" xfId="16621"/>
    <cellStyle name="Input 2 9 6 2" xfId="16622"/>
    <cellStyle name="Input 2 9 6 2 2" xfId="16623"/>
    <cellStyle name="Input 2 9 6 3" xfId="16624"/>
    <cellStyle name="Input 2 9 7" xfId="16625"/>
    <cellStyle name="Input 2 9 7 2" xfId="16626"/>
    <cellStyle name="Input 2 9 7 2 2" xfId="16627"/>
    <cellStyle name="Input 2 9 7 3" xfId="16628"/>
    <cellStyle name="Input 2 9 8" xfId="16629"/>
    <cellStyle name="Input 2 9 8 2" xfId="16630"/>
    <cellStyle name="Input 2 9 8 2 2" xfId="16631"/>
    <cellStyle name="Input 2 9 8 3" xfId="16632"/>
    <cellStyle name="Input 2 9 9" xfId="16633"/>
    <cellStyle name="Input 2 9 9 2" xfId="16634"/>
    <cellStyle name="Input 2 9 9 2 2" xfId="16635"/>
    <cellStyle name="Input 2 9 9 3" xfId="16636"/>
    <cellStyle name="Input 2_5A4 10-11 Templates Final" xfId="16637"/>
    <cellStyle name="Input 3" xfId="16638"/>
    <cellStyle name="Input 3 10" xfId="16639"/>
    <cellStyle name="Input 3 10 2" xfId="16640"/>
    <cellStyle name="Input 3 10 2 2" xfId="16641"/>
    <cellStyle name="Input 3 10 3" xfId="16642"/>
    <cellStyle name="Input 3 11" xfId="16643"/>
    <cellStyle name="Input 3 11 2" xfId="16644"/>
    <cellStyle name="Input 3 11 2 2" xfId="16645"/>
    <cellStyle name="Input 3 11 3" xfId="16646"/>
    <cellStyle name="Input 3 12" xfId="16647"/>
    <cellStyle name="Input 3 12 2" xfId="16648"/>
    <cellStyle name="Input 3 12 2 2" xfId="16649"/>
    <cellStyle name="Input 3 12 3" xfId="16650"/>
    <cellStyle name="Input 3 13" xfId="16651"/>
    <cellStyle name="Input 3 13 2" xfId="16652"/>
    <cellStyle name="Input 3 13 2 2" xfId="16653"/>
    <cellStyle name="Input 3 13 3" xfId="16654"/>
    <cellStyle name="Input 3 14" xfId="16655"/>
    <cellStyle name="Input 3 14 2" xfId="16656"/>
    <cellStyle name="Input 3 14 2 2" xfId="16657"/>
    <cellStyle name="Input 3 14 3" xfId="16658"/>
    <cellStyle name="Input 3 15" xfId="16659"/>
    <cellStyle name="Input 3 15 2" xfId="16660"/>
    <cellStyle name="Input 3 15 2 2" xfId="16661"/>
    <cellStyle name="Input 3 15 3" xfId="16662"/>
    <cellStyle name="Input 3 16" xfId="16663"/>
    <cellStyle name="Input 3 16 2" xfId="16664"/>
    <cellStyle name="Input 3 16 2 2" xfId="16665"/>
    <cellStyle name="Input 3 16 3" xfId="16666"/>
    <cellStyle name="Input 3 17" xfId="16667"/>
    <cellStyle name="Input 3 17 2" xfId="16668"/>
    <cellStyle name="Input 3 17 2 2" xfId="16669"/>
    <cellStyle name="Input 3 17 3" xfId="16670"/>
    <cellStyle name="Input 3 18" xfId="16671"/>
    <cellStyle name="Input 3 18 2" xfId="16672"/>
    <cellStyle name="Input 3 18 2 2" xfId="16673"/>
    <cellStyle name="Input 3 18 3" xfId="16674"/>
    <cellStyle name="Input 3 19" xfId="16675"/>
    <cellStyle name="Input 3 19 2" xfId="16676"/>
    <cellStyle name="Input 3 19 2 2" xfId="16677"/>
    <cellStyle name="Input 3 19 3" xfId="16678"/>
    <cellStyle name="Input 3 2" xfId="16679"/>
    <cellStyle name="Input 3 2 10" xfId="16680"/>
    <cellStyle name="Input 3 2 10 2" xfId="16681"/>
    <cellStyle name="Input 3 2 10 2 2" xfId="16682"/>
    <cellStyle name="Input 3 2 10 3" xfId="16683"/>
    <cellStyle name="Input 3 2 11" xfId="16684"/>
    <cellStyle name="Input 3 2 11 2" xfId="16685"/>
    <cellStyle name="Input 3 2 11 2 2" xfId="16686"/>
    <cellStyle name="Input 3 2 11 3" xfId="16687"/>
    <cellStyle name="Input 3 2 12" xfId="16688"/>
    <cellStyle name="Input 3 2 12 2" xfId="16689"/>
    <cellStyle name="Input 3 2 12 2 2" xfId="16690"/>
    <cellStyle name="Input 3 2 12 3" xfId="16691"/>
    <cellStyle name="Input 3 2 13" xfId="16692"/>
    <cellStyle name="Input 3 2 13 2" xfId="16693"/>
    <cellStyle name="Input 3 2 13 2 2" xfId="16694"/>
    <cellStyle name="Input 3 2 13 3" xfId="16695"/>
    <cellStyle name="Input 3 2 14" xfId="16696"/>
    <cellStyle name="Input 3 2 14 2" xfId="16697"/>
    <cellStyle name="Input 3 2 14 2 2" xfId="16698"/>
    <cellStyle name="Input 3 2 14 3" xfId="16699"/>
    <cellStyle name="Input 3 2 15" xfId="16700"/>
    <cellStyle name="Input 3 2 15 2" xfId="16701"/>
    <cellStyle name="Input 3 2 15 2 2" xfId="16702"/>
    <cellStyle name="Input 3 2 15 3" xfId="16703"/>
    <cellStyle name="Input 3 2 16" xfId="16704"/>
    <cellStyle name="Input 3 2 16 2" xfId="16705"/>
    <cellStyle name="Input 3 2 16 2 2" xfId="16706"/>
    <cellStyle name="Input 3 2 16 3" xfId="16707"/>
    <cellStyle name="Input 3 2 17" xfId="16708"/>
    <cellStyle name="Input 3 2 17 2" xfId="16709"/>
    <cellStyle name="Input 3 2 17 2 2" xfId="16710"/>
    <cellStyle name="Input 3 2 17 3" xfId="16711"/>
    <cellStyle name="Input 3 2 18" xfId="16712"/>
    <cellStyle name="Input 3 2 18 2" xfId="16713"/>
    <cellStyle name="Input 3 2 18 2 2" xfId="16714"/>
    <cellStyle name="Input 3 2 18 3" xfId="16715"/>
    <cellStyle name="Input 3 2 19" xfId="16716"/>
    <cellStyle name="Input 3 2 19 2" xfId="16717"/>
    <cellStyle name="Input 3 2 19 2 2" xfId="16718"/>
    <cellStyle name="Input 3 2 19 3" xfId="16719"/>
    <cellStyle name="Input 3 2 2" xfId="16720"/>
    <cellStyle name="Input 3 2 2 10" xfId="16721"/>
    <cellStyle name="Input 3 2 2 10 2" xfId="16722"/>
    <cellStyle name="Input 3 2 2 10 2 2" xfId="16723"/>
    <cellStyle name="Input 3 2 2 10 3" xfId="16724"/>
    <cellStyle name="Input 3 2 2 11" xfId="16725"/>
    <cellStyle name="Input 3 2 2 11 2" xfId="16726"/>
    <cellStyle name="Input 3 2 2 11 2 2" xfId="16727"/>
    <cellStyle name="Input 3 2 2 11 3" xfId="16728"/>
    <cellStyle name="Input 3 2 2 12" xfId="16729"/>
    <cellStyle name="Input 3 2 2 12 2" xfId="16730"/>
    <cellStyle name="Input 3 2 2 12 2 2" xfId="16731"/>
    <cellStyle name="Input 3 2 2 12 3" xfId="16732"/>
    <cellStyle name="Input 3 2 2 13" xfId="16733"/>
    <cellStyle name="Input 3 2 2 13 2" xfId="16734"/>
    <cellStyle name="Input 3 2 2 13 2 2" xfId="16735"/>
    <cellStyle name="Input 3 2 2 13 3" xfId="16736"/>
    <cellStyle name="Input 3 2 2 14" xfId="16737"/>
    <cellStyle name="Input 3 2 2 14 2" xfId="16738"/>
    <cellStyle name="Input 3 2 2 14 2 2" xfId="16739"/>
    <cellStyle name="Input 3 2 2 14 3" xfId="16740"/>
    <cellStyle name="Input 3 2 2 15" xfId="16741"/>
    <cellStyle name="Input 3 2 2 15 2" xfId="16742"/>
    <cellStyle name="Input 3 2 2 15 2 2" xfId="16743"/>
    <cellStyle name="Input 3 2 2 15 3" xfId="16744"/>
    <cellStyle name="Input 3 2 2 16" xfId="16745"/>
    <cellStyle name="Input 3 2 2 16 2" xfId="16746"/>
    <cellStyle name="Input 3 2 2 16 2 2" xfId="16747"/>
    <cellStyle name="Input 3 2 2 16 3" xfId="16748"/>
    <cellStyle name="Input 3 2 2 17" xfId="16749"/>
    <cellStyle name="Input 3 2 2 17 2" xfId="16750"/>
    <cellStyle name="Input 3 2 2 17 2 2" xfId="16751"/>
    <cellStyle name="Input 3 2 2 17 3" xfId="16752"/>
    <cellStyle name="Input 3 2 2 18" xfId="16753"/>
    <cellStyle name="Input 3 2 2 18 2" xfId="16754"/>
    <cellStyle name="Input 3 2 2 19" xfId="16755"/>
    <cellStyle name="Input 3 2 2 2" xfId="16756"/>
    <cellStyle name="Input 3 2 2 2 10" xfId="16757"/>
    <cellStyle name="Input 3 2 2 2 10 2" xfId="16758"/>
    <cellStyle name="Input 3 2 2 2 10 2 2" xfId="16759"/>
    <cellStyle name="Input 3 2 2 2 10 3" xfId="16760"/>
    <cellStyle name="Input 3 2 2 2 11" xfId="16761"/>
    <cellStyle name="Input 3 2 2 2 11 2" xfId="16762"/>
    <cellStyle name="Input 3 2 2 2 11 2 2" xfId="16763"/>
    <cellStyle name="Input 3 2 2 2 11 3" xfId="16764"/>
    <cellStyle name="Input 3 2 2 2 12" xfId="16765"/>
    <cellStyle name="Input 3 2 2 2 12 2" xfId="16766"/>
    <cellStyle name="Input 3 2 2 2 12 2 2" xfId="16767"/>
    <cellStyle name="Input 3 2 2 2 12 3" xfId="16768"/>
    <cellStyle name="Input 3 2 2 2 13" xfId="16769"/>
    <cellStyle name="Input 3 2 2 2 13 2" xfId="16770"/>
    <cellStyle name="Input 3 2 2 2 13 2 2" xfId="16771"/>
    <cellStyle name="Input 3 2 2 2 13 3" xfId="16772"/>
    <cellStyle name="Input 3 2 2 2 14" xfId="16773"/>
    <cellStyle name="Input 3 2 2 2 14 2" xfId="16774"/>
    <cellStyle name="Input 3 2 2 2 14 2 2" xfId="16775"/>
    <cellStyle name="Input 3 2 2 2 14 3" xfId="16776"/>
    <cellStyle name="Input 3 2 2 2 15" xfId="16777"/>
    <cellStyle name="Input 3 2 2 2 15 2" xfId="16778"/>
    <cellStyle name="Input 3 2 2 2 15 2 2" xfId="16779"/>
    <cellStyle name="Input 3 2 2 2 15 3" xfId="16780"/>
    <cellStyle name="Input 3 2 2 2 16" xfId="16781"/>
    <cellStyle name="Input 3 2 2 2 16 2" xfId="16782"/>
    <cellStyle name="Input 3 2 2 2 16 2 2" xfId="16783"/>
    <cellStyle name="Input 3 2 2 2 16 3" xfId="16784"/>
    <cellStyle name="Input 3 2 2 2 17" xfId="16785"/>
    <cellStyle name="Input 3 2 2 2 17 2" xfId="16786"/>
    <cellStyle name="Input 3 2 2 2 17 2 2" xfId="16787"/>
    <cellStyle name="Input 3 2 2 2 17 3" xfId="16788"/>
    <cellStyle name="Input 3 2 2 2 18" xfId="16789"/>
    <cellStyle name="Input 3 2 2 2 18 2" xfId="16790"/>
    <cellStyle name="Input 3 2 2 2 18 2 2" xfId="16791"/>
    <cellStyle name="Input 3 2 2 2 18 3" xfId="16792"/>
    <cellStyle name="Input 3 2 2 2 19" xfId="16793"/>
    <cellStyle name="Input 3 2 2 2 19 2" xfId="16794"/>
    <cellStyle name="Input 3 2 2 2 19 2 2" xfId="16795"/>
    <cellStyle name="Input 3 2 2 2 19 3" xfId="16796"/>
    <cellStyle name="Input 3 2 2 2 2" xfId="16797"/>
    <cellStyle name="Input 3 2 2 2 2 2" xfId="16798"/>
    <cellStyle name="Input 3 2 2 2 2 2 2" xfId="16799"/>
    <cellStyle name="Input 3 2 2 2 2 3" xfId="16800"/>
    <cellStyle name="Input 3 2 2 2 20" xfId="16801"/>
    <cellStyle name="Input 3 2 2 2 20 2" xfId="16802"/>
    <cellStyle name="Input 3 2 2 2 20 2 2" xfId="16803"/>
    <cellStyle name="Input 3 2 2 2 20 3" xfId="16804"/>
    <cellStyle name="Input 3 2 2 2 21" xfId="16805"/>
    <cellStyle name="Input 3 2 2 2 21 2" xfId="16806"/>
    <cellStyle name="Input 3 2 2 2 22" xfId="16807"/>
    <cellStyle name="Input 3 2 2 2 3" xfId="16808"/>
    <cellStyle name="Input 3 2 2 2 3 2" xfId="16809"/>
    <cellStyle name="Input 3 2 2 2 3 2 2" xfId="16810"/>
    <cellStyle name="Input 3 2 2 2 3 3" xfId="16811"/>
    <cellStyle name="Input 3 2 2 2 4" xfId="16812"/>
    <cellStyle name="Input 3 2 2 2 4 2" xfId="16813"/>
    <cellStyle name="Input 3 2 2 2 4 2 2" xfId="16814"/>
    <cellStyle name="Input 3 2 2 2 4 3" xfId="16815"/>
    <cellStyle name="Input 3 2 2 2 5" xfId="16816"/>
    <cellStyle name="Input 3 2 2 2 5 2" xfId="16817"/>
    <cellStyle name="Input 3 2 2 2 5 2 2" xfId="16818"/>
    <cellStyle name="Input 3 2 2 2 5 3" xfId="16819"/>
    <cellStyle name="Input 3 2 2 2 6" xfId="16820"/>
    <cellStyle name="Input 3 2 2 2 6 2" xfId="16821"/>
    <cellStyle name="Input 3 2 2 2 6 2 2" xfId="16822"/>
    <cellStyle name="Input 3 2 2 2 6 3" xfId="16823"/>
    <cellStyle name="Input 3 2 2 2 7" xfId="16824"/>
    <cellStyle name="Input 3 2 2 2 7 2" xfId="16825"/>
    <cellStyle name="Input 3 2 2 2 7 2 2" xfId="16826"/>
    <cellStyle name="Input 3 2 2 2 7 3" xfId="16827"/>
    <cellStyle name="Input 3 2 2 2 8" xfId="16828"/>
    <cellStyle name="Input 3 2 2 2 8 2" xfId="16829"/>
    <cellStyle name="Input 3 2 2 2 8 2 2" xfId="16830"/>
    <cellStyle name="Input 3 2 2 2 8 3" xfId="16831"/>
    <cellStyle name="Input 3 2 2 2 9" xfId="16832"/>
    <cellStyle name="Input 3 2 2 2 9 2" xfId="16833"/>
    <cellStyle name="Input 3 2 2 2 9 2 2" xfId="16834"/>
    <cellStyle name="Input 3 2 2 2 9 3" xfId="16835"/>
    <cellStyle name="Input 3 2 2 3" xfId="16836"/>
    <cellStyle name="Input 3 2 2 3 2" xfId="16837"/>
    <cellStyle name="Input 3 2 2 3 2 2" xfId="16838"/>
    <cellStyle name="Input 3 2 2 3 3" xfId="16839"/>
    <cellStyle name="Input 3 2 2 4" xfId="16840"/>
    <cellStyle name="Input 3 2 2 4 2" xfId="16841"/>
    <cellStyle name="Input 3 2 2 4 2 2" xfId="16842"/>
    <cellStyle name="Input 3 2 2 4 3" xfId="16843"/>
    <cellStyle name="Input 3 2 2 5" xfId="16844"/>
    <cellStyle name="Input 3 2 2 5 2" xfId="16845"/>
    <cellStyle name="Input 3 2 2 5 2 2" xfId="16846"/>
    <cellStyle name="Input 3 2 2 5 3" xfId="16847"/>
    <cellStyle name="Input 3 2 2 6" xfId="16848"/>
    <cellStyle name="Input 3 2 2 6 2" xfId="16849"/>
    <cellStyle name="Input 3 2 2 6 2 2" xfId="16850"/>
    <cellStyle name="Input 3 2 2 6 3" xfId="16851"/>
    <cellStyle name="Input 3 2 2 7" xfId="16852"/>
    <cellStyle name="Input 3 2 2 7 2" xfId="16853"/>
    <cellStyle name="Input 3 2 2 7 2 2" xfId="16854"/>
    <cellStyle name="Input 3 2 2 7 3" xfId="16855"/>
    <cellStyle name="Input 3 2 2 8" xfId="16856"/>
    <cellStyle name="Input 3 2 2 8 2" xfId="16857"/>
    <cellStyle name="Input 3 2 2 8 2 2" xfId="16858"/>
    <cellStyle name="Input 3 2 2 8 3" xfId="16859"/>
    <cellStyle name="Input 3 2 2 9" xfId="16860"/>
    <cellStyle name="Input 3 2 2 9 2" xfId="16861"/>
    <cellStyle name="Input 3 2 2 9 2 2" xfId="16862"/>
    <cellStyle name="Input 3 2 2 9 3" xfId="16863"/>
    <cellStyle name="Input 3 2 20" xfId="16864"/>
    <cellStyle name="Input 3 2 20 2" xfId="16865"/>
    <cellStyle name="Input 3 2 20 2 2" xfId="16866"/>
    <cellStyle name="Input 3 2 20 3" xfId="16867"/>
    <cellStyle name="Input 3 2 21" xfId="16868"/>
    <cellStyle name="Input 3 2 21 2" xfId="16869"/>
    <cellStyle name="Input 3 2 22" xfId="16870"/>
    <cellStyle name="Input 3 2 3" xfId="16871"/>
    <cellStyle name="Input 3 2 3 10" xfId="16872"/>
    <cellStyle name="Input 3 2 3 10 2" xfId="16873"/>
    <cellStyle name="Input 3 2 3 10 2 2" xfId="16874"/>
    <cellStyle name="Input 3 2 3 10 3" xfId="16875"/>
    <cellStyle name="Input 3 2 3 11" xfId="16876"/>
    <cellStyle name="Input 3 2 3 11 2" xfId="16877"/>
    <cellStyle name="Input 3 2 3 11 2 2" xfId="16878"/>
    <cellStyle name="Input 3 2 3 11 3" xfId="16879"/>
    <cellStyle name="Input 3 2 3 12" xfId="16880"/>
    <cellStyle name="Input 3 2 3 12 2" xfId="16881"/>
    <cellStyle name="Input 3 2 3 12 2 2" xfId="16882"/>
    <cellStyle name="Input 3 2 3 12 3" xfId="16883"/>
    <cellStyle name="Input 3 2 3 13" xfId="16884"/>
    <cellStyle name="Input 3 2 3 13 2" xfId="16885"/>
    <cellStyle name="Input 3 2 3 13 2 2" xfId="16886"/>
    <cellStyle name="Input 3 2 3 13 3" xfId="16887"/>
    <cellStyle name="Input 3 2 3 14" xfId="16888"/>
    <cellStyle name="Input 3 2 3 14 2" xfId="16889"/>
    <cellStyle name="Input 3 2 3 14 2 2" xfId="16890"/>
    <cellStyle name="Input 3 2 3 14 3" xfId="16891"/>
    <cellStyle name="Input 3 2 3 15" xfId="16892"/>
    <cellStyle name="Input 3 2 3 15 2" xfId="16893"/>
    <cellStyle name="Input 3 2 3 15 2 2" xfId="16894"/>
    <cellStyle name="Input 3 2 3 15 3" xfId="16895"/>
    <cellStyle name="Input 3 2 3 16" xfId="16896"/>
    <cellStyle name="Input 3 2 3 16 2" xfId="16897"/>
    <cellStyle name="Input 3 2 3 16 2 2" xfId="16898"/>
    <cellStyle name="Input 3 2 3 16 3" xfId="16899"/>
    <cellStyle name="Input 3 2 3 17" xfId="16900"/>
    <cellStyle name="Input 3 2 3 17 2" xfId="16901"/>
    <cellStyle name="Input 3 2 3 17 2 2" xfId="16902"/>
    <cellStyle name="Input 3 2 3 17 3" xfId="16903"/>
    <cellStyle name="Input 3 2 3 18" xfId="16904"/>
    <cellStyle name="Input 3 2 3 18 2" xfId="16905"/>
    <cellStyle name="Input 3 2 3 19" xfId="16906"/>
    <cellStyle name="Input 3 2 3 2" xfId="16907"/>
    <cellStyle name="Input 3 2 3 2 10" xfId="16908"/>
    <cellStyle name="Input 3 2 3 2 10 2" xfId="16909"/>
    <cellStyle name="Input 3 2 3 2 10 2 2" xfId="16910"/>
    <cellStyle name="Input 3 2 3 2 10 3" xfId="16911"/>
    <cellStyle name="Input 3 2 3 2 11" xfId="16912"/>
    <cellStyle name="Input 3 2 3 2 11 2" xfId="16913"/>
    <cellStyle name="Input 3 2 3 2 11 2 2" xfId="16914"/>
    <cellStyle name="Input 3 2 3 2 11 3" xfId="16915"/>
    <cellStyle name="Input 3 2 3 2 12" xfId="16916"/>
    <cellStyle name="Input 3 2 3 2 12 2" xfId="16917"/>
    <cellStyle name="Input 3 2 3 2 12 2 2" xfId="16918"/>
    <cellStyle name="Input 3 2 3 2 12 3" xfId="16919"/>
    <cellStyle name="Input 3 2 3 2 13" xfId="16920"/>
    <cellStyle name="Input 3 2 3 2 13 2" xfId="16921"/>
    <cellStyle name="Input 3 2 3 2 13 2 2" xfId="16922"/>
    <cellStyle name="Input 3 2 3 2 13 3" xfId="16923"/>
    <cellStyle name="Input 3 2 3 2 14" xfId="16924"/>
    <cellStyle name="Input 3 2 3 2 14 2" xfId="16925"/>
    <cellStyle name="Input 3 2 3 2 14 2 2" xfId="16926"/>
    <cellStyle name="Input 3 2 3 2 14 3" xfId="16927"/>
    <cellStyle name="Input 3 2 3 2 15" xfId="16928"/>
    <cellStyle name="Input 3 2 3 2 15 2" xfId="16929"/>
    <cellStyle name="Input 3 2 3 2 15 2 2" xfId="16930"/>
    <cellStyle name="Input 3 2 3 2 15 3" xfId="16931"/>
    <cellStyle name="Input 3 2 3 2 16" xfId="16932"/>
    <cellStyle name="Input 3 2 3 2 16 2" xfId="16933"/>
    <cellStyle name="Input 3 2 3 2 16 2 2" xfId="16934"/>
    <cellStyle name="Input 3 2 3 2 16 3" xfId="16935"/>
    <cellStyle name="Input 3 2 3 2 17" xfId="16936"/>
    <cellStyle name="Input 3 2 3 2 17 2" xfId="16937"/>
    <cellStyle name="Input 3 2 3 2 17 2 2" xfId="16938"/>
    <cellStyle name="Input 3 2 3 2 17 3" xfId="16939"/>
    <cellStyle name="Input 3 2 3 2 18" xfId="16940"/>
    <cellStyle name="Input 3 2 3 2 18 2" xfId="16941"/>
    <cellStyle name="Input 3 2 3 2 18 2 2" xfId="16942"/>
    <cellStyle name="Input 3 2 3 2 18 3" xfId="16943"/>
    <cellStyle name="Input 3 2 3 2 19" xfId="16944"/>
    <cellStyle name="Input 3 2 3 2 19 2" xfId="16945"/>
    <cellStyle name="Input 3 2 3 2 19 2 2" xfId="16946"/>
    <cellStyle name="Input 3 2 3 2 19 3" xfId="16947"/>
    <cellStyle name="Input 3 2 3 2 2" xfId="16948"/>
    <cellStyle name="Input 3 2 3 2 2 2" xfId="16949"/>
    <cellStyle name="Input 3 2 3 2 2 2 2" xfId="16950"/>
    <cellStyle name="Input 3 2 3 2 2 3" xfId="16951"/>
    <cellStyle name="Input 3 2 3 2 20" xfId="16952"/>
    <cellStyle name="Input 3 2 3 2 20 2" xfId="16953"/>
    <cellStyle name="Input 3 2 3 2 20 2 2" xfId="16954"/>
    <cellStyle name="Input 3 2 3 2 20 3" xfId="16955"/>
    <cellStyle name="Input 3 2 3 2 21" xfId="16956"/>
    <cellStyle name="Input 3 2 3 2 21 2" xfId="16957"/>
    <cellStyle name="Input 3 2 3 2 22" xfId="16958"/>
    <cellStyle name="Input 3 2 3 2 3" xfId="16959"/>
    <cellStyle name="Input 3 2 3 2 3 2" xfId="16960"/>
    <cellStyle name="Input 3 2 3 2 3 2 2" xfId="16961"/>
    <cellStyle name="Input 3 2 3 2 3 3" xfId="16962"/>
    <cellStyle name="Input 3 2 3 2 4" xfId="16963"/>
    <cellStyle name="Input 3 2 3 2 4 2" xfId="16964"/>
    <cellStyle name="Input 3 2 3 2 4 2 2" xfId="16965"/>
    <cellStyle name="Input 3 2 3 2 4 3" xfId="16966"/>
    <cellStyle name="Input 3 2 3 2 5" xfId="16967"/>
    <cellStyle name="Input 3 2 3 2 5 2" xfId="16968"/>
    <cellStyle name="Input 3 2 3 2 5 2 2" xfId="16969"/>
    <cellStyle name="Input 3 2 3 2 5 3" xfId="16970"/>
    <cellStyle name="Input 3 2 3 2 6" xfId="16971"/>
    <cellStyle name="Input 3 2 3 2 6 2" xfId="16972"/>
    <cellStyle name="Input 3 2 3 2 6 2 2" xfId="16973"/>
    <cellStyle name="Input 3 2 3 2 6 3" xfId="16974"/>
    <cellStyle name="Input 3 2 3 2 7" xfId="16975"/>
    <cellStyle name="Input 3 2 3 2 7 2" xfId="16976"/>
    <cellStyle name="Input 3 2 3 2 7 2 2" xfId="16977"/>
    <cellStyle name="Input 3 2 3 2 7 3" xfId="16978"/>
    <cellStyle name="Input 3 2 3 2 8" xfId="16979"/>
    <cellStyle name="Input 3 2 3 2 8 2" xfId="16980"/>
    <cellStyle name="Input 3 2 3 2 8 2 2" xfId="16981"/>
    <cellStyle name="Input 3 2 3 2 8 3" xfId="16982"/>
    <cellStyle name="Input 3 2 3 2 9" xfId="16983"/>
    <cellStyle name="Input 3 2 3 2 9 2" xfId="16984"/>
    <cellStyle name="Input 3 2 3 2 9 2 2" xfId="16985"/>
    <cellStyle name="Input 3 2 3 2 9 3" xfId="16986"/>
    <cellStyle name="Input 3 2 3 3" xfId="16987"/>
    <cellStyle name="Input 3 2 3 3 2" xfId="16988"/>
    <cellStyle name="Input 3 2 3 3 2 2" xfId="16989"/>
    <cellStyle name="Input 3 2 3 3 3" xfId="16990"/>
    <cellStyle name="Input 3 2 3 4" xfId="16991"/>
    <cellStyle name="Input 3 2 3 4 2" xfId="16992"/>
    <cellStyle name="Input 3 2 3 4 2 2" xfId="16993"/>
    <cellStyle name="Input 3 2 3 4 3" xfId="16994"/>
    <cellStyle name="Input 3 2 3 5" xfId="16995"/>
    <cellStyle name="Input 3 2 3 5 2" xfId="16996"/>
    <cellStyle name="Input 3 2 3 5 2 2" xfId="16997"/>
    <cellStyle name="Input 3 2 3 5 3" xfId="16998"/>
    <cellStyle name="Input 3 2 3 6" xfId="16999"/>
    <cellStyle name="Input 3 2 3 6 2" xfId="17000"/>
    <cellStyle name="Input 3 2 3 6 2 2" xfId="17001"/>
    <cellStyle name="Input 3 2 3 6 3" xfId="17002"/>
    <cellStyle name="Input 3 2 3 7" xfId="17003"/>
    <cellStyle name="Input 3 2 3 7 2" xfId="17004"/>
    <cellStyle name="Input 3 2 3 7 2 2" xfId="17005"/>
    <cellStyle name="Input 3 2 3 7 3" xfId="17006"/>
    <cellStyle name="Input 3 2 3 8" xfId="17007"/>
    <cellStyle name="Input 3 2 3 8 2" xfId="17008"/>
    <cellStyle name="Input 3 2 3 8 2 2" xfId="17009"/>
    <cellStyle name="Input 3 2 3 8 3" xfId="17010"/>
    <cellStyle name="Input 3 2 3 9" xfId="17011"/>
    <cellStyle name="Input 3 2 3 9 2" xfId="17012"/>
    <cellStyle name="Input 3 2 3 9 2 2" xfId="17013"/>
    <cellStyle name="Input 3 2 3 9 3" xfId="17014"/>
    <cellStyle name="Input 3 2 4" xfId="17015"/>
    <cellStyle name="Input 3 2 4 10" xfId="17016"/>
    <cellStyle name="Input 3 2 4 10 2" xfId="17017"/>
    <cellStyle name="Input 3 2 4 10 2 2" xfId="17018"/>
    <cellStyle name="Input 3 2 4 10 3" xfId="17019"/>
    <cellStyle name="Input 3 2 4 11" xfId="17020"/>
    <cellStyle name="Input 3 2 4 11 2" xfId="17021"/>
    <cellStyle name="Input 3 2 4 11 2 2" xfId="17022"/>
    <cellStyle name="Input 3 2 4 11 3" xfId="17023"/>
    <cellStyle name="Input 3 2 4 12" xfId="17024"/>
    <cellStyle name="Input 3 2 4 12 2" xfId="17025"/>
    <cellStyle name="Input 3 2 4 12 2 2" xfId="17026"/>
    <cellStyle name="Input 3 2 4 12 3" xfId="17027"/>
    <cellStyle name="Input 3 2 4 13" xfId="17028"/>
    <cellStyle name="Input 3 2 4 13 2" xfId="17029"/>
    <cellStyle name="Input 3 2 4 13 2 2" xfId="17030"/>
    <cellStyle name="Input 3 2 4 13 3" xfId="17031"/>
    <cellStyle name="Input 3 2 4 14" xfId="17032"/>
    <cellStyle name="Input 3 2 4 14 2" xfId="17033"/>
    <cellStyle name="Input 3 2 4 14 2 2" xfId="17034"/>
    <cellStyle name="Input 3 2 4 14 3" xfId="17035"/>
    <cellStyle name="Input 3 2 4 15" xfId="17036"/>
    <cellStyle name="Input 3 2 4 15 2" xfId="17037"/>
    <cellStyle name="Input 3 2 4 15 2 2" xfId="17038"/>
    <cellStyle name="Input 3 2 4 15 3" xfId="17039"/>
    <cellStyle name="Input 3 2 4 16" xfId="17040"/>
    <cellStyle name="Input 3 2 4 16 2" xfId="17041"/>
    <cellStyle name="Input 3 2 4 16 2 2" xfId="17042"/>
    <cellStyle name="Input 3 2 4 16 3" xfId="17043"/>
    <cellStyle name="Input 3 2 4 17" xfId="17044"/>
    <cellStyle name="Input 3 2 4 17 2" xfId="17045"/>
    <cellStyle name="Input 3 2 4 17 2 2" xfId="17046"/>
    <cellStyle name="Input 3 2 4 17 3" xfId="17047"/>
    <cellStyle name="Input 3 2 4 18" xfId="17048"/>
    <cellStyle name="Input 3 2 4 18 2" xfId="17049"/>
    <cellStyle name="Input 3 2 4 18 2 2" xfId="17050"/>
    <cellStyle name="Input 3 2 4 18 3" xfId="17051"/>
    <cellStyle name="Input 3 2 4 19" xfId="17052"/>
    <cellStyle name="Input 3 2 4 19 2" xfId="17053"/>
    <cellStyle name="Input 3 2 4 19 2 2" xfId="17054"/>
    <cellStyle name="Input 3 2 4 19 3" xfId="17055"/>
    <cellStyle name="Input 3 2 4 2" xfId="17056"/>
    <cellStyle name="Input 3 2 4 2 10" xfId="17057"/>
    <cellStyle name="Input 3 2 4 2 10 2" xfId="17058"/>
    <cellStyle name="Input 3 2 4 2 10 2 2" xfId="17059"/>
    <cellStyle name="Input 3 2 4 2 10 3" xfId="17060"/>
    <cellStyle name="Input 3 2 4 2 11" xfId="17061"/>
    <cellStyle name="Input 3 2 4 2 11 2" xfId="17062"/>
    <cellStyle name="Input 3 2 4 2 11 2 2" xfId="17063"/>
    <cellStyle name="Input 3 2 4 2 11 3" xfId="17064"/>
    <cellStyle name="Input 3 2 4 2 12" xfId="17065"/>
    <cellStyle name="Input 3 2 4 2 12 2" xfId="17066"/>
    <cellStyle name="Input 3 2 4 2 12 2 2" xfId="17067"/>
    <cellStyle name="Input 3 2 4 2 12 3" xfId="17068"/>
    <cellStyle name="Input 3 2 4 2 13" xfId="17069"/>
    <cellStyle name="Input 3 2 4 2 13 2" xfId="17070"/>
    <cellStyle name="Input 3 2 4 2 13 2 2" xfId="17071"/>
    <cellStyle name="Input 3 2 4 2 13 3" xfId="17072"/>
    <cellStyle name="Input 3 2 4 2 14" xfId="17073"/>
    <cellStyle name="Input 3 2 4 2 14 2" xfId="17074"/>
    <cellStyle name="Input 3 2 4 2 14 2 2" xfId="17075"/>
    <cellStyle name="Input 3 2 4 2 14 3" xfId="17076"/>
    <cellStyle name="Input 3 2 4 2 15" xfId="17077"/>
    <cellStyle name="Input 3 2 4 2 15 2" xfId="17078"/>
    <cellStyle name="Input 3 2 4 2 15 2 2" xfId="17079"/>
    <cellStyle name="Input 3 2 4 2 15 3" xfId="17080"/>
    <cellStyle name="Input 3 2 4 2 16" xfId="17081"/>
    <cellStyle name="Input 3 2 4 2 16 2" xfId="17082"/>
    <cellStyle name="Input 3 2 4 2 16 2 2" xfId="17083"/>
    <cellStyle name="Input 3 2 4 2 16 3" xfId="17084"/>
    <cellStyle name="Input 3 2 4 2 17" xfId="17085"/>
    <cellStyle name="Input 3 2 4 2 17 2" xfId="17086"/>
    <cellStyle name="Input 3 2 4 2 17 2 2" xfId="17087"/>
    <cellStyle name="Input 3 2 4 2 17 3" xfId="17088"/>
    <cellStyle name="Input 3 2 4 2 18" xfId="17089"/>
    <cellStyle name="Input 3 2 4 2 18 2" xfId="17090"/>
    <cellStyle name="Input 3 2 4 2 18 2 2" xfId="17091"/>
    <cellStyle name="Input 3 2 4 2 18 3" xfId="17092"/>
    <cellStyle name="Input 3 2 4 2 19" xfId="17093"/>
    <cellStyle name="Input 3 2 4 2 19 2" xfId="17094"/>
    <cellStyle name="Input 3 2 4 2 19 2 2" xfId="17095"/>
    <cellStyle name="Input 3 2 4 2 19 3" xfId="17096"/>
    <cellStyle name="Input 3 2 4 2 2" xfId="17097"/>
    <cellStyle name="Input 3 2 4 2 2 2" xfId="17098"/>
    <cellStyle name="Input 3 2 4 2 2 2 2" xfId="17099"/>
    <cellStyle name="Input 3 2 4 2 2 3" xfId="17100"/>
    <cellStyle name="Input 3 2 4 2 20" xfId="17101"/>
    <cellStyle name="Input 3 2 4 2 20 2" xfId="17102"/>
    <cellStyle name="Input 3 2 4 2 20 2 2" xfId="17103"/>
    <cellStyle name="Input 3 2 4 2 20 3" xfId="17104"/>
    <cellStyle name="Input 3 2 4 2 21" xfId="17105"/>
    <cellStyle name="Input 3 2 4 2 21 2" xfId="17106"/>
    <cellStyle name="Input 3 2 4 2 22" xfId="17107"/>
    <cellStyle name="Input 3 2 4 2 3" xfId="17108"/>
    <cellStyle name="Input 3 2 4 2 3 2" xfId="17109"/>
    <cellStyle name="Input 3 2 4 2 3 2 2" xfId="17110"/>
    <cellStyle name="Input 3 2 4 2 3 3" xfId="17111"/>
    <cellStyle name="Input 3 2 4 2 4" xfId="17112"/>
    <cellStyle name="Input 3 2 4 2 4 2" xfId="17113"/>
    <cellStyle name="Input 3 2 4 2 4 2 2" xfId="17114"/>
    <cellStyle name="Input 3 2 4 2 4 3" xfId="17115"/>
    <cellStyle name="Input 3 2 4 2 5" xfId="17116"/>
    <cellStyle name="Input 3 2 4 2 5 2" xfId="17117"/>
    <cellStyle name="Input 3 2 4 2 5 2 2" xfId="17118"/>
    <cellStyle name="Input 3 2 4 2 5 3" xfId="17119"/>
    <cellStyle name="Input 3 2 4 2 6" xfId="17120"/>
    <cellStyle name="Input 3 2 4 2 6 2" xfId="17121"/>
    <cellStyle name="Input 3 2 4 2 6 2 2" xfId="17122"/>
    <cellStyle name="Input 3 2 4 2 6 3" xfId="17123"/>
    <cellStyle name="Input 3 2 4 2 7" xfId="17124"/>
    <cellStyle name="Input 3 2 4 2 7 2" xfId="17125"/>
    <cellStyle name="Input 3 2 4 2 7 2 2" xfId="17126"/>
    <cellStyle name="Input 3 2 4 2 7 3" xfId="17127"/>
    <cellStyle name="Input 3 2 4 2 8" xfId="17128"/>
    <cellStyle name="Input 3 2 4 2 8 2" xfId="17129"/>
    <cellStyle name="Input 3 2 4 2 8 2 2" xfId="17130"/>
    <cellStyle name="Input 3 2 4 2 8 3" xfId="17131"/>
    <cellStyle name="Input 3 2 4 2 9" xfId="17132"/>
    <cellStyle name="Input 3 2 4 2 9 2" xfId="17133"/>
    <cellStyle name="Input 3 2 4 2 9 2 2" xfId="17134"/>
    <cellStyle name="Input 3 2 4 2 9 3" xfId="17135"/>
    <cellStyle name="Input 3 2 4 20" xfId="17136"/>
    <cellStyle name="Input 3 2 4 20 2" xfId="17137"/>
    <cellStyle name="Input 3 2 4 20 2 2" xfId="17138"/>
    <cellStyle name="Input 3 2 4 20 3" xfId="17139"/>
    <cellStyle name="Input 3 2 4 21" xfId="17140"/>
    <cellStyle name="Input 3 2 4 21 2" xfId="17141"/>
    <cellStyle name="Input 3 2 4 21 2 2" xfId="17142"/>
    <cellStyle name="Input 3 2 4 21 3" xfId="17143"/>
    <cellStyle name="Input 3 2 4 22" xfId="17144"/>
    <cellStyle name="Input 3 2 4 22 2" xfId="17145"/>
    <cellStyle name="Input 3 2 4 23" xfId="17146"/>
    <cellStyle name="Input 3 2 4 3" xfId="17147"/>
    <cellStyle name="Input 3 2 4 3 2" xfId="17148"/>
    <cellStyle name="Input 3 2 4 3 2 2" xfId="17149"/>
    <cellStyle name="Input 3 2 4 3 3" xfId="17150"/>
    <cellStyle name="Input 3 2 4 4" xfId="17151"/>
    <cellStyle name="Input 3 2 4 4 2" xfId="17152"/>
    <cellStyle name="Input 3 2 4 4 2 2" xfId="17153"/>
    <cellStyle name="Input 3 2 4 4 3" xfId="17154"/>
    <cellStyle name="Input 3 2 4 5" xfId="17155"/>
    <cellStyle name="Input 3 2 4 5 2" xfId="17156"/>
    <cellStyle name="Input 3 2 4 5 2 2" xfId="17157"/>
    <cellStyle name="Input 3 2 4 5 3" xfId="17158"/>
    <cellStyle name="Input 3 2 4 6" xfId="17159"/>
    <cellStyle name="Input 3 2 4 6 2" xfId="17160"/>
    <cellStyle name="Input 3 2 4 6 2 2" xfId="17161"/>
    <cellStyle name="Input 3 2 4 6 3" xfId="17162"/>
    <cellStyle name="Input 3 2 4 7" xfId="17163"/>
    <cellStyle name="Input 3 2 4 7 2" xfId="17164"/>
    <cellStyle name="Input 3 2 4 7 2 2" xfId="17165"/>
    <cellStyle name="Input 3 2 4 7 3" xfId="17166"/>
    <cellStyle name="Input 3 2 4 8" xfId="17167"/>
    <cellStyle name="Input 3 2 4 8 2" xfId="17168"/>
    <cellStyle name="Input 3 2 4 8 2 2" xfId="17169"/>
    <cellStyle name="Input 3 2 4 8 3" xfId="17170"/>
    <cellStyle name="Input 3 2 4 9" xfId="17171"/>
    <cellStyle name="Input 3 2 4 9 2" xfId="17172"/>
    <cellStyle name="Input 3 2 4 9 2 2" xfId="17173"/>
    <cellStyle name="Input 3 2 4 9 3" xfId="17174"/>
    <cellStyle name="Input 3 2 5" xfId="17175"/>
    <cellStyle name="Input 3 2 5 10" xfId="17176"/>
    <cellStyle name="Input 3 2 5 10 2" xfId="17177"/>
    <cellStyle name="Input 3 2 5 10 2 2" xfId="17178"/>
    <cellStyle name="Input 3 2 5 10 3" xfId="17179"/>
    <cellStyle name="Input 3 2 5 11" xfId="17180"/>
    <cellStyle name="Input 3 2 5 11 2" xfId="17181"/>
    <cellStyle name="Input 3 2 5 11 2 2" xfId="17182"/>
    <cellStyle name="Input 3 2 5 11 3" xfId="17183"/>
    <cellStyle name="Input 3 2 5 12" xfId="17184"/>
    <cellStyle name="Input 3 2 5 12 2" xfId="17185"/>
    <cellStyle name="Input 3 2 5 12 2 2" xfId="17186"/>
    <cellStyle name="Input 3 2 5 12 3" xfId="17187"/>
    <cellStyle name="Input 3 2 5 13" xfId="17188"/>
    <cellStyle name="Input 3 2 5 13 2" xfId="17189"/>
    <cellStyle name="Input 3 2 5 13 2 2" xfId="17190"/>
    <cellStyle name="Input 3 2 5 13 3" xfId="17191"/>
    <cellStyle name="Input 3 2 5 14" xfId="17192"/>
    <cellStyle name="Input 3 2 5 14 2" xfId="17193"/>
    <cellStyle name="Input 3 2 5 14 2 2" xfId="17194"/>
    <cellStyle name="Input 3 2 5 14 3" xfId="17195"/>
    <cellStyle name="Input 3 2 5 15" xfId="17196"/>
    <cellStyle name="Input 3 2 5 15 2" xfId="17197"/>
    <cellStyle name="Input 3 2 5 15 2 2" xfId="17198"/>
    <cellStyle name="Input 3 2 5 15 3" xfId="17199"/>
    <cellStyle name="Input 3 2 5 16" xfId="17200"/>
    <cellStyle name="Input 3 2 5 16 2" xfId="17201"/>
    <cellStyle name="Input 3 2 5 16 2 2" xfId="17202"/>
    <cellStyle name="Input 3 2 5 16 3" xfId="17203"/>
    <cellStyle name="Input 3 2 5 17" xfId="17204"/>
    <cellStyle name="Input 3 2 5 17 2" xfId="17205"/>
    <cellStyle name="Input 3 2 5 17 2 2" xfId="17206"/>
    <cellStyle name="Input 3 2 5 17 3" xfId="17207"/>
    <cellStyle name="Input 3 2 5 18" xfId="17208"/>
    <cellStyle name="Input 3 2 5 18 2" xfId="17209"/>
    <cellStyle name="Input 3 2 5 18 2 2" xfId="17210"/>
    <cellStyle name="Input 3 2 5 18 3" xfId="17211"/>
    <cellStyle name="Input 3 2 5 19" xfId="17212"/>
    <cellStyle name="Input 3 2 5 19 2" xfId="17213"/>
    <cellStyle name="Input 3 2 5 19 2 2" xfId="17214"/>
    <cellStyle name="Input 3 2 5 19 3" xfId="17215"/>
    <cellStyle name="Input 3 2 5 2" xfId="17216"/>
    <cellStyle name="Input 3 2 5 2 2" xfId="17217"/>
    <cellStyle name="Input 3 2 5 2 2 2" xfId="17218"/>
    <cellStyle name="Input 3 2 5 2 3" xfId="17219"/>
    <cellStyle name="Input 3 2 5 20" xfId="17220"/>
    <cellStyle name="Input 3 2 5 20 2" xfId="17221"/>
    <cellStyle name="Input 3 2 5 20 2 2" xfId="17222"/>
    <cellStyle name="Input 3 2 5 20 3" xfId="17223"/>
    <cellStyle name="Input 3 2 5 21" xfId="17224"/>
    <cellStyle name="Input 3 2 5 21 2" xfId="17225"/>
    <cellStyle name="Input 3 2 5 22" xfId="17226"/>
    <cellStyle name="Input 3 2 5 3" xfId="17227"/>
    <cellStyle name="Input 3 2 5 3 2" xfId="17228"/>
    <cellStyle name="Input 3 2 5 3 2 2" xfId="17229"/>
    <cellStyle name="Input 3 2 5 3 3" xfId="17230"/>
    <cellStyle name="Input 3 2 5 4" xfId="17231"/>
    <cellStyle name="Input 3 2 5 4 2" xfId="17232"/>
    <cellStyle name="Input 3 2 5 4 2 2" xfId="17233"/>
    <cellStyle name="Input 3 2 5 4 3" xfId="17234"/>
    <cellStyle name="Input 3 2 5 5" xfId="17235"/>
    <cellStyle name="Input 3 2 5 5 2" xfId="17236"/>
    <cellStyle name="Input 3 2 5 5 2 2" xfId="17237"/>
    <cellStyle name="Input 3 2 5 5 3" xfId="17238"/>
    <cellStyle name="Input 3 2 5 6" xfId="17239"/>
    <cellStyle name="Input 3 2 5 6 2" xfId="17240"/>
    <cellStyle name="Input 3 2 5 6 2 2" xfId="17241"/>
    <cellStyle name="Input 3 2 5 6 3" xfId="17242"/>
    <cellStyle name="Input 3 2 5 7" xfId="17243"/>
    <cellStyle name="Input 3 2 5 7 2" xfId="17244"/>
    <cellStyle name="Input 3 2 5 7 2 2" xfId="17245"/>
    <cellStyle name="Input 3 2 5 7 3" xfId="17246"/>
    <cellStyle name="Input 3 2 5 8" xfId="17247"/>
    <cellStyle name="Input 3 2 5 8 2" xfId="17248"/>
    <cellStyle name="Input 3 2 5 8 2 2" xfId="17249"/>
    <cellStyle name="Input 3 2 5 8 3" xfId="17250"/>
    <cellStyle name="Input 3 2 5 9" xfId="17251"/>
    <cellStyle name="Input 3 2 5 9 2" xfId="17252"/>
    <cellStyle name="Input 3 2 5 9 2 2" xfId="17253"/>
    <cellStyle name="Input 3 2 5 9 3" xfId="17254"/>
    <cellStyle name="Input 3 2 6" xfId="17255"/>
    <cellStyle name="Input 3 2 6 2" xfId="17256"/>
    <cellStyle name="Input 3 2 6 2 2" xfId="17257"/>
    <cellStyle name="Input 3 2 6 3" xfId="17258"/>
    <cellStyle name="Input 3 2 7" xfId="17259"/>
    <cellStyle name="Input 3 2 7 2" xfId="17260"/>
    <cellStyle name="Input 3 2 7 2 2" xfId="17261"/>
    <cellStyle name="Input 3 2 7 3" xfId="17262"/>
    <cellStyle name="Input 3 2 8" xfId="17263"/>
    <cellStyle name="Input 3 2 8 2" xfId="17264"/>
    <cellStyle name="Input 3 2 8 2 2" xfId="17265"/>
    <cellStyle name="Input 3 2 8 3" xfId="17266"/>
    <cellStyle name="Input 3 2 9" xfId="17267"/>
    <cellStyle name="Input 3 2 9 2" xfId="17268"/>
    <cellStyle name="Input 3 2 9 2 2" xfId="17269"/>
    <cellStyle name="Input 3 2 9 3" xfId="17270"/>
    <cellStyle name="Input 3 20" xfId="17271"/>
    <cellStyle name="Input 3 20 2" xfId="17272"/>
    <cellStyle name="Input 3 20 2 2" xfId="17273"/>
    <cellStyle name="Input 3 20 3" xfId="17274"/>
    <cellStyle name="Input 3 21" xfId="17275"/>
    <cellStyle name="Input 3 21 2" xfId="17276"/>
    <cellStyle name="Input 3 21 2 2" xfId="17277"/>
    <cellStyle name="Input 3 21 3" xfId="17278"/>
    <cellStyle name="Input 3 22" xfId="17279"/>
    <cellStyle name="Input 3 22 2" xfId="17280"/>
    <cellStyle name="Input 3 23" xfId="17281"/>
    <cellStyle name="Input 3 24" xfId="17282"/>
    <cellStyle name="Input 3 25" xfId="17283"/>
    <cellStyle name="Input 3 26" xfId="17284"/>
    <cellStyle name="Input 3 3" xfId="17285"/>
    <cellStyle name="Input 3 3 10" xfId="17286"/>
    <cellStyle name="Input 3 3 10 2" xfId="17287"/>
    <cellStyle name="Input 3 3 10 2 2" xfId="17288"/>
    <cellStyle name="Input 3 3 10 3" xfId="17289"/>
    <cellStyle name="Input 3 3 11" xfId="17290"/>
    <cellStyle name="Input 3 3 11 2" xfId="17291"/>
    <cellStyle name="Input 3 3 11 2 2" xfId="17292"/>
    <cellStyle name="Input 3 3 11 3" xfId="17293"/>
    <cellStyle name="Input 3 3 12" xfId="17294"/>
    <cellStyle name="Input 3 3 12 2" xfId="17295"/>
    <cellStyle name="Input 3 3 12 2 2" xfId="17296"/>
    <cellStyle name="Input 3 3 12 3" xfId="17297"/>
    <cellStyle name="Input 3 3 13" xfId="17298"/>
    <cellStyle name="Input 3 3 13 2" xfId="17299"/>
    <cellStyle name="Input 3 3 13 2 2" xfId="17300"/>
    <cellStyle name="Input 3 3 13 3" xfId="17301"/>
    <cellStyle name="Input 3 3 14" xfId="17302"/>
    <cellStyle name="Input 3 3 14 2" xfId="17303"/>
    <cellStyle name="Input 3 3 14 2 2" xfId="17304"/>
    <cellStyle name="Input 3 3 14 3" xfId="17305"/>
    <cellStyle name="Input 3 3 15" xfId="17306"/>
    <cellStyle name="Input 3 3 15 2" xfId="17307"/>
    <cellStyle name="Input 3 3 15 2 2" xfId="17308"/>
    <cellStyle name="Input 3 3 15 3" xfId="17309"/>
    <cellStyle name="Input 3 3 16" xfId="17310"/>
    <cellStyle name="Input 3 3 16 2" xfId="17311"/>
    <cellStyle name="Input 3 3 16 2 2" xfId="17312"/>
    <cellStyle name="Input 3 3 16 3" xfId="17313"/>
    <cellStyle name="Input 3 3 17" xfId="17314"/>
    <cellStyle name="Input 3 3 17 2" xfId="17315"/>
    <cellStyle name="Input 3 3 17 2 2" xfId="17316"/>
    <cellStyle name="Input 3 3 17 3" xfId="17317"/>
    <cellStyle name="Input 3 3 18" xfId="17318"/>
    <cellStyle name="Input 3 3 18 2" xfId="17319"/>
    <cellStyle name="Input 3 3 19" xfId="17320"/>
    <cellStyle name="Input 3 3 2" xfId="17321"/>
    <cellStyle name="Input 3 3 2 10" xfId="17322"/>
    <cellStyle name="Input 3 3 2 10 2" xfId="17323"/>
    <cellStyle name="Input 3 3 2 10 2 2" xfId="17324"/>
    <cellStyle name="Input 3 3 2 10 3" xfId="17325"/>
    <cellStyle name="Input 3 3 2 11" xfId="17326"/>
    <cellStyle name="Input 3 3 2 11 2" xfId="17327"/>
    <cellStyle name="Input 3 3 2 11 2 2" xfId="17328"/>
    <cellStyle name="Input 3 3 2 11 3" xfId="17329"/>
    <cellStyle name="Input 3 3 2 12" xfId="17330"/>
    <cellStyle name="Input 3 3 2 12 2" xfId="17331"/>
    <cellStyle name="Input 3 3 2 12 2 2" xfId="17332"/>
    <cellStyle name="Input 3 3 2 12 3" xfId="17333"/>
    <cellStyle name="Input 3 3 2 13" xfId="17334"/>
    <cellStyle name="Input 3 3 2 13 2" xfId="17335"/>
    <cellStyle name="Input 3 3 2 13 2 2" xfId="17336"/>
    <cellStyle name="Input 3 3 2 13 3" xfId="17337"/>
    <cellStyle name="Input 3 3 2 14" xfId="17338"/>
    <cellStyle name="Input 3 3 2 14 2" xfId="17339"/>
    <cellStyle name="Input 3 3 2 14 2 2" xfId="17340"/>
    <cellStyle name="Input 3 3 2 14 3" xfId="17341"/>
    <cellStyle name="Input 3 3 2 15" xfId="17342"/>
    <cellStyle name="Input 3 3 2 15 2" xfId="17343"/>
    <cellStyle name="Input 3 3 2 15 2 2" xfId="17344"/>
    <cellStyle name="Input 3 3 2 15 3" xfId="17345"/>
    <cellStyle name="Input 3 3 2 16" xfId="17346"/>
    <cellStyle name="Input 3 3 2 16 2" xfId="17347"/>
    <cellStyle name="Input 3 3 2 16 2 2" xfId="17348"/>
    <cellStyle name="Input 3 3 2 16 3" xfId="17349"/>
    <cellStyle name="Input 3 3 2 17" xfId="17350"/>
    <cellStyle name="Input 3 3 2 17 2" xfId="17351"/>
    <cellStyle name="Input 3 3 2 17 2 2" xfId="17352"/>
    <cellStyle name="Input 3 3 2 17 3" xfId="17353"/>
    <cellStyle name="Input 3 3 2 18" xfId="17354"/>
    <cellStyle name="Input 3 3 2 18 2" xfId="17355"/>
    <cellStyle name="Input 3 3 2 18 2 2" xfId="17356"/>
    <cellStyle name="Input 3 3 2 18 3" xfId="17357"/>
    <cellStyle name="Input 3 3 2 19" xfId="17358"/>
    <cellStyle name="Input 3 3 2 19 2" xfId="17359"/>
    <cellStyle name="Input 3 3 2 19 2 2" xfId="17360"/>
    <cellStyle name="Input 3 3 2 19 3" xfId="17361"/>
    <cellStyle name="Input 3 3 2 2" xfId="17362"/>
    <cellStyle name="Input 3 3 2 2 2" xfId="17363"/>
    <cellStyle name="Input 3 3 2 2 2 2" xfId="17364"/>
    <cellStyle name="Input 3 3 2 2 3" xfId="17365"/>
    <cellStyle name="Input 3 3 2 20" xfId="17366"/>
    <cellStyle name="Input 3 3 2 20 2" xfId="17367"/>
    <cellStyle name="Input 3 3 2 20 2 2" xfId="17368"/>
    <cellStyle name="Input 3 3 2 20 3" xfId="17369"/>
    <cellStyle name="Input 3 3 2 21" xfId="17370"/>
    <cellStyle name="Input 3 3 2 21 2" xfId="17371"/>
    <cellStyle name="Input 3 3 2 22" xfId="17372"/>
    <cellStyle name="Input 3 3 2 3" xfId="17373"/>
    <cellStyle name="Input 3 3 2 3 2" xfId="17374"/>
    <cellStyle name="Input 3 3 2 3 2 2" xfId="17375"/>
    <cellStyle name="Input 3 3 2 3 3" xfId="17376"/>
    <cellStyle name="Input 3 3 2 4" xfId="17377"/>
    <cellStyle name="Input 3 3 2 4 2" xfId="17378"/>
    <cellStyle name="Input 3 3 2 4 2 2" xfId="17379"/>
    <cellStyle name="Input 3 3 2 4 3" xfId="17380"/>
    <cellStyle name="Input 3 3 2 5" xfId="17381"/>
    <cellStyle name="Input 3 3 2 5 2" xfId="17382"/>
    <cellStyle name="Input 3 3 2 5 2 2" xfId="17383"/>
    <cellStyle name="Input 3 3 2 5 3" xfId="17384"/>
    <cellStyle name="Input 3 3 2 6" xfId="17385"/>
    <cellStyle name="Input 3 3 2 6 2" xfId="17386"/>
    <cellStyle name="Input 3 3 2 6 2 2" xfId="17387"/>
    <cellStyle name="Input 3 3 2 6 3" xfId="17388"/>
    <cellStyle name="Input 3 3 2 7" xfId="17389"/>
    <cellStyle name="Input 3 3 2 7 2" xfId="17390"/>
    <cellStyle name="Input 3 3 2 7 2 2" xfId="17391"/>
    <cellStyle name="Input 3 3 2 7 3" xfId="17392"/>
    <cellStyle name="Input 3 3 2 8" xfId="17393"/>
    <cellStyle name="Input 3 3 2 8 2" xfId="17394"/>
    <cellStyle name="Input 3 3 2 8 2 2" xfId="17395"/>
    <cellStyle name="Input 3 3 2 8 3" xfId="17396"/>
    <cellStyle name="Input 3 3 2 9" xfId="17397"/>
    <cellStyle name="Input 3 3 2 9 2" xfId="17398"/>
    <cellStyle name="Input 3 3 2 9 2 2" xfId="17399"/>
    <cellStyle name="Input 3 3 2 9 3" xfId="17400"/>
    <cellStyle name="Input 3 3 3" xfId="17401"/>
    <cellStyle name="Input 3 3 3 2" xfId="17402"/>
    <cellStyle name="Input 3 3 3 2 2" xfId="17403"/>
    <cellStyle name="Input 3 3 3 3" xfId="17404"/>
    <cellStyle name="Input 3 3 4" xfId="17405"/>
    <cellStyle name="Input 3 3 4 2" xfId="17406"/>
    <cellStyle name="Input 3 3 4 2 2" xfId="17407"/>
    <cellStyle name="Input 3 3 4 3" xfId="17408"/>
    <cellStyle name="Input 3 3 5" xfId="17409"/>
    <cellStyle name="Input 3 3 5 2" xfId="17410"/>
    <cellStyle name="Input 3 3 5 2 2" xfId="17411"/>
    <cellStyle name="Input 3 3 5 3" xfId="17412"/>
    <cellStyle name="Input 3 3 6" xfId="17413"/>
    <cellStyle name="Input 3 3 6 2" xfId="17414"/>
    <cellStyle name="Input 3 3 6 2 2" xfId="17415"/>
    <cellStyle name="Input 3 3 6 3" xfId="17416"/>
    <cellStyle name="Input 3 3 7" xfId="17417"/>
    <cellStyle name="Input 3 3 7 2" xfId="17418"/>
    <cellStyle name="Input 3 3 7 2 2" xfId="17419"/>
    <cellStyle name="Input 3 3 7 3" xfId="17420"/>
    <cellStyle name="Input 3 3 8" xfId="17421"/>
    <cellStyle name="Input 3 3 8 2" xfId="17422"/>
    <cellStyle name="Input 3 3 8 2 2" xfId="17423"/>
    <cellStyle name="Input 3 3 8 3" xfId="17424"/>
    <cellStyle name="Input 3 3 9" xfId="17425"/>
    <cellStyle name="Input 3 3 9 2" xfId="17426"/>
    <cellStyle name="Input 3 3 9 2 2" xfId="17427"/>
    <cellStyle name="Input 3 3 9 3" xfId="17428"/>
    <cellStyle name="Input 3 4" xfId="17429"/>
    <cellStyle name="Input 3 4 10" xfId="17430"/>
    <cellStyle name="Input 3 4 10 2" xfId="17431"/>
    <cellStyle name="Input 3 4 10 2 2" xfId="17432"/>
    <cellStyle name="Input 3 4 10 3" xfId="17433"/>
    <cellStyle name="Input 3 4 11" xfId="17434"/>
    <cellStyle name="Input 3 4 11 2" xfId="17435"/>
    <cellStyle name="Input 3 4 11 2 2" xfId="17436"/>
    <cellStyle name="Input 3 4 11 3" xfId="17437"/>
    <cellStyle name="Input 3 4 12" xfId="17438"/>
    <cellStyle name="Input 3 4 12 2" xfId="17439"/>
    <cellStyle name="Input 3 4 12 2 2" xfId="17440"/>
    <cellStyle name="Input 3 4 12 3" xfId="17441"/>
    <cellStyle name="Input 3 4 13" xfId="17442"/>
    <cellStyle name="Input 3 4 13 2" xfId="17443"/>
    <cellStyle name="Input 3 4 13 2 2" xfId="17444"/>
    <cellStyle name="Input 3 4 13 3" xfId="17445"/>
    <cellStyle name="Input 3 4 14" xfId="17446"/>
    <cellStyle name="Input 3 4 14 2" xfId="17447"/>
    <cellStyle name="Input 3 4 14 2 2" xfId="17448"/>
    <cellStyle name="Input 3 4 14 3" xfId="17449"/>
    <cellStyle name="Input 3 4 15" xfId="17450"/>
    <cellStyle name="Input 3 4 15 2" xfId="17451"/>
    <cellStyle name="Input 3 4 15 2 2" xfId="17452"/>
    <cellStyle name="Input 3 4 15 3" xfId="17453"/>
    <cellStyle name="Input 3 4 16" xfId="17454"/>
    <cellStyle name="Input 3 4 16 2" xfId="17455"/>
    <cellStyle name="Input 3 4 16 2 2" xfId="17456"/>
    <cellStyle name="Input 3 4 16 3" xfId="17457"/>
    <cellStyle name="Input 3 4 17" xfId="17458"/>
    <cellStyle name="Input 3 4 17 2" xfId="17459"/>
    <cellStyle name="Input 3 4 17 2 2" xfId="17460"/>
    <cellStyle name="Input 3 4 17 3" xfId="17461"/>
    <cellStyle name="Input 3 4 18" xfId="17462"/>
    <cellStyle name="Input 3 4 18 2" xfId="17463"/>
    <cellStyle name="Input 3 4 19" xfId="17464"/>
    <cellStyle name="Input 3 4 2" xfId="17465"/>
    <cellStyle name="Input 3 4 2 10" xfId="17466"/>
    <cellStyle name="Input 3 4 2 10 2" xfId="17467"/>
    <cellStyle name="Input 3 4 2 10 2 2" xfId="17468"/>
    <cellStyle name="Input 3 4 2 10 3" xfId="17469"/>
    <cellStyle name="Input 3 4 2 11" xfId="17470"/>
    <cellStyle name="Input 3 4 2 11 2" xfId="17471"/>
    <cellStyle name="Input 3 4 2 11 2 2" xfId="17472"/>
    <cellStyle name="Input 3 4 2 11 3" xfId="17473"/>
    <cellStyle name="Input 3 4 2 12" xfId="17474"/>
    <cellStyle name="Input 3 4 2 12 2" xfId="17475"/>
    <cellStyle name="Input 3 4 2 12 2 2" xfId="17476"/>
    <cellStyle name="Input 3 4 2 12 3" xfId="17477"/>
    <cellStyle name="Input 3 4 2 13" xfId="17478"/>
    <cellStyle name="Input 3 4 2 13 2" xfId="17479"/>
    <cellStyle name="Input 3 4 2 13 2 2" xfId="17480"/>
    <cellStyle name="Input 3 4 2 13 3" xfId="17481"/>
    <cellStyle name="Input 3 4 2 14" xfId="17482"/>
    <cellStyle name="Input 3 4 2 14 2" xfId="17483"/>
    <cellStyle name="Input 3 4 2 14 2 2" xfId="17484"/>
    <cellStyle name="Input 3 4 2 14 3" xfId="17485"/>
    <cellStyle name="Input 3 4 2 15" xfId="17486"/>
    <cellStyle name="Input 3 4 2 15 2" xfId="17487"/>
    <cellStyle name="Input 3 4 2 15 2 2" xfId="17488"/>
    <cellStyle name="Input 3 4 2 15 3" xfId="17489"/>
    <cellStyle name="Input 3 4 2 16" xfId="17490"/>
    <cellStyle name="Input 3 4 2 16 2" xfId="17491"/>
    <cellStyle name="Input 3 4 2 16 2 2" xfId="17492"/>
    <cellStyle name="Input 3 4 2 16 3" xfId="17493"/>
    <cellStyle name="Input 3 4 2 17" xfId="17494"/>
    <cellStyle name="Input 3 4 2 17 2" xfId="17495"/>
    <cellStyle name="Input 3 4 2 17 2 2" xfId="17496"/>
    <cellStyle name="Input 3 4 2 17 3" xfId="17497"/>
    <cellStyle name="Input 3 4 2 18" xfId="17498"/>
    <cellStyle name="Input 3 4 2 18 2" xfId="17499"/>
    <cellStyle name="Input 3 4 2 18 2 2" xfId="17500"/>
    <cellStyle name="Input 3 4 2 18 3" xfId="17501"/>
    <cellStyle name="Input 3 4 2 19" xfId="17502"/>
    <cellStyle name="Input 3 4 2 19 2" xfId="17503"/>
    <cellStyle name="Input 3 4 2 19 2 2" xfId="17504"/>
    <cellStyle name="Input 3 4 2 19 3" xfId="17505"/>
    <cellStyle name="Input 3 4 2 2" xfId="17506"/>
    <cellStyle name="Input 3 4 2 2 2" xfId="17507"/>
    <cellStyle name="Input 3 4 2 2 2 2" xfId="17508"/>
    <cellStyle name="Input 3 4 2 2 3" xfId="17509"/>
    <cellStyle name="Input 3 4 2 20" xfId="17510"/>
    <cellStyle name="Input 3 4 2 20 2" xfId="17511"/>
    <cellStyle name="Input 3 4 2 20 2 2" xfId="17512"/>
    <cellStyle name="Input 3 4 2 20 3" xfId="17513"/>
    <cellStyle name="Input 3 4 2 21" xfId="17514"/>
    <cellStyle name="Input 3 4 2 21 2" xfId="17515"/>
    <cellStyle name="Input 3 4 2 22" xfId="17516"/>
    <cellStyle name="Input 3 4 2 3" xfId="17517"/>
    <cellStyle name="Input 3 4 2 3 2" xfId="17518"/>
    <cellStyle name="Input 3 4 2 3 2 2" xfId="17519"/>
    <cellStyle name="Input 3 4 2 3 3" xfId="17520"/>
    <cellStyle name="Input 3 4 2 4" xfId="17521"/>
    <cellStyle name="Input 3 4 2 4 2" xfId="17522"/>
    <cellStyle name="Input 3 4 2 4 2 2" xfId="17523"/>
    <cellStyle name="Input 3 4 2 4 3" xfId="17524"/>
    <cellStyle name="Input 3 4 2 5" xfId="17525"/>
    <cellStyle name="Input 3 4 2 5 2" xfId="17526"/>
    <cellStyle name="Input 3 4 2 5 2 2" xfId="17527"/>
    <cellStyle name="Input 3 4 2 5 3" xfId="17528"/>
    <cellStyle name="Input 3 4 2 6" xfId="17529"/>
    <cellStyle name="Input 3 4 2 6 2" xfId="17530"/>
    <cellStyle name="Input 3 4 2 6 2 2" xfId="17531"/>
    <cellStyle name="Input 3 4 2 6 3" xfId="17532"/>
    <cellStyle name="Input 3 4 2 7" xfId="17533"/>
    <cellStyle name="Input 3 4 2 7 2" xfId="17534"/>
    <cellStyle name="Input 3 4 2 7 2 2" xfId="17535"/>
    <cellStyle name="Input 3 4 2 7 3" xfId="17536"/>
    <cellStyle name="Input 3 4 2 8" xfId="17537"/>
    <cellStyle name="Input 3 4 2 8 2" xfId="17538"/>
    <cellStyle name="Input 3 4 2 8 2 2" xfId="17539"/>
    <cellStyle name="Input 3 4 2 8 3" xfId="17540"/>
    <cellStyle name="Input 3 4 2 9" xfId="17541"/>
    <cellStyle name="Input 3 4 2 9 2" xfId="17542"/>
    <cellStyle name="Input 3 4 2 9 2 2" xfId="17543"/>
    <cellStyle name="Input 3 4 2 9 3" xfId="17544"/>
    <cellStyle name="Input 3 4 3" xfId="17545"/>
    <cellStyle name="Input 3 4 3 2" xfId="17546"/>
    <cellStyle name="Input 3 4 3 2 2" xfId="17547"/>
    <cellStyle name="Input 3 4 3 3" xfId="17548"/>
    <cellStyle name="Input 3 4 4" xfId="17549"/>
    <cellStyle name="Input 3 4 4 2" xfId="17550"/>
    <cellStyle name="Input 3 4 4 2 2" xfId="17551"/>
    <cellStyle name="Input 3 4 4 3" xfId="17552"/>
    <cellStyle name="Input 3 4 5" xfId="17553"/>
    <cellStyle name="Input 3 4 5 2" xfId="17554"/>
    <cellStyle name="Input 3 4 5 2 2" xfId="17555"/>
    <cellStyle name="Input 3 4 5 3" xfId="17556"/>
    <cellStyle name="Input 3 4 6" xfId="17557"/>
    <cellStyle name="Input 3 4 6 2" xfId="17558"/>
    <cellStyle name="Input 3 4 6 2 2" xfId="17559"/>
    <cellStyle name="Input 3 4 6 3" xfId="17560"/>
    <cellStyle name="Input 3 4 7" xfId="17561"/>
    <cellStyle name="Input 3 4 7 2" xfId="17562"/>
    <cellStyle name="Input 3 4 7 2 2" xfId="17563"/>
    <cellStyle name="Input 3 4 7 3" xfId="17564"/>
    <cellStyle name="Input 3 4 8" xfId="17565"/>
    <cellStyle name="Input 3 4 8 2" xfId="17566"/>
    <cellStyle name="Input 3 4 8 2 2" xfId="17567"/>
    <cellStyle name="Input 3 4 8 3" xfId="17568"/>
    <cellStyle name="Input 3 4 9" xfId="17569"/>
    <cellStyle name="Input 3 4 9 2" xfId="17570"/>
    <cellStyle name="Input 3 4 9 2 2" xfId="17571"/>
    <cellStyle name="Input 3 4 9 3" xfId="17572"/>
    <cellStyle name="Input 3 5" xfId="17573"/>
    <cellStyle name="Input 3 5 10" xfId="17574"/>
    <cellStyle name="Input 3 5 10 2" xfId="17575"/>
    <cellStyle name="Input 3 5 10 2 2" xfId="17576"/>
    <cellStyle name="Input 3 5 10 3" xfId="17577"/>
    <cellStyle name="Input 3 5 11" xfId="17578"/>
    <cellStyle name="Input 3 5 11 2" xfId="17579"/>
    <cellStyle name="Input 3 5 11 2 2" xfId="17580"/>
    <cellStyle name="Input 3 5 11 3" xfId="17581"/>
    <cellStyle name="Input 3 5 12" xfId="17582"/>
    <cellStyle name="Input 3 5 12 2" xfId="17583"/>
    <cellStyle name="Input 3 5 12 2 2" xfId="17584"/>
    <cellStyle name="Input 3 5 12 3" xfId="17585"/>
    <cellStyle name="Input 3 5 13" xfId="17586"/>
    <cellStyle name="Input 3 5 13 2" xfId="17587"/>
    <cellStyle name="Input 3 5 13 2 2" xfId="17588"/>
    <cellStyle name="Input 3 5 13 3" xfId="17589"/>
    <cellStyle name="Input 3 5 14" xfId="17590"/>
    <cellStyle name="Input 3 5 14 2" xfId="17591"/>
    <cellStyle name="Input 3 5 14 2 2" xfId="17592"/>
    <cellStyle name="Input 3 5 14 3" xfId="17593"/>
    <cellStyle name="Input 3 5 15" xfId="17594"/>
    <cellStyle name="Input 3 5 15 2" xfId="17595"/>
    <cellStyle name="Input 3 5 15 2 2" xfId="17596"/>
    <cellStyle name="Input 3 5 15 3" xfId="17597"/>
    <cellStyle name="Input 3 5 16" xfId="17598"/>
    <cellStyle name="Input 3 5 16 2" xfId="17599"/>
    <cellStyle name="Input 3 5 16 2 2" xfId="17600"/>
    <cellStyle name="Input 3 5 16 3" xfId="17601"/>
    <cellStyle name="Input 3 5 17" xfId="17602"/>
    <cellStyle name="Input 3 5 17 2" xfId="17603"/>
    <cellStyle name="Input 3 5 17 2 2" xfId="17604"/>
    <cellStyle name="Input 3 5 17 3" xfId="17605"/>
    <cellStyle name="Input 3 5 18" xfId="17606"/>
    <cellStyle name="Input 3 5 18 2" xfId="17607"/>
    <cellStyle name="Input 3 5 18 2 2" xfId="17608"/>
    <cellStyle name="Input 3 5 18 3" xfId="17609"/>
    <cellStyle name="Input 3 5 19" xfId="17610"/>
    <cellStyle name="Input 3 5 19 2" xfId="17611"/>
    <cellStyle name="Input 3 5 19 2 2" xfId="17612"/>
    <cellStyle name="Input 3 5 19 3" xfId="17613"/>
    <cellStyle name="Input 3 5 2" xfId="17614"/>
    <cellStyle name="Input 3 5 2 10" xfId="17615"/>
    <cellStyle name="Input 3 5 2 10 2" xfId="17616"/>
    <cellStyle name="Input 3 5 2 10 2 2" xfId="17617"/>
    <cellStyle name="Input 3 5 2 10 3" xfId="17618"/>
    <cellStyle name="Input 3 5 2 11" xfId="17619"/>
    <cellStyle name="Input 3 5 2 11 2" xfId="17620"/>
    <cellStyle name="Input 3 5 2 11 2 2" xfId="17621"/>
    <cellStyle name="Input 3 5 2 11 3" xfId="17622"/>
    <cellStyle name="Input 3 5 2 12" xfId="17623"/>
    <cellStyle name="Input 3 5 2 12 2" xfId="17624"/>
    <cellStyle name="Input 3 5 2 12 2 2" xfId="17625"/>
    <cellStyle name="Input 3 5 2 12 3" xfId="17626"/>
    <cellStyle name="Input 3 5 2 13" xfId="17627"/>
    <cellStyle name="Input 3 5 2 13 2" xfId="17628"/>
    <cellStyle name="Input 3 5 2 13 2 2" xfId="17629"/>
    <cellStyle name="Input 3 5 2 13 3" xfId="17630"/>
    <cellStyle name="Input 3 5 2 14" xfId="17631"/>
    <cellStyle name="Input 3 5 2 14 2" xfId="17632"/>
    <cellStyle name="Input 3 5 2 14 2 2" xfId="17633"/>
    <cellStyle name="Input 3 5 2 14 3" xfId="17634"/>
    <cellStyle name="Input 3 5 2 15" xfId="17635"/>
    <cellStyle name="Input 3 5 2 15 2" xfId="17636"/>
    <cellStyle name="Input 3 5 2 15 2 2" xfId="17637"/>
    <cellStyle name="Input 3 5 2 15 3" xfId="17638"/>
    <cellStyle name="Input 3 5 2 16" xfId="17639"/>
    <cellStyle name="Input 3 5 2 16 2" xfId="17640"/>
    <cellStyle name="Input 3 5 2 16 2 2" xfId="17641"/>
    <cellStyle name="Input 3 5 2 16 3" xfId="17642"/>
    <cellStyle name="Input 3 5 2 17" xfId="17643"/>
    <cellStyle name="Input 3 5 2 17 2" xfId="17644"/>
    <cellStyle name="Input 3 5 2 17 2 2" xfId="17645"/>
    <cellStyle name="Input 3 5 2 17 3" xfId="17646"/>
    <cellStyle name="Input 3 5 2 18" xfId="17647"/>
    <cellStyle name="Input 3 5 2 18 2" xfId="17648"/>
    <cellStyle name="Input 3 5 2 18 2 2" xfId="17649"/>
    <cellStyle name="Input 3 5 2 18 3" xfId="17650"/>
    <cellStyle name="Input 3 5 2 19" xfId="17651"/>
    <cellStyle name="Input 3 5 2 19 2" xfId="17652"/>
    <cellStyle name="Input 3 5 2 19 2 2" xfId="17653"/>
    <cellStyle name="Input 3 5 2 19 3" xfId="17654"/>
    <cellStyle name="Input 3 5 2 2" xfId="17655"/>
    <cellStyle name="Input 3 5 2 2 2" xfId="17656"/>
    <cellStyle name="Input 3 5 2 2 2 2" xfId="17657"/>
    <cellStyle name="Input 3 5 2 2 3" xfId="17658"/>
    <cellStyle name="Input 3 5 2 20" xfId="17659"/>
    <cellStyle name="Input 3 5 2 20 2" xfId="17660"/>
    <cellStyle name="Input 3 5 2 20 2 2" xfId="17661"/>
    <cellStyle name="Input 3 5 2 20 3" xfId="17662"/>
    <cellStyle name="Input 3 5 2 21" xfId="17663"/>
    <cellStyle name="Input 3 5 2 21 2" xfId="17664"/>
    <cellStyle name="Input 3 5 2 22" xfId="17665"/>
    <cellStyle name="Input 3 5 2 3" xfId="17666"/>
    <cellStyle name="Input 3 5 2 3 2" xfId="17667"/>
    <cellStyle name="Input 3 5 2 3 2 2" xfId="17668"/>
    <cellStyle name="Input 3 5 2 3 3" xfId="17669"/>
    <cellStyle name="Input 3 5 2 4" xfId="17670"/>
    <cellStyle name="Input 3 5 2 4 2" xfId="17671"/>
    <cellStyle name="Input 3 5 2 4 2 2" xfId="17672"/>
    <cellStyle name="Input 3 5 2 4 3" xfId="17673"/>
    <cellStyle name="Input 3 5 2 5" xfId="17674"/>
    <cellStyle name="Input 3 5 2 5 2" xfId="17675"/>
    <cellStyle name="Input 3 5 2 5 2 2" xfId="17676"/>
    <cellStyle name="Input 3 5 2 5 3" xfId="17677"/>
    <cellStyle name="Input 3 5 2 6" xfId="17678"/>
    <cellStyle name="Input 3 5 2 6 2" xfId="17679"/>
    <cellStyle name="Input 3 5 2 6 2 2" xfId="17680"/>
    <cellStyle name="Input 3 5 2 6 3" xfId="17681"/>
    <cellStyle name="Input 3 5 2 7" xfId="17682"/>
    <cellStyle name="Input 3 5 2 7 2" xfId="17683"/>
    <cellStyle name="Input 3 5 2 7 2 2" xfId="17684"/>
    <cellStyle name="Input 3 5 2 7 3" xfId="17685"/>
    <cellStyle name="Input 3 5 2 8" xfId="17686"/>
    <cellStyle name="Input 3 5 2 8 2" xfId="17687"/>
    <cellStyle name="Input 3 5 2 8 2 2" xfId="17688"/>
    <cellStyle name="Input 3 5 2 8 3" xfId="17689"/>
    <cellStyle name="Input 3 5 2 9" xfId="17690"/>
    <cellStyle name="Input 3 5 2 9 2" xfId="17691"/>
    <cellStyle name="Input 3 5 2 9 2 2" xfId="17692"/>
    <cellStyle name="Input 3 5 2 9 3" xfId="17693"/>
    <cellStyle name="Input 3 5 20" xfId="17694"/>
    <cellStyle name="Input 3 5 20 2" xfId="17695"/>
    <cellStyle name="Input 3 5 20 2 2" xfId="17696"/>
    <cellStyle name="Input 3 5 20 3" xfId="17697"/>
    <cellStyle name="Input 3 5 21" xfId="17698"/>
    <cellStyle name="Input 3 5 21 2" xfId="17699"/>
    <cellStyle name="Input 3 5 21 2 2" xfId="17700"/>
    <cellStyle name="Input 3 5 21 3" xfId="17701"/>
    <cellStyle name="Input 3 5 22" xfId="17702"/>
    <cellStyle name="Input 3 5 22 2" xfId="17703"/>
    <cellStyle name="Input 3 5 23" xfId="17704"/>
    <cellStyle name="Input 3 5 3" xfId="17705"/>
    <cellStyle name="Input 3 5 3 2" xfId="17706"/>
    <cellStyle name="Input 3 5 3 2 2" xfId="17707"/>
    <cellStyle name="Input 3 5 3 3" xfId="17708"/>
    <cellStyle name="Input 3 5 4" xfId="17709"/>
    <cellStyle name="Input 3 5 4 2" xfId="17710"/>
    <cellStyle name="Input 3 5 4 2 2" xfId="17711"/>
    <cellStyle name="Input 3 5 4 3" xfId="17712"/>
    <cellStyle name="Input 3 5 5" xfId="17713"/>
    <cellStyle name="Input 3 5 5 2" xfId="17714"/>
    <cellStyle name="Input 3 5 5 2 2" xfId="17715"/>
    <cellStyle name="Input 3 5 5 3" xfId="17716"/>
    <cellStyle name="Input 3 5 6" xfId="17717"/>
    <cellStyle name="Input 3 5 6 2" xfId="17718"/>
    <cellStyle name="Input 3 5 6 2 2" xfId="17719"/>
    <cellStyle name="Input 3 5 6 3" xfId="17720"/>
    <cellStyle name="Input 3 5 7" xfId="17721"/>
    <cellStyle name="Input 3 5 7 2" xfId="17722"/>
    <cellStyle name="Input 3 5 7 2 2" xfId="17723"/>
    <cellStyle name="Input 3 5 7 3" xfId="17724"/>
    <cellStyle name="Input 3 5 8" xfId="17725"/>
    <cellStyle name="Input 3 5 8 2" xfId="17726"/>
    <cellStyle name="Input 3 5 8 2 2" xfId="17727"/>
    <cellStyle name="Input 3 5 8 3" xfId="17728"/>
    <cellStyle name="Input 3 5 9" xfId="17729"/>
    <cellStyle name="Input 3 5 9 2" xfId="17730"/>
    <cellStyle name="Input 3 5 9 2 2" xfId="17731"/>
    <cellStyle name="Input 3 5 9 3" xfId="17732"/>
    <cellStyle name="Input 3 6" xfId="17733"/>
    <cellStyle name="Input 3 6 10" xfId="17734"/>
    <cellStyle name="Input 3 6 10 2" xfId="17735"/>
    <cellStyle name="Input 3 6 10 2 2" xfId="17736"/>
    <cellStyle name="Input 3 6 10 3" xfId="17737"/>
    <cellStyle name="Input 3 6 11" xfId="17738"/>
    <cellStyle name="Input 3 6 11 2" xfId="17739"/>
    <cellStyle name="Input 3 6 11 2 2" xfId="17740"/>
    <cellStyle name="Input 3 6 11 3" xfId="17741"/>
    <cellStyle name="Input 3 6 12" xfId="17742"/>
    <cellStyle name="Input 3 6 12 2" xfId="17743"/>
    <cellStyle name="Input 3 6 12 2 2" xfId="17744"/>
    <cellStyle name="Input 3 6 12 3" xfId="17745"/>
    <cellStyle name="Input 3 6 13" xfId="17746"/>
    <cellStyle name="Input 3 6 13 2" xfId="17747"/>
    <cellStyle name="Input 3 6 13 2 2" xfId="17748"/>
    <cellStyle name="Input 3 6 13 3" xfId="17749"/>
    <cellStyle name="Input 3 6 14" xfId="17750"/>
    <cellStyle name="Input 3 6 14 2" xfId="17751"/>
    <cellStyle name="Input 3 6 14 2 2" xfId="17752"/>
    <cellStyle name="Input 3 6 14 3" xfId="17753"/>
    <cellStyle name="Input 3 6 15" xfId="17754"/>
    <cellStyle name="Input 3 6 15 2" xfId="17755"/>
    <cellStyle name="Input 3 6 15 2 2" xfId="17756"/>
    <cellStyle name="Input 3 6 15 3" xfId="17757"/>
    <cellStyle name="Input 3 6 16" xfId="17758"/>
    <cellStyle name="Input 3 6 16 2" xfId="17759"/>
    <cellStyle name="Input 3 6 16 2 2" xfId="17760"/>
    <cellStyle name="Input 3 6 16 3" xfId="17761"/>
    <cellStyle name="Input 3 6 17" xfId="17762"/>
    <cellStyle name="Input 3 6 17 2" xfId="17763"/>
    <cellStyle name="Input 3 6 17 2 2" xfId="17764"/>
    <cellStyle name="Input 3 6 17 3" xfId="17765"/>
    <cellStyle name="Input 3 6 18" xfId="17766"/>
    <cellStyle name="Input 3 6 18 2" xfId="17767"/>
    <cellStyle name="Input 3 6 18 2 2" xfId="17768"/>
    <cellStyle name="Input 3 6 18 3" xfId="17769"/>
    <cellStyle name="Input 3 6 19" xfId="17770"/>
    <cellStyle name="Input 3 6 19 2" xfId="17771"/>
    <cellStyle name="Input 3 6 19 2 2" xfId="17772"/>
    <cellStyle name="Input 3 6 19 3" xfId="17773"/>
    <cellStyle name="Input 3 6 2" xfId="17774"/>
    <cellStyle name="Input 3 6 2 2" xfId="17775"/>
    <cellStyle name="Input 3 6 2 2 2" xfId="17776"/>
    <cellStyle name="Input 3 6 2 3" xfId="17777"/>
    <cellStyle name="Input 3 6 20" xfId="17778"/>
    <cellStyle name="Input 3 6 20 2" xfId="17779"/>
    <cellStyle name="Input 3 6 20 2 2" xfId="17780"/>
    <cellStyle name="Input 3 6 20 3" xfId="17781"/>
    <cellStyle name="Input 3 6 21" xfId="17782"/>
    <cellStyle name="Input 3 6 21 2" xfId="17783"/>
    <cellStyle name="Input 3 6 22" xfId="17784"/>
    <cellStyle name="Input 3 6 3" xfId="17785"/>
    <cellStyle name="Input 3 6 3 2" xfId="17786"/>
    <cellStyle name="Input 3 6 3 2 2" xfId="17787"/>
    <cellStyle name="Input 3 6 3 3" xfId="17788"/>
    <cellStyle name="Input 3 6 4" xfId="17789"/>
    <cellStyle name="Input 3 6 4 2" xfId="17790"/>
    <cellStyle name="Input 3 6 4 2 2" xfId="17791"/>
    <cellStyle name="Input 3 6 4 3" xfId="17792"/>
    <cellStyle name="Input 3 6 5" xfId="17793"/>
    <cellStyle name="Input 3 6 5 2" xfId="17794"/>
    <cellStyle name="Input 3 6 5 2 2" xfId="17795"/>
    <cellStyle name="Input 3 6 5 3" xfId="17796"/>
    <cellStyle name="Input 3 6 6" xfId="17797"/>
    <cellStyle name="Input 3 6 6 2" xfId="17798"/>
    <cellStyle name="Input 3 6 6 2 2" xfId="17799"/>
    <cellStyle name="Input 3 6 6 3" xfId="17800"/>
    <cellStyle name="Input 3 6 7" xfId="17801"/>
    <cellStyle name="Input 3 6 7 2" xfId="17802"/>
    <cellStyle name="Input 3 6 7 2 2" xfId="17803"/>
    <cellStyle name="Input 3 6 7 3" xfId="17804"/>
    <cellStyle name="Input 3 6 8" xfId="17805"/>
    <cellStyle name="Input 3 6 8 2" xfId="17806"/>
    <cellStyle name="Input 3 6 8 2 2" xfId="17807"/>
    <cellStyle name="Input 3 6 8 3" xfId="17808"/>
    <cellStyle name="Input 3 6 9" xfId="17809"/>
    <cellStyle name="Input 3 6 9 2" xfId="17810"/>
    <cellStyle name="Input 3 6 9 2 2" xfId="17811"/>
    <cellStyle name="Input 3 6 9 3" xfId="17812"/>
    <cellStyle name="Input 3 7" xfId="17813"/>
    <cellStyle name="Input 3 7 2" xfId="17814"/>
    <cellStyle name="Input 3 7 2 2" xfId="17815"/>
    <cellStyle name="Input 3 7 3" xfId="17816"/>
    <cellStyle name="Input 3 8" xfId="17817"/>
    <cellStyle name="Input 3 8 2" xfId="17818"/>
    <cellStyle name="Input 3 8 2 2" xfId="17819"/>
    <cellStyle name="Input 3 8 3" xfId="17820"/>
    <cellStyle name="Input 3 9" xfId="17821"/>
    <cellStyle name="Input 3 9 2" xfId="17822"/>
    <cellStyle name="Input 3 9 2 2" xfId="17823"/>
    <cellStyle name="Input 3 9 3" xfId="17824"/>
    <cellStyle name="Input 4" xfId="17825"/>
    <cellStyle name="Input 4 10" xfId="17826"/>
    <cellStyle name="Input 4 10 2" xfId="17827"/>
    <cellStyle name="Input 4 10 2 2" xfId="17828"/>
    <cellStyle name="Input 4 10 3" xfId="17829"/>
    <cellStyle name="Input 4 11" xfId="17830"/>
    <cellStyle name="Input 4 11 2" xfId="17831"/>
    <cellStyle name="Input 4 11 2 2" xfId="17832"/>
    <cellStyle name="Input 4 11 3" xfId="17833"/>
    <cellStyle name="Input 4 12" xfId="17834"/>
    <cellStyle name="Input 4 12 2" xfId="17835"/>
    <cellStyle name="Input 4 12 2 2" xfId="17836"/>
    <cellStyle name="Input 4 12 3" xfId="17837"/>
    <cellStyle name="Input 4 13" xfId="17838"/>
    <cellStyle name="Input 4 13 2" xfId="17839"/>
    <cellStyle name="Input 4 13 2 2" xfId="17840"/>
    <cellStyle name="Input 4 13 3" xfId="17841"/>
    <cellStyle name="Input 4 14" xfId="17842"/>
    <cellStyle name="Input 4 14 2" xfId="17843"/>
    <cellStyle name="Input 4 14 2 2" xfId="17844"/>
    <cellStyle name="Input 4 14 3" xfId="17845"/>
    <cellStyle name="Input 4 15" xfId="17846"/>
    <cellStyle name="Input 4 15 2" xfId="17847"/>
    <cellStyle name="Input 4 15 2 2" xfId="17848"/>
    <cellStyle name="Input 4 15 3" xfId="17849"/>
    <cellStyle name="Input 4 16" xfId="17850"/>
    <cellStyle name="Input 4 16 2" xfId="17851"/>
    <cellStyle name="Input 4 16 2 2" xfId="17852"/>
    <cellStyle name="Input 4 16 3" xfId="17853"/>
    <cellStyle name="Input 4 17" xfId="17854"/>
    <cellStyle name="Input 4 17 2" xfId="17855"/>
    <cellStyle name="Input 4 17 2 2" xfId="17856"/>
    <cellStyle name="Input 4 17 3" xfId="17857"/>
    <cellStyle name="Input 4 18" xfId="17858"/>
    <cellStyle name="Input 4 18 2" xfId="17859"/>
    <cellStyle name="Input 4 18 2 2" xfId="17860"/>
    <cellStyle name="Input 4 18 3" xfId="17861"/>
    <cellStyle name="Input 4 19" xfId="17862"/>
    <cellStyle name="Input 4 19 2" xfId="17863"/>
    <cellStyle name="Input 4 19 2 2" xfId="17864"/>
    <cellStyle name="Input 4 19 3" xfId="17865"/>
    <cellStyle name="Input 4 2" xfId="17866"/>
    <cellStyle name="Input 4 2 10" xfId="17867"/>
    <cellStyle name="Input 4 2 10 2" xfId="17868"/>
    <cellStyle name="Input 4 2 10 2 2" xfId="17869"/>
    <cellStyle name="Input 4 2 10 3" xfId="17870"/>
    <cellStyle name="Input 4 2 11" xfId="17871"/>
    <cellStyle name="Input 4 2 11 2" xfId="17872"/>
    <cellStyle name="Input 4 2 11 2 2" xfId="17873"/>
    <cellStyle name="Input 4 2 11 3" xfId="17874"/>
    <cellStyle name="Input 4 2 12" xfId="17875"/>
    <cellStyle name="Input 4 2 12 2" xfId="17876"/>
    <cellStyle name="Input 4 2 12 2 2" xfId="17877"/>
    <cellStyle name="Input 4 2 12 3" xfId="17878"/>
    <cellStyle name="Input 4 2 13" xfId="17879"/>
    <cellStyle name="Input 4 2 13 2" xfId="17880"/>
    <cellStyle name="Input 4 2 13 2 2" xfId="17881"/>
    <cellStyle name="Input 4 2 13 3" xfId="17882"/>
    <cellStyle name="Input 4 2 14" xfId="17883"/>
    <cellStyle name="Input 4 2 14 2" xfId="17884"/>
    <cellStyle name="Input 4 2 14 2 2" xfId="17885"/>
    <cellStyle name="Input 4 2 14 3" xfId="17886"/>
    <cellStyle name="Input 4 2 15" xfId="17887"/>
    <cellStyle name="Input 4 2 15 2" xfId="17888"/>
    <cellStyle name="Input 4 2 15 2 2" xfId="17889"/>
    <cellStyle name="Input 4 2 15 3" xfId="17890"/>
    <cellStyle name="Input 4 2 16" xfId="17891"/>
    <cellStyle name="Input 4 2 16 2" xfId="17892"/>
    <cellStyle name="Input 4 2 16 2 2" xfId="17893"/>
    <cellStyle name="Input 4 2 16 3" xfId="17894"/>
    <cellStyle name="Input 4 2 17" xfId="17895"/>
    <cellStyle name="Input 4 2 17 2" xfId="17896"/>
    <cellStyle name="Input 4 2 17 2 2" xfId="17897"/>
    <cellStyle name="Input 4 2 17 3" xfId="17898"/>
    <cellStyle name="Input 4 2 18" xfId="17899"/>
    <cellStyle name="Input 4 2 18 2" xfId="17900"/>
    <cellStyle name="Input 4 2 18 2 2" xfId="17901"/>
    <cellStyle name="Input 4 2 18 3" xfId="17902"/>
    <cellStyle name="Input 4 2 19" xfId="17903"/>
    <cellStyle name="Input 4 2 19 2" xfId="17904"/>
    <cellStyle name="Input 4 2 19 2 2" xfId="17905"/>
    <cellStyle name="Input 4 2 19 3" xfId="17906"/>
    <cellStyle name="Input 4 2 2" xfId="17907"/>
    <cellStyle name="Input 4 2 2 10" xfId="17908"/>
    <cellStyle name="Input 4 2 2 10 2" xfId="17909"/>
    <cellStyle name="Input 4 2 2 10 2 2" xfId="17910"/>
    <cellStyle name="Input 4 2 2 10 3" xfId="17911"/>
    <cellStyle name="Input 4 2 2 11" xfId="17912"/>
    <cellStyle name="Input 4 2 2 11 2" xfId="17913"/>
    <cellStyle name="Input 4 2 2 11 2 2" xfId="17914"/>
    <cellStyle name="Input 4 2 2 11 3" xfId="17915"/>
    <cellStyle name="Input 4 2 2 12" xfId="17916"/>
    <cellStyle name="Input 4 2 2 12 2" xfId="17917"/>
    <cellStyle name="Input 4 2 2 12 2 2" xfId="17918"/>
    <cellStyle name="Input 4 2 2 12 3" xfId="17919"/>
    <cellStyle name="Input 4 2 2 13" xfId="17920"/>
    <cellStyle name="Input 4 2 2 13 2" xfId="17921"/>
    <cellStyle name="Input 4 2 2 13 2 2" xfId="17922"/>
    <cellStyle name="Input 4 2 2 13 3" xfId="17923"/>
    <cellStyle name="Input 4 2 2 14" xfId="17924"/>
    <cellStyle name="Input 4 2 2 14 2" xfId="17925"/>
    <cellStyle name="Input 4 2 2 14 2 2" xfId="17926"/>
    <cellStyle name="Input 4 2 2 14 3" xfId="17927"/>
    <cellStyle name="Input 4 2 2 15" xfId="17928"/>
    <cellStyle name="Input 4 2 2 15 2" xfId="17929"/>
    <cellStyle name="Input 4 2 2 15 2 2" xfId="17930"/>
    <cellStyle name="Input 4 2 2 15 3" xfId="17931"/>
    <cellStyle name="Input 4 2 2 16" xfId="17932"/>
    <cellStyle name="Input 4 2 2 16 2" xfId="17933"/>
    <cellStyle name="Input 4 2 2 16 2 2" xfId="17934"/>
    <cellStyle name="Input 4 2 2 16 3" xfId="17935"/>
    <cellStyle name="Input 4 2 2 17" xfId="17936"/>
    <cellStyle name="Input 4 2 2 17 2" xfId="17937"/>
    <cellStyle name="Input 4 2 2 17 2 2" xfId="17938"/>
    <cellStyle name="Input 4 2 2 17 3" xfId="17939"/>
    <cellStyle name="Input 4 2 2 18" xfId="17940"/>
    <cellStyle name="Input 4 2 2 18 2" xfId="17941"/>
    <cellStyle name="Input 4 2 2 19" xfId="17942"/>
    <cellStyle name="Input 4 2 2 2" xfId="17943"/>
    <cellStyle name="Input 4 2 2 2 10" xfId="17944"/>
    <cellStyle name="Input 4 2 2 2 10 2" xfId="17945"/>
    <cellStyle name="Input 4 2 2 2 10 2 2" xfId="17946"/>
    <cellStyle name="Input 4 2 2 2 10 3" xfId="17947"/>
    <cellStyle name="Input 4 2 2 2 11" xfId="17948"/>
    <cellStyle name="Input 4 2 2 2 11 2" xfId="17949"/>
    <cellStyle name="Input 4 2 2 2 11 2 2" xfId="17950"/>
    <cellStyle name="Input 4 2 2 2 11 3" xfId="17951"/>
    <cellStyle name="Input 4 2 2 2 12" xfId="17952"/>
    <cellStyle name="Input 4 2 2 2 12 2" xfId="17953"/>
    <cellStyle name="Input 4 2 2 2 12 2 2" xfId="17954"/>
    <cellStyle name="Input 4 2 2 2 12 3" xfId="17955"/>
    <cellStyle name="Input 4 2 2 2 13" xfId="17956"/>
    <cellStyle name="Input 4 2 2 2 13 2" xfId="17957"/>
    <cellStyle name="Input 4 2 2 2 13 2 2" xfId="17958"/>
    <cellStyle name="Input 4 2 2 2 13 3" xfId="17959"/>
    <cellStyle name="Input 4 2 2 2 14" xfId="17960"/>
    <cellStyle name="Input 4 2 2 2 14 2" xfId="17961"/>
    <cellStyle name="Input 4 2 2 2 14 2 2" xfId="17962"/>
    <cellStyle name="Input 4 2 2 2 14 3" xfId="17963"/>
    <cellStyle name="Input 4 2 2 2 15" xfId="17964"/>
    <cellStyle name="Input 4 2 2 2 15 2" xfId="17965"/>
    <cellStyle name="Input 4 2 2 2 15 2 2" xfId="17966"/>
    <cellStyle name="Input 4 2 2 2 15 3" xfId="17967"/>
    <cellStyle name="Input 4 2 2 2 16" xfId="17968"/>
    <cellStyle name="Input 4 2 2 2 16 2" xfId="17969"/>
    <cellStyle name="Input 4 2 2 2 16 2 2" xfId="17970"/>
    <cellStyle name="Input 4 2 2 2 16 3" xfId="17971"/>
    <cellStyle name="Input 4 2 2 2 17" xfId="17972"/>
    <cellStyle name="Input 4 2 2 2 17 2" xfId="17973"/>
    <cellStyle name="Input 4 2 2 2 17 2 2" xfId="17974"/>
    <cellStyle name="Input 4 2 2 2 17 3" xfId="17975"/>
    <cellStyle name="Input 4 2 2 2 18" xfId="17976"/>
    <cellStyle name="Input 4 2 2 2 18 2" xfId="17977"/>
    <cellStyle name="Input 4 2 2 2 18 2 2" xfId="17978"/>
    <cellStyle name="Input 4 2 2 2 18 3" xfId="17979"/>
    <cellStyle name="Input 4 2 2 2 19" xfId="17980"/>
    <cellStyle name="Input 4 2 2 2 19 2" xfId="17981"/>
    <cellStyle name="Input 4 2 2 2 19 2 2" xfId="17982"/>
    <cellStyle name="Input 4 2 2 2 19 3" xfId="17983"/>
    <cellStyle name="Input 4 2 2 2 2" xfId="17984"/>
    <cellStyle name="Input 4 2 2 2 2 2" xfId="17985"/>
    <cellStyle name="Input 4 2 2 2 2 2 2" xfId="17986"/>
    <cellStyle name="Input 4 2 2 2 2 3" xfId="17987"/>
    <cellStyle name="Input 4 2 2 2 20" xfId="17988"/>
    <cellStyle name="Input 4 2 2 2 20 2" xfId="17989"/>
    <cellStyle name="Input 4 2 2 2 20 2 2" xfId="17990"/>
    <cellStyle name="Input 4 2 2 2 20 3" xfId="17991"/>
    <cellStyle name="Input 4 2 2 2 21" xfId="17992"/>
    <cellStyle name="Input 4 2 2 2 21 2" xfId="17993"/>
    <cellStyle name="Input 4 2 2 2 22" xfId="17994"/>
    <cellStyle name="Input 4 2 2 2 3" xfId="17995"/>
    <cellStyle name="Input 4 2 2 2 3 2" xfId="17996"/>
    <cellStyle name="Input 4 2 2 2 3 2 2" xfId="17997"/>
    <cellStyle name="Input 4 2 2 2 3 3" xfId="17998"/>
    <cellStyle name="Input 4 2 2 2 4" xfId="17999"/>
    <cellStyle name="Input 4 2 2 2 4 2" xfId="18000"/>
    <cellStyle name="Input 4 2 2 2 4 2 2" xfId="18001"/>
    <cellStyle name="Input 4 2 2 2 4 3" xfId="18002"/>
    <cellStyle name="Input 4 2 2 2 5" xfId="18003"/>
    <cellStyle name="Input 4 2 2 2 5 2" xfId="18004"/>
    <cellStyle name="Input 4 2 2 2 5 2 2" xfId="18005"/>
    <cellStyle name="Input 4 2 2 2 5 3" xfId="18006"/>
    <cellStyle name="Input 4 2 2 2 6" xfId="18007"/>
    <cellStyle name="Input 4 2 2 2 6 2" xfId="18008"/>
    <cellStyle name="Input 4 2 2 2 6 2 2" xfId="18009"/>
    <cellStyle name="Input 4 2 2 2 6 3" xfId="18010"/>
    <cellStyle name="Input 4 2 2 2 7" xfId="18011"/>
    <cellStyle name="Input 4 2 2 2 7 2" xfId="18012"/>
    <cellStyle name="Input 4 2 2 2 7 2 2" xfId="18013"/>
    <cellStyle name="Input 4 2 2 2 7 3" xfId="18014"/>
    <cellStyle name="Input 4 2 2 2 8" xfId="18015"/>
    <cellStyle name="Input 4 2 2 2 8 2" xfId="18016"/>
    <cellStyle name="Input 4 2 2 2 8 2 2" xfId="18017"/>
    <cellStyle name="Input 4 2 2 2 8 3" xfId="18018"/>
    <cellStyle name="Input 4 2 2 2 9" xfId="18019"/>
    <cellStyle name="Input 4 2 2 2 9 2" xfId="18020"/>
    <cellStyle name="Input 4 2 2 2 9 2 2" xfId="18021"/>
    <cellStyle name="Input 4 2 2 2 9 3" xfId="18022"/>
    <cellStyle name="Input 4 2 2 3" xfId="18023"/>
    <cellStyle name="Input 4 2 2 3 2" xfId="18024"/>
    <cellStyle name="Input 4 2 2 3 2 2" xfId="18025"/>
    <cellStyle name="Input 4 2 2 3 3" xfId="18026"/>
    <cellStyle name="Input 4 2 2 4" xfId="18027"/>
    <cellStyle name="Input 4 2 2 4 2" xfId="18028"/>
    <cellStyle name="Input 4 2 2 4 2 2" xfId="18029"/>
    <cellStyle name="Input 4 2 2 4 3" xfId="18030"/>
    <cellStyle name="Input 4 2 2 5" xfId="18031"/>
    <cellStyle name="Input 4 2 2 5 2" xfId="18032"/>
    <cellStyle name="Input 4 2 2 5 2 2" xfId="18033"/>
    <cellStyle name="Input 4 2 2 5 3" xfId="18034"/>
    <cellStyle name="Input 4 2 2 6" xfId="18035"/>
    <cellStyle name="Input 4 2 2 6 2" xfId="18036"/>
    <cellStyle name="Input 4 2 2 6 2 2" xfId="18037"/>
    <cellStyle name="Input 4 2 2 6 3" xfId="18038"/>
    <cellStyle name="Input 4 2 2 7" xfId="18039"/>
    <cellStyle name="Input 4 2 2 7 2" xfId="18040"/>
    <cellStyle name="Input 4 2 2 7 2 2" xfId="18041"/>
    <cellStyle name="Input 4 2 2 7 3" xfId="18042"/>
    <cellStyle name="Input 4 2 2 8" xfId="18043"/>
    <cellStyle name="Input 4 2 2 8 2" xfId="18044"/>
    <cellStyle name="Input 4 2 2 8 2 2" xfId="18045"/>
    <cellStyle name="Input 4 2 2 8 3" xfId="18046"/>
    <cellStyle name="Input 4 2 2 9" xfId="18047"/>
    <cellStyle name="Input 4 2 2 9 2" xfId="18048"/>
    <cellStyle name="Input 4 2 2 9 2 2" xfId="18049"/>
    <cellStyle name="Input 4 2 2 9 3" xfId="18050"/>
    <cellStyle name="Input 4 2 20" xfId="18051"/>
    <cellStyle name="Input 4 2 20 2" xfId="18052"/>
    <cellStyle name="Input 4 2 20 2 2" xfId="18053"/>
    <cellStyle name="Input 4 2 20 3" xfId="18054"/>
    <cellStyle name="Input 4 2 21" xfId="18055"/>
    <cellStyle name="Input 4 2 21 2" xfId="18056"/>
    <cellStyle name="Input 4 2 22" xfId="18057"/>
    <cellStyle name="Input 4 2 3" xfId="18058"/>
    <cellStyle name="Input 4 2 3 10" xfId="18059"/>
    <cellStyle name="Input 4 2 3 10 2" xfId="18060"/>
    <cellStyle name="Input 4 2 3 10 2 2" xfId="18061"/>
    <cellStyle name="Input 4 2 3 10 3" xfId="18062"/>
    <cellStyle name="Input 4 2 3 11" xfId="18063"/>
    <cellStyle name="Input 4 2 3 11 2" xfId="18064"/>
    <cellStyle name="Input 4 2 3 11 2 2" xfId="18065"/>
    <cellStyle name="Input 4 2 3 11 3" xfId="18066"/>
    <cellStyle name="Input 4 2 3 12" xfId="18067"/>
    <cellStyle name="Input 4 2 3 12 2" xfId="18068"/>
    <cellStyle name="Input 4 2 3 12 2 2" xfId="18069"/>
    <cellStyle name="Input 4 2 3 12 3" xfId="18070"/>
    <cellStyle name="Input 4 2 3 13" xfId="18071"/>
    <cellStyle name="Input 4 2 3 13 2" xfId="18072"/>
    <cellStyle name="Input 4 2 3 13 2 2" xfId="18073"/>
    <cellStyle name="Input 4 2 3 13 3" xfId="18074"/>
    <cellStyle name="Input 4 2 3 14" xfId="18075"/>
    <cellStyle name="Input 4 2 3 14 2" xfId="18076"/>
    <cellStyle name="Input 4 2 3 14 2 2" xfId="18077"/>
    <cellStyle name="Input 4 2 3 14 3" xfId="18078"/>
    <cellStyle name="Input 4 2 3 15" xfId="18079"/>
    <cellStyle name="Input 4 2 3 15 2" xfId="18080"/>
    <cellStyle name="Input 4 2 3 15 2 2" xfId="18081"/>
    <cellStyle name="Input 4 2 3 15 3" xfId="18082"/>
    <cellStyle name="Input 4 2 3 16" xfId="18083"/>
    <cellStyle name="Input 4 2 3 16 2" xfId="18084"/>
    <cellStyle name="Input 4 2 3 16 2 2" xfId="18085"/>
    <cellStyle name="Input 4 2 3 16 3" xfId="18086"/>
    <cellStyle name="Input 4 2 3 17" xfId="18087"/>
    <cellStyle name="Input 4 2 3 17 2" xfId="18088"/>
    <cellStyle name="Input 4 2 3 17 2 2" xfId="18089"/>
    <cellStyle name="Input 4 2 3 17 3" xfId="18090"/>
    <cellStyle name="Input 4 2 3 18" xfId="18091"/>
    <cellStyle name="Input 4 2 3 18 2" xfId="18092"/>
    <cellStyle name="Input 4 2 3 19" xfId="18093"/>
    <cellStyle name="Input 4 2 3 2" xfId="18094"/>
    <cellStyle name="Input 4 2 3 2 10" xfId="18095"/>
    <cellStyle name="Input 4 2 3 2 10 2" xfId="18096"/>
    <cellStyle name="Input 4 2 3 2 10 2 2" xfId="18097"/>
    <cellStyle name="Input 4 2 3 2 10 3" xfId="18098"/>
    <cellStyle name="Input 4 2 3 2 11" xfId="18099"/>
    <cellStyle name="Input 4 2 3 2 11 2" xfId="18100"/>
    <cellStyle name="Input 4 2 3 2 11 2 2" xfId="18101"/>
    <cellStyle name="Input 4 2 3 2 11 3" xfId="18102"/>
    <cellStyle name="Input 4 2 3 2 12" xfId="18103"/>
    <cellStyle name="Input 4 2 3 2 12 2" xfId="18104"/>
    <cellStyle name="Input 4 2 3 2 12 2 2" xfId="18105"/>
    <cellStyle name="Input 4 2 3 2 12 3" xfId="18106"/>
    <cellStyle name="Input 4 2 3 2 13" xfId="18107"/>
    <cellStyle name="Input 4 2 3 2 13 2" xfId="18108"/>
    <cellStyle name="Input 4 2 3 2 13 2 2" xfId="18109"/>
    <cellStyle name="Input 4 2 3 2 13 3" xfId="18110"/>
    <cellStyle name="Input 4 2 3 2 14" xfId="18111"/>
    <cellStyle name="Input 4 2 3 2 14 2" xfId="18112"/>
    <cellStyle name="Input 4 2 3 2 14 2 2" xfId="18113"/>
    <cellStyle name="Input 4 2 3 2 14 3" xfId="18114"/>
    <cellStyle name="Input 4 2 3 2 15" xfId="18115"/>
    <cellStyle name="Input 4 2 3 2 15 2" xfId="18116"/>
    <cellStyle name="Input 4 2 3 2 15 2 2" xfId="18117"/>
    <cellStyle name="Input 4 2 3 2 15 3" xfId="18118"/>
    <cellStyle name="Input 4 2 3 2 16" xfId="18119"/>
    <cellStyle name="Input 4 2 3 2 16 2" xfId="18120"/>
    <cellStyle name="Input 4 2 3 2 16 2 2" xfId="18121"/>
    <cellStyle name="Input 4 2 3 2 16 3" xfId="18122"/>
    <cellStyle name="Input 4 2 3 2 17" xfId="18123"/>
    <cellStyle name="Input 4 2 3 2 17 2" xfId="18124"/>
    <cellStyle name="Input 4 2 3 2 17 2 2" xfId="18125"/>
    <cellStyle name="Input 4 2 3 2 17 3" xfId="18126"/>
    <cellStyle name="Input 4 2 3 2 18" xfId="18127"/>
    <cellStyle name="Input 4 2 3 2 18 2" xfId="18128"/>
    <cellStyle name="Input 4 2 3 2 18 2 2" xfId="18129"/>
    <cellStyle name="Input 4 2 3 2 18 3" xfId="18130"/>
    <cellStyle name="Input 4 2 3 2 19" xfId="18131"/>
    <cellStyle name="Input 4 2 3 2 19 2" xfId="18132"/>
    <cellStyle name="Input 4 2 3 2 19 2 2" xfId="18133"/>
    <cellStyle name="Input 4 2 3 2 19 3" xfId="18134"/>
    <cellStyle name="Input 4 2 3 2 2" xfId="18135"/>
    <cellStyle name="Input 4 2 3 2 2 2" xfId="18136"/>
    <cellStyle name="Input 4 2 3 2 2 2 2" xfId="18137"/>
    <cellStyle name="Input 4 2 3 2 2 3" xfId="18138"/>
    <cellStyle name="Input 4 2 3 2 20" xfId="18139"/>
    <cellStyle name="Input 4 2 3 2 20 2" xfId="18140"/>
    <cellStyle name="Input 4 2 3 2 20 2 2" xfId="18141"/>
    <cellStyle name="Input 4 2 3 2 20 3" xfId="18142"/>
    <cellStyle name="Input 4 2 3 2 21" xfId="18143"/>
    <cellStyle name="Input 4 2 3 2 21 2" xfId="18144"/>
    <cellStyle name="Input 4 2 3 2 22" xfId="18145"/>
    <cellStyle name="Input 4 2 3 2 3" xfId="18146"/>
    <cellStyle name="Input 4 2 3 2 3 2" xfId="18147"/>
    <cellStyle name="Input 4 2 3 2 3 2 2" xfId="18148"/>
    <cellStyle name="Input 4 2 3 2 3 3" xfId="18149"/>
    <cellStyle name="Input 4 2 3 2 4" xfId="18150"/>
    <cellStyle name="Input 4 2 3 2 4 2" xfId="18151"/>
    <cellStyle name="Input 4 2 3 2 4 2 2" xfId="18152"/>
    <cellStyle name="Input 4 2 3 2 4 3" xfId="18153"/>
    <cellStyle name="Input 4 2 3 2 5" xfId="18154"/>
    <cellStyle name="Input 4 2 3 2 5 2" xfId="18155"/>
    <cellStyle name="Input 4 2 3 2 5 2 2" xfId="18156"/>
    <cellStyle name="Input 4 2 3 2 5 3" xfId="18157"/>
    <cellStyle name="Input 4 2 3 2 6" xfId="18158"/>
    <cellStyle name="Input 4 2 3 2 6 2" xfId="18159"/>
    <cellStyle name="Input 4 2 3 2 6 2 2" xfId="18160"/>
    <cellStyle name="Input 4 2 3 2 6 3" xfId="18161"/>
    <cellStyle name="Input 4 2 3 2 7" xfId="18162"/>
    <cellStyle name="Input 4 2 3 2 7 2" xfId="18163"/>
    <cellStyle name="Input 4 2 3 2 7 2 2" xfId="18164"/>
    <cellStyle name="Input 4 2 3 2 7 3" xfId="18165"/>
    <cellStyle name="Input 4 2 3 2 8" xfId="18166"/>
    <cellStyle name="Input 4 2 3 2 8 2" xfId="18167"/>
    <cellStyle name="Input 4 2 3 2 8 2 2" xfId="18168"/>
    <cellStyle name="Input 4 2 3 2 8 3" xfId="18169"/>
    <cellStyle name="Input 4 2 3 2 9" xfId="18170"/>
    <cellStyle name="Input 4 2 3 2 9 2" xfId="18171"/>
    <cellStyle name="Input 4 2 3 2 9 2 2" xfId="18172"/>
    <cellStyle name="Input 4 2 3 2 9 3" xfId="18173"/>
    <cellStyle name="Input 4 2 3 3" xfId="18174"/>
    <cellStyle name="Input 4 2 3 3 2" xfId="18175"/>
    <cellStyle name="Input 4 2 3 3 2 2" xfId="18176"/>
    <cellStyle name="Input 4 2 3 3 3" xfId="18177"/>
    <cellStyle name="Input 4 2 3 4" xfId="18178"/>
    <cellStyle name="Input 4 2 3 4 2" xfId="18179"/>
    <cellStyle name="Input 4 2 3 4 2 2" xfId="18180"/>
    <cellStyle name="Input 4 2 3 4 3" xfId="18181"/>
    <cellStyle name="Input 4 2 3 5" xfId="18182"/>
    <cellStyle name="Input 4 2 3 5 2" xfId="18183"/>
    <cellStyle name="Input 4 2 3 5 2 2" xfId="18184"/>
    <cellStyle name="Input 4 2 3 5 3" xfId="18185"/>
    <cellStyle name="Input 4 2 3 6" xfId="18186"/>
    <cellStyle name="Input 4 2 3 6 2" xfId="18187"/>
    <cellStyle name="Input 4 2 3 6 2 2" xfId="18188"/>
    <cellStyle name="Input 4 2 3 6 3" xfId="18189"/>
    <cellStyle name="Input 4 2 3 7" xfId="18190"/>
    <cellStyle name="Input 4 2 3 7 2" xfId="18191"/>
    <cellStyle name="Input 4 2 3 7 2 2" xfId="18192"/>
    <cellStyle name="Input 4 2 3 7 3" xfId="18193"/>
    <cellStyle name="Input 4 2 3 8" xfId="18194"/>
    <cellStyle name="Input 4 2 3 8 2" xfId="18195"/>
    <cellStyle name="Input 4 2 3 8 2 2" xfId="18196"/>
    <cellStyle name="Input 4 2 3 8 3" xfId="18197"/>
    <cellStyle name="Input 4 2 3 9" xfId="18198"/>
    <cellStyle name="Input 4 2 3 9 2" xfId="18199"/>
    <cellStyle name="Input 4 2 3 9 2 2" xfId="18200"/>
    <cellStyle name="Input 4 2 3 9 3" xfId="18201"/>
    <cellStyle name="Input 4 2 4" xfId="18202"/>
    <cellStyle name="Input 4 2 4 10" xfId="18203"/>
    <cellStyle name="Input 4 2 4 10 2" xfId="18204"/>
    <cellStyle name="Input 4 2 4 10 2 2" xfId="18205"/>
    <cellStyle name="Input 4 2 4 10 3" xfId="18206"/>
    <cellStyle name="Input 4 2 4 11" xfId="18207"/>
    <cellStyle name="Input 4 2 4 11 2" xfId="18208"/>
    <cellStyle name="Input 4 2 4 11 2 2" xfId="18209"/>
    <cellStyle name="Input 4 2 4 11 3" xfId="18210"/>
    <cellStyle name="Input 4 2 4 12" xfId="18211"/>
    <cellStyle name="Input 4 2 4 12 2" xfId="18212"/>
    <cellStyle name="Input 4 2 4 12 2 2" xfId="18213"/>
    <cellStyle name="Input 4 2 4 12 3" xfId="18214"/>
    <cellStyle name="Input 4 2 4 13" xfId="18215"/>
    <cellStyle name="Input 4 2 4 13 2" xfId="18216"/>
    <cellStyle name="Input 4 2 4 13 2 2" xfId="18217"/>
    <cellStyle name="Input 4 2 4 13 3" xfId="18218"/>
    <cellStyle name="Input 4 2 4 14" xfId="18219"/>
    <cellStyle name="Input 4 2 4 14 2" xfId="18220"/>
    <cellStyle name="Input 4 2 4 14 2 2" xfId="18221"/>
    <cellStyle name="Input 4 2 4 14 3" xfId="18222"/>
    <cellStyle name="Input 4 2 4 15" xfId="18223"/>
    <cellStyle name="Input 4 2 4 15 2" xfId="18224"/>
    <cellStyle name="Input 4 2 4 15 2 2" xfId="18225"/>
    <cellStyle name="Input 4 2 4 15 3" xfId="18226"/>
    <cellStyle name="Input 4 2 4 16" xfId="18227"/>
    <cellStyle name="Input 4 2 4 16 2" xfId="18228"/>
    <cellStyle name="Input 4 2 4 16 2 2" xfId="18229"/>
    <cellStyle name="Input 4 2 4 16 3" xfId="18230"/>
    <cellStyle name="Input 4 2 4 17" xfId="18231"/>
    <cellStyle name="Input 4 2 4 17 2" xfId="18232"/>
    <cellStyle name="Input 4 2 4 17 2 2" xfId="18233"/>
    <cellStyle name="Input 4 2 4 17 3" xfId="18234"/>
    <cellStyle name="Input 4 2 4 18" xfId="18235"/>
    <cellStyle name="Input 4 2 4 18 2" xfId="18236"/>
    <cellStyle name="Input 4 2 4 18 2 2" xfId="18237"/>
    <cellStyle name="Input 4 2 4 18 3" xfId="18238"/>
    <cellStyle name="Input 4 2 4 19" xfId="18239"/>
    <cellStyle name="Input 4 2 4 19 2" xfId="18240"/>
    <cellStyle name="Input 4 2 4 19 2 2" xfId="18241"/>
    <cellStyle name="Input 4 2 4 19 3" xfId="18242"/>
    <cellStyle name="Input 4 2 4 2" xfId="18243"/>
    <cellStyle name="Input 4 2 4 2 10" xfId="18244"/>
    <cellStyle name="Input 4 2 4 2 10 2" xfId="18245"/>
    <cellStyle name="Input 4 2 4 2 10 2 2" xfId="18246"/>
    <cellStyle name="Input 4 2 4 2 10 3" xfId="18247"/>
    <cellStyle name="Input 4 2 4 2 11" xfId="18248"/>
    <cellStyle name="Input 4 2 4 2 11 2" xfId="18249"/>
    <cellStyle name="Input 4 2 4 2 11 2 2" xfId="18250"/>
    <cellStyle name="Input 4 2 4 2 11 3" xfId="18251"/>
    <cellStyle name="Input 4 2 4 2 12" xfId="18252"/>
    <cellStyle name="Input 4 2 4 2 12 2" xfId="18253"/>
    <cellStyle name="Input 4 2 4 2 12 2 2" xfId="18254"/>
    <cellStyle name="Input 4 2 4 2 12 3" xfId="18255"/>
    <cellStyle name="Input 4 2 4 2 13" xfId="18256"/>
    <cellStyle name="Input 4 2 4 2 13 2" xfId="18257"/>
    <cellStyle name="Input 4 2 4 2 13 2 2" xfId="18258"/>
    <cellStyle name="Input 4 2 4 2 13 3" xfId="18259"/>
    <cellStyle name="Input 4 2 4 2 14" xfId="18260"/>
    <cellStyle name="Input 4 2 4 2 14 2" xfId="18261"/>
    <cellStyle name="Input 4 2 4 2 14 2 2" xfId="18262"/>
    <cellStyle name="Input 4 2 4 2 14 3" xfId="18263"/>
    <cellStyle name="Input 4 2 4 2 15" xfId="18264"/>
    <cellStyle name="Input 4 2 4 2 15 2" xfId="18265"/>
    <cellStyle name="Input 4 2 4 2 15 2 2" xfId="18266"/>
    <cellStyle name="Input 4 2 4 2 15 3" xfId="18267"/>
    <cellStyle name="Input 4 2 4 2 16" xfId="18268"/>
    <cellStyle name="Input 4 2 4 2 16 2" xfId="18269"/>
    <cellStyle name="Input 4 2 4 2 16 2 2" xfId="18270"/>
    <cellStyle name="Input 4 2 4 2 16 3" xfId="18271"/>
    <cellStyle name="Input 4 2 4 2 17" xfId="18272"/>
    <cellStyle name="Input 4 2 4 2 17 2" xfId="18273"/>
    <cellStyle name="Input 4 2 4 2 17 2 2" xfId="18274"/>
    <cellStyle name="Input 4 2 4 2 17 3" xfId="18275"/>
    <cellStyle name="Input 4 2 4 2 18" xfId="18276"/>
    <cellStyle name="Input 4 2 4 2 18 2" xfId="18277"/>
    <cellStyle name="Input 4 2 4 2 18 2 2" xfId="18278"/>
    <cellStyle name="Input 4 2 4 2 18 3" xfId="18279"/>
    <cellStyle name="Input 4 2 4 2 19" xfId="18280"/>
    <cellStyle name="Input 4 2 4 2 19 2" xfId="18281"/>
    <cellStyle name="Input 4 2 4 2 19 2 2" xfId="18282"/>
    <cellStyle name="Input 4 2 4 2 19 3" xfId="18283"/>
    <cellStyle name="Input 4 2 4 2 2" xfId="18284"/>
    <cellStyle name="Input 4 2 4 2 2 2" xfId="18285"/>
    <cellStyle name="Input 4 2 4 2 2 2 2" xfId="18286"/>
    <cellStyle name="Input 4 2 4 2 2 3" xfId="18287"/>
    <cellStyle name="Input 4 2 4 2 20" xfId="18288"/>
    <cellStyle name="Input 4 2 4 2 20 2" xfId="18289"/>
    <cellStyle name="Input 4 2 4 2 20 2 2" xfId="18290"/>
    <cellStyle name="Input 4 2 4 2 20 3" xfId="18291"/>
    <cellStyle name="Input 4 2 4 2 21" xfId="18292"/>
    <cellStyle name="Input 4 2 4 2 21 2" xfId="18293"/>
    <cellStyle name="Input 4 2 4 2 22" xfId="18294"/>
    <cellStyle name="Input 4 2 4 2 3" xfId="18295"/>
    <cellStyle name="Input 4 2 4 2 3 2" xfId="18296"/>
    <cellStyle name="Input 4 2 4 2 3 2 2" xfId="18297"/>
    <cellStyle name="Input 4 2 4 2 3 3" xfId="18298"/>
    <cellStyle name="Input 4 2 4 2 4" xfId="18299"/>
    <cellStyle name="Input 4 2 4 2 4 2" xfId="18300"/>
    <cellStyle name="Input 4 2 4 2 4 2 2" xfId="18301"/>
    <cellStyle name="Input 4 2 4 2 4 3" xfId="18302"/>
    <cellStyle name="Input 4 2 4 2 5" xfId="18303"/>
    <cellStyle name="Input 4 2 4 2 5 2" xfId="18304"/>
    <cellStyle name="Input 4 2 4 2 5 2 2" xfId="18305"/>
    <cellStyle name="Input 4 2 4 2 5 3" xfId="18306"/>
    <cellStyle name="Input 4 2 4 2 6" xfId="18307"/>
    <cellStyle name="Input 4 2 4 2 6 2" xfId="18308"/>
    <cellStyle name="Input 4 2 4 2 6 2 2" xfId="18309"/>
    <cellStyle name="Input 4 2 4 2 6 3" xfId="18310"/>
    <cellStyle name="Input 4 2 4 2 7" xfId="18311"/>
    <cellStyle name="Input 4 2 4 2 7 2" xfId="18312"/>
    <cellStyle name="Input 4 2 4 2 7 2 2" xfId="18313"/>
    <cellStyle name="Input 4 2 4 2 7 3" xfId="18314"/>
    <cellStyle name="Input 4 2 4 2 8" xfId="18315"/>
    <cellStyle name="Input 4 2 4 2 8 2" xfId="18316"/>
    <cellStyle name="Input 4 2 4 2 8 2 2" xfId="18317"/>
    <cellStyle name="Input 4 2 4 2 8 3" xfId="18318"/>
    <cellStyle name="Input 4 2 4 2 9" xfId="18319"/>
    <cellStyle name="Input 4 2 4 2 9 2" xfId="18320"/>
    <cellStyle name="Input 4 2 4 2 9 2 2" xfId="18321"/>
    <cellStyle name="Input 4 2 4 2 9 3" xfId="18322"/>
    <cellStyle name="Input 4 2 4 20" xfId="18323"/>
    <cellStyle name="Input 4 2 4 20 2" xfId="18324"/>
    <cellStyle name="Input 4 2 4 20 2 2" xfId="18325"/>
    <cellStyle name="Input 4 2 4 20 3" xfId="18326"/>
    <cellStyle name="Input 4 2 4 21" xfId="18327"/>
    <cellStyle name="Input 4 2 4 21 2" xfId="18328"/>
    <cellStyle name="Input 4 2 4 21 2 2" xfId="18329"/>
    <cellStyle name="Input 4 2 4 21 3" xfId="18330"/>
    <cellStyle name="Input 4 2 4 22" xfId="18331"/>
    <cellStyle name="Input 4 2 4 22 2" xfId="18332"/>
    <cellStyle name="Input 4 2 4 23" xfId="18333"/>
    <cellStyle name="Input 4 2 4 3" xfId="18334"/>
    <cellStyle name="Input 4 2 4 3 2" xfId="18335"/>
    <cellStyle name="Input 4 2 4 3 2 2" xfId="18336"/>
    <cellStyle name="Input 4 2 4 3 3" xfId="18337"/>
    <cellStyle name="Input 4 2 4 4" xfId="18338"/>
    <cellStyle name="Input 4 2 4 4 2" xfId="18339"/>
    <cellStyle name="Input 4 2 4 4 2 2" xfId="18340"/>
    <cellStyle name="Input 4 2 4 4 3" xfId="18341"/>
    <cellStyle name="Input 4 2 4 5" xfId="18342"/>
    <cellStyle name="Input 4 2 4 5 2" xfId="18343"/>
    <cellStyle name="Input 4 2 4 5 2 2" xfId="18344"/>
    <cellStyle name="Input 4 2 4 5 3" xfId="18345"/>
    <cellStyle name="Input 4 2 4 6" xfId="18346"/>
    <cellStyle name="Input 4 2 4 6 2" xfId="18347"/>
    <cellStyle name="Input 4 2 4 6 2 2" xfId="18348"/>
    <cellStyle name="Input 4 2 4 6 3" xfId="18349"/>
    <cellStyle name="Input 4 2 4 7" xfId="18350"/>
    <cellStyle name="Input 4 2 4 7 2" xfId="18351"/>
    <cellStyle name="Input 4 2 4 7 2 2" xfId="18352"/>
    <cellStyle name="Input 4 2 4 7 3" xfId="18353"/>
    <cellStyle name="Input 4 2 4 8" xfId="18354"/>
    <cellStyle name="Input 4 2 4 8 2" xfId="18355"/>
    <cellStyle name="Input 4 2 4 8 2 2" xfId="18356"/>
    <cellStyle name="Input 4 2 4 8 3" xfId="18357"/>
    <cellStyle name="Input 4 2 4 9" xfId="18358"/>
    <cellStyle name="Input 4 2 4 9 2" xfId="18359"/>
    <cellStyle name="Input 4 2 4 9 2 2" xfId="18360"/>
    <cellStyle name="Input 4 2 4 9 3" xfId="18361"/>
    <cellStyle name="Input 4 2 5" xfId="18362"/>
    <cellStyle name="Input 4 2 5 10" xfId="18363"/>
    <cellStyle name="Input 4 2 5 10 2" xfId="18364"/>
    <cellStyle name="Input 4 2 5 10 2 2" xfId="18365"/>
    <cellStyle name="Input 4 2 5 10 3" xfId="18366"/>
    <cellStyle name="Input 4 2 5 11" xfId="18367"/>
    <cellStyle name="Input 4 2 5 11 2" xfId="18368"/>
    <cellStyle name="Input 4 2 5 11 2 2" xfId="18369"/>
    <cellStyle name="Input 4 2 5 11 3" xfId="18370"/>
    <cellStyle name="Input 4 2 5 12" xfId="18371"/>
    <cellStyle name="Input 4 2 5 12 2" xfId="18372"/>
    <cellStyle name="Input 4 2 5 12 2 2" xfId="18373"/>
    <cellStyle name="Input 4 2 5 12 3" xfId="18374"/>
    <cellStyle name="Input 4 2 5 13" xfId="18375"/>
    <cellStyle name="Input 4 2 5 13 2" xfId="18376"/>
    <cellStyle name="Input 4 2 5 13 2 2" xfId="18377"/>
    <cellStyle name="Input 4 2 5 13 3" xfId="18378"/>
    <cellStyle name="Input 4 2 5 14" xfId="18379"/>
    <cellStyle name="Input 4 2 5 14 2" xfId="18380"/>
    <cellStyle name="Input 4 2 5 14 2 2" xfId="18381"/>
    <cellStyle name="Input 4 2 5 14 3" xfId="18382"/>
    <cellStyle name="Input 4 2 5 15" xfId="18383"/>
    <cellStyle name="Input 4 2 5 15 2" xfId="18384"/>
    <cellStyle name="Input 4 2 5 15 2 2" xfId="18385"/>
    <cellStyle name="Input 4 2 5 15 3" xfId="18386"/>
    <cellStyle name="Input 4 2 5 16" xfId="18387"/>
    <cellStyle name="Input 4 2 5 16 2" xfId="18388"/>
    <cellStyle name="Input 4 2 5 16 2 2" xfId="18389"/>
    <cellStyle name="Input 4 2 5 16 3" xfId="18390"/>
    <cellStyle name="Input 4 2 5 17" xfId="18391"/>
    <cellStyle name="Input 4 2 5 17 2" xfId="18392"/>
    <cellStyle name="Input 4 2 5 17 2 2" xfId="18393"/>
    <cellStyle name="Input 4 2 5 17 3" xfId="18394"/>
    <cellStyle name="Input 4 2 5 18" xfId="18395"/>
    <cellStyle name="Input 4 2 5 18 2" xfId="18396"/>
    <cellStyle name="Input 4 2 5 18 2 2" xfId="18397"/>
    <cellStyle name="Input 4 2 5 18 3" xfId="18398"/>
    <cellStyle name="Input 4 2 5 19" xfId="18399"/>
    <cellStyle name="Input 4 2 5 19 2" xfId="18400"/>
    <cellStyle name="Input 4 2 5 19 2 2" xfId="18401"/>
    <cellStyle name="Input 4 2 5 19 3" xfId="18402"/>
    <cellStyle name="Input 4 2 5 2" xfId="18403"/>
    <cellStyle name="Input 4 2 5 2 2" xfId="18404"/>
    <cellStyle name="Input 4 2 5 2 2 2" xfId="18405"/>
    <cellStyle name="Input 4 2 5 2 3" xfId="18406"/>
    <cellStyle name="Input 4 2 5 20" xfId="18407"/>
    <cellStyle name="Input 4 2 5 20 2" xfId="18408"/>
    <cellStyle name="Input 4 2 5 20 2 2" xfId="18409"/>
    <cellStyle name="Input 4 2 5 20 3" xfId="18410"/>
    <cellStyle name="Input 4 2 5 21" xfId="18411"/>
    <cellStyle name="Input 4 2 5 21 2" xfId="18412"/>
    <cellStyle name="Input 4 2 5 22" xfId="18413"/>
    <cellStyle name="Input 4 2 5 3" xfId="18414"/>
    <cellStyle name="Input 4 2 5 3 2" xfId="18415"/>
    <cellStyle name="Input 4 2 5 3 2 2" xfId="18416"/>
    <cellStyle name="Input 4 2 5 3 3" xfId="18417"/>
    <cellStyle name="Input 4 2 5 4" xfId="18418"/>
    <cellStyle name="Input 4 2 5 4 2" xfId="18419"/>
    <cellStyle name="Input 4 2 5 4 2 2" xfId="18420"/>
    <cellStyle name="Input 4 2 5 4 3" xfId="18421"/>
    <cellStyle name="Input 4 2 5 5" xfId="18422"/>
    <cellStyle name="Input 4 2 5 5 2" xfId="18423"/>
    <cellStyle name="Input 4 2 5 5 2 2" xfId="18424"/>
    <cellStyle name="Input 4 2 5 5 3" xfId="18425"/>
    <cellStyle name="Input 4 2 5 6" xfId="18426"/>
    <cellStyle name="Input 4 2 5 6 2" xfId="18427"/>
    <cellStyle name="Input 4 2 5 6 2 2" xfId="18428"/>
    <cellStyle name="Input 4 2 5 6 3" xfId="18429"/>
    <cellStyle name="Input 4 2 5 7" xfId="18430"/>
    <cellStyle name="Input 4 2 5 7 2" xfId="18431"/>
    <cellStyle name="Input 4 2 5 7 2 2" xfId="18432"/>
    <cellStyle name="Input 4 2 5 7 3" xfId="18433"/>
    <cellStyle name="Input 4 2 5 8" xfId="18434"/>
    <cellStyle name="Input 4 2 5 8 2" xfId="18435"/>
    <cellStyle name="Input 4 2 5 8 2 2" xfId="18436"/>
    <cellStyle name="Input 4 2 5 8 3" xfId="18437"/>
    <cellStyle name="Input 4 2 5 9" xfId="18438"/>
    <cellStyle name="Input 4 2 5 9 2" xfId="18439"/>
    <cellStyle name="Input 4 2 5 9 2 2" xfId="18440"/>
    <cellStyle name="Input 4 2 5 9 3" xfId="18441"/>
    <cellStyle name="Input 4 2 6" xfId="18442"/>
    <cellStyle name="Input 4 2 6 2" xfId="18443"/>
    <cellStyle name="Input 4 2 6 2 2" xfId="18444"/>
    <cellStyle name="Input 4 2 6 3" xfId="18445"/>
    <cellStyle name="Input 4 2 7" xfId="18446"/>
    <cellStyle name="Input 4 2 7 2" xfId="18447"/>
    <cellStyle name="Input 4 2 7 2 2" xfId="18448"/>
    <cellStyle name="Input 4 2 7 3" xfId="18449"/>
    <cellStyle name="Input 4 2 8" xfId="18450"/>
    <cellStyle name="Input 4 2 8 2" xfId="18451"/>
    <cellStyle name="Input 4 2 8 2 2" xfId="18452"/>
    <cellStyle name="Input 4 2 8 3" xfId="18453"/>
    <cellStyle name="Input 4 2 9" xfId="18454"/>
    <cellStyle name="Input 4 2 9 2" xfId="18455"/>
    <cellStyle name="Input 4 2 9 2 2" xfId="18456"/>
    <cellStyle name="Input 4 2 9 3" xfId="18457"/>
    <cellStyle name="Input 4 20" xfId="18458"/>
    <cellStyle name="Input 4 20 2" xfId="18459"/>
    <cellStyle name="Input 4 20 2 2" xfId="18460"/>
    <cellStyle name="Input 4 20 3" xfId="18461"/>
    <cellStyle name="Input 4 21" xfId="18462"/>
    <cellStyle name="Input 4 21 2" xfId="18463"/>
    <cellStyle name="Input 4 21 2 2" xfId="18464"/>
    <cellStyle name="Input 4 21 3" xfId="18465"/>
    <cellStyle name="Input 4 22" xfId="18466"/>
    <cellStyle name="Input 4 22 2" xfId="18467"/>
    <cellStyle name="Input 4 23" xfId="18468"/>
    <cellStyle name="Input 4 24" xfId="18469"/>
    <cellStyle name="Input 4 25" xfId="18470"/>
    <cellStyle name="Input 4 26" xfId="18471"/>
    <cellStyle name="Input 4 3" xfId="18472"/>
    <cellStyle name="Input 4 3 10" xfId="18473"/>
    <cellStyle name="Input 4 3 10 2" xfId="18474"/>
    <cellStyle name="Input 4 3 10 2 2" xfId="18475"/>
    <cellStyle name="Input 4 3 10 3" xfId="18476"/>
    <cellStyle name="Input 4 3 11" xfId="18477"/>
    <cellStyle name="Input 4 3 11 2" xfId="18478"/>
    <cellStyle name="Input 4 3 11 2 2" xfId="18479"/>
    <cellStyle name="Input 4 3 11 3" xfId="18480"/>
    <cellStyle name="Input 4 3 12" xfId="18481"/>
    <cellStyle name="Input 4 3 12 2" xfId="18482"/>
    <cellStyle name="Input 4 3 12 2 2" xfId="18483"/>
    <cellStyle name="Input 4 3 12 3" xfId="18484"/>
    <cellStyle name="Input 4 3 13" xfId="18485"/>
    <cellStyle name="Input 4 3 13 2" xfId="18486"/>
    <cellStyle name="Input 4 3 13 2 2" xfId="18487"/>
    <cellStyle name="Input 4 3 13 3" xfId="18488"/>
    <cellStyle name="Input 4 3 14" xfId="18489"/>
    <cellStyle name="Input 4 3 14 2" xfId="18490"/>
    <cellStyle name="Input 4 3 14 2 2" xfId="18491"/>
    <cellStyle name="Input 4 3 14 3" xfId="18492"/>
    <cellStyle name="Input 4 3 15" xfId="18493"/>
    <cellStyle name="Input 4 3 15 2" xfId="18494"/>
    <cellStyle name="Input 4 3 15 2 2" xfId="18495"/>
    <cellStyle name="Input 4 3 15 3" xfId="18496"/>
    <cellStyle name="Input 4 3 16" xfId="18497"/>
    <cellStyle name="Input 4 3 16 2" xfId="18498"/>
    <cellStyle name="Input 4 3 16 2 2" xfId="18499"/>
    <cellStyle name="Input 4 3 16 3" xfId="18500"/>
    <cellStyle name="Input 4 3 17" xfId="18501"/>
    <cellStyle name="Input 4 3 17 2" xfId="18502"/>
    <cellStyle name="Input 4 3 17 2 2" xfId="18503"/>
    <cellStyle name="Input 4 3 17 3" xfId="18504"/>
    <cellStyle name="Input 4 3 18" xfId="18505"/>
    <cellStyle name="Input 4 3 18 2" xfId="18506"/>
    <cellStyle name="Input 4 3 19" xfId="18507"/>
    <cellStyle name="Input 4 3 2" xfId="18508"/>
    <cellStyle name="Input 4 3 2 10" xfId="18509"/>
    <cellStyle name="Input 4 3 2 10 2" xfId="18510"/>
    <cellStyle name="Input 4 3 2 10 2 2" xfId="18511"/>
    <cellStyle name="Input 4 3 2 10 3" xfId="18512"/>
    <cellStyle name="Input 4 3 2 11" xfId="18513"/>
    <cellStyle name="Input 4 3 2 11 2" xfId="18514"/>
    <cellStyle name="Input 4 3 2 11 2 2" xfId="18515"/>
    <cellStyle name="Input 4 3 2 11 3" xfId="18516"/>
    <cellStyle name="Input 4 3 2 12" xfId="18517"/>
    <cellStyle name="Input 4 3 2 12 2" xfId="18518"/>
    <cellStyle name="Input 4 3 2 12 2 2" xfId="18519"/>
    <cellStyle name="Input 4 3 2 12 3" xfId="18520"/>
    <cellStyle name="Input 4 3 2 13" xfId="18521"/>
    <cellStyle name="Input 4 3 2 13 2" xfId="18522"/>
    <cellStyle name="Input 4 3 2 13 2 2" xfId="18523"/>
    <cellStyle name="Input 4 3 2 13 3" xfId="18524"/>
    <cellStyle name="Input 4 3 2 14" xfId="18525"/>
    <cellStyle name="Input 4 3 2 14 2" xfId="18526"/>
    <cellStyle name="Input 4 3 2 14 2 2" xfId="18527"/>
    <cellStyle name="Input 4 3 2 14 3" xfId="18528"/>
    <cellStyle name="Input 4 3 2 15" xfId="18529"/>
    <cellStyle name="Input 4 3 2 15 2" xfId="18530"/>
    <cellStyle name="Input 4 3 2 15 2 2" xfId="18531"/>
    <cellStyle name="Input 4 3 2 15 3" xfId="18532"/>
    <cellStyle name="Input 4 3 2 16" xfId="18533"/>
    <cellStyle name="Input 4 3 2 16 2" xfId="18534"/>
    <cellStyle name="Input 4 3 2 16 2 2" xfId="18535"/>
    <cellStyle name="Input 4 3 2 16 3" xfId="18536"/>
    <cellStyle name="Input 4 3 2 17" xfId="18537"/>
    <cellStyle name="Input 4 3 2 17 2" xfId="18538"/>
    <cellStyle name="Input 4 3 2 17 2 2" xfId="18539"/>
    <cellStyle name="Input 4 3 2 17 3" xfId="18540"/>
    <cellStyle name="Input 4 3 2 18" xfId="18541"/>
    <cellStyle name="Input 4 3 2 18 2" xfId="18542"/>
    <cellStyle name="Input 4 3 2 18 2 2" xfId="18543"/>
    <cellStyle name="Input 4 3 2 18 3" xfId="18544"/>
    <cellStyle name="Input 4 3 2 19" xfId="18545"/>
    <cellStyle name="Input 4 3 2 19 2" xfId="18546"/>
    <cellStyle name="Input 4 3 2 19 2 2" xfId="18547"/>
    <cellStyle name="Input 4 3 2 19 3" xfId="18548"/>
    <cellStyle name="Input 4 3 2 2" xfId="18549"/>
    <cellStyle name="Input 4 3 2 2 2" xfId="18550"/>
    <cellStyle name="Input 4 3 2 2 2 2" xfId="18551"/>
    <cellStyle name="Input 4 3 2 2 3" xfId="18552"/>
    <cellStyle name="Input 4 3 2 20" xfId="18553"/>
    <cellStyle name="Input 4 3 2 20 2" xfId="18554"/>
    <cellStyle name="Input 4 3 2 20 2 2" xfId="18555"/>
    <cellStyle name="Input 4 3 2 20 3" xfId="18556"/>
    <cellStyle name="Input 4 3 2 21" xfId="18557"/>
    <cellStyle name="Input 4 3 2 21 2" xfId="18558"/>
    <cellStyle name="Input 4 3 2 22" xfId="18559"/>
    <cellStyle name="Input 4 3 2 3" xfId="18560"/>
    <cellStyle name="Input 4 3 2 3 2" xfId="18561"/>
    <cellStyle name="Input 4 3 2 3 2 2" xfId="18562"/>
    <cellStyle name="Input 4 3 2 3 3" xfId="18563"/>
    <cellStyle name="Input 4 3 2 4" xfId="18564"/>
    <cellStyle name="Input 4 3 2 4 2" xfId="18565"/>
    <cellStyle name="Input 4 3 2 4 2 2" xfId="18566"/>
    <cellStyle name="Input 4 3 2 4 3" xfId="18567"/>
    <cellStyle name="Input 4 3 2 5" xfId="18568"/>
    <cellStyle name="Input 4 3 2 5 2" xfId="18569"/>
    <cellStyle name="Input 4 3 2 5 2 2" xfId="18570"/>
    <cellStyle name="Input 4 3 2 5 3" xfId="18571"/>
    <cellStyle name="Input 4 3 2 6" xfId="18572"/>
    <cellStyle name="Input 4 3 2 6 2" xfId="18573"/>
    <cellStyle name="Input 4 3 2 6 2 2" xfId="18574"/>
    <cellStyle name="Input 4 3 2 6 3" xfId="18575"/>
    <cellStyle name="Input 4 3 2 7" xfId="18576"/>
    <cellStyle name="Input 4 3 2 7 2" xfId="18577"/>
    <cellStyle name="Input 4 3 2 7 2 2" xfId="18578"/>
    <cellStyle name="Input 4 3 2 7 3" xfId="18579"/>
    <cellStyle name="Input 4 3 2 8" xfId="18580"/>
    <cellStyle name="Input 4 3 2 8 2" xfId="18581"/>
    <cellStyle name="Input 4 3 2 8 2 2" xfId="18582"/>
    <cellStyle name="Input 4 3 2 8 3" xfId="18583"/>
    <cellStyle name="Input 4 3 2 9" xfId="18584"/>
    <cellStyle name="Input 4 3 2 9 2" xfId="18585"/>
    <cellStyle name="Input 4 3 2 9 2 2" xfId="18586"/>
    <cellStyle name="Input 4 3 2 9 3" xfId="18587"/>
    <cellStyle name="Input 4 3 3" xfId="18588"/>
    <cellStyle name="Input 4 3 3 2" xfId="18589"/>
    <cellStyle name="Input 4 3 3 2 2" xfId="18590"/>
    <cellStyle name="Input 4 3 3 3" xfId="18591"/>
    <cellStyle name="Input 4 3 4" xfId="18592"/>
    <cellStyle name="Input 4 3 4 2" xfId="18593"/>
    <cellStyle name="Input 4 3 4 2 2" xfId="18594"/>
    <cellStyle name="Input 4 3 4 3" xfId="18595"/>
    <cellStyle name="Input 4 3 5" xfId="18596"/>
    <cellStyle name="Input 4 3 5 2" xfId="18597"/>
    <cellStyle name="Input 4 3 5 2 2" xfId="18598"/>
    <cellStyle name="Input 4 3 5 3" xfId="18599"/>
    <cellStyle name="Input 4 3 6" xfId="18600"/>
    <cellStyle name="Input 4 3 6 2" xfId="18601"/>
    <cellStyle name="Input 4 3 6 2 2" xfId="18602"/>
    <cellStyle name="Input 4 3 6 3" xfId="18603"/>
    <cellStyle name="Input 4 3 7" xfId="18604"/>
    <cellStyle name="Input 4 3 7 2" xfId="18605"/>
    <cellStyle name="Input 4 3 7 2 2" xfId="18606"/>
    <cellStyle name="Input 4 3 7 3" xfId="18607"/>
    <cellStyle name="Input 4 3 8" xfId="18608"/>
    <cellStyle name="Input 4 3 8 2" xfId="18609"/>
    <cellStyle name="Input 4 3 8 2 2" xfId="18610"/>
    <cellStyle name="Input 4 3 8 3" xfId="18611"/>
    <cellStyle name="Input 4 3 9" xfId="18612"/>
    <cellStyle name="Input 4 3 9 2" xfId="18613"/>
    <cellStyle name="Input 4 3 9 2 2" xfId="18614"/>
    <cellStyle name="Input 4 3 9 3" xfId="18615"/>
    <cellStyle name="Input 4 4" xfId="18616"/>
    <cellStyle name="Input 4 4 10" xfId="18617"/>
    <cellStyle name="Input 4 4 10 2" xfId="18618"/>
    <cellStyle name="Input 4 4 10 2 2" xfId="18619"/>
    <cellStyle name="Input 4 4 10 3" xfId="18620"/>
    <cellStyle name="Input 4 4 11" xfId="18621"/>
    <cellStyle name="Input 4 4 11 2" xfId="18622"/>
    <cellStyle name="Input 4 4 11 2 2" xfId="18623"/>
    <cellStyle name="Input 4 4 11 3" xfId="18624"/>
    <cellStyle name="Input 4 4 12" xfId="18625"/>
    <cellStyle name="Input 4 4 12 2" xfId="18626"/>
    <cellStyle name="Input 4 4 12 2 2" xfId="18627"/>
    <cellStyle name="Input 4 4 12 3" xfId="18628"/>
    <cellStyle name="Input 4 4 13" xfId="18629"/>
    <cellStyle name="Input 4 4 13 2" xfId="18630"/>
    <cellStyle name="Input 4 4 13 2 2" xfId="18631"/>
    <cellStyle name="Input 4 4 13 3" xfId="18632"/>
    <cellStyle name="Input 4 4 14" xfId="18633"/>
    <cellStyle name="Input 4 4 14 2" xfId="18634"/>
    <cellStyle name="Input 4 4 14 2 2" xfId="18635"/>
    <cellStyle name="Input 4 4 14 3" xfId="18636"/>
    <cellStyle name="Input 4 4 15" xfId="18637"/>
    <cellStyle name="Input 4 4 15 2" xfId="18638"/>
    <cellStyle name="Input 4 4 15 2 2" xfId="18639"/>
    <cellStyle name="Input 4 4 15 3" xfId="18640"/>
    <cellStyle name="Input 4 4 16" xfId="18641"/>
    <cellStyle name="Input 4 4 16 2" xfId="18642"/>
    <cellStyle name="Input 4 4 16 2 2" xfId="18643"/>
    <cellStyle name="Input 4 4 16 3" xfId="18644"/>
    <cellStyle name="Input 4 4 17" xfId="18645"/>
    <cellStyle name="Input 4 4 17 2" xfId="18646"/>
    <cellStyle name="Input 4 4 17 2 2" xfId="18647"/>
    <cellStyle name="Input 4 4 17 3" xfId="18648"/>
    <cellStyle name="Input 4 4 18" xfId="18649"/>
    <cellStyle name="Input 4 4 18 2" xfId="18650"/>
    <cellStyle name="Input 4 4 19" xfId="18651"/>
    <cellStyle name="Input 4 4 2" xfId="18652"/>
    <cellStyle name="Input 4 4 2 10" xfId="18653"/>
    <cellStyle name="Input 4 4 2 10 2" xfId="18654"/>
    <cellStyle name="Input 4 4 2 10 2 2" xfId="18655"/>
    <cellStyle name="Input 4 4 2 10 3" xfId="18656"/>
    <cellStyle name="Input 4 4 2 11" xfId="18657"/>
    <cellStyle name="Input 4 4 2 11 2" xfId="18658"/>
    <cellStyle name="Input 4 4 2 11 2 2" xfId="18659"/>
    <cellStyle name="Input 4 4 2 11 3" xfId="18660"/>
    <cellStyle name="Input 4 4 2 12" xfId="18661"/>
    <cellStyle name="Input 4 4 2 12 2" xfId="18662"/>
    <cellStyle name="Input 4 4 2 12 2 2" xfId="18663"/>
    <cellStyle name="Input 4 4 2 12 3" xfId="18664"/>
    <cellStyle name="Input 4 4 2 13" xfId="18665"/>
    <cellStyle name="Input 4 4 2 13 2" xfId="18666"/>
    <cellStyle name="Input 4 4 2 13 2 2" xfId="18667"/>
    <cellStyle name="Input 4 4 2 13 3" xfId="18668"/>
    <cellStyle name="Input 4 4 2 14" xfId="18669"/>
    <cellStyle name="Input 4 4 2 14 2" xfId="18670"/>
    <cellStyle name="Input 4 4 2 14 2 2" xfId="18671"/>
    <cellStyle name="Input 4 4 2 14 3" xfId="18672"/>
    <cellStyle name="Input 4 4 2 15" xfId="18673"/>
    <cellStyle name="Input 4 4 2 15 2" xfId="18674"/>
    <cellStyle name="Input 4 4 2 15 2 2" xfId="18675"/>
    <cellStyle name="Input 4 4 2 15 3" xfId="18676"/>
    <cellStyle name="Input 4 4 2 16" xfId="18677"/>
    <cellStyle name="Input 4 4 2 16 2" xfId="18678"/>
    <cellStyle name="Input 4 4 2 16 2 2" xfId="18679"/>
    <cellStyle name="Input 4 4 2 16 3" xfId="18680"/>
    <cellStyle name="Input 4 4 2 17" xfId="18681"/>
    <cellStyle name="Input 4 4 2 17 2" xfId="18682"/>
    <cellStyle name="Input 4 4 2 17 2 2" xfId="18683"/>
    <cellStyle name="Input 4 4 2 17 3" xfId="18684"/>
    <cellStyle name="Input 4 4 2 18" xfId="18685"/>
    <cellStyle name="Input 4 4 2 18 2" xfId="18686"/>
    <cellStyle name="Input 4 4 2 18 2 2" xfId="18687"/>
    <cellStyle name="Input 4 4 2 18 3" xfId="18688"/>
    <cellStyle name="Input 4 4 2 19" xfId="18689"/>
    <cellStyle name="Input 4 4 2 19 2" xfId="18690"/>
    <cellStyle name="Input 4 4 2 19 2 2" xfId="18691"/>
    <cellStyle name="Input 4 4 2 19 3" xfId="18692"/>
    <cellStyle name="Input 4 4 2 2" xfId="18693"/>
    <cellStyle name="Input 4 4 2 2 2" xfId="18694"/>
    <cellStyle name="Input 4 4 2 2 2 2" xfId="18695"/>
    <cellStyle name="Input 4 4 2 2 3" xfId="18696"/>
    <cellStyle name="Input 4 4 2 20" xfId="18697"/>
    <cellStyle name="Input 4 4 2 20 2" xfId="18698"/>
    <cellStyle name="Input 4 4 2 20 2 2" xfId="18699"/>
    <cellStyle name="Input 4 4 2 20 3" xfId="18700"/>
    <cellStyle name="Input 4 4 2 21" xfId="18701"/>
    <cellStyle name="Input 4 4 2 21 2" xfId="18702"/>
    <cellStyle name="Input 4 4 2 22" xfId="18703"/>
    <cellStyle name="Input 4 4 2 3" xfId="18704"/>
    <cellStyle name="Input 4 4 2 3 2" xfId="18705"/>
    <cellStyle name="Input 4 4 2 3 2 2" xfId="18706"/>
    <cellStyle name="Input 4 4 2 3 3" xfId="18707"/>
    <cellStyle name="Input 4 4 2 4" xfId="18708"/>
    <cellStyle name="Input 4 4 2 4 2" xfId="18709"/>
    <cellStyle name="Input 4 4 2 4 2 2" xfId="18710"/>
    <cellStyle name="Input 4 4 2 4 3" xfId="18711"/>
    <cellStyle name="Input 4 4 2 5" xfId="18712"/>
    <cellStyle name="Input 4 4 2 5 2" xfId="18713"/>
    <cellStyle name="Input 4 4 2 5 2 2" xfId="18714"/>
    <cellStyle name="Input 4 4 2 5 3" xfId="18715"/>
    <cellStyle name="Input 4 4 2 6" xfId="18716"/>
    <cellStyle name="Input 4 4 2 6 2" xfId="18717"/>
    <cellStyle name="Input 4 4 2 6 2 2" xfId="18718"/>
    <cellStyle name="Input 4 4 2 6 3" xfId="18719"/>
    <cellStyle name="Input 4 4 2 7" xfId="18720"/>
    <cellStyle name="Input 4 4 2 7 2" xfId="18721"/>
    <cellStyle name="Input 4 4 2 7 2 2" xfId="18722"/>
    <cellStyle name="Input 4 4 2 7 3" xfId="18723"/>
    <cellStyle name="Input 4 4 2 8" xfId="18724"/>
    <cellStyle name="Input 4 4 2 8 2" xfId="18725"/>
    <cellStyle name="Input 4 4 2 8 2 2" xfId="18726"/>
    <cellStyle name="Input 4 4 2 8 3" xfId="18727"/>
    <cellStyle name="Input 4 4 2 9" xfId="18728"/>
    <cellStyle name="Input 4 4 2 9 2" xfId="18729"/>
    <cellStyle name="Input 4 4 2 9 2 2" xfId="18730"/>
    <cellStyle name="Input 4 4 2 9 3" xfId="18731"/>
    <cellStyle name="Input 4 4 3" xfId="18732"/>
    <cellStyle name="Input 4 4 3 2" xfId="18733"/>
    <cellStyle name="Input 4 4 3 2 2" xfId="18734"/>
    <cellStyle name="Input 4 4 3 3" xfId="18735"/>
    <cellStyle name="Input 4 4 4" xfId="18736"/>
    <cellStyle name="Input 4 4 4 2" xfId="18737"/>
    <cellStyle name="Input 4 4 4 2 2" xfId="18738"/>
    <cellStyle name="Input 4 4 4 3" xfId="18739"/>
    <cellStyle name="Input 4 4 5" xfId="18740"/>
    <cellStyle name="Input 4 4 5 2" xfId="18741"/>
    <cellStyle name="Input 4 4 5 2 2" xfId="18742"/>
    <cellStyle name="Input 4 4 5 3" xfId="18743"/>
    <cellStyle name="Input 4 4 6" xfId="18744"/>
    <cellStyle name="Input 4 4 6 2" xfId="18745"/>
    <cellStyle name="Input 4 4 6 2 2" xfId="18746"/>
    <cellStyle name="Input 4 4 6 3" xfId="18747"/>
    <cellStyle name="Input 4 4 7" xfId="18748"/>
    <cellStyle name="Input 4 4 7 2" xfId="18749"/>
    <cellStyle name="Input 4 4 7 2 2" xfId="18750"/>
    <cellStyle name="Input 4 4 7 3" xfId="18751"/>
    <cellStyle name="Input 4 4 8" xfId="18752"/>
    <cellStyle name="Input 4 4 8 2" xfId="18753"/>
    <cellStyle name="Input 4 4 8 2 2" xfId="18754"/>
    <cellStyle name="Input 4 4 8 3" xfId="18755"/>
    <cellStyle name="Input 4 4 9" xfId="18756"/>
    <cellStyle name="Input 4 4 9 2" xfId="18757"/>
    <cellStyle name="Input 4 4 9 2 2" xfId="18758"/>
    <cellStyle name="Input 4 4 9 3" xfId="18759"/>
    <cellStyle name="Input 4 5" xfId="18760"/>
    <cellStyle name="Input 4 5 10" xfId="18761"/>
    <cellStyle name="Input 4 5 10 2" xfId="18762"/>
    <cellStyle name="Input 4 5 10 2 2" xfId="18763"/>
    <cellStyle name="Input 4 5 10 3" xfId="18764"/>
    <cellStyle name="Input 4 5 11" xfId="18765"/>
    <cellStyle name="Input 4 5 11 2" xfId="18766"/>
    <cellStyle name="Input 4 5 11 2 2" xfId="18767"/>
    <cellStyle name="Input 4 5 11 3" xfId="18768"/>
    <cellStyle name="Input 4 5 12" xfId="18769"/>
    <cellStyle name="Input 4 5 12 2" xfId="18770"/>
    <cellStyle name="Input 4 5 12 2 2" xfId="18771"/>
    <cellStyle name="Input 4 5 12 3" xfId="18772"/>
    <cellStyle name="Input 4 5 13" xfId="18773"/>
    <cellStyle name="Input 4 5 13 2" xfId="18774"/>
    <cellStyle name="Input 4 5 13 2 2" xfId="18775"/>
    <cellStyle name="Input 4 5 13 3" xfId="18776"/>
    <cellStyle name="Input 4 5 14" xfId="18777"/>
    <cellStyle name="Input 4 5 14 2" xfId="18778"/>
    <cellStyle name="Input 4 5 14 2 2" xfId="18779"/>
    <cellStyle name="Input 4 5 14 3" xfId="18780"/>
    <cellStyle name="Input 4 5 15" xfId="18781"/>
    <cellStyle name="Input 4 5 15 2" xfId="18782"/>
    <cellStyle name="Input 4 5 15 2 2" xfId="18783"/>
    <cellStyle name="Input 4 5 15 3" xfId="18784"/>
    <cellStyle name="Input 4 5 16" xfId="18785"/>
    <cellStyle name="Input 4 5 16 2" xfId="18786"/>
    <cellStyle name="Input 4 5 16 2 2" xfId="18787"/>
    <cellStyle name="Input 4 5 16 3" xfId="18788"/>
    <cellStyle name="Input 4 5 17" xfId="18789"/>
    <cellStyle name="Input 4 5 17 2" xfId="18790"/>
    <cellStyle name="Input 4 5 17 2 2" xfId="18791"/>
    <cellStyle name="Input 4 5 17 3" xfId="18792"/>
    <cellStyle name="Input 4 5 18" xfId="18793"/>
    <cellStyle name="Input 4 5 18 2" xfId="18794"/>
    <cellStyle name="Input 4 5 18 2 2" xfId="18795"/>
    <cellStyle name="Input 4 5 18 3" xfId="18796"/>
    <cellStyle name="Input 4 5 19" xfId="18797"/>
    <cellStyle name="Input 4 5 19 2" xfId="18798"/>
    <cellStyle name="Input 4 5 19 2 2" xfId="18799"/>
    <cellStyle name="Input 4 5 19 3" xfId="18800"/>
    <cellStyle name="Input 4 5 2" xfId="18801"/>
    <cellStyle name="Input 4 5 2 10" xfId="18802"/>
    <cellStyle name="Input 4 5 2 10 2" xfId="18803"/>
    <cellStyle name="Input 4 5 2 10 2 2" xfId="18804"/>
    <cellStyle name="Input 4 5 2 10 3" xfId="18805"/>
    <cellStyle name="Input 4 5 2 11" xfId="18806"/>
    <cellStyle name="Input 4 5 2 11 2" xfId="18807"/>
    <cellStyle name="Input 4 5 2 11 2 2" xfId="18808"/>
    <cellStyle name="Input 4 5 2 11 3" xfId="18809"/>
    <cellStyle name="Input 4 5 2 12" xfId="18810"/>
    <cellStyle name="Input 4 5 2 12 2" xfId="18811"/>
    <cellStyle name="Input 4 5 2 12 2 2" xfId="18812"/>
    <cellStyle name="Input 4 5 2 12 3" xfId="18813"/>
    <cellStyle name="Input 4 5 2 13" xfId="18814"/>
    <cellStyle name="Input 4 5 2 13 2" xfId="18815"/>
    <cellStyle name="Input 4 5 2 13 2 2" xfId="18816"/>
    <cellStyle name="Input 4 5 2 13 3" xfId="18817"/>
    <cellStyle name="Input 4 5 2 14" xfId="18818"/>
    <cellStyle name="Input 4 5 2 14 2" xfId="18819"/>
    <cellStyle name="Input 4 5 2 14 2 2" xfId="18820"/>
    <cellStyle name="Input 4 5 2 14 3" xfId="18821"/>
    <cellStyle name="Input 4 5 2 15" xfId="18822"/>
    <cellStyle name="Input 4 5 2 15 2" xfId="18823"/>
    <cellStyle name="Input 4 5 2 15 2 2" xfId="18824"/>
    <cellStyle name="Input 4 5 2 15 3" xfId="18825"/>
    <cellStyle name="Input 4 5 2 16" xfId="18826"/>
    <cellStyle name="Input 4 5 2 16 2" xfId="18827"/>
    <cellStyle name="Input 4 5 2 16 2 2" xfId="18828"/>
    <cellStyle name="Input 4 5 2 16 3" xfId="18829"/>
    <cellStyle name="Input 4 5 2 17" xfId="18830"/>
    <cellStyle name="Input 4 5 2 17 2" xfId="18831"/>
    <cellStyle name="Input 4 5 2 17 2 2" xfId="18832"/>
    <cellStyle name="Input 4 5 2 17 3" xfId="18833"/>
    <cellStyle name="Input 4 5 2 18" xfId="18834"/>
    <cellStyle name="Input 4 5 2 18 2" xfId="18835"/>
    <cellStyle name="Input 4 5 2 18 2 2" xfId="18836"/>
    <cellStyle name="Input 4 5 2 18 3" xfId="18837"/>
    <cellStyle name="Input 4 5 2 19" xfId="18838"/>
    <cellStyle name="Input 4 5 2 19 2" xfId="18839"/>
    <cellStyle name="Input 4 5 2 19 2 2" xfId="18840"/>
    <cellStyle name="Input 4 5 2 19 3" xfId="18841"/>
    <cellStyle name="Input 4 5 2 2" xfId="18842"/>
    <cellStyle name="Input 4 5 2 2 2" xfId="18843"/>
    <cellStyle name="Input 4 5 2 2 2 2" xfId="18844"/>
    <cellStyle name="Input 4 5 2 2 3" xfId="18845"/>
    <cellStyle name="Input 4 5 2 20" xfId="18846"/>
    <cellStyle name="Input 4 5 2 20 2" xfId="18847"/>
    <cellStyle name="Input 4 5 2 20 2 2" xfId="18848"/>
    <cellStyle name="Input 4 5 2 20 3" xfId="18849"/>
    <cellStyle name="Input 4 5 2 21" xfId="18850"/>
    <cellStyle name="Input 4 5 2 21 2" xfId="18851"/>
    <cellStyle name="Input 4 5 2 22" xfId="18852"/>
    <cellStyle name="Input 4 5 2 3" xfId="18853"/>
    <cellStyle name="Input 4 5 2 3 2" xfId="18854"/>
    <cellStyle name="Input 4 5 2 3 2 2" xfId="18855"/>
    <cellStyle name="Input 4 5 2 3 3" xfId="18856"/>
    <cellStyle name="Input 4 5 2 4" xfId="18857"/>
    <cellStyle name="Input 4 5 2 4 2" xfId="18858"/>
    <cellStyle name="Input 4 5 2 4 2 2" xfId="18859"/>
    <cellStyle name="Input 4 5 2 4 3" xfId="18860"/>
    <cellStyle name="Input 4 5 2 5" xfId="18861"/>
    <cellStyle name="Input 4 5 2 5 2" xfId="18862"/>
    <cellStyle name="Input 4 5 2 5 2 2" xfId="18863"/>
    <cellStyle name="Input 4 5 2 5 3" xfId="18864"/>
    <cellStyle name="Input 4 5 2 6" xfId="18865"/>
    <cellStyle name="Input 4 5 2 6 2" xfId="18866"/>
    <cellStyle name="Input 4 5 2 6 2 2" xfId="18867"/>
    <cellStyle name="Input 4 5 2 6 3" xfId="18868"/>
    <cellStyle name="Input 4 5 2 7" xfId="18869"/>
    <cellStyle name="Input 4 5 2 7 2" xfId="18870"/>
    <cellStyle name="Input 4 5 2 7 2 2" xfId="18871"/>
    <cellStyle name="Input 4 5 2 7 3" xfId="18872"/>
    <cellStyle name="Input 4 5 2 8" xfId="18873"/>
    <cellStyle name="Input 4 5 2 8 2" xfId="18874"/>
    <cellStyle name="Input 4 5 2 8 2 2" xfId="18875"/>
    <cellStyle name="Input 4 5 2 8 3" xfId="18876"/>
    <cellStyle name="Input 4 5 2 9" xfId="18877"/>
    <cellStyle name="Input 4 5 2 9 2" xfId="18878"/>
    <cellStyle name="Input 4 5 2 9 2 2" xfId="18879"/>
    <cellStyle name="Input 4 5 2 9 3" xfId="18880"/>
    <cellStyle name="Input 4 5 20" xfId="18881"/>
    <cellStyle name="Input 4 5 20 2" xfId="18882"/>
    <cellStyle name="Input 4 5 20 2 2" xfId="18883"/>
    <cellStyle name="Input 4 5 20 3" xfId="18884"/>
    <cellStyle name="Input 4 5 21" xfId="18885"/>
    <cellStyle name="Input 4 5 21 2" xfId="18886"/>
    <cellStyle name="Input 4 5 21 2 2" xfId="18887"/>
    <cellStyle name="Input 4 5 21 3" xfId="18888"/>
    <cellStyle name="Input 4 5 22" xfId="18889"/>
    <cellStyle name="Input 4 5 22 2" xfId="18890"/>
    <cellStyle name="Input 4 5 23" xfId="18891"/>
    <cellStyle name="Input 4 5 3" xfId="18892"/>
    <cellStyle name="Input 4 5 3 2" xfId="18893"/>
    <cellStyle name="Input 4 5 3 2 2" xfId="18894"/>
    <cellStyle name="Input 4 5 3 3" xfId="18895"/>
    <cellStyle name="Input 4 5 4" xfId="18896"/>
    <cellStyle name="Input 4 5 4 2" xfId="18897"/>
    <cellStyle name="Input 4 5 4 2 2" xfId="18898"/>
    <cellStyle name="Input 4 5 4 3" xfId="18899"/>
    <cellStyle name="Input 4 5 5" xfId="18900"/>
    <cellStyle name="Input 4 5 5 2" xfId="18901"/>
    <cellStyle name="Input 4 5 5 2 2" xfId="18902"/>
    <cellStyle name="Input 4 5 5 3" xfId="18903"/>
    <cellStyle name="Input 4 5 6" xfId="18904"/>
    <cellStyle name="Input 4 5 6 2" xfId="18905"/>
    <cellStyle name="Input 4 5 6 2 2" xfId="18906"/>
    <cellStyle name="Input 4 5 6 3" xfId="18907"/>
    <cellStyle name="Input 4 5 7" xfId="18908"/>
    <cellStyle name="Input 4 5 7 2" xfId="18909"/>
    <cellStyle name="Input 4 5 7 2 2" xfId="18910"/>
    <cellStyle name="Input 4 5 7 3" xfId="18911"/>
    <cellStyle name="Input 4 5 8" xfId="18912"/>
    <cellStyle name="Input 4 5 8 2" xfId="18913"/>
    <cellStyle name="Input 4 5 8 2 2" xfId="18914"/>
    <cellStyle name="Input 4 5 8 3" xfId="18915"/>
    <cellStyle name="Input 4 5 9" xfId="18916"/>
    <cellStyle name="Input 4 5 9 2" xfId="18917"/>
    <cellStyle name="Input 4 5 9 2 2" xfId="18918"/>
    <cellStyle name="Input 4 5 9 3" xfId="18919"/>
    <cellStyle name="Input 4 6" xfId="18920"/>
    <cellStyle name="Input 4 6 10" xfId="18921"/>
    <cellStyle name="Input 4 6 10 2" xfId="18922"/>
    <cellStyle name="Input 4 6 10 2 2" xfId="18923"/>
    <cellStyle name="Input 4 6 10 3" xfId="18924"/>
    <cellStyle name="Input 4 6 11" xfId="18925"/>
    <cellStyle name="Input 4 6 11 2" xfId="18926"/>
    <cellStyle name="Input 4 6 11 2 2" xfId="18927"/>
    <cellStyle name="Input 4 6 11 3" xfId="18928"/>
    <cellStyle name="Input 4 6 12" xfId="18929"/>
    <cellStyle name="Input 4 6 12 2" xfId="18930"/>
    <cellStyle name="Input 4 6 12 2 2" xfId="18931"/>
    <cellStyle name="Input 4 6 12 3" xfId="18932"/>
    <cellStyle name="Input 4 6 13" xfId="18933"/>
    <cellStyle name="Input 4 6 13 2" xfId="18934"/>
    <cellStyle name="Input 4 6 13 2 2" xfId="18935"/>
    <cellStyle name="Input 4 6 13 3" xfId="18936"/>
    <cellStyle name="Input 4 6 14" xfId="18937"/>
    <cellStyle name="Input 4 6 14 2" xfId="18938"/>
    <cellStyle name="Input 4 6 14 2 2" xfId="18939"/>
    <cellStyle name="Input 4 6 14 3" xfId="18940"/>
    <cellStyle name="Input 4 6 15" xfId="18941"/>
    <cellStyle name="Input 4 6 15 2" xfId="18942"/>
    <cellStyle name="Input 4 6 15 2 2" xfId="18943"/>
    <cellStyle name="Input 4 6 15 3" xfId="18944"/>
    <cellStyle name="Input 4 6 16" xfId="18945"/>
    <cellStyle name="Input 4 6 16 2" xfId="18946"/>
    <cellStyle name="Input 4 6 16 2 2" xfId="18947"/>
    <cellStyle name="Input 4 6 16 3" xfId="18948"/>
    <cellStyle name="Input 4 6 17" xfId="18949"/>
    <cellStyle name="Input 4 6 17 2" xfId="18950"/>
    <cellStyle name="Input 4 6 17 2 2" xfId="18951"/>
    <cellStyle name="Input 4 6 17 3" xfId="18952"/>
    <cellStyle name="Input 4 6 18" xfId="18953"/>
    <cellStyle name="Input 4 6 18 2" xfId="18954"/>
    <cellStyle name="Input 4 6 18 2 2" xfId="18955"/>
    <cellStyle name="Input 4 6 18 3" xfId="18956"/>
    <cellStyle name="Input 4 6 19" xfId="18957"/>
    <cellStyle name="Input 4 6 19 2" xfId="18958"/>
    <cellStyle name="Input 4 6 19 2 2" xfId="18959"/>
    <cellStyle name="Input 4 6 19 3" xfId="18960"/>
    <cellStyle name="Input 4 6 2" xfId="18961"/>
    <cellStyle name="Input 4 6 2 2" xfId="18962"/>
    <cellStyle name="Input 4 6 2 2 2" xfId="18963"/>
    <cellStyle name="Input 4 6 2 3" xfId="18964"/>
    <cellStyle name="Input 4 6 20" xfId="18965"/>
    <cellStyle name="Input 4 6 20 2" xfId="18966"/>
    <cellStyle name="Input 4 6 20 2 2" xfId="18967"/>
    <cellStyle name="Input 4 6 20 3" xfId="18968"/>
    <cellStyle name="Input 4 6 21" xfId="18969"/>
    <cellStyle name="Input 4 6 21 2" xfId="18970"/>
    <cellStyle name="Input 4 6 22" xfId="18971"/>
    <cellStyle name="Input 4 6 3" xfId="18972"/>
    <cellStyle name="Input 4 6 3 2" xfId="18973"/>
    <cellStyle name="Input 4 6 3 2 2" xfId="18974"/>
    <cellStyle name="Input 4 6 3 3" xfId="18975"/>
    <cellStyle name="Input 4 6 4" xfId="18976"/>
    <cellStyle name="Input 4 6 4 2" xfId="18977"/>
    <cellStyle name="Input 4 6 4 2 2" xfId="18978"/>
    <cellStyle name="Input 4 6 4 3" xfId="18979"/>
    <cellStyle name="Input 4 6 5" xfId="18980"/>
    <cellStyle name="Input 4 6 5 2" xfId="18981"/>
    <cellStyle name="Input 4 6 5 2 2" xfId="18982"/>
    <cellStyle name="Input 4 6 5 3" xfId="18983"/>
    <cellStyle name="Input 4 6 6" xfId="18984"/>
    <cellStyle name="Input 4 6 6 2" xfId="18985"/>
    <cellStyle name="Input 4 6 6 2 2" xfId="18986"/>
    <cellStyle name="Input 4 6 6 3" xfId="18987"/>
    <cellStyle name="Input 4 6 7" xfId="18988"/>
    <cellStyle name="Input 4 6 7 2" xfId="18989"/>
    <cellStyle name="Input 4 6 7 2 2" xfId="18990"/>
    <cellStyle name="Input 4 6 7 3" xfId="18991"/>
    <cellStyle name="Input 4 6 8" xfId="18992"/>
    <cellStyle name="Input 4 6 8 2" xfId="18993"/>
    <cellStyle name="Input 4 6 8 2 2" xfId="18994"/>
    <cellStyle name="Input 4 6 8 3" xfId="18995"/>
    <cellStyle name="Input 4 6 9" xfId="18996"/>
    <cellStyle name="Input 4 6 9 2" xfId="18997"/>
    <cellStyle name="Input 4 6 9 2 2" xfId="18998"/>
    <cellStyle name="Input 4 6 9 3" xfId="18999"/>
    <cellStyle name="Input 4 7" xfId="19000"/>
    <cellStyle name="Input 4 7 2" xfId="19001"/>
    <cellStyle name="Input 4 7 2 2" xfId="19002"/>
    <cellStyle name="Input 4 7 3" xfId="19003"/>
    <cellStyle name="Input 4 8" xfId="19004"/>
    <cellStyle name="Input 4 8 2" xfId="19005"/>
    <cellStyle name="Input 4 8 2 2" xfId="19006"/>
    <cellStyle name="Input 4 8 3" xfId="19007"/>
    <cellStyle name="Input 4 9" xfId="19008"/>
    <cellStyle name="Input 4 9 2" xfId="19009"/>
    <cellStyle name="Input 4 9 2 2" xfId="19010"/>
    <cellStyle name="Input 4 9 3" xfId="19011"/>
    <cellStyle name="Input 5" xfId="19012"/>
    <cellStyle name="Input 5 10" xfId="19013"/>
    <cellStyle name="Input 5 10 2" xfId="19014"/>
    <cellStyle name="Input 5 10 2 2" xfId="19015"/>
    <cellStyle name="Input 5 10 3" xfId="19016"/>
    <cellStyle name="Input 5 11" xfId="19017"/>
    <cellStyle name="Input 5 11 2" xfId="19018"/>
    <cellStyle name="Input 5 11 2 2" xfId="19019"/>
    <cellStyle name="Input 5 11 3" xfId="19020"/>
    <cellStyle name="Input 5 12" xfId="19021"/>
    <cellStyle name="Input 5 12 2" xfId="19022"/>
    <cellStyle name="Input 5 12 2 2" xfId="19023"/>
    <cellStyle name="Input 5 12 3" xfId="19024"/>
    <cellStyle name="Input 5 13" xfId="19025"/>
    <cellStyle name="Input 5 13 2" xfId="19026"/>
    <cellStyle name="Input 5 13 2 2" xfId="19027"/>
    <cellStyle name="Input 5 13 3" xfId="19028"/>
    <cellStyle name="Input 5 14" xfId="19029"/>
    <cellStyle name="Input 5 14 2" xfId="19030"/>
    <cellStyle name="Input 5 14 2 2" xfId="19031"/>
    <cellStyle name="Input 5 14 3" xfId="19032"/>
    <cellStyle name="Input 5 15" xfId="19033"/>
    <cellStyle name="Input 5 15 2" xfId="19034"/>
    <cellStyle name="Input 5 15 2 2" xfId="19035"/>
    <cellStyle name="Input 5 15 3" xfId="19036"/>
    <cellStyle name="Input 5 16" xfId="19037"/>
    <cellStyle name="Input 5 16 2" xfId="19038"/>
    <cellStyle name="Input 5 16 2 2" xfId="19039"/>
    <cellStyle name="Input 5 16 3" xfId="19040"/>
    <cellStyle name="Input 5 17" xfId="19041"/>
    <cellStyle name="Input 5 17 2" xfId="19042"/>
    <cellStyle name="Input 5 17 2 2" xfId="19043"/>
    <cellStyle name="Input 5 17 3" xfId="19044"/>
    <cellStyle name="Input 5 18" xfId="19045"/>
    <cellStyle name="Input 5 18 2" xfId="19046"/>
    <cellStyle name="Input 5 18 2 2" xfId="19047"/>
    <cellStyle name="Input 5 18 3" xfId="19048"/>
    <cellStyle name="Input 5 19" xfId="19049"/>
    <cellStyle name="Input 5 19 2" xfId="19050"/>
    <cellStyle name="Input 5 19 2 2" xfId="19051"/>
    <cellStyle name="Input 5 19 3" xfId="19052"/>
    <cellStyle name="Input 5 2" xfId="19053"/>
    <cellStyle name="Input 5 2 10" xfId="19054"/>
    <cellStyle name="Input 5 2 10 2" xfId="19055"/>
    <cellStyle name="Input 5 2 10 2 2" xfId="19056"/>
    <cellStyle name="Input 5 2 10 3" xfId="19057"/>
    <cellStyle name="Input 5 2 11" xfId="19058"/>
    <cellStyle name="Input 5 2 11 2" xfId="19059"/>
    <cellStyle name="Input 5 2 11 2 2" xfId="19060"/>
    <cellStyle name="Input 5 2 11 3" xfId="19061"/>
    <cellStyle name="Input 5 2 12" xfId="19062"/>
    <cellStyle name="Input 5 2 12 2" xfId="19063"/>
    <cellStyle name="Input 5 2 12 2 2" xfId="19064"/>
    <cellStyle name="Input 5 2 12 3" xfId="19065"/>
    <cellStyle name="Input 5 2 13" xfId="19066"/>
    <cellStyle name="Input 5 2 13 2" xfId="19067"/>
    <cellStyle name="Input 5 2 13 2 2" xfId="19068"/>
    <cellStyle name="Input 5 2 13 3" xfId="19069"/>
    <cellStyle name="Input 5 2 14" xfId="19070"/>
    <cellStyle name="Input 5 2 14 2" xfId="19071"/>
    <cellStyle name="Input 5 2 14 2 2" xfId="19072"/>
    <cellStyle name="Input 5 2 14 3" xfId="19073"/>
    <cellStyle name="Input 5 2 15" xfId="19074"/>
    <cellStyle name="Input 5 2 15 2" xfId="19075"/>
    <cellStyle name="Input 5 2 15 2 2" xfId="19076"/>
    <cellStyle name="Input 5 2 15 3" xfId="19077"/>
    <cellStyle name="Input 5 2 16" xfId="19078"/>
    <cellStyle name="Input 5 2 16 2" xfId="19079"/>
    <cellStyle name="Input 5 2 16 2 2" xfId="19080"/>
    <cellStyle name="Input 5 2 16 3" xfId="19081"/>
    <cellStyle name="Input 5 2 17" xfId="19082"/>
    <cellStyle name="Input 5 2 17 2" xfId="19083"/>
    <cellStyle name="Input 5 2 17 2 2" xfId="19084"/>
    <cellStyle name="Input 5 2 17 3" xfId="19085"/>
    <cellStyle name="Input 5 2 18" xfId="19086"/>
    <cellStyle name="Input 5 2 18 2" xfId="19087"/>
    <cellStyle name="Input 5 2 18 2 2" xfId="19088"/>
    <cellStyle name="Input 5 2 18 3" xfId="19089"/>
    <cellStyle name="Input 5 2 19" xfId="19090"/>
    <cellStyle name="Input 5 2 19 2" xfId="19091"/>
    <cellStyle name="Input 5 2 19 2 2" xfId="19092"/>
    <cellStyle name="Input 5 2 19 3" xfId="19093"/>
    <cellStyle name="Input 5 2 2" xfId="19094"/>
    <cellStyle name="Input 5 2 2 10" xfId="19095"/>
    <cellStyle name="Input 5 2 2 10 2" xfId="19096"/>
    <cellStyle name="Input 5 2 2 10 2 2" xfId="19097"/>
    <cellStyle name="Input 5 2 2 10 3" xfId="19098"/>
    <cellStyle name="Input 5 2 2 11" xfId="19099"/>
    <cellStyle name="Input 5 2 2 11 2" xfId="19100"/>
    <cellStyle name="Input 5 2 2 11 2 2" xfId="19101"/>
    <cellStyle name="Input 5 2 2 11 3" xfId="19102"/>
    <cellStyle name="Input 5 2 2 12" xfId="19103"/>
    <cellStyle name="Input 5 2 2 12 2" xfId="19104"/>
    <cellStyle name="Input 5 2 2 12 2 2" xfId="19105"/>
    <cellStyle name="Input 5 2 2 12 3" xfId="19106"/>
    <cellStyle name="Input 5 2 2 13" xfId="19107"/>
    <cellStyle name="Input 5 2 2 13 2" xfId="19108"/>
    <cellStyle name="Input 5 2 2 13 2 2" xfId="19109"/>
    <cellStyle name="Input 5 2 2 13 3" xfId="19110"/>
    <cellStyle name="Input 5 2 2 14" xfId="19111"/>
    <cellStyle name="Input 5 2 2 14 2" xfId="19112"/>
    <cellStyle name="Input 5 2 2 14 2 2" xfId="19113"/>
    <cellStyle name="Input 5 2 2 14 3" xfId="19114"/>
    <cellStyle name="Input 5 2 2 15" xfId="19115"/>
    <cellStyle name="Input 5 2 2 15 2" xfId="19116"/>
    <cellStyle name="Input 5 2 2 15 2 2" xfId="19117"/>
    <cellStyle name="Input 5 2 2 15 3" xfId="19118"/>
    <cellStyle name="Input 5 2 2 16" xfId="19119"/>
    <cellStyle name="Input 5 2 2 16 2" xfId="19120"/>
    <cellStyle name="Input 5 2 2 16 2 2" xfId="19121"/>
    <cellStyle name="Input 5 2 2 16 3" xfId="19122"/>
    <cellStyle name="Input 5 2 2 17" xfId="19123"/>
    <cellStyle name="Input 5 2 2 17 2" xfId="19124"/>
    <cellStyle name="Input 5 2 2 17 2 2" xfId="19125"/>
    <cellStyle name="Input 5 2 2 17 3" xfId="19126"/>
    <cellStyle name="Input 5 2 2 18" xfId="19127"/>
    <cellStyle name="Input 5 2 2 18 2" xfId="19128"/>
    <cellStyle name="Input 5 2 2 19" xfId="19129"/>
    <cellStyle name="Input 5 2 2 2" xfId="19130"/>
    <cellStyle name="Input 5 2 2 2 10" xfId="19131"/>
    <cellStyle name="Input 5 2 2 2 10 2" xfId="19132"/>
    <cellStyle name="Input 5 2 2 2 10 2 2" xfId="19133"/>
    <cellStyle name="Input 5 2 2 2 10 3" xfId="19134"/>
    <cellStyle name="Input 5 2 2 2 11" xfId="19135"/>
    <cellStyle name="Input 5 2 2 2 11 2" xfId="19136"/>
    <cellStyle name="Input 5 2 2 2 11 2 2" xfId="19137"/>
    <cellStyle name="Input 5 2 2 2 11 3" xfId="19138"/>
    <cellStyle name="Input 5 2 2 2 12" xfId="19139"/>
    <cellStyle name="Input 5 2 2 2 12 2" xfId="19140"/>
    <cellStyle name="Input 5 2 2 2 12 2 2" xfId="19141"/>
    <cellStyle name="Input 5 2 2 2 12 3" xfId="19142"/>
    <cellStyle name="Input 5 2 2 2 13" xfId="19143"/>
    <cellStyle name="Input 5 2 2 2 13 2" xfId="19144"/>
    <cellStyle name="Input 5 2 2 2 13 2 2" xfId="19145"/>
    <cellStyle name="Input 5 2 2 2 13 3" xfId="19146"/>
    <cellStyle name="Input 5 2 2 2 14" xfId="19147"/>
    <cellStyle name="Input 5 2 2 2 14 2" xfId="19148"/>
    <cellStyle name="Input 5 2 2 2 14 2 2" xfId="19149"/>
    <cellStyle name="Input 5 2 2 2 14 3" xfId="19150"/>
    <cellStyle name="Input 5 2 2 2 15" xfId="19151"/>
    <cellStyle name="Input 5 2 2 2 15 2" xfId="19152"/>
    <cellStyle name="Input 5 2 2 2 15 2 2" xfId="19153"/>
    <cellStyle name="Input 5 2 2 2 15 3" xfId="19154"/>
    <cellStyle name="Input 5 2 2 2 16" xfId="19155"/>
    <cellStyle name="Input 5 2 2 2 16 2" xfId="19156"/>
    <cellStyle name="Input 5 2 2 2 16 2 2" xfId="19157"/>
    <cellStyle name="Input 5 2 2 2 16 3" xfId="19158"/>
    <cellStyle name="Input 5 2 2 2 17" xfId="19159"/>
    <cellStyle name="Input 5 2 2 2 17 2" xfId="19160"/>
    <cellStyle name="Input 5 2 2 2 17 2 2" xfId="19161"/>
    <cellStyle name="Input 5 2 2 2 17 3" xfId="19162"/>
    <cellStyle name="Input 5 2 2 2 18" xfId="19163"/>
    <cellStyle name="Input 5 2 2 2 18 2" xfId="19164"/>
    <cellStyle name="Input 5 2 2 2 18 2 2" xfId="19165"/>
    <cellStyle name="Input 5 2 2 2 18 3" xfId="19166"/>
    <cellStyle name="Input 5 2 2 2 19" xfId="19167"/>
    <cellStyle name="Input 5 2 2 2 19 2" xfId="19168"/>
    <cellStyle name="Input 5 2 2 2 19 2 2" xfId="19169"/>
    <cellStyle name="Input 5 2 2 2 19 3" xfId="19170"/>
    <cellStyle name="Input 5 2 2 2 2" xfId="19171"/>
    <cellStyle name="Input 5 2 2 2 2 2" xfId="19172"/>
    <cellStyle name="Input 5 2 2 2 2 2 2" xfId="19173"/>
    <cellStyle name="Input 5 2 2 2 2 3" xfId="19174"/>
    <cellStyle name="Input 5 2 2 2 20" xfId="19175"/>
    <cellStyle name="Input 5 2 2 2 20 2" xfId="19176"/>
    <cellStyle name="Input 5 2 2 2 20 2 2" xfId="19177"/>
    <cellStyle name="Input 5 2 2 2 20 3" xfId="19178"/>
    <cellStyle name="Input 5 2 2 2 21" xfId="19179"/>
    <cellStyle name="Input 5 2 2 2 21 2" xfId="19180"/>
    <cellStyle name="Input 5 2 2 2 22" xfId="19181"/>
    <cellStyle name="Input 5 2 2 2 3" xfId="19182"/>
    <cellStyle name="Input 5 2 2 2 3 2" xfId="19183"/>
    <cellStyle name="Input 5 2 2 2 3 2 2" xfId="19184"/>
    <cellStyle name="Input 5 2 2 2 3 3" xfId="19185"/>
    <cellStyle name="Input 5 2 2 2 4" xfId="19186"/>
    <cellStyle name="Input 5 2 2 2 4 2" xfId="19187"/>
    <cellStyle name="Input 5 2 2 2 4 2 2" xfId="19188"/>
    <cellStyle name="Input 5 2 2 2 4 3" xfId="19189"/>
    <cellStyle name="Input 5 2 2 2 5" xfId="19190"/>
    <cellStyle name="Input 5 2 2 2 5 2" xfId="19191"/>
    <cellStyle name="Input 5 2 2 2 5 2 2" xfId="19192"/>
    <cellStyle name="Input 5 2 2 2 5 3" xfId="19193"/>
    <cellStyle name="Input 5 2 2 2 6" xfId="19194"/>
    <cellStyle name="Input 5 2 2 2 6 2" xfId="19195"/>
    <cellStyle name="Input 5 2 2 2 6 2 2" xfId="19196"/>
    <cellStyle name="Input 5 2 2 2 6 3" xfId="19197"/>
    <cellStyle name="Input 5 2 2 2 7" xfId="19198"/>
    <cellStyle name="Input 5 2 2 2 7 2" xfId="19199"/>
    <cellStyle name="Input 5 2 2 2 7 2 2" xfId="19200"/>
    <cellStyle name="Input 5 2 2 2 7 3" xfId="19201"/>
    <cellStyle name="Input 5 2 2 2 8" xfId="19202"/>
    <cellStyle name="Input 5 2 2 2 8 2" xfId="19203"/>
    <cellStyle name="Input 5 2 2 2 8 2 2" xfId="19204"/>
    <cellStyle name="Input 5 2 2 2 8 3" xfId="19205"/>
    <cellStyle name="Input 5 2 2 2 9" xfId="19206"/>
    <cellStyle name="Input 5 2 2 2 9 2" xfId="19207"/>
    <cellStyle name="Input 5 2 2 2 9 2 2" xfId="19208"/>
    <cellStyle name="Input 5 2 2 2 9 3" xfId="19209"/>
    <cellStyle name="Input 5 2 2 3" xfId="19210"/>
    <cellStyle name="Input 5 2 2 3 2" xfId="19211"/>
    <cellStyle name="Input 5 2 2 3 2 2" xfId="19212"/>
    <cellStyle name="Input 5 2 2 3 3" xfId="19213"/>
    <cellStyle name="Input 5 2 2 4" xfId="19214"/>
    <cellStyle name="Input 5 2 2 4 2" xfId="19215"/>
    <cellStyle name="Input 5 2 2 4 2 2" xfId="19216"/>
    <cellStyle name="Input 5 2 2 4 3" xfId="19217"/>
    <cellStyle name="Input 5 2 2 5" xfId="19218"/>
    <cellStyle name="Input 5 2 2 5 2" xfId="19219"/>
    <cellStyle name="Input 5 2 2 5 2 2" xfId="19220"/>
    <cellStyle name="Input 5 2 2 5 3" xfId="19221"/>
    <cellStyle name="Input 5 2 2 6" xfId="19222"/>
    <cellStyle name="Input 5 2 2 6 2" xfId="19223"/>
    <cellStyle name="Input 5 2 2 6 2 2" xfId="19224"/>
    <cellStyle name="Input 5 2 2 6 3" xfId="19225"/>
    <cellStyle name="Input 5 2 2 7" xfId="19226"/>
    <cellStyle name="Input 5 2 2 7 2" xfId="19227"/>
    <cellStyle name="Input 5 2 2 7 2 2" xfId="19228"/>
    <cellStyle name="Input 5 2 2 7 3" xfId="19229"/>
    <cellStyle name="Input 5 2 2 8" xfId="19230"/>
    <cellStyle name="Input 5 2 2 8 2" xfId="19231"/>
    <cellStyle name="Input 5 2 2 8 2 2" xfId="19232"/>
    <cellStyle name="Input 5 2 2 8 3" xfId="19233"/>
    <cellStyle name="Input 5 2 2 9" xfId="19234"/>
    <cellStyle name="Input 5 2 2 9 2" xfId="19235"/>
    <cellStyle name="Input 5 2 2 9 2 2" xfId="19236"/>
    <cellStyle name="Input 5 2 2 9 3" xfId="19237"/>
    <cellStyle name="Input 5 2 20" xfId="19238"/>
    <cellStyle name="Input 5 2 20 2" xfId="19239"/>
    <cellStyle name="Input 5 2 20 2 2" xfId="19240"/>
    <cellStyle name="Input 5 2 20 3" xfId="19241"/>
    <cellStyle name="Input 5 2 21" xfId="19242"/>
    <cellStyle name="Input 5 2 21 2" xfId="19243"/>
    <cellStyle name="Input 5 2 22" xfId="19244"/>
    <cellStyle name="Input 5 2 3" xfId="19245"/>
    <cellStyle name="Input 5 2 3 10" xfId="19246"/>
    <cellStyle name="Input 5 2 3 10 2" xfId="19247"/>
    <cellStyle name="Input 5 2 3 10 2 2" xfId="19248"/>
    <cellStyle name="Input 5 2 3 10 3" xfId="19249"/>
    <cellStyle name="Input 5 2 3 11" xfId="19250"/>
    <cellStyle name="Input 5 2 3 11 2" xfId="19251"/>
    <cellStyle name="Input 5 2 3 11 2 2" xfId="19252"/>
    <cellStyle name="Input 5 2 3 11 3" xfId="19253"/>
    <cellStyle name="Input 5 2 3 12" xfId="19254"/>
    <cellStyle name="Input 5 2 3 12 2" xfId="19255"/>
    <cellStyle name="Input 5 2 3 12 2 2" xfId="19256"/>
    <cellStyle name="Input 5 2 3 12 3" xfId="19257"/>
    <cellStyle name="Input 5 2 3 13" xfId="19258"/>
    <cellStyle name="Input 5 2 3 13 2" xfId="19259"/>
    <cellStyle name="Input 5 2 3 13 2 2" xfId="19260"/>
    <cellStyle name="Input 5 2 3 13 3" xfId="19261"/>
    <cellStyle name="Input 5 2 3 14" xfId="19262"/>
    <cellStyle name="Input 5 2 3 14 2" xfId="19263"/>
    <cellStyle name="Input 5 2 3 14 2 2" xfId="19264"/>
    <cellStyle name="Input 5 2 3 14 3" xfId="19265"/>
    <cellStyle name="Input 5 2 3 15" xfId="19266"/>
    <cellStyle name="Input 5 2 3 15 2" xfId="19267"/>
    <cellStyle name="Input 5 2 3 15 2 2" xfId="19268"/>
    <cellStyle name="Input 5 2 3 15 3" xfId="19269"/>
    <cellStyle name="Input 5 2 3 16" xfId="19270"/>
    <cellStyle name="Input 5 2 3 16 2" xfId="19271"/>
    <cellStyle name="Input 5 2 3 16 2 2" xfId="19272"/>
    <cellStyle name="Input 5 2 3 16 3" xfId="19273"/>
    <cellStyle name="Input 5 2 3 17" xfId="19274"/>
    <cellStyle name="Input 5 2 3 17 2" xfId="19275"/>
    <cellStyle name="Input 5 2 3 17 2 2" xfId="19276"/>
    <cellStyle name="Input 5 2 3 17 3" xfId="19277"/>
    <cellStyle name="Input 5 2 3 18" xfId="19278"/>
    <cellStyle name="Input 5 2 3 18 2" xfId="19279"/>
    <cellStyle name="Input 5 2 3 19" xfId="19280"/>
    <cellStyle name="Input 5 2 3 2" xfId="19281"/>
    <cellStyle name="Input 5 2 3 2 10" xfId="19282"/>
    <cellStyle name="Input 5 2 3 2 10 2" xfId="19283"/>
    <cellStyle name="Input 5 2 3 2 10 2 2" xfId="19284"/>
    <cellStyle name="Input 5 2 3 2 10 3" xfId="19285"/>
    <cellStyle name="Input 5 2 3 2 11" xfId="19286"/>
    <cellStyle name="Input 5 2 3 2 11 2" xfId="19287"/>
    <cellStyle name="Input 5 2 3 2 11 2 2" xfId="19288"/>
    <cellStyle name="Input 5 2 3 2 11 3" xfId="19289"/>
    <cellStyle name="Input 5 2 3 2 12" xfId="19290"/>
    <cellStyle name="Input 5 2 3 2 12 2" xfId="19291"/>
    <cellStyle name="Input 5 2 3 2 12 2 2" xfId="19292"/>
    <cellStyle name="Input 5 2 3 2 12 3" xfId="19293"/>
    <cellStyle name="Input 5 2 3 2 13" xfId="19294"/>
    <cellStyle name="Input 5 2 3 2 13 2" xfId="19295"/>
    <cellStyle name="Input 5 2 3 2 13 2 2" xfId="19296"/>
    <cellStyle name="Input 5 2 3 2 13 3" xfId="19297"/>
    <cellStyle name="Input 5 2 3 2 14" xfId="19298"/>
    <cellStyle name="Input 5 2 3 2 14 2" xfId="19299"/>
    <cellStyle name="Input 5 2 3 2 14 2 2" xfId="19300"/>
    <cellStyle name="Input 5 2 3 2 14 3" xfId="19301"/>
    <cellStyle name="Input 5 2 3 2 15" xfId="19302"/>
    <cellStyle name="Input 5 2 3 2 15 2" xfId="19303"/>
    <cellStyle name="Input 5 2 3 2 15 2 2" xfId="19304"/>
    <cellStyle name="Input 5 2 3 2 15 3" xfId="19305"/>
    <cellStyle name="Input 5 2 3 2 16" xfId="19306"/>
    <cellStyle name="Input 5 2 3 2 16 2" xfId="19307"/>
    <cellStyle name="Input 5 2 3 2 16 2 2" xfId="19308"/>
    <cellStyle name="Input 5 2 3 2 16 3" xfId="19309"/>
    <cellStyle name="Input 5 2 3 2 17" xfId="19310"/>
    <cellStyle name="Input 5 2 3 2 17 2" xfId="19311"/>
    <cellStyle name="Input 5 2 3 2 17 2 2" xfId="19312"/>
    <cellStyle name="Input 5 2 3 2 17 3" xfId="19313"/>
    <cellStyle name="Input 5 2 3 2 18" xfId="19314"/>
    <cellStyle name="Input 5 2 3 2 18 2" xfId="19315"/>
    <cellStyle name="Input 5 2 3 2 18 2 2" xfId="19316"/>
    <cellStyle name="Input 5 2 3 2 18 3" xfId="19317"/>
    <cellStyle name="Input 5 2 3 2 19" xfId="19318"/>
    <cellStyle name="Input 5 2 3 2 19 2" xfId="19319"/>
    <cellStyle name="Input 5 2 3 2 19 2 2" xfId="19320"/>
    <cellStyle name="Input 5 2 3 2 19 3" xfId="19321"/>
    <cellStyle name="Input 5 2 3 2 2" xfId="19322"/>
    <cellStyle name="Input 5 2 3 2 2 2" xfId="19323"/>
    <cellStyle name="Input 5 2 3 2 2 2 2" xfId="19324"/>
    <cellStyle name="Input 5 2 3 2 2 3" xfId="19325"/>
    <cellStyle name="Input 5 2 3 2 20" xfId="19326"/>
    <cellStyle name="Input 5 2 3 2 20 2" xfId="19327"/>
    <cellStyle name="Input 5 2 3 2 20 2 2" xfId="19328"/>
    <cellStyle name="Input 5 2 3 2 20 3" xfId="19329"/>
    <cellStyle name="Input 5 2 3 2 21" xfId="19330"/>
    <cellStyle name="Input 5 2 3 2 21 2" xfId="19331"/>
    <cellStyle name="Input 5 2 3 2 22" xfId="19332"/>
    <cellStyle name="Input 5 2 3 2 3" xfId="19333"/>
    <cellStyle name="Input 5 2 3 2 3 2" xfId="19334"/>
    <cellStyle name="Input 5 2 3 2 3 2 2" xfId="19335"/>
    <cellStyle name="Input 5 2 3 2 3 3" xfId="19336"/>
    <cellStyle name="Input 5 2 3 2 4" xfId="19337"/>
    <cellStyle name="Input 5 2 3 2 4 2" xfId="19338"/>
    <cellStyle name="Input 5 2 3 2 4 2 2" xfId="19339"/>
    <cellStyle name="Input 5 2 3 2 4 3" xfId="19340"/>
    <cellStyle name="Input 5 2 3 2 5" xfId="19341"/>
    <cellStyle name="Input 5 2 3 2 5 2" xfId="19342"/>
    <cellStyle name="Input 5 2 3 2 5 2 2" xfId="19343"/>
    <cellStyle name="Input 5 2 3 2 5 3" xfId="19344"/>
    <cellStyle name="Input 5 2 3 2 6" xfId="19345"/>
    <cellStyle name="Input 5 2 3 2 6 2" xfId="19346"/>
    <cellStyle name="Input 5 2 3 2 6 2 2" xfId="19347"/>
    <cellStyle name="Input 5 2 3 2 6 3" xfId="19348"/>
    <cellStyle name="Input 5 2 3 2 7" xfId="19349"/>
    <cellStyle name="Input 5 2 3 2 7 2" xfId="19350"/>
    <cellStyle name="Input 5 2 3 2 7 2 2" xfId="19351"/>
    <cellStyle name="Input 5 2 3 2 7 3" xfId="19352"/>
    <cellStyle name="Input 5 2 3 2 8" xfId="19353"/>
    <cellStyle name="Input 5 2 3 2 8 2" xfId="19354"/>
    <cellStyle name="Input 5 2 3 2 8 2 2" xfId="19355"/>
    <cellStyle name="Input 5 2 3 2 8 3" xfId="19356"/>
    <cellStyle name="Input 5 2 3 2 9" xfId="19357"/>
    <cellStyle name="Input 5 2 3 2 9 2" xfId="19358"/>
    <cellStyle name="Input 5 2 3 2 9 2 2" xfId="19359"/>
    <cellStyle name="Input 5 2 3 2 9 3" xfId="19360"/>
    <cellStyle name="Input 5 2 3 3" xfId="19361"/>
    <cellStyle name="Input 5 2 3 3 2" xfId="19362"/>
    <cellStyle name="Input 5 2 3 3 2 2" xfId="19363"/>
    <cellStyle name="Input 5 2 3 3 3" xfId="19364"/>
    <cellStyle name="Input 5 2 3 4" xfId="19365"/>
    <cellStyle name="Input 5 2 3 4 2" xfId="19366"/>
    <cellStyle name="Input 5 2 3 4 2 2" xfId="19367"/>
    <cellStyle name="Input 5 2 3 4 3" xfId="19368"/>
    <cellStyle name="Input 5 2 3 5" xfId="19369"/>
    <cellStyle name="Input 5 2 3 5 2" xfId="19370"/>
    <cellStyle name="Input 5 2 3 5 2 2" xfId="19371"/>
    <cellStyle name="Input 5 2 3 5 3" xfId="19372"/>
    <cellStyle name="Input 5 2 3 6" xfId="19373"/>
    <cellStyle name="Input 5 2 3 6 2" xfId="19374"/>
    <cellStyle name="Input 5 2 3 6 2 2" xfId="19375"/>
    <cellStyle name="Input 5 2 3 6 3" xfId="19376"/>
    <cellStyle name="Input 5 2 3 7" xfId="19377"/>
    <cellStyle name="Input 5 2 3 7 2" xfId="19378"/>
    <cellStyle name="Input 5 2 3 7 2 2" xfId="19379"/>
    <cellStyle name="Input 5 2 3 7 3" xfId="19380"/>
    <cellStyle name="Input 5 2 3 8" xfId="19381"/>
    <cellStyle name="Input 5 2 3 8 2" xfId="19382"/>
    <cellStyle name="Input 5 2 3 8 2 2" xfId="19383"/>
    <cellStyle name="Input 5 2 3 8 3" xfId="19384"/>
    <cellStyle name="Input 5 2 3 9" xfId="19385"/>
    <cellStyle name="Input 5 2 3 9 2" xfId="19386"/>
    <cellStyle name="Input 5 2 3 9 2 2" xfId="19387"/>
    <cellStyle name="Input 5 2 3 9 3" xfId="19388"/>
    <cellStyle name="Input 5 2 4" xfId="19389"/>
    <cellStyle name="Input 5 2 4 10" xfId="19390"/>
    <cellStyle name="Input 5 2 4 10 2" xfId="19391"/>
    <cellStyle name="Input 5 2 4 10 2 2" xfId="19392"/>
    <cellStyle name="Input 5 2 4 10 3" xfId="19393"/>
    <cellStyle name="Input 5 2 4 11" xfId="19394"/>
    <cellStyle name="Input 5 2 4 11 2" xfId="19395"/>
    <cellStyle name="Input 5 2 4 11 2 2" xfId="19396"/>
    <cellStyle name="Input 5 2 4 11 3" xfId="19397"/>
    <cellStyle name="Input 5 2 4 12" xfId="19398"/>
    <cellStyle name="Input 5 2 4 12 2" xfId="19399"/>
    <cellStyle name="Input 5 2 4 12 2 2" xfId="19400"/>
    <cellStyle name="Input 5 2 4 12 3" xfId="19401"/>
    <cellStyle name="Input 5 2 4 13" xfId="19402"/>
    <cellStyle name="Input 5 2 4 13 2" xfId="19403"/>
    <cellStyle name="Input 5 2 4 13 2 2" xfId="19404"/>
    <cellStyle name="Input 5 2 4 13 3" xfId="19405"/>
    <cellStyle name="Input 5 2 4 14" xfId="19406"/>
    <cellStyle name="Input 5 2 4 14 2" xfId="19407"/>
    <cellStyle name="Input 5 2 4 14 2 2" xfId="19408"/>
    <cellStyle name="Input 5 2 4 14 3" xfId="19409"/>
    <cellStyle name="Input 5 2 4 15" xfId="19410"/>
    <cellStyle name="Input 5 2 4 15 2" xfId="19411"/>
    <cellStyle name="Input 5 2 4 15 2 2" xfId="19412"/>
    <cellStyle name="Input 5 2 4 15 3" xfId="19413"/>
    <cellStyle name="Input 5 2 4 16" xfId="19414"/>
    <cellStyle name="Input 5 2 4 16 2" xfId="19415"/>
    <cellStyle name="Input 5 2 4 16 2 2" xfId="19416"/>
    <cellStyle name="Input 5 2 4 16 3" xfId="19417"/>
    <cellStyle name="Input 5 2 4 17" xfId="19418"/>
    <cellStyle name="Input 5 2 4 17 2" xfId="19419"/>
    <cellStyle name="Input 5 2 4 17 2 2" xfId="19420"/>
    <cellStyle name="Input 5 2 4 17 3" xfId="19421"/>
    <cellStyle name="Input 5 2 4 18" xfId="19422"/>
    <cellStyle name="Input 5 2 4 18 2" xfId="19423"/>
    <cellStyle name="Input 5 2 4 18 2 2" xfId="19424"/>
    <cellStyle name="Input 5 2 4 18 3" xfId="19425"/>
    <cellStyle name="Input 5 2 4 19" xfId="19426"/>
    <cellStyle name="Input 5 2 4 19 2" xfId="19427"/>
    <cellStyle name="Input 5 2 4 19 2 2" xfId="19428"/>
    <cellStyle name="Input 5 2 4 19 3" xfId="19429"/>
    <cellStyle name="Input 5 2 4 2" xfId="19430"/>
    <cellStyle name="Input 5 2 4 2 10" xfId="19431"/>
    <cellStyle name="Input 5 2 4 2 10 2" xfId="19432"/>
    <cellStyle name="Input 5 2 4 2 10 2 2" xfId="19433"/>
    <cellStyle name="Input 5 2 4 2 10 3" xfId="19434"/>
    <cellStyle name="Input 5 2 4 2 11" xfId="19435"/>
    <cellStyle name="Input 5 2 4 2 11 2" xfId="19436"/>
    <cellStyle name="Input 5 2 4 2 11 2 2" xfId="19437"/>
    <cellStyle name="Input 5 2 4 2 11 3" xfId="19438"/>
    <cellStyle name="Input 5 2 4 2 12" xfId="19439"/>
    <cellStyle name="Input 5 2 4 2 12 2" xfId="19440"/>
    <cellStyle name="Input 5 2 4 2 12 2 2" xfId="19441"/>
    <cellStyle name="Input 5 2 4 2 12 3" xfId="19442"/>
    <cellStyle name="Input 5 2 4 2 13" xfId="19443"/>
    <cellStyle name="Input 5 2 4 2 13 2" xfId="19444"/>
    <cellStyle name="Input 5 2 4 2 13 2 2" xfId="19445"/>
    <cellStyle name="Input 5 2 4 2 13 3" xfId="19446"/>
    <cellStyle name="Input 5 2 4 2 14" xfId="19447"/>
    <cellStyle name="Input 5 2 4 2 14 2" xfId="19448"/>
    <cellStyle name="Input 5 2 4 2 14 2 2" xfId="19449"/>
    <cellStyle name="Input 5 2 4 2 14 3" xfId="19450"/>
    <cellStyle name="Input 5 2 4 2 15" xfId="19451"/>
    <cellStyle name="Input 5 2 4 2 15 2" xfId="19452"/>
    <cellStyle name="Input 5 2 4 2 15 2 2" xfId="19453"/>
    <cellStyle name="Input 5 2 4 2 15 3" xfId="19454"/>
    <cellStyle name="Input 5 2 4 2 16" xfId="19455"/>
    <cellStyle name="Input 5 2 4 2 16 2" xfId="19456"/>
    <cellStyle name="Input 5 2 4 2 16 2 2" xfId="19457"/>
    <cellStyle name="Input 5 2 4 2 16 3" xfId="19458"/>
    <cellStyle name="Input 5 2 4 2 17" xfId="19459"/>
    <cellStyle name="Input 5 2 4 2 17 2" xfId="19460"/>
    <cellStyle name="Input 5 2 4 2 17 2 2" xfId="19461"/>
    <cellStyle name="Input 5 2 4 2 17 3" xfId="19462"/>
    <cellStyle name="Input 5 2 4 2 18" xfId="19463"/>
    <cellStyle name="Input 5 2 4 2 18 2" xfId="19464"/>
    <cellStyle name="Input 5 2 4 2 18 2 2" xfId="19465"/>
    <cellStyle name="Input 5 2 4 2 18 3" xfId="19466"/>
    <cellStyle name="Input 5 2 4 2 19" xfId="19467"/>
    <cellStyle name="Input 5 2 4 2 19 2" xfId="19468"/>
    <cellStyle name="Input 5 2 4 2 19 2 2" xfId="19469"/>
    <cellStyle name="Input 5 2 4 2 19 3" xfId="19470"/>
    <cellStyle name="Input 5 2 4 2 2" xfId="19471"/>
    <cellStyle name="Input 5 2 4 2 2 2" xfId="19472"/>
    <cellStyle name="Input 5 2 4 2 2 2 2" xfId="19473"/>
    <cellStyle name="Input 5 2 4 2 2 3" xfId="19474"/>
    <cellStyle name="Input 5 2 4 2 20" xfId="19475"/>
    <cellStyle name="Input 5 2 4 2 20 2" xfId="19476"/>
    <cellStyle name="Input 5 2 4 2 20 2 2" xfId="19477"/>
    <cellStyle name="Input 5 2 4 2 20 3" xfId="19478"/>
    <cellStyle name="Input 5 2 4 2 21" xfId="19479"/>
    <cellStyle name="Input 5 2 4 2 21 2" xfId="19480"/>
    <cellStyle name="Input 5 2 4 2 22" xfId="19481"/>
    <cellStyle name="Input 5 2 4 2 3" xfId="19482"/>
    <cellStyle name="Input 5 2 4 2 3 2" xfId="19483"/>
    <cellStyle name="Input 5 2 4 2 3 2 2" xfId="19484"/>
    <cellStyle name="Input 5 2 4 2 3 3" xfId="19485"/>
    <cellStyle name="Input 5 2 4 2 4" xfId="19486"/>
    <cellStyle name="Input 5 2 4 2 4 2" xfId="19487"/>
    <cellStyle name="Input 5 2 4 2 4 2 2" xfId="19488"/>
    <cellStyle name="Input 5 2 4 2 4 3" xfId="19489"/>
    <cellStyle name="Input 5 2 4 2 5" xfId="19490"/>
    <cellStyle name="Input 5 2 4 2 5 2" xfId="19491"/>
    <cellStyle name="Input 5 2 4 2 5 2 2" xfId="19492"/>
    <cellStyle name="Input 5 2 4 2 5 3" xfId="19493"/>
    <cellStyle name="Input 5 2 4 2 6" xfId="19494"/>
    <cellStyle name="Input 5 2 4 2 6 2" xfId="19495"/>
    <cellStyle name="Input 5 2 4 2 6 2 2" xfId="19496"/>
    <cellStyle name="Input 5 2 4 2 6 3" xfId="19497"/>
    <cellStyle name="Input 5 2 4 2 7" xfId="19498"/>
    <cellStyle name="Input 5 2 4 2 7 2" xfId="19499"/>
    <cellStyle name="Input 5 2 4 2 7 2 2" xfId="19500"/>
    <cellStyle name="Input 5 2 4 2 7 3" xfId="19501"/>
    <cellStyle name="Input 5 2 4 2 8" xfId="19502"/>
    <cellStyle name="Input 5 2 4 2 8 2" xfId="19503"/>
    <cellStyle name="Input 5 2 4 2 8 2 2" xfId="19504"/>
    <cellStyle name="Input 5 2 4 2 8 3" xfId="19505"/>
    <cellStyle name="Input 5 2 4 2 9" xfId="19506"/>
    <cellStyle name="Input 5 2 4 2 9 2" xfId="19507"/>
    <cellStyle name="Input 5 2 4 2 9 2 2" xfId="19508"/>
    <cellStyle name="Input 5 2 4 2 9 3" xfId="19509"/>
    <cellStyle name="Input 5 2 4 20" xfId="19510"/>
    <cellStyle name="Input 5 2 4 20 2" xfId="19511"/>
    <cellStyle name="Input 5 2 4 20 2 2" xfId="19512"/>
    <cellStyle name="Input 5 2 4 20 3" xfId="19513"/>
    <cellStyle name="Input 5 2 4 21" xfId="19514"/>
    <cellStyle name="Input 5 2 4 21 2" xfId="19515"/>
    <cellStyle name="Input 5 2 4 21 2 2" xfId="19516"/>
    <cellStyle name="Input 5 2 4 21 3" xfId="19517"/>
    <cellStyle name="Input 5 2 4 22" xfId="19518"/>
    <cellStyle name="Input 5 2 4 22 2" xfId="19519"/>
    <cellStyle name="Input 5 2 4 23" xfId="19520"/>
    <cellStyle name="Input 5 2 4 3" xfId="19521"/>
    <cellStyle name="Input 5 2 4 3 2" xfId="19522"/>
    <cellStyle name="Input 5 2 4 3 2 2" xfId="19523"/>
    <cellStyle name="Input 5 2 4 3 3" xfId="19524"/>
    <cellStyle name="Input 5 2 4 4" xfId="19525"/>
    <cellStyle name="Input 5 2 4 4 2" xfId="19526"/>
    <cellStyle name="Input 5 2 4 4 2 2" xfId="19527"/>
    <cellStyle name="Input 5 2 4 4 3" xfId="19528"/>
    <cellStyle name="Input 5 2 4 5" xfId="19529"/>
    <cellStyle name="Input 5 2 4 5 2" xfId="19530"/>
    <cellStyle name="Input 5 2 4 5 2 2" xfId="19531"/>
    <cellStyle name="Input 5 2 4 5 3" xfId="19532"/>
    <cellStyle name="Input 5 2 4 6" xfId="19533"/>
    <cellStyle name="Input 5 2 4 6 2" xfId="19534"/>
    <cellStyle name="Input 5 2 4 6 2 2" xfId="19535"/>
    <cellStyle name="Input 5 2 4 6 3" xfId="19536"/>
    <cellStyle name="Input 5 2 4 7" xfId="19537"/>
    <cellStyle name="Input 5 2 4 7 2" xfId="19538"/>
    <cellStyle name="Input 5 2 4 7 2 2" xfId="19539"/>
    <cellStyle name="Input 5 2 4 7 3" xfId="19540"/>
    <cellStyle name="Input 5 2 4 8" xfId="19541"/>
    <cellStyle name="Input 5 2 4 8 2" xfId="19542"/>
    <cellStyle name="Input 5 2 4 8 2 2" xfId="19543"/>
    <cellStyle name="Input 5 2 4 8 3" xfId="19544"/>
    <cellStyle name="Input 5 2 4 9" xfId="19545"/>
    <cellStyle name="Input 5 2 4 9 2" xfId="19546"/>
    <cellStyle name="Input 5 2 4 9 2 2" xfId="19547"/>
    <cellStyle name="Input 5 2 4 9 3" xfId="19548"/>
    <cellStyle name="Input 5 2 5" xfId="19549"/>
    <cellStyle name="Input 5 2 5 10" xfId="19550"/>
    <cellStyle name="Input 5 2 5 10 2" xfId="19551"/>
    <cellStyle name="Input 5 2 5 10 2 2" xfId="19552"/>
    <cellStyle name="Input 5 2 5 10 3" xfId="19553"/>
    <cellStyle name="Input 5 2 5 11" xfId="19554"/>
    <cellStyle name="Input 5 2 5 11 2" xfId="19555"/>
    <cellStyle name="Input 5 2 5 11 2 2" xfId="19556"/>
    <cellStyle name="Input 5 2 5 11 3" xfId="19557"/>
    <cellStyle name="Input 5 2 5 12" xfId="19558"/>
    <cellStyle name="Input 5 2 5 12 2" xfId="19559"/>
    <cellStyle name="Input 5 2 5 12 2 2" xfId="19560"/>
    <cellStyle name="Input 5 2 5 12 3" xfId="19561"/>
    <cellStyle name="Input 5 2 5 13" xfId="19562"/>
    <cellStyle name="Input 5 2 5 13 2" xfId="19563"/>
    <cellStyle name="Input 5 2 5 13 2 2" xfId="19564"/>
    <cellStyle name="Input 5 2 5 13 3" xfId="19565"/>
    <cellStyle name="Input 5 2 5 14" xfId="19566"/>
    <cellStyle name="Input 5 2 5 14 2" xfId="19567"/>
    <cellStyle name="Input 5 2 5 14 2 2" xfId="19568"/>
    <cellStyle name="Input 5 2 5 14 3" xfId="19569"/>
    <cellStyle name="Input 5 2 5 15" xfId="19570"/>
    <cellStyle name="Input 5 2 5 15 2" xfId="19571"/>
    <cellStyle name="Input 5 2 5 15 2 2" xfId="19572"/>
    <cellStyle name="Input 5 2 5 15 3" xfId="19573"/>
    <cellStyle name="Input 5 2 5 16" xfId="19574"/>
    <cellStyle name="Input 5 2 5 16 2" xfId="19575"/>
    <cellStyle name="Input 5 2 5 16 2 2" xfId="19576"/>
    <cellStyle name="Input 5 2 5 16 3" xfId="19577"/>
    <cellStyle name="Input 5 2 5 17" xfId="19578"/>
    <cellStyle name="Input 5 2 5 17 2" xfId="19579"/>
    <cellStyle name="Input 5 2 5 17 2 2" xfId="19580"/>
    <cellStyle name="Input 5 2 5 17 3" xfId="19581"/>
    <cellStyle name="Input 5 2 5 18" xfId="19582"/>
    <cellStyle name="Input 5 2 5 18 2" xfId="19583"/>
    <cellStyle name="Input 5 2 5 18 2 2" xfId="19584"/>
    <cellStyle name="Input 5 2 5 18 3" xfId="19585"/>
    <cellStyle name="Input 5 2 5 19" xfId="19586"/>
    <cellStyle name="Input 5 2 5 19 2" xfId="19587"/>
    <cellStyle name="Input 5 2 5 19 2 2" xfId="19588"/>
    <cellStyle name="Input 5 2 5 19 3" xfId="19589"/>
    <cellStyle name="Input 5 2 5 2" xfId="19590"/>
    <cellStyle name="Input 5 2 5 2 2" xfId="19591"/>
    <cellStyle name="Input 5 2 5 2 2 2" xfId="19592"/>
    <cellStyle name="Input 5 2 5 2 3" xfId="19593"/>
    <cellStyle name="Input 5 2 5 20" xfId="19594"/>
    <cellStyle name="Input 5 2 5 20 2" xfId="19595"/>
    <cellStyle name="Input 5 2 5 20 2 2" xfId="19596"/>
    <cellStyle name="Input 5 2 5 20 3" xfId="19597"/>
    <cellStyle name="Input 5 2 5 21" xfId="19598"/>
    <cellStyle name="Input 5 2 5 21 2" xfId="19599"/>
    <cellStyle name="Input 5 2 5 22" xfId="19600"/>
    <cellStyle name="Input 5 2 5 3" xfId="19601"/>
    <cellStyle name="Input 5 2 5 3 2" xfId="19602"/>
    <cellStyle name="Input 5 2 5 3 2 2" xfId="19603"/>
    <cellStyle name="Input 5 2 5 3 3" xfId="19604"/>
    <cellStyle name="Input 5 2 5 4" xfId="19605"/>
    <cellStyle name="Input 5 2 5 4 2" xfId="19606"/>
    <cellStyle name="Input 5 2 5 4 2 2" xfId="19607"/>
    <cellStyle name="Input 5 2 5 4 3" xfId="19608"/>
    <cellStyle name="Input 5 2 5 5" xfId="19609"/>
    <cellStyle name="Input 5 2 5 5 2" xfId="19610"/>
    <cellStyle name="Input 5 2 5 5 2 2" xfId="19611"/>
    <cellStyle name="Input 5 2 5 5 3" xfId="19612"/>
    <cellStyle name="Input 5 2 5 6" xfId="19613"/>
    <cellStyle name="Input 5 2 5 6 2" xfId="19614"/>
    <cellStyle name="Input 5 2 5 6 2 2" xfId="19615"/>
    <cellStyle name="Input 5 2 5 6 3" xfId="19616"/>
    <cellStyle name="Input 5 2 5 7" xfId="19617"/>
    <cellStyle name="Input 5 2 5 7 2" xfId="19618"/>
    <cellStyle name="Input 5 2 5 7 2 2" xfId="19619"/>
    <cellStyle name="Input 5 2 5 7 3" xfId="19620"/>
    <cellStyle name="Input 5 2 5 8" xfId="19621"/>
    <cellStyle name="Input 5 2 5 8 2" xfId="19622"/>
    <cellStyle name="Input 5 2 5 8 2 2" xfId="19623"/>
    <cellStyle name="Input 5 2 5 8 3" xfId="19624"/>
    <cellStyle name="Input 5 2 5 9" xfId="19625"/>
    <cellStyle name="Input 5 2 5 9 2" xfId="19626"/>
    <cellStyle name="Input 5 2 5 9 2 2" xfId="19627"/>
    <cellStyle name="Input 5 2 5 9 3" xfId="19628"/>
    <cellStyle name="Input 5 2 6" xfId="19629"/>
    <cellStyle name="Input 5 2 6 2" xfId="19630"/>
    <cellStyle name="Input 5 2 6 2 2" xfId="19631"/>
    <cellStyle name="Input 5 2 6 3" xfId="19632"/>
    <cellStyle name="Input 5 2 7" xfId="19633"/>
    <cellStyle name="Input 5 2 7 2" xfId="19634"/>
    <cellStyle name="Input 5 2 7 2 2" xfId="19635"/>
    <cellStyle name="Input 5 2 7 3" xfId="19636"/>
    <cellStyle name="Input 5 2 8" xfId="19637"/>
    <cellStyle name="Input 5 2 8 2" xfId="19638"/>
    <cellStyle name="Input 5 2 8 2 2" xfId="19639"/>
    <cellStyle name="Input 5 2 8 3" xfId="19640"/>
    <cellStyle name="Input 5 2 9" xfId="19641"/>
    <cellStyle name="Input 5 2 9 2" xfId="19642"/>
    <cellStyle name="Input 5 2 9 2 2" xfId="19643"/>
    <cellStyle name="Input 5 2 9 3" xfId="19644"/>
    <cellStyle name="Input 5 20" xfId="19645"/>
    <cellStyle name="Input 5 20 2" xfId="19646"/>
    <cellStyle name="Input 5 20 2 2" xfId="19647"/>
    <cellStyle name="Input 5 20 3" xfId="19648"/>
    <cellStyle name="Input 5 21" xfId="19649"/>
    <cellStyle name="Input 5 21 2" xfId="19650"/>
    <cellStyle name="Input 5 21 2 2" xfId="19651"/>
    <cellStyle name="Input 5 21 3" xfId="19652"/>
    <cellStyle name="Input 5 22" xfId="19653"/>
    <cellStyle name="Input 5 22 2" xfId="19654"/>
    <cellStyle name="Input 5 23" xfId="19655"/>
    <cellStyle name="Input 5 24" xfId="19656"/>
    <cellStyle name="Input 5 25" xfId="19657"/>
    <cellStyle name="Input 5 26" xfId="19658"/>
    <cellStyle name="Input 5 3" xfId="19659"/>
    <cellStyle name="Input 5 3 10" xfId="19660"/>
    <cellStyle name="Input 5 3 10 2" xfId="19661"/>
    <cellStyle name="Input 5 3 10 2 2" xfId="19662"/>
    <cellStyle name="Input 5 3 10 3" xfId="19663"/>
    <cellStyle name="Input 5 3 11" xfId="19664"/>
    <cellStyle name="Input 5 3 11 2" xfId="19665"/>
    <cellStyle name="Input 5 3 11 2 2" xfId="19666"/>
    <cellStyle name="Input 5 3 11 3" xfId="19667"/>
    <cellStyle name="Input 5 3 12" xfId="19668"/>
    <cellStyle name="Input 5 3 12 2" xfId="19669"/>
    <cellStyle name="Input 5 3 12 2 2" xfId="19670"/>
    <cellStyle name="Input 5 3 12 3" xfId="19671"/>
    <cellStyle name="Input 5 3 13" xfId="19672"/>
    <cellStyle name="Input 5 3 13 2" xfId="19673"/>
    <cellStyle name="Input 5 3 13 2 2" xfId="19674"/>
    <cellStyle name="Input 5 3 13 3" xfId="19675"/>
    <cellStyle name="Input 5 3 14" xfId="19676"/>
    <cellStyle name="Input 5 3 14 2" xfId="19677"/>
    <cellStyle name="Input 5 3 14 2 2" xfId="19678"/>
    <cellStyle name="Input 5 3 14 3" xfId="19679"/>
    <cellStyle name="Input 5 3 15" xfId="19680"/>
    <cellStyle name="Input 5 3 15 2" xfId="19681"/>
    <cellStyle name="Input 5 3 15 2 2" xfId="19682"/>
    <cellStyle name="Input 5 3 15 3" xfId="19683"/>
    <cellStyle name="Input 5 3 16" xfId="19684"/>
    <cellStyle name="Input 5 3 16 2" xfId="19685"/>
    <cellStyle name="Input 5 3 16 2 2" xfId="19686"/>
    <cellStyle name="Input 5 3 16 3" xfId="19687"/>
    <cellStyle name="Input 5 3 17" xfId="19688"/>
    <cellStyle name="Input 5 3 17 2" xfId="19689"/>
    <cellStyle name="Input 5 3 17 2 2" xfId="19690"/>
    <cellStyle name="Input 5 3 17 3" xfId="19691"/>
    <cellStyle name="Input 5 3 18" xfId="19692"/>
    <cellStyle name="Input 5 3 18 2" xfId="19693"/>
    <cellStyle name="Input 5 3 19" xfId="19694"/>
    <cellStyle name="Input 5 3 2" xfId="19695"/>
    <cellStyle name="Input 5 3 2 10" xfId="19696"/>
    <cellStyle name="Input 5 3 2 10 2" xfId="19697"/>
    <cellStyle name="Input 5 3 2 10 2 2" xfId="19698"/>
    <cellStyle name="Input 5 3 2 10 3" xfId="19699"/>
    <cellStyle name="Input 5 3 2 11" xfId="19700"/>
    <cellStyle name="Input 5 3 2 11 2" xfId="19701"/>
    <cellStyle name="Input 5 3 2 11 2 2" xfId="19702"/>
    <cellStyle name="Input 5 3 2 11 3" xfId="19703"/>
    <cellStyle name="Input 5 3 2 12" xfId="19704"/>
    <cellStyle name="Input 5 3 2 12 2" xfId="19705"/>
    <cellStyle name="Input 5 3 2 12 2 2" xfId="19706"/>
    <cellStyle name="Input 5 3 2 12 3" xfId="19707"/>
    <cellStyle name="Input 5 3 2 13" xfId="19708"/>
    <cellStyle name="Input 5 3 2 13 2" xfId="19709"/>
    <cellStyle name="Input 5 3 2 13 2 2" xfId="19710"/>
    <cellStyle name="Input 5 3 2 13 3" xfId="19711"/>
    <cellStyle name="Input 5 3 2 14" xfId="19712"/>
    <cellStyle name="Input 5 3 2 14 2" xfId="19713"/>
    <cellStyle name="Input 5 3 2 14 2 2" xfId="19714"/>
    <cellStyle name="Input 5 3 2 14 3" xfId="19715"/>
    <cellStyle name="Input 5 3 2 15" xfId="19716"/>
    <cellStyle name="Input 5 3 2 15 2" xfId="19717"/>
    <cellStyle name="Input 5 3 2 15 2 2" xfId="19718"/>
    <cellStyle name="Input 5 3 2 15 3" xfId="19719"/>
    <cellStyle name="Input 5 3 2 16" xfId="19720"/>
    <cellStyle name="Input 5 3 2 16 2" xfId="19721"/>
    <cellStyle name="Input 5 3 2 16 2 2" xfId="19722"/>
    <cellStyle name="Input 5 3 2 16 3" xfId="19723"/>
    <cellStyle name="Input 5 3 2 17" xfId="19724"/>
    <cellStyle name="Input 5 3 2 17 2" xfId="19725"/>
    <cellStyle name="Input 5 3 2 17 2 2" xfId="19726"/>
    <cellStyle name="Input 5 3 2 17 3" xfId="19727"/>
    <cellStyle name="Input 5 3 2 18" xfId="19728"/>
    <cellStyle name="Input 5 3 2 18 2" xfId="19729"/>
    <cellStyle name="Input 5 3 2 18 2 2" xfId="19730"/>
    <cellStyle name="Input 5 3 2 18 3" xfId="19731"/>
    <cellStyle name="Input 5 3 2 19" xfId="19732"/>
    <cellStyle name="Input 5 3 2 19 2" xfId="19733"/>
    <cellStyle name="Input 5 3 2 19 2 2" xfId="19734"/>
    <cellStyle name="Input 5 3 2 19 3" xfId="19735"/>
    <cellStyle name="Input 5 3 2 2" xfId="19736"/>
    <cellStyle name="Input 5 3 2 2 2" xfId="19737"/>
    <cellStyle name="Input 5 3 2 2 2 2" xfId="19738"/>
    <cellStyle name="Input 5 3 2 2 3" xfId="19739"/>
    <cellStyle name="Input 5 3 2 20" xfId="19740"/>
    <cellStyle name="Input 5 3 2 20 2" xfId="19741"/>
    <cellStyle name="Input 5 3 2 20 2 2" xfId="19742"/>
    <cellStyle name="Input 5 3 2 20 3" xfId="19743"/>
    <cellStyle name="Input 5 3 2 21" xfId="19744"/>
    <cellStyle name="Input 5 3 2 21 2" xfId="19745"/>
    <cellStyle name="Input 5 3 2 22" xfId="19746"/>
    <cellStyle name="Input 5 3 2 3" xfId="19747"/>
    <cellStyle name="Input 5 3 2 3 2" xfId="19748"/>
    <cellStyle name="Input 5 3 2 3 2 2" xfId="19749"/>
    <cellStyle name="Input 5 3 2 3 3" xfId="19750"/>
    <cellStyle name="Input 5 3 2 4" xfId="19751"/>
    <cellStyle name="Input 5 3 2 4 2" xfId="19752"/>
    <cellStyle name="Input 5 3 2 4 2 2" xfId="19753"/>
    <cellStyle name="Input 5 3 2 4 3" xfId="19754"/>
    <cellStyle name="Input 5 3 2 5" xfId="19755"/>
    <cellStyle name="Input 5 3 2 5 2" xfId="19756"/>
    <cellStyle name="Input 5 3 2 5 2 2" xfId="19757"/>
    <cellStyle name="Input 5 3 2 5 3" xfId="19758"/>
    <cellStyle name="Input 5 3 2 6" xfId="19759"/>
    <cellStyle name="Input 5 3 2 6 2" xfId="19760"/>
    <cellStyle name="Input 5 3 2 6 2 2" xfId="19761"/>
    <cellStyle name="Input 5 3 2 6 3" xfId="19762"/>
    <cellStyle name="Input 5 3 2 7" xfId="19763"/>
    <cellStyle name="Input 5 3 2 7 2" xfId="19764"/>
    <cellStyle name="Input 5 3 2 7 2 2" xfId="19765"/>
    <cellStyle name="Input 5 3 2 7 3" xfId="19766"/>
    <cellStyle name="Input 5 3 2 8" xfId="19767"/>
    <cellStyle name="Input 5 3 2 8 2" xfId="19768"/>
    <cellStyle name="Input 5 3 2 8 2 2" xfId="19769"/>
    <cellStyle name="Input 5 3 2 8 3" xfId="19770"/>
    <cellStyle name="Input 5 3 2 9" xfId="19771"/>
    <cellStyle name="Input 5 3 2 9 2" xfId="19772"/>
    <cellStyle name="Input 5 3 2 9 2 2" xfId="19773"/>
    <cellStyle name="Input 5 3 2 9 3" xfId="19774"/>
    <cellStyle name="Input 5 3 3" xfId="19775"/>
    <cellStyle name="Input 5 3 3 2" xfId="19776"/>
    <cellStyle name="Input 5 3 3 2 2" xfId="19777"/>
    <cellStyle name="Input 5 3 3 3" xfId="19778"/>
    <cellStyle name="Input 5 3 4" xfId="19779"/>
    <cellStyle name="Input 5 3 4 2" xfId="19780"/>
    <cellStyle name="Input 5 3 4 2 2" xfId="19781"/>
    <cellStyle name="Input 5 3 4 3" xfId="19782"/>
    <cellStyle name="Input 5 3 5" xfId="19783"/>
    <cellStyle name="Input 5 3 5 2" xfId="19784"/>
    <cellStyle name="Input 5 3 5 2 2" xfId="19785"/>
    <cellStyle name="Input 5 3 5 3" xfId="19786"/>
    <cellStyle name="Input 5 3 6" xfId="19787"/>
    <cellStyle name="Input 5 3 6 2" xfId="19788"/>
    <cellStyle name="Input 5 3 6 2 2" xfId="19789"/>
    <cellStyle name="Input 5 3 6 3" xfId="19790"/>
    <cellStyle name="Input 5 3 7" xfId="19791"/>
    <cellStyle name="Input 5 3 7 2" xfId="19792"/>
    <cellStyle name="Input 5 3 7 2 2" xfId="19793"/>
    <cellStyle name="Input 5 3 7 3" xfId="19794"/>
    <cellStyle name="Input 5 3 8" xfId="19795"/>
    <cellStyle name="Input 5 3 8 2" xfId="19796"/>
    <cellStyle name="Input 5 3 8 2 2" xfId="19797"/>
    <cellStyle name="Input 5 3 8 3" xfId="19798"/>
    <cellStyle name="Input 5 3 9" xfId="19799"/>
    <cellStyle name="Input 5 3 9 2" xfId="19800"/>
    <cellStyle name="Input 5 3 9 2 2" xfId="19801"/>
    <cellStyle name="Input 5 3 9 3" xfId="19802"/>
    <cellStyle name="Input 5 4" xfId="19803"/>
    <cellStyle name="Input 5 4 10" xfId="19804"/>
    <cellStyle name="Input 5 4 10 2" xfId="19805"/>
    <cellStyle name="Input 5 4 10 2 2" xfId="19806"/>
    <cellStyle name="Input 5 4 10 3" xfId="19807"/>
    <cellStyle name="Input 5 4 11" xfId="19808"/>
    <cellStyle name="Input 5 4 11 2" xfId="19809"/>
    <cellStyle name="Input 5 4 11 2 2" xfId="19810"/>
    <cellStyle name="Input 5 4 11 3" xfId="19811"/>
    <cellStyle name="Input 5 4 12" xfId="19812"/>
    <cellStyle name="Input 5 4 12 2" xfId="19813"/>
    <cellStyle name="Input 5 4 12 2 2" xfId="19814"/>
    <cellStyle name="Input 5 4 12 3" xfId="19815"/>
    <cellStyle name="Input 5 4 13" xfId="19816"/>
    <cellStyle name="Input 5 4 13 2" xfId="19817"/>
    <cellStyle name="Input 5 4 13 2 2" xfId="19818"/>
    <cellStyle name="Input 5 4 13 3" xfId="19819"/>
    <cellStyle name="Input 5 4 14" xfId="19820"/>
    <cellStyle name="Input 5 4 14 2" xfId="19821"/>
    <cellStyle name="Input 5 4 14 2 2" xfId="19822"/>
    <cellStyle name="Input 5 4 14 3" xfId="19823"/>
    <cellStyle name="Input 5 4 15" xfId="19824"/>
    <cellStyle name="Input 5 4 15 2" xfId="19825"/>
    <cellStyle name="Input 5 4 15 2 2" xfId="19826"/>
    <cellStyle name="Input 5 4 15 3" xfId="19827"/>
    <cellStyle name="Input 5 4 16" xfId="19828"/>
    <cellStyle name="Input 5 4 16 2" xfId="19829"/>
    <cellStyle name="Input 5 4 16 2 2" xfId="19830"/>
    <cellStyle name="Input 5 4 16 3" xfId="19831"/>
    <cellStyle name="Input 5 4 17" xfId="19832"/>
    <cellStyle name="Input 5 4 17 2" xfId="19833"/>
    <cellStyle name="Input 5 4 17 2 2" xfId="19834"/>
    <cellStyle name="Input 5 4 17 3" xfId="19835"/>
    <cellStyle name="Input 5 4 18" xfId="19836"/>
    <cellStyle name="Input 5 4 18 2" xfId="19837"/>
    <cellStyle name="Input 5 4 19" xfId="19838"/>
    <cellStyle name="Input 5 4 2" xfId="19839"/>
    <cellStyle name="Input 5 4 2 10" xfId="19840"/>
    <cellStyle name="Input 5 4 2 10 2" xfId="19841"/>
    <cellStyle name="Input 5 4 2 10 2 2" xfId="19842"/>
    <cellStyle name="Input 5 4 2 10 3" xfId="19843"/>
    <cellStyle name="Input 5 4 2 11" xfId="19844"/>
    <cellStyle name="Input 5 4 2 11 2" xfId="19845"/>
    <cellStyle name="Input 5 4 2 11 2 2" xfId="19846"/>
    <cellStyle name="Input 5 4 2 11 3" xfId="19847"/>
    <cellStyle name="Input 5 4 2 12" xfId="19848"/>
    <cellStyle name="Input 5 4 2 12 2" xfId="19849"/>
    <cellStyle name="Input 5 4 2 12 2 2" xfId="19850"/>
    <cellStyle name="Input 5 4 2 12 3" xfId="19851"/>
    <cellStyle name="Input 5 4 2 13" xfId="19852"/>
    <cellStyle name="Input 5 4 2 13 2" xfId="19853"/>
    <cellStyle name="Input 5 4 2 13 2 2" xfId="19854"/>
    <cellStyle name="Input 5 4 2 13 3" xfId="19855"/>
    <cellStyle name="Input 5 4 2 14" xfId="19856"/>
    <cellStyle name="Input 5 4 2 14 2" xfId="19857"/>
    <cellStyle name="Input 5 4 2 14 2 2" xfId="19858"/>
    <cellStyle name="Input 5 4 2 14 3" xfId="19859"/>
    <cellStyle name="Input 5 4 2 15" xfId="19860"/>
    <cellStyle name="Input 5 4 2 15 2" xfId="19861"/>
    <cellStyle name="Input 5 4 2 15 2 2" xfId="19862"/>
    <cellStyle name="Input 5 4 2 15 3" xfId="19863"/>
    <cellStyle name="Input 5 4 2 16" xfId="19864"/>
    <cellStyle name="Input 5 4 2 16 2" xfId="19865"/>
    <cellStyle name="Input 5 4 2 16 2 2" xfId="19866"/>
    <cellStyle name="Input 5 4 2 16 3" xfId="19867"/>
    <cellStyle name="Input 5 4 2 17" xfId="19868"/>
    <cellStyle name="Input 5 4 2 17 2" xfId="19869"/>
    <cellStyle name="Input 5 4 2 17 2 2" xfId="19870"/>
    <cellStyle name="Input 5 4 2 17 3" xfId="19871"/>
    <cellStyle name="Input 5 4 2 18" xfId="19872"/>
    <cellStyle name="Input 5 4 2 18 2" xfId="19873"/>
    <cellStyle name="Input 5 4 2 18 2 2" xfId="19874"/>
    <cellStyle name="Input 5 4 2 18 3" xfId="19875"/>
    <cellStyle name="Input 5 4 2 19" xfId="19876"/>
    <cellStyle name="Input 5 4 2 19 2" xfId="19877"/>
    <cellStyle name="Input 5 4 2 19 2 2" xfId="19878"/>
    <cellStyle name="Input 5 4 2 19 3" xfId="19879"/>
    <cellStyle name="Input 5 4 2 2" xfId="19880"/>
    <cellStyle name="Input 5 4 2 2 2" xfId="19881"/>
    <cellStyle name="Input 5 4 2 2 2 2" xfId="19882"/>
    <cellStyle name="Input 5 4 2 2 3" xfId="19883"/>
    <cellStyle name="Input 5 4 2 20" xfId="19884"/>
    <cellStyle name="Input 5 4 2 20 2" xfId="19885"/>
    <cellStyle name="Input 5 4 2 20 2 2" xfId="19886"/>
    <cellStyle name="Input 5 4 2 20 3" xfId="19887"/>
    <cellStyle name="Input 5 4 2 21" xfId="19888"/>
    <cellStyle name="Input 5 4 2 21 2" xfId="19889"/>
    <cellStyle name="Input 5 4 2 22" xfId="19890"/>
    <cellStyle name="Input 5 4 2 3" xfId="19891"/>
    <cellStyle name="Input 5 4 2 3 2" xfId="19892"/>
    <cellStyle name="Input 5 4 2 3 2 2" xfId="19893"/>
    <cellStyle name="Input 5 4 2 3 3" xfId="19894"/>
    <cellStyle name="Input 5 4 2 4" xfId="19895"/>
    <cellStyle name="Input 5 4 2 4 2" xfId="19896"/>
    <cellStyle name="Input 5 4 2 4 2 2" xfId="19897"/>
    <cellStyle name="Input 5 4 2 4 3" xfId="19898"/>
    <cellStyle name="Input 5 4 2 5" xfId="19899"/>
    <cellStyle name="Input 5 4 2 5 2" xfId="19900"/>
    <cellStyle name="Input 5 4 2 5 2 2" xfId="19901"/>
    <cellStyle name="Input 5 4 2 5 3" xfId="19902"/>
    <cellStyle name="Input 5 4 2 6" xfId="19903"/>
    <cellStyle name="Input 5 4 2 6 2" xfId="19904"/>
    <cellStyle name="Input 5 4 2 6 2 2" xfId="19905"/>
    <cellStyle name="Input 5 4 2 6 3" xfId="19906"/>
    <cellStyle name="Input 5 4 2 7" xfId="19907"/>
    <cellStyle name="Input 5 4 2 7 2" xfId="19908"/>
    <cellStyle name="Input 5 4 2 7 2 2" xfId="19909"/>
    <cellStyle name="Input 5 4 2 7 3" xfId="19910"/>
    <cellStyle name="Input 5 4 2 8" xfId="19911"/>
    <cellStyle name="Input 5 4 2 8 2" xfId="19912"/>
    <cellStyle name="Input 5 4 2 8 2 2" xfId="19913"/>
    <cellStyle name="Input 5 4 2 8 3" xfId="19914"/>
    <cellStyle name="Input 5 4 2 9" xfId="19915"/>
    <cellStyle name="Input 5 4 2 9 2" xfId="19916"/>
    <cellStyle name="Input 5 4 2 9 2 2" xfId="19917"/>
    <cellStyle name="Input 5 4 2 9 3" xfId="19918"/>
    <cellStyle name="Input 5 4 3" xfId="19919"/>
    <cellStyle name="Input 5 4 3 2" xfId="19920"/>
    <cellStyle name="Input 5 4 3 2 2" xfId="19921"/>
    <cellStyle name="Input 5 4 3 3" xfId="19922"/>
    <cellStyle name="Input 5 4 4" xfId="19923"/>
    <cellStyle name="Input 5 4 4 2" xfId="19924"/>
    <cellStyle name="Input 5 4 4 2 2" xfId="19925"/>
    <cellStyle name="Input 5 4 4 3" xfId="19926"/>
    <cellStyle name="Input 5 4 5" xfId="19927"/>
    <cellStyle name="Input 5 4 5 2" xfId="19928"/>
    <cellStyle name="Input 5 4 5 2 2" xfId="19929"/>
    <cellStyle name="Input 5 4 5 3" xfId="19930"/>
    <cellStyle name="Input 5 4 6" xfId="19931"/>
    <cellStyle name="Input 5 4 6 2" xfId="19932"/>
    <cellStyle name="Input 5 4 6 2 2" xfId="19933"/>
    <cellStyle name="Input 5 4 6 3" xfId="19934"/>
    <cellStyle name="Input 5 4 7" xfId="19935"/>
    <cellStyle name="Input 5 4 7 2" xfId="19936"/>
    <cellStyle name="Input 5 4 7 2 2" xfId="19937"/>
    <cellStyle name="Input 5 4 7 3" xfId="19938"/>
    <cellStyle name="Input 5 4 8" xfId="19939"/>
    <cellStyle name="Input 5 4 8 2" xfId="19940"/>
    <cellStyle name="Input 5 4 8 2 2" xfId="19941"/>
    <cellStyle name="Input 5 4 8 3" xfId="19942"/>
    <cellStyle name="Input 5 4 9" xfId="19943"/>
    <cellStyle name="Input 5 4 9 2" xfId="19944"/>
    <cellStyle name="Input 5 4 9 2 2" xfId="19945"/>
    <cellStyle name="Input 5 4 9 3" xfId="19946"/>
    <cellStyle name="Input 5 5" xfId="19947"/>
    <cellStyle name="Input 5 5 10" xfId="19948"/>
    <cellStyle name="Input 5 5 10 2" xfId="19949"/>
    <cellStyle name="Input 5 5 10 2 2" xfId="19950"/>
    <cellStyle name="Input 5 5 10 3" xfId="19951"/>
    <cellStyle name="Input 5 5 11" xfId="19952"/>
    <cellStyle name="Input 5 5 11 2" xfId="19953"/>
    <cellStyle name="Input 5 5 11 2 2" xfId="19954"/>
    <cellStyle name="Input 5 5 11 3" xfId="19955"/>
    <cellStyle name="Input 5 5 12" xfId="19956"/>
    <cellStyle name="Input 5 5 12 2" xfId="19957"/>
    <cellStyle name="Input 5 5 12 2 2" xfId="19958"/>
    <cellStyle name="Input 5 5 12 3" xfId="19959"/>
    <cellStyle name="Input 5 5 13" xfId="19960"/>
    <cellStyle name="Input 5 5 13 2" xfId="19961"/>
    <cellStyle name="Input 5 5 13 2 2" xfId="19962"/>
    <cellStyle name="Input 5 5 13 3" xfId="19963"/>
    <cellStyle name="Input 5 5 14" xfId="19964"/>
    <cellStyle name="Input 5 5 14 2" xfId="19965"/>
    <cellStyle name="Input 5 5 14 2 2" xfId="19966"/>
    <cellStyle name="Input 5 5 14 3" xfId="19967"/>
    <cellStyle name="Input 5 5 15" xfId="19968"/>
    <cellStyle name="Input 5 5 15 2" xfId="19969"/>
    <cellStyle name="Input 5 5 15 2 2" xfId="19970"/>
    <cellStyle name="Input 5 5 15 3" xfId="19971"/>
    <cellStyle name="Input 5 5 16" xfId="19972"/>
    <cellStyle name="Input 5 5 16 2" xfId="19973"/>
    <cellStyle name="Input 5 5 16 2 2" xfId="19974"/>
    <cellStyle name="Input 5 5 16 3" xfId="19975"/>
    <cellStyle name="Input 5 5 17" xfId="19976"/>
    <cellStyle name="Input 5 5 17 2" xfId="19977"/>
    <cellStyle name="Input 5 5 17 2 2" xfId="19978"/>
    <cellStyle name="Input 5 5 17 3" xfId="19979"/>
    <cellStyle name="Input 5 5 18" xfId="19980"/>
    <cellStyle name="Input 5 5 18 2" xfId="19981"/>
    <cellStyle name="Input 5 5 18 2 2" xfId="19982"/>
    <cellStyle name="Input 5 5 18 3" xfId="19983"/>
    <cellStyle name="Input 5 5 19" xfId="19984"/>
    <cellStyle name="Input 5 5 19 2" xfId="19985"/>
    <cellStyle name="Input 5 5 19 2 2" xfId="19986"/>
    <cellStyle name="Input 5 5 19 3" xfId="19987"/>
    <cellStyle name="Input 5 5 2" xfId="19988"/>
    <cellStyle name="Input 5 5 2 10" xfId="19989"/>
    <cellStyle name="Input 5 5 2 10 2" xfId="19990"/>
    <cellStyle name="Input 5 5 2 10 2 2" xfId="19991"/>
    <cellStyle name="Input 5 5 2 10 3" xfId="19992"/>
    <cellStyle name="Input 5 5 2 11" xfId="19993"/>
    <cellStyle name="Input 5 5 2 11 2" xfId="19994"/>
    <cellStyle name="Input 5 5 2 11 2 2" xfId="19995"/>
    <cellStyle name="Input 5 5 2 11 3" xfId="19996"/>
    <cellStyle name="Input 5 5 2 12" xfId="19997"/>
    <cellStyle name="Input 5 5 2 12 2" xfId="19998"/>
    <cellStyle name="Input 5 5 2 12 2 2" xfId="19999"/>
    <cellStyle name="Input 5 5 2 12 3" xfId="20000"/>
    <cellStyle name="Input 5 5 2 13" xfId="20001"/>
    <cellStyle name="Input 5 5 2 13 2" xfId="20002"/>
    <cellStyle name="Input 5 5 2 13 2 2" xfId="20003"/>
    <cellStyle name="Input 5 5 2 13 3" xfId="20004"/>
    <cellStyle name="Input 5 5 2 14" xfId="20005"/>
    <cellStyle name="Input 5 5 2 14 2" xfId="20006"/>
    <cellStyle name="Input 5 5 2 14 2 2" xfId="20007"/>
    <cellStyle name="Input 5 5 2 14 3" xfId="20008"/>
    <cellStyle name="Input 5 5 2 15" xfId="20009"/>
    <cellStyle name="Input 5 5 2 15 2" xfId="20010"/>
    <cellStyle name="Input 5 5 2 15 2 2" xfId="20011"/>
    <cellStyle name="Input 5 5 2 15 3" xfId="20012"/>
    <cellStyle name="Input 5 5 2 16" xfId="20013"/>
    <cellStyle name="Input 5 5 2 16 2" xfId="20014"/>
    <cellStyle name="Input 5 5 2 16 2 2" xfId="20015"/>
    <cellStyle name="Input 5 5 2 16 3" xfId="20016"/>
    <cellStyle name="Input 5 5 2 17" xfId="20017"/>
    <cellStyle name="Input 5 5 2 17 2" xfId="20018"/>
    <cellStyle name="Input 5 5 2 17 2 2" xfId="20019"/>
    <cellStyle name="Input 5 5 2 17 3" xfId="20020"/>
    <cellStyle name="Input 5 5 2 18" xfId="20021"/>
    <cellStyle name="Input 5 5 2 18 2" xfId="20022"/>
    <cellStyle name="Input 5 5 2 18 2 2" xfId="20023"/>
    <cellStyle name="Input 5 5 2 18 3" xfId="20024"/>
    <cellStyle name="Input 5 5 2 19" xfId="20025"/>
    <cellStyle name="Input 5 5 2 19 2" xfId="20026"/>
    <cellStyle name="Input 5 5 2 19 2 2" xfId="20027"/>
    <cellStyle name="Input 5 5 2 19 3" xfId="20028"/>
    <cellStyle name="Input 5 5 2 2" xfId="20029"/>
    <cellStyle name="Input 5 5 2 2 2" xfId="20030"/>
    <cellStyle name="Input 5 5 2 2 2 2" xfId="20031"/>
    <cellStyle name="Input 5 5 2 2 3" xfId="20032"/>
    <cellStyle name="Input 5 5 2 20" xfId="20033"/>
    <cellStyle name="Input 5 5 2 20 2" xfId="20034"/>
    <cellStyle name="Input 5 5 2 20 2 2" xfId="20035"/>
    <cellStyle name="Input 5 5 2 20 3" xfId="20036"/>
    <cellStyle name="Input 5 5 2 21" xfId="20037"/>
    <cellStyle name="Input 5 5 2 21 2" xfId="20038"/>
    <cellStyle name="Input 5 5 2 22" xfId="20039"/>
    <cellStyle name="Input 5 5 2 3" xfId="20040"/>
    <cellStyle name="Input 5 5 2 3 2" xfId="20041"/>
    <cellStyle name="Input 5 5 2 3 2 2" xfId="20042"/>
    <cellStyle name="Input 5 5 2 3 3" xfId="20043"/>
    <cellStyle name="Input 5 5 2 4" xfId="20044"/>
    <cellStyle name="Input 5 5 2 4 2" xfId="20045"/>
    <cellStyle name="Input 5 5 2 4 2 2" xfId="20046"/>
    <cellStyle name="Input 5 5 2 4 3" xfId="20047"/>
    <cellStyle name="Input 5 5 2 5" xfId="20048"/>
    <cellStyle name="Input 5 5 2 5 2" xfId="20049"/>
    <cellStyle name="Input 5 5 2 5 2 2" xfId="20050"/>
    <cellStyle name="Input 5 5 2 5 3" xfId="20051"/>
    <cellStyle name="Input 5 5 2 6" xfId="20052"/>
    <cellStyle name="Input 5 5 2 6 2" xfId="20053"/>
    <cellStyle name="Input 5 5 2 6 2 2" xfId="20054"/>
    <cellStyle name="Input 5 5 2 6 3" xfId="20055"/>
    <cellStyle name="Input 5 5 2 7" xfId="20056"/>
    <cellStyle name="Input 5 5 2 7 2" xfId="20057"/>
    <cellStyle name="Input 5 5 2 7 2 2" xfId="20058"/>
    <cellStyle name="Input 5 5 2 7 3" xfId="20059"/>
    <cellStyle name="Input 5 5 2 8" xfId="20060"/>
    <cellStyle name="Input 5 5 2 8 2" xfId="20061"/>
    <cellStyle name="Input 5 5 2 8 2 2" xfId="20062"/>
    <cellStyle name="Input 5 5 2 8 3" xfId="20063"/>
    <cellStyle name="Input 5 5 2 9" xfId="20064"/>
    <cellStyle name="Input 5 5 2 9 2" xfId="20065"/>
    <cellStyle name="Input 5 5 2 9 2 2" xfId="20066"/>
    <cellStyle name="Input 5 5 2 9 3" xfId="20067"/>
    <cellStyle name="Input 5 5 20" xfId="20068"/>
    <cellStyle name="Input 5 5 20 2" xfId="20069"/>
    <cellStyle name="Input 5 5 20 2 2" xfId="20070"/>
    <cellStyle name="Input 5 5 20 3" xfId="20071"/>
    <cellStyle name="Input 5 5 21" xfId="20072"/>
    <cellStyle name="Input 5 5 21 2" xfId="20073"/>
    <cellStyle name="Input 5 5 21 2 2" xfId="20074"/>
    <cellStyle name="Input 5 5 21 3" xfId="20075"/>
    <cellStyle name="Input 5 5 22" xfId="20076"/>
    <cellStyle name="Input 5 5 22 2" xfId="20077"/>
    <cellStyle name="Input 5 5 23" xfId="20078"/>
    <cellStyle name="Input 5 5 3" xfId="20079"/>
    <cellStyle name="Input 5 5 3 2" xfId="20080"/>
    <cellStyle name="Input 5 5 3 2 2" xfId="20081"/>
    <cellStyle name="Input 5 5 3 3" xfId="20082"/>
    <cellStyle name="Input 5 5 4" xfId="20083"/>
    <cellStyle name="Input 5 5 4 2" xfId="20084"/>
    <cellStyle name="Input 5 5 4 2 2" xfId="20085"/>
    <cellStyle name="Input 5 5 4 3" xfId="20086"/>
    <cellStyle name="Input 5 5 5" xfId="20087"/>
    <cellStyle name="Input 5 5 5 2" xfId="20088"/>
    <cellStyle name="Input 5 5 5 2 2" xfId="20089"/>
    <cellStyle name="Input 5 5 5 3" xfId="20090"/>
    <cellStyle name="Input 5 5 6" xfId="20091"/>
    <cellStyle name="Input 5 5 6 2" xfId="20092"/>
    <cellStyle name="Input 5 5 6 2 2" xfId="20093"/>
    <cellStyle name="Input 5 5 6 3" xfId="20094"/>
    <cellStyle name="Input 5 5 7" xfId="20095"/>
    <cellStyle name="Input 5 5 7 2" xfId="20096"/>
    <cellStyle name="Input 5 5 7 2 2" xfId="20097"/>
    <cellStyle name="Input 5 5 7 3" xfId="20098"/>
    <cellStyle name="Input 5 5 8" xfId="20099"/>
    <cellStyle name="Input 5 5 8 2" xfId="20100"/>
    <cellStyle name="Input 5 5 8 2 2" xfId="20101"/>
    <cellStyle name="Input 5 5 8 3" xfId="20102"/>
    <cellStyle name="Input 5 5 9" xfId="20103"/>
    <cellStyle name="Input 5 5 9 2" xfId="20104"/>
    <cellStyle name="Input 5 5 9 2 2" xfId="20105"/>
    <cellStyle name="Input 5 5 9 3" xfId="20106"/>
    <cellStyle name="Input 5 6" xfId="20107"/>
    <cellStyle name="Input 5 6 10" xfId="20108"/>
    <cellStyle name="Input 5 6 10 2" xfId="20109"/>
    <cellStyle name="Input 5 6 10 2 2" xfId="20110"/>
    <cellStyle name="Input 5 6 10 3" xfId="20111"/>
    <cellStyle name="Input 5 6 11" xfId="20112"/>
    <cellStyle name="Input 5 6 11 2" xfId="20113"/>
    <cellStyle name="Input 5 6 11 2 2" xfId="20114"/>
    <cellStyle name="Input 5 6 11 3" xfId="20115"/>
    <cellStyle name="Input 5 6 12" xfId="20116"/>
    <cellStyle name="Input 5 6 12 2" xfId="20117"/>
    <cellStyle name="Input 5 6 12 2 2" xfId="20118"/>
    <cellStyle name="Input 5 6 12 3" xfId="20119"/>
    <cellStyle name="Input 5 6 13" xfId="20120"/>
    <cellStyle name="Input 5 6 13 2" xfId="20121"/>
    <cellStyle name="Input 5 6 13 2 2" xfId="20122"/>
    <cellStyle name="Input 5 6 13 3" xfId="20123"/>
    <cellStyle name="Input 5 6 14" xfId="20124"/>
    <cellStyle name="Input 5 6 14 2" xfId="20125"/>
    <cellStyle name="Input 5 6 14 2 2" xfId="20126"/>
    <cellStyle name="Input 5 6 14 3" xfId="20127"/>
    <cellStyle name="Input 5 6 15" xfId="20128"/>
    <cellStyle name="Input 5 6 15 2" xfId="20129"/>
    <cellStyle name="Input 5 6 15 2 2" xfId="20130"/>
    <cellStyle name="Input 5 6 15 3" xfId="20131"/>
    <cellStyle name="Input 5 6 16" xfId="20132"/>
    <cellStyle name="Input 5 6 16 2" xfId="20133"/>
    <cellStyle name="Input 5 6 16 2 2" xfId="20134"/>
    <cellStyle name="Input 5 6 16 3" xfId="20135"/>
    <cellStyle name="Input 5 6 17" xfId="20136"/>
    <cellStyle name="Input 5 6 17 2" xfId="20137"/>
    <cellStyle name="Input 5 6 17 2 2" xfId="20138"/>
    <cellStyle name="Input 5 6 17 3" xfId="20139"/>
    <cellStyle name="Input 5 6 18" xfId="20140"/>
    <cellStyle name="Input 5 6 18 2" xfId="20141"/>
    <cellStyle name="Input 5 6 18 2 2" xfId="20142"/>
    <cellStyle name="Input 5 6 18 3" xfId="20143"/>
    <cellStyle name="Input 5 6 19" xfId="20144"/>
    <cellStyle name="Input 5 6 19 2" xfId="20145"/>
    <cellStyle name="Input 5 6 19 2 2" xfId="20146"/>
    <cellStyle name="Input 5 6 19 3" xfId="20147"/>
    <cellStyle name="Input 5 6 2" xfId="20148"/>
    <cellStyle name="Input 5 6 2 2" xfId="20149"/>
    <cellStyle name="Input 5 6 2 2 2" xfId="20150"/>
    <cellStyle name="Input 5 6 2 3" xfId="20151"/>
    <cellStyle name="Input 5 6 20" xfId="20152"/>
    <cellStyle name="Input 5 6 20 2" xfId="20153"/>
    <cellStyle name="Input 5 6 20 2 2" xfId="20154"/>
    <cellStyle name="Input 5 6 20 3" xfId="20155"/>
    <cellStyle name="Input 5 6 21" xfId="20156"/>
    <cellStyle name="Input 5 6 21 2" xfId="20157"/>
    <cellStyle name="Input 5 6 22" xfId="20158"/>
    <cellStyle name="Input 5 6 3" xfId="20159"/>
    <cellStyle name="Input 5 6 3 2" xfId="20160"/>
    <cellStyle name="Input 5 6 3 2 2" xfId="20161"/>
    <cellStyle name="Input 5 6 3 3" xfId="20162"/>
    <cellStyle name="Input 5 6 4" xfId="20163"/>
    <cellStyle name="Input 5 6 4 2" xfId="20164"/>
    <cellStyle name="Input 5 6 4 2 2" xfId="20165"/>
    <cellStyle name="Input 5 6 4 3" xfId="20166"/>
    <cellStyle name="Input 5 6 5" xfId="20167"/>
    <cellStyle name="Input 5 6 5 2" xfId="20168"/>
    <cellStyle name="Input 5 6 5 2 2" xfId="20169"/>
    <cellStyle name="Input 5 6 5 3" xfId="20170"/>
    <cellStyle name="Input 5 6 6" xfId="20171"/>
    <cellStyle name="Input 5 6 6 2" xfId="20172"/>
    <cellStyle name="Input 5 6 6 2 2" xfId="20173"/>
    <cellStyle name="Input 5 6 6 3" xfId="20174"/>
    <cellStyle name="Input 5 6 7" xfId="20175"/>
    <cellStyle name="Input 5 6 7 2" xfId="20176"/>
    <cellStyle name="Input 5 6 7 2 2" xfId="20177"/>
    <cellStyle name="Input 5 6 7 3" xfId="20178"/>
    <cellStyle name="Input 5 6 8" xfId="20179"/>
    <cellStyle name="Input 5 6 8 2" xfId="20180"/>
    <cellStyle name="Input 5 6 8 2 2" xfId="20181"/>
    <cellStyle name="Input 5 6 8 3" xfId="20182"/>
    <cellStyle name="Input 5 6 9" xfId="20183"/>
    <cellStyle name="Input 5 6 9 2" xfId="20184"/>
    <cellStyle name="Input 5 6 9 2 2" xfId="20185"/>
    <cellStyle name="Input 5 6 9 3" xfId="20186"/>
    <cellStyle name="Input 5 7" xfId="20187"/>
    <cellStyle name="Input 5 7 2" xfId="20188"/>
    <cellStyle name="Input 5 7 2 2" xfId="20189"/>
    <cellStyle name="Input 5 7 3" xfId="20190"/>
    <cellStyle name="Input 5 8" xfId="20191"/>
    <cellStyle name="Input 5 8 2" xfId="20192"/>
    <cellStyle name="Input 5 8 2 2" xfId="20193"/>
    <cellStyle name="Input 5 8 3" xfId="20194"/>
    <cellStyle name="Input 5 9" xfId="20195"/>
    <cellStyle name="Input 5 9 2" xfId="20196"/>
    <cellStyle name="Input 5 9 2 2" xfId="20197"/>
    <cellStyle name="Input 5 9 3" xfId="20198"/>
    <cellStyle name="Input 6" xfId="20199"/>
    <cellStyle name="Input 6 10" xfId="20200"/>
    <cellStyle name="Input 6 10 2" xfId="20201"/>
    <cellStyle name="Input 6 10 2 2" xfId="20202"/>
    <cellStyle name="Input 6 10 3" xfId="20203"/>
    <cellStyle name="Input 6 11" xfId="20204"/>
    <cellStyle name="Input 6 11 2" xfId="20205"/>
    <cellStyle name="Input 6 11 2 2" xfId="20206"/>
    <cellStyle name="Input 6 11 3" xfId="20207"/>
    <cellStyle name="Input 6 12" xfId="20208"/>
    <cellStyle name="Input 6 12 2" xfId="20209"/>
    <cellStyle name="Input 6 12 2 2" xfId="20210"/>
    <cellStyle name="Input 6 12 3" xfId="20211"/>
    <cellStyle name="Input 6 13" xfId="20212"/>
    <cellStyle name="Input 6 13 2" xfId="20213"/>
    <cellStyle name="Input 6 13 2 2" xfId="20214"/>
    <cellStyle name="Input 6 13 3" xfId="20215"/>
    <cellStyle name="Input 6 14" xfId="20216"/>
    <cellStyle name="Input 6 14 2" xfId="20217"/>
    <cellStyle name="Input 6 14 2 2" xfId="20218"/>
    <cellStyle name="Input 6 14 3" xfId="20219"/>
    <cellStyle name="Input 6 15" xfId="20220"/>
    <cellStyle name="Input 6 15 2" xfId="20221"/>
    <cellStyle name="Input 6 15 2 2" xfId="20222"/>
    <cellStyle name="Input 6 15 3" xfId="20223"/>
    <cellStyle name="Input 6 16" xfId="20224"/>
    <cellStyle name="Input 6 16 2" xfId="20225"/>
    <cellStyle name="Input 6 16 2 2" xfId="20226"/>
    <cellStyle name="Input 6 16 3" xfId="20227"/>
    <cellStyle name="Input 6 17" xfId="20228"/>
    <cellStyle name="Input 6 17 2" xfId="20229"/>
    <cellStyle name="Input 6 17 2 2" xfId="20230"/>
    <cellStyle name="Input 6 17 3" xfId="20231"/>
    <cellStyle name="Input 6 18" xfId="20232"/>
    <cellStyle name="Input 6 18 2" xfId="20233"/>
    <cellStyle name="Input 6 18 2 2" xfId="20234"/>
    <cellStyle name="Input 6 18 3" xfId="20235"/>
    <cellStyle name="Input 6 19" xfId="20236"/>
    <cellStyle name="Input 6 19 2" xfId="20237"/>
    <cellStyle name="Input 6 19 2 2" xfId="20238"/>
    <cellStyle name="Input 6 19 3" xfId="20239"/>
    <cellStyle name="Input 6 2" xfId="20240"/>
    <cellStyle name="Input 6 2 10" xfId="20241"/>
    <cellStyle name="Input 6 2 10 2" xfId="20242"/>
    <cellStyle name="Input 6 2 10 2 2" xfId="20243"/>
    <cellStyle name="Input 6 2 10 3" xfId="20244"/>
    <cellStyle name="Input 6 2 11" xfId="20245"/>
    <cellStyle name="Input 6 2 11 2" xfId="20246"/>
    <cellStyle name="Input 6 2 11 2 2" xfId="20247"/>
    <cellStyle name="Input 6 2 11 3" xfId="20248"/>
    <cellStyle name="Input 6 2 12" xfId="20249"/>
    <cellStyle name="Input 6 2 12 2" xfId="20250"/>
    <cellStyle name="Input 6 2 12 2 2" xfId="20251"/>
    <cellStyle name="Input 6 2 12 3" xfId="20252"/>
    <cellStyle name="Input 6 2 13" xfId="20253"/>
    <cellStyle name="Input 6 2 13 2" xfId="20254"/>
    <cellStyle name="Input 6 2 13 2 2" xfId="20255"/>
    <cellStyle name="Input 6 2 13 3" xfId="20256"/>
    <cellStyle name="Input 6 2 14" xfId="20257"/>
    <cellStyle name="Input 6 2 14 2" xfId="20258"/>
    <cellStyle name="Input 6 2 14 2 2" xfId="20259"/>
    <cellStyle name="Input 6 2 14 3" xfId="20260"/>
    <cellStyle name="Input 6 2 15" xfId="20261"/>
    <cellStyle name="Input 6 2 15 2" xfId="20262"/>
    <cellStyle name="Input 6 2 15 2 2" xfId="20263"/>
    <cellStyle name="Input 6 2 15 3" xfId="20264"/>
    <cellStyle name="Input 6 2 16" xfId="20265"/>
    <cellStyle name="Input 6 2 16 2" xfId="20266"/>
    <cellStyle name="Input 6 2 16 2 2" xfId="20267"/>
    <cellStyle name="Input 6 2 16 3" xfId="20268"/>
    <cellStyle name="Input 6 2 17" xfId="20269"/>
    <cellStyle name="Input 6 2 17 2" xfId="20270"/>
    <cellStyle name="Input 6 2 17 2 2" xfId="20271"/>
    <cellStyle name="Input 6 2 17 3" xfId="20272"/>
    <cellStyle name="Input 6 2 18" xfId="20273"/>
    <cellStyle name="Input 6 2 18 2" xfId="20274"/>
    <cellStyle name="Input 6 2 18 2 2" xfId="20275"/>
    <cellStyle name="Input 6 2 18 3" xfId="20276"/>
    <cellStyle name="Input 6 2 19" xfId="20277"/>
    <cellStyle name="Input 6 2 19 2" xfId="20278"/>
    <cellStyle name="Input 6 2 19 2 2" xfId="20279"/>
    <cellStyle name="Input 6 2 19 3" xfId="20280"/>
    <cellStyle name="Input 6 2 2" xfId="20281"/>
    <cellStyle name="Input 6 2 2 10" xfId="20282"/>
    <cellStyle name="Input 6 2 2 10 2" xfId="20283"/>
    <cellStyle name="Input 6 2 2 10 2 2" xfId="20284"/>
    <cellStyle name="Input 6 2 2 10 3" xfId="20285"/>
    <cellStyle name="Input 6 2 2 11" xfId="20286"/>
    <cellStyle name="Input 6 2 2 11 2" xfId="20287"/>
    <cellStyle name="Input 6 2 2 11 2 2" xfId="20288"/>
    <cellStyle name="Input 6 2 2 11 3" xfId="20289"/>
    <cellStyle name="Input 6 2 2 12" xfId="20290"/>
    <cellStyle name="Input 6 2 2 12 2" xfId="20291"/>
    <cellStyle name="Input 6 2 2 12 2 2" xfId="20292"/>
    <cellStyle name="Input 6 2 2 12 3" xfId="20293"/>
    <cellStyle name="Input 6 2 2 13" xfId="20294"/>
    <cellStyle name="Input 6 2 2 13 2" xfId="20295"/>
    <cellStyle name="Input 6 2 2 13 2 2" xfId="20296"/>
    <cellStyle name="Input 6 2 2 13 3" xfId="20297"/>
    <cellStyle name="Input 6 2 2 14" xfId="20298"/>
    <cellStyle name="Input 6 2 2 14 2" xfId="20299"/>
    <cellStyle name="Input 6 2 2 14 2 2" xfId="20300"/>
    <cellStyle name="Input 6 2 2 14 3" xfId="20301"/>
    <cellStyle name="Input 6 2 2 15" xfId="20302"/>
    <cellStyle name="Input 6 2 2 15 2" xfId="20303"/>
    <cellStyle name="Input 6 2 2 15 2 2" xfId="20304"/>
    <cellStyle name="Input 6 2 2 15 3" xfId="20305"/>
    <cellStyle name="Input 6 2 2 16" xfId="20306"/>
    <cellStyle name="Input 6 2 2 16 2" xfId="20307"/>
    <cellStyle name="Input 6 2 2 16 2 2" xfId="20308"/>
    <cellStyle name="Input 6 2 2 16 3" xfId="20309"/>
    <cellStyle name="Input 6 2 2 17" xfId="20310"/>
    <cellStyle name="Input 6 2 2 17 2" xfId="20311"/>
    <cellStyle name="Input 6 2 2 17 2 2" xfId="20312"/>
    <cellStyle name="Input 6 2 2 17 3" xfId="20313"/>
    <cellStyle name="Input 6 2 2 18" xfId="20314"/>
    <cellStyle name="Input 6 2 2 18 2" xfId="20315"/>
    <cellStyle name="Input 6 2 2 19" xfId="20316"/>
    <cellStyle name="Input 6 2 2 2" xfId="20317"/>
    <cellStyle name="Input 6 2 2 2 10" xfId="20318"/>
    <cellStyle name="Input 6 2 2 2 10 2" xfId="20319"/>
    <cellStyle name="Input 6 2 2 2 10 2 2" xfId="20320"/>
    <cellStyle name="Input 6 2 2 2 10 3" xfId="20321"/>
    <cellStyle name="Input 6 2 2 2 11" xfId="20322"/>
    <cellStyle name="Input 6 2 2 2 11 2" xfId="20323"/>
    <cellStyle name="Input 6 2 2 2 11 2 2" xfId="20324"/>
    <cellStyle name="Input 6 2 2 2 11 3" xfId="20325"/>
    <cellStyle name="Input 6 2 2 2 12" xfId="20326"/>
    <cellStyle name="Input 6 2 2 2 12 2" xfId="20327"/>
    <cellStyle name="Input 6 2 2 2 12 2 2" xfId="20328"/>
    <cellStyle name="Input 6 2 2 2 12 3" xfId="20329"/>
    <cellStyle name="Input 6 2 2 2 13" xfId="20330"/>
    <cellStyle name="Input 6 2 2 2 13 2" xfId="20331"/>
    <cellStyle name="Input 6 2 2 2 13 2 2" xfId="20332"/>
    <cellStyle name="Input 6 2 2 2 13 3" xfId="20333"/>
    <cellStyle name="Input 6 2 2 2 14" xfId="20334"/>
    <cellStyle name="Input 6 2 2 2 14 2" xfId="20335"/>
    <cellStyle name="Input 6 2 2 2 14 2 2" xfId="20336"/>
    <cellStyle name="Input 6 2 2 2 14 3" xfId="20337"/>
    <cellStyle name="Input 6 2 2 2 15" xfId="20338"/>
    <cellStyle name="Input 6 2 2 2 15 2" xfId="20339"/>
    <cellStyle name="Input 6 2 2 2 15 2 2" xfId="20340"/>
    <cellStyle name="Input 6 2 2 2 15 3" xfId="20341"/>
    <cellStyle name="Input 6 2 2 2 16" xfId="20342"/>
    <cellStyle name="Input 6 2 2 2 16 2" xfId="20343"/>
    <cellStyle name="Input 6 2 2 2 16 2 2" xfId="20344"/>
    <cellStyle name="Input 6 2 2 2 16 3" xfId="20345"/>
    <cellStyle name="Input 6 2 2 2 17" xfId="20346"/>
    <cellStyle name="Input 6 2 2 2 17 2" xfId="20347"/>
    <cellStyle name="Input 6 2 2 2 17 2 2" xfId="20348"/>
    <cellStyle name="Input 6 2 2 2 17 3" xfId="20349"/>
    <cellStyle name="Input 6 2 2 2 18" xfId="20350"/>
    <cellStyle name="Input 6 2 2 2 18 2" xfId="20351"/>
    <cellStyle name="Input 6 2 2 2 18 2 2" xfId="20352"/>
    <cellStyle name="Input 6 2 2 2 18 3" xfId="20353"/>
    <cellStyle name="Input 6 2 2 2 19" xfId="20354"/>
    <cellStyle name="Input 6 2 2 2 19 2" xfId="20355"/>
    <cellStyle name="Input 6 2 2 2 19 2 2" xfId="20356"/>
    <cellStyle name="Input 6 2 2 2 19 3" xfId="20357"/>
    <cellStyle name="Input 6 2 2 2 2" xfId="20358"/>
    <cellStyle name="Input 6 2 2 2 2 2" xfId="20359"/>
    <cellStyle name="Input 6 2 2 2 2 2 2" xfId="20360"/>
    <cellStyle name="Input 6 2 2 2 2 3" xfId="20361"/>
    <cellStyle name="Input 6 2 2 2 20" xfId="20362"/>
    <cellStyle name="Input 6 2 2 2 20 2" xfId="20363"/>
    <cellStyle name="Input 6 2 2 2 20 2 2" xfId="20364"/>
    <cellStyle name="Input 6 2 2 2 20 3" xfId="20365"/>
    <cellStyle name="Input 6 2 2 2 21" xfId="20366"/>
    <cellStyle name="Input 6 2 2 2 21 2" xfId="20367"/>
    <cellStyle name="Input 6 2 2 2 22" xfId="20368"/>
    <cellStyle name="Input 6 2 2 2 3" xfId="20369"/>
    <cellStyle name="Input 6 2 2 2 3 2" xfId="20370"/>
    <cellStyle name="Input 6 2 2 2 3 2 2" xfId="20371"/>
    <cellStyle name="Input 6 2 2 2 3 3" xfId="20372"/>
    <cellStyle name="Input 6 2 2 2 4" xfId="20373"/>
    <cellStyle name="Input 6 2 2 2 4 2" xfId="20374"/>
    <cellStyle name="Input 6 2 2 2 4 2 2" xfId="20375"/>
    <cellStyle name="Input 6 2 2 2 4 3" xfId="20376"/>
    <cellStyle name="Input 6 2 2 2 5" xfId="20377"/>
    <cellStyle name="Input 6 2 2 2 5 2" xfId="20378"/>
    <cellStyle name="Input 6 2 2 2 5 2 2" xfId="20379"/>
    <cellStyle name="Input 6 2 2 2 5 3" xfId="20380"/>
    <cellStyle name="Input 6 2 2 2 6" xfId="20381"/>
    <cellStyle name="Input 6 2 2 2 6 2" xfId="20382"/>
    <cellStyle name="Input 6 2 2 2 6 2 2" xfId="20383"/>
    <cellStyle name="Input 6 2 2 2 6 3" xfId="20384"/>
    <cellStyle name="Input 6 2 2 2 7" xfId="20385"/>
    <cellStyle name="Input 6 2 2 2 7 2" xfId="20386"/>
    <cellStyle name="Input 6 2 2 2 7 2 2" xfId="20387"/>
    <cellStyle name="Input 6 2 2 2 7 3" xfId="20388"/>
    <cellStyle name="Input 6 2 2 2 8" xfId="20389"/>
    <cellStyle name="Input 6 2 2 2 8 2" xfId="20390"/>
    <cellStyle name="Input 6 2 2 2 8 2 2" xfId="20391"/>
    <cellStyle name="Input 6 2 2 2 8 3" xfId="20392"/>
    <cellStyle name="Input 6 2 2 2 9" xfId="20393"/>
    <cellStyle name="Input 6 2 2 2 9 2" xfId="20394"/>
    <cellStyle name="Input 6 2 2 2 9 2 2" xfId="20395"/>
    <cellStyle name="Input 6 2 2 2 9 3" xfId="20396"/>
    <cellStyle name="Input 6 2 2 3" xfId="20397"/>
    <cellStyle name="Input 6 2 2 3 2" xfId="20398"/>
    <cellStyle name="Input 6 2 2 3 2 2" xfId="20399"/>
    <cellStyle name="Input 6 2 2 3 3" xfId="20400"/>
    <cellStyle name="Input 6 2 2 4" xfId="20401"/>
    <cellStyle name="Input 6 2 2 4 2" xfId="20402"/>
    <cellStyle name="Input 6 2 2 4 2 2" xfId="20403"/>
    <cellStyle name="Input 6 2 2 4 3" xfId="20404"/>
    <cellStyle name="Input 6 2 2 5" xfId="20405"/>
    <cellStyle name="Input 6 2 2 5 2" xfId="20406"/>
    <cellStyle name="Input 6 2 2 5 2 2" xfId="20407"/>
    <cellStyle name="Input 6 2 2 5 3" xfId="20408"/>
    <cellStyle name="Input 6 2 2 6" xfId="20409"/>
    <cellStyle name="Input 6 2 2 6 2" xfId="20410"/>
    <cellStyle name="Input 6 2 2 6 2 2" xfId="20411"/>
    <cellStyle name="Input 6 2 2 6 3" xfId="20412"/>
    <cellStyle name="Input 6 2 2 7" xfId="20413"/>
    <cellStyle name="Input 6 2 2 7 2" xfId="20414"/>
    <cellStyle name="Input 6 2 2 7 2 2" xfId="20415"/>
    <cellStyle name="Input 6 2 2 7 3" xfId="20416"/>
    <cellStyle name="Input 6 2 2 8" xfId="20417"/>
    <cellStyle name="Input 6 2 2 8 2" xfId="20418"/>
    <cellStyle name="Input 6 2 2 8 2 2" xfId="20419"/>
    <cellStyle name="Input 6 2 2 8 3" xfId="20420"/>
    <cellStyle name="Input 6 2 2 9" xfId="20421"/>
    <cellStyle name="Input 6 2 2 9 2" xfId="20422"/>
    <cellStyle name="Input 6 2 2 9 2 2" xfId="20423"/>
    <cellStyle name="Input 6 2 2 9 3" xfId="20424"/>
    <cellStyle name="Input 6 2 20" xfId="20425"/>
    <cellStyle name="Input 6 2 20 2" xfId="20426"/>
    <cellStyle name="Input 6 2 20 2 2" xfId="20427"/>
    <cellStyle name="Input 6 2 20 3" xfId="20428"/>
    <cellStyle name="Input 6 2 21" xfId="20429"/>
    <cellStyle name="Input 6 2 21 2" xfId="20430"/>
    <cellStyle name="Input 6 2 22" xfId="20431"/>
    <cellStyle name="Input 6 2 3" xfId="20432"/>
    <cellStyle name="Input 6 2 3 10" xfId="20433"/>
    <cellStyle name="Input 6 2 3 10 2" xfId="20434"/>
    <cellStyle name="Input 6 2 3 10 2 2" xfId="20435"/>
    <cellStyle name="Input 6 2 3 10 3" xfId="20436"/>
    <cellStyle name="Input 6 2 3 11" xfId="20437"/>
    <cellStyle name="Input 6 2 3 11 2" xfId="20438"/>
    <cellStyle name="Input 6 2 3 11 2 2" xfId="20439"/>
    <cellStyle name="Input 6 2 3 11 3" xfId="20440"/>
    <cellStyle name="Input 6 2 3 12" xfId="20441"/>
    <cellStyle name="Input 6 2 3 12 2" xfId="20442"/>
    <cellStyle name="Input 6 2 3 12 2 2" xfId="20443"/>
    <cellStyle name="Input 6 2 3 12 3" xfId="20444"/>
    <cellStyle name="Input 6 2 3 13" xfId="20445"/>
    <cellStyle name="Input 6 2 3 13 2" xfId="20446"/>
    <cellStyle name="Input 6 2 3 13 2 2" xfId="20447"/>
    <cellStyle name="Input 6 2 3 13 3" xfId="20448"/>
    <cellStyle name="Input 6 2 3 14" xfId="20449"/>
    <cellStyle name="Input 6 2 3 14 2" xfId="20450"/>
    <cellStyle name="Input 6 2 3 14 2 2" xfId="20451"/>
    <cellStyle name="Input 6 2 3 14 3" xfId="20452"/>
    <cellStyle name="Input 6 2 3 15" xfId="20453"/>
    <cellStyle name="Input 6 2 3 15 2" xfId="20454"/>
    <cellStyle name="Input 6 2 3 15 2 2" xfId="20455"/>
    <cellStyle name="Input 6 2 3 15 3" xfId="20456"/>
    <cellStyle name="Input 6 2 3 16" xfId="20457"/>
    <cellStyle name="Input 6 2 3 16 2" xfId="20458"/>
    <cellStyle name="Input 6 2 3 16 2 2" xfId="20459"/>
    <cellStyle name="Input 6 2 3 16 3" xfId="20460"/>
    <cellStyle name="Input 6 2 3 17" xfId="20461"/>
    <cellStyle name="Input 6 2 3 17 2" xfId="20462"/>
    <cellStyle name="Input 6 2 3 17 2 2" xfId="20463"/>
    <cellStyle name="Input 6 2 3 17 3" xfId="20464"/>
    <cellStyle name="Input 6 2 3 18" xfId="20465"/>
    <cellStyle name="Input 6 2 3 18 2" xfId="20466"/>
    <cellStyle name="Input 6 2 3 19" xfId="20467"/>
    <cellStyle name="Input 6 2 3 2" xfId="20468"/>
    <cellStyle name="Input 6 2 3 2 10" xfId="20469"/>
    <cellStyle name="Input 6 2 3 2 10 2" xfId="20470"/>
    <cellStyle name="Input 6 2 3 2 10 2 2" xfId="20471"/>
    <cellStyle name="Input 6 2 3 2 10 3" xfId="20472"/>
    <cellStyle name="Input 6 2 3 2 11" xfId="20473"/>
    <cellStyle name="Input 6 2 3 2 11 2" xfId="20474"/>
    <cellStyle name="Input 6 2 3 2 11 2 2" xfId="20475"/>
    <cellStyle name="Input 6 2 3 2 11 3" xfId="20476"/>
    <cellStyle name="Input 6 2 3 2 12" xfId="20477"/>
    <cellStyle name="Input 6 2 3 2 12 2" xfId="20478"/>
    <cellStyle name="Input 6 2 3 2 12 2 2" xfId="20479"/>
    <cellStyle name="Input 6 2 3 2 12 3" xfId="20480"/>
    <cellStyle name="Input 6 2 3 2 13" xfId="20481"/>
    <cellStyle name="Input 6 2 3 2 13 2" xfId="20482"/>
    <cellStyle name="Input 6 2 3 2 13 2 2" xfId="20483"/>
    <cellStyle name="Input 6 2 3 2 13 3" xfId="20484"/>
    <cellStyle name="Input 6 2 3 2 14" xfId="20485"/>
    <cellStyle name="Input 6 2 3 2 14 2" xfId="20486"/>
    <cellStyle name="Input 6 2 3 2 14 2 2" xfId="20487"/>
    <cellStyle name="Input 6 2 3 2 14 3" xfId="20488"/>
    <cellStyle name="Input 6 2 3 2 15" xfId="20489"/>
    <cellStyle name="Input 6 2 3 2 15 2" xfId="20490"/>
    <cellStyle name="Input 6 2 3 2 15 2 2" xfId="20491"/>
    <cellStyle name="Input 6 2 3 2 15 3" xfId="20492"/>
    <cellStyle name="Input 6 2 3 2 16" xfId="20493"/>
    <cellStyle name="Input 6 2 3 2 16 2" xfId="20494"/>
    <cellStyle name="Input 6 2 3 2 16 2 2" xfId="20495"/>
    <cellStyle name="Input 6 2 3 2 16 3" xfId="20496"/>
    <cellStyle name="Input 6 2 3 2 17" xfId="20497"/>
    <cellStyle name="Input 6 2 3 2 17 2" xfId="20498"/>
    <cellStyle name="Input 6 2 3 2 17 2 2" xfId="20499"/>
    <cellStyle name="Input 6 2 3 2 17 3" xfId="20500"/>
    <cellStyle name="Input 6 2 3 2 18" xfId="20501"/>
    <cellStyle name="Input 6 2 3 2 18 2" xfId="20502"/>
    <cellStyle name="Input 6 2 3 2 18 2 2" xfId="20503"/>
    <cellStyle name="Input 6 2 3 2 18 3" xfId="20504"/>
    <cellStyle name="Input 6 2 3 2 19" xfId="20505"/>
    <cellStyle name="Input 6 2 3 2 19 2" xfId="20506"/>
    <cellStyle name="Input 6 2 3 2 19 2 2" xfId="20507"/>
    <cellStyle name="Input 6 2 3 2 19 3" xfId="20508"/>
    <cellStyle name="Input 6 2 3 2 2" xfId="20509"/>
    <cellStyle name="Input 6 2 3 2 2 2" xfId="20510"/>
    <cellStyle name="Input 6 2 3 2 2 2 2" xfId="20511"/>
    <cellStyle name="Input 6 2 3 2 2 3" xfId="20512"/>
    <cellStyle name="Input 6 2 3 2 20" xfId="20513"/>
    <cellStyle name="Input 6 2 3 2 20 2" xfId="20514"/>
    <cellStyle name="Input 6 2 3 2 20 2 2" xfId="20515"/>
    <cellStyle name="Input 6 2 3 2 20 3" xfId="20516"/>
    <cellStyle name="Input 6 2 3 2 21" xfId="20517"/>
    <cellStyle name="Input 6 2 3 2 21 2" xfId="20518"/>
    <cellStyle name="Input 6 2 3 2 22" xfId="20519"/>
    <cellStyle name="Input 6 2 3 2 3" xfId="20520"/>
    <cellStyle name="Input 6 2 3 2 3 2" xfId="20521"/>
    <cellStyle name="Input 6 2 3 2 3 2 2" xfId="20522"/>
    <cellStyle name="Input 6 2 3 2 3 3" xfId="20523"/>
    <cellStyle name="Input 6 2 3 2 4" xfId="20524"/>
    <cellStyle name="Input 6 2 3 2 4 2" xfId="20525"/>
    <cellStyle name="Input 6 2 3 2 4 2 2" xfId="20526"/>
    <cellStyle name="Input 6 2 3 2 4 3" xfId="20527"/>
    <cellStyle name="Input 6 2 3 2 5" xfId="20528"/>
    <cellStyle name="Input 6 2 3 2 5 2" xfId="20529"/>
    <cellStyle name="Input 6 2 3 2 5 2 2" xfId="20530"/>
    <cellStyle name="Input 6 2 3 2 5 3" xfId="20531"/>
    <cellStyle name="Input 6 2 3 2 6" xfId="20532"/>
    <cellStyle name="Input 6 2 3 2 6 2" xfId="20533"/>
    <cellStyle name="Input 6 2 3 2 6 2 2" xfId="20534"/>
    <cellStyle name="Input 6 2 3 2 6 3" xfId="20535"/>
    <cellStyle name="Input 6 2 3 2 7" xfId="20536"/>
    <cellStyle name="Input 6 2 3 2 7 2" xfId="20537"/>
    <cellStyle name="Input 6 2 3 2 7 2 2" xfId="20538"/>
    <cellStyle name="Input 6 2 3 2 7 3" xfId="20539"/>
    <cellStyle name="Input 6 2 3 2 8" xfId="20540"/>
    <cellStyle name="Input 6 2 3 2 8 2" xfId="20541"/>
    <cellStyle name="Input 6 2 3 2 8 2 2" xfId="20542"/>
    <cellStyle name="Input 6 2 3 2 8 3" xfId="20543"/>
    <cellStyle name="Input 6 2 3 2 9" xfId="20544"/>
    <cellStyle name="Input 6 2 3 2 9 2" xfId="20545"/>
    <cellStyle name="Input 6 2 3 2 9 2 2" xfId="20546"/>
    <cellStyle name="Input 6 2 3 2 9 3" xfId="20547"/>
    <cellStyle name="Input 6 2 3 3" xfId="20548"/>
    <cellStyle name="Input 6 2 3 3 2" xfId="20549"/>
    <cellStyle name="Input 6 2 3 3 2 2" xfId="20550"/>
    <cellStyle name="Input 6 2 3 3 3" xfId="20551"/>
    <cellStyle name="Input 6 2 3 4" xfId="20552"/>
    <cellStyle name="Input 6 2 3 4 2" xfId="20553"/>
    <cellStyle name="Input 6 2 3 4 2 2" xfId="20554"/>
    <cellStyle name="Input 6 2 3 4 3" xfId="20555"/>
    <cellStyle name="Input 6 2 3 5" xfId="20556"/>
    <cellStyle name="Input 6 2 3 5 2" xfId="20557"/>
    <cellStyle name="Input 6 2 3 5 2 2" xfId="20558"/>
    <cellStyle name="Input 6 2 3 5 3" xfId="20559"/>
    <cellStyle name="Input 6 2 3 6" xfId="20560"/>
    <cellStyle name="Input 6 2 3 6 2" xfId="20561"/>
    <cellStyle name="Input 6 2 3 6 2 2" xfId="20562"/>
    <cellStyle name="Input 6 2 3 6 3" xfId="20563"/>
    <cellStyle name="Input 6 2 3 7" xfId="20564"/>
    <cellStyle name="Input 6 2 3 7 2" xfId="20565"/>
    <cellStyle name="Input 6 2 3 7 2 2" xfId="20566"/>
    <cellStyle name="Input 6 2 3 7 3" xfId="20567"/>
    <cellStyle name="Input 6 2 3 8" xfId="20568"/>
    <cellStyle name="Input 6 2 3 8 2" xfId="20569"/>
    <cellStyle name="Input 6 2 3 8 2 2" xfId="20570"/>
    <cellStyle name="Input 6 2 3 8 3" xfId="20571"/>
    <cellStyle name="Input 6 2 3 9" xfId="20572"/>
    <cellStyle name="Input 6 2 3 9 2" xfId="20573"/>
    <cellStyle name="Input 6 2 3 9 2 2" xfId="20574"/>
    <cellStyle name="Input 6 2 3 9 3" xfId="20575"/>
    <cellStyle name="Input 6 2 4" xfId="20576"/>
    <cellStyle name="Input 6 2 4 10" xfId="20577"/>
    <cellStyle name="Input 6 2 4 10 2" xfId="20578"/>
    <cellStyle name="Input 6 2 4 10 2 2" xfId="20579"/>
    <cellStyle name="Input 6 2 4 10 3" xfId="20580"/>
    <cellStyle name="Input 6 2 4 11" xfId="20581"/>
    <cellStyle name="Input 6 2 4 11 2" xfId="20582"/>
    <cellStyle name="Input 6 2 4 11 2 2" xfId="20583"/>
    <cellStyle name="Input 6 2 4 11 3" xfId="20584"/>
    <cellStyle name="Input 6 2 4 12" xfId="20585"/>
    <cellStyle name="Input 6 2 4 12 2" xfId="20586"/>
    <cellStyle name="Input 6 2 4 12 2 2" xfId="20587"/>
    <cellStyle name="Input 6 2 4 12 3" xfId="20588"/>
    <cellStyle name="Input 6 2 4 13" xfId="20589"/>
    <cellStyle name="Input 6 2 4 13 2" xfId="20590"/>
    <cellStyle name="Input 6 2 4 13 2 2" xfId="20591"/>
    <cellStyle name="Input 6 2 4 13 3" xfId="20592"/>
    <cellStyle name="Input 6 2 4 14" xfId="20593"/>
    <cellStyle name="Input 6 2 4 14 2" xfId="20594"/>
    <cellStyle name="Input 6 2 4 14 2 2" xfId="20595"/>
    <cellStyle name="Input 6 2 4 14 3" xfId="20596"/>
    <cellStyle name="Input 6 2 4 15" xfId="20597"/>
    <cellStyle name="Input 6 2 4 15 2" xfId="20598"/>
    <cellStyle name="Input 6 2 4 15 2 2" xfId="20599"/>
    <cellStyle name="Input 6 2 4 15 3" xfId="20600"/>
    <cellStyle name="Input 6 2 4 16" xfId="20601"/>
    <cellStyle name="Input 6 2 4 16 2" xfId="20602"/>
    <cellStyle name="Input 6 2 4 16 2 2" xfId="20603"/>
    <cellStyle name="Input 6 2 4 16 3" xfId="20604"/>
    <cellStyle name="Input 6 2 4 17" xfId="20605"/>
    <cellStyle name="Input 6 2 4 17 2" xfId="20606"/>
    <cellStyle name="Input 6 2 4 17 2 2" xfId="20607"/>
    <cellStyle name="Input 6 2 4 17 3" xfId="20608"/>
    <cellStyle name="Input 6 2 4 18" xfId="20609"/>
    <cellStyle name="Input 6 2 4 18 2" xfId="20610"/>
    <cellStyle name="Input 6 2 4 18 2 2" xfId="20611"/>
    <cellStyle name="Input 6 2 4 18 3" xfId="20612"/>
    <cellStyle name="Input 6 2 4 19" xfId="20613"/>
    <cellStyle name="Input 6 2 4 19 2" xfId="20614"/>
    <cellStyle name="Input 6 2 4 19 2 2" xfId="20615"/>
    <cellStyle name="Input 6 2 4 19 3" xfId="20616"/>
    <cellStyle name="Input 6 2 4 2" xfId="20617"/>
    <cellStyle name="Input 6 2 4 2 10" xfId="20618"/>
    <cellStyle name="Input 6 2 4 2 10 2" xfId="20619"/>
    <cellStyle name="Input 6 2 4 2 10 2 2" xfId="20620"/>
    <cellStyle name="Input 6 2 4 2 10 3" xfId="20621"/>
    <cellStyle name="Input 6 2 4 2 11" xfId="20622"/>
    <cellStyle name="Input 6 2 4 2 11 2" xfId="20623"/>
    <cellStyle name="Input 6 2 4 2 11 2 2" xfId="20624"/>
    <cellStyle name="Input 6 2 4 2 11 3" xfId="20625"/>
    <cellStyle name="Input 6 2 4 2 12" xfId="20626"/>
    <cellStyle name="Input 6 2 4 2 12 2" xfId="20627"/>
    <cellStyle name="Input 6 2 4 2 12 2 2" xfId="20628"/>
    <cellStyle name="Input 6 2 4 2 12 3" xfId="20629"/>
    <cellStyle name="Input 6 2 4 2 13" xfId="20630"/>
    <cellStyle name="Input 6 2 4 2 13 2" xfId="20631"/>
    <cellStyle name="Input 6 2 4 2 13 2 2" xfId="20632"/>
    <cellStyle name="Input 6 2 4 2 13 3" xfId="20633"/>
    <cellStyle name="Input 6 2 4 2 14" xfId="20634"/>
    <cellStyle name="Input 6 2 4 2 14 2" xfId="20635"/>
    <cellStyle name="Input 6 2 4 2 14 2 2" xfId="20636"/>
    <cellStyle name="Input 6 2 4 2 14 3" xfId="20637"/>
    <cellStyle name="Input 6 2 4 2 15" xfId="20638"/>
    <cellStyle name="Input 6 2 4 2 15 2" xfId="20639"/>
    <cellStyle name="Input 6 2 4 2 15 2 2" xfId="20640"/>
    <cellStyle name="Input 6 2 4 2 15 3" xfId="20641"/>
    <cellStyle name="Input 6 2 4 2 16" xfId="20642"/>
    <cellStyle name="Input 6 2 4 2 16 2" xfId="20643"/>
    <cellStyle name="Input 6 2 4 2 16 2 2" xfId="20644"/>
    <cellStyle name="Input 6 2 4 2 16 3" xfId="20645"/>
    <cellStyle name="Input 6 2 4 2 17" xfId="20646"/>
    <cellStyle name="Input 6 2 4 2 17 2" xfId="20647"/>
    <cellStyle name="Input 6 2 4 2 17 2 2" xfId="20648"/>
    <cellStyle name="Input 6 2 4 2 17 3" xfId="20649"/>
    <cellStyle name="Input 6 2 4 2 18" xfId="20650"/>
    <cellStyle name="Input 6 2 4 2 18 2" xfId="20651"/>
    <cellStyle name="Input 6 2 4 2 18 2 2" xfId="20652"/>
    <cellStyle name="Input 6 2 4 2 18 3" xfId="20653"/>
    <cellStyle name="Input 6 2 4 2 19" xfId="20654"/>
    <cellStyle name="Input 6 2 4 2 19 2" xfId="20655"/>
    <cellStyle name="Input 6 2 4 2 19 2 2" xfId="20656"/>
    <cellStyle name="Input 6 2 4 2 19 3" xfId="20657"/>
    <cellStyle name="Input 6 2 4 2 2" xfId="20658"/>
    <cellStyle name="Input 6 2 4 2 2 2" xfId="20659"/>
    <cellStyle name="Input 6 2 4 2 2 2 2" xfId="20660"/>
    <cellStyle name="Input 6 2 4 2 2 3" xfId="20661"/>
    <cellStyle name="Input 6 2 4 2 20" xfId="20662"/>
    <cellStyle name="Input 6 2 4 2 20 2" xfId="20663"/>
    <cellStyle name="Input 6 2 4 2 20 2 2" xfId="20664"/>
    <cellStyle name="Input 6 2 4 2 20 3" xfId="20665"/>
    <cellStyle name="Input 6 2 4 2 21" xfId="20666"/>
    <cellStyle name="Input 6 2 4 2 21 2" xfId="20667"/>
    <cellStyle name="Input 6 2 4 2 22" xfId="20668"/>
    <cellStyle name="Input 6 2 4 2 3" xfId="20669"/>
    <cellStyle name="Input 6 2 4 2 3 2" xfId="20670"/>
    <cellStyle name="Input 6 2 4 2 3 2 2" xfId="20671"/>
    <cellStyle name="Input 6 2 4 2 3 3" xfId="20672"/>
    <cellStyle name="Input 6 2 4 2 4" xfId="20673"/>
    <cellStyle name="Input 6 2 4 2 4 2" xfId="20674"/>
    <cellStyle name="Input 6 2 4 2 4 2 2" xfId="20675"/>
    <cellStyle name="Input 6 2 4 2 4 3" xfId="20676"/>
    <cellStyle name="Input 6 2 4 2 5" xfId="20677"/>
    <cellStyle name="Input 6 2 4 2 5 2" xfId="20678"/>
    <cellStyle name="Input 6 2 4 2 5 2 2" xfId="20679"/>
    <cellStyle name="Input 6 2 4 2 5 3" xfId="20680"/>
    <cellStyle name="Input 6 2 4 2 6" xfId="20681"/>
    <cellStyle name="Input 6 2 4 2 6 2" xfId="20682"/>
    <cellStyle name="Input 6 2 4 2 6 2 2" xfId="20683"/>
    <cellStyle name="Input 6 2 4 2 6 3" xfId="20684"/>
    <cellStyle name="Input 6 2 4 2 7" xfId="20685"/>
    <cellStyle name="Input 6 2 4 2 7 2" xfId="20686"/>
    <cellStyle name="Input 6 2 4 2 7 2 2" xfId="20687"/>
    <cellStyle name="Input 6 2 4 2 7 3" xfId="20688"/>
    <cellStyle name="Input 6 2 4 2 8" xfId="20689"/>
    <cellStyle name="Input 6 2 4 2 8 2" xfId="20690"/>
    <cellStyle name="Input 6 2 4 2 8 2 2" xfId="20691"/>
    <cellStyle name="Input 6 2 4 2 8 3" xfId="20692"/>
    <cellStyle name="Input 6 2 4 2 9" xfId="20693"/>
    <cellStyle name="Input 6 2 4 2 9 2" xfId="20694"/>
    <cellStyle name="Input 6 2 4 2 9 2 2" xfId="20695"/>
    <cellStyle name="Input 6 2 4 2 9 3" xfId="20696"/>
    <cellStyle name="Input 6 2 4 20" xfId="20697"/>
    <cellStyle name="Input 6 2 4 20 2" xfId="20698"/>
    <cellStyle name="Input 6 2 4 20 2 2" xfId="20699"/>
    <cellStyle name="Input 6 2 4 20 3" xfId="20700"/>
    <cellStyle name="Input 6 2 4 21" xfId="20701"/>
    <cellStyle name="Input 6 2 4 21 2" xfId="20702"/>
    <cellStyle name="Input 6 2 4 21 2 2" xfId="20703"/>
    <cellStyle name="Input 6 2 4 21 3" xfId="20704"/>
    <cellStyle name="Input 6 2 4 22" xfId="20705"/>
    <cellStyle name="Input 6 2 4 22 2" xfId="20706"/>
    <cellStyle name="Input 6 2 4 23" xfId="20707"/>
    <cellStyle name="Input 6 2 4 3" xfId="20708"/>
    <cellStyle name="Input 6 2 4 3 2" xfId="20709"/>
    <cellStyle name="Input 6 2 4 3 2 2" xfId="20710"/>
    <cellStyle name="Input 6 2 4 3 3" xfId="20711"/>
    <cellStyle name="Input 6 2 4 4" xfId="20712"/>
    <cellStyle name="Input 6 2 4 4 2" xfId="20713"/>
    <cellStyle name="Input 6 2 4 4 2 2" xfId="20714"/>
    <cellStyle name="Input 6 2 4 4 3" xfId="20715"/>
    <cellStyle name="Input 6 2 4 5" xfId="20716"/>
    <cellStyle name="Input 6 2 4 5 2" xfId="20717"/>
    <cellStyle name="Input 6 2 4 5 2 2" xfId="20718"/>
    <cellStyle name="Input 6 2 4 5 3" xfId="20719"/>
    <cellStyle name="Input 6 2 4 6" xfId="20720"/>
    <cellStyle name="Input 6 2 4 6 2" xfId="20721"/>
    <cellStyle name="Input 6 2 4 6 2 2" xfId="20722"/>
    <cellStyle name="Input 6 2 4 6 3" xfId="20723"/>
    <cellStyle name="Input 6 2 4 7" xfId="20724"/>
    <cellStyle name="Input 6 2 4 7 2" xfId="20725"/>
    <cellStyle name="Input 6 2 4 7 2 2" xfId="20726"/>
    <cellStyle name="Input 6 2 4 7 3" xfId="20727"/>
    <cellStyle name="Input 6 2 4 8" xfId="20728"/>
    <cellStyle name="Input 6 2 4 8 2" xfId="20729"/>
    <cellStyle name="Input 6 2 4 8 2 2" xfId="20730"/>
    <cellStyle name="Input 6 2 4 8 3" xfId="20731"/>
    <cellStyle name="Input 6 2 4 9" xfId="20732"/>
    <cellStyle name="Input 6 2 4 9 2" xfId="20733"/>
    <cellStyle name="Input 6 2 4 9 2 2" xfId="20734"/>
    <cellStyle name="Input 6 2 4 9 3" xfId="20735"/>
    <cellStyle name="Input 6 2 5" xfId="20736"/>
    <cellStyle name="Input 6 2 5 10" xfId="20737"/>
    <cellStyle name="Input 6 2 5 10 2" xfId="20738"/>
    <cellStyle name="Input 6 2 5 10 2 2" xfId="20739"/>
    <cellStyle name="Input 6 2 5 10 3" xfId="20740"/>
    <cellStyle name="Input 6 2 5 11" xfId="20741"/>
    <cellStyle name="Input 6 2 5 11 2" xfId="20742"/>
    <cellStyle name="Input 6 2 5 11 2 2" xfId="20743"/>
    <cellStyle name="Input 6 2 5 11 3" xfId="20744"/>
    <cellStyle name="Input 6 2 5 12" xfId="20745"/>
    <cellStyle name="Input 6 2 5 12 2" xfId="20746"/>
    <cellStyle name="Input 6 2 5 12 2 2" xfId="20747"/>
    <cellStyle name="Input 6 2 5 12 3" xfId="20748"/>
    <cellStyle name="Input 6 2 5 13" xfId="20749"/>
    <cellStyle name="Input 6 2 5 13 2" xfId="20750"/>
    <cellStyle name="Input 6 2 5 13 2 2" xfId="20751"/>
    <cellStyle name="Input 6 2 5 13 3" xfId="20752"/>
    <cellStyle name="Input 6 2 5 14" xfId="20753"/>
    <cellStyle name="Input 6 2 5 14 2" xfId="20754"/>
    <cellStyle name="Input 6 2 5 14 2 2" xfId="20755"/>
    <cellStyle name="Input 6 2 5 14 3" xfId="20756"/>
    <cellStyle name="Input 6 2 5 15" xfId="20757"/>
    <cellStyle name="Input 6 2 5 15 2" xfId="20758"/>
    <cellStyle name="Input 6 2 5 15 2 2" xfId="20759"/>
    <cellStyle name="Input 6 2 5 15 3" xfId="20760"/>
    <cellStyle name="Input 6 2 5 16" xfId="20761"/>
    <cellStyle name="Input 6 2 5 16 2" xfId="20762"/>
    <cellStyle name="Input 6 2 5 16 2 2" xfId="20763"/>
    <cellStyle name="Input 6 2 5 16 3" xfId="20764"/>
    <cellStyle name="Input 6 2 5 17" xfId="20765"/>
    <cellStyle name="Input 6 2 5 17 2" xfId="20766"/>
    <cellStyle name="Input 6 2 5 17 2 2" xfId="20767"/>
    <cellStyle name="Input 6 2 5 17 3" xfId="20768"/>
    <cellStyle name="Input 6 2 5 18" xfId="20769"/>
    <cellStyle name="Input 6 2 5 18 2" xfId="20770"/>
    <cellStyle name="Input 6 2 5 18 2 2" xfId="20771"/>
    <cellStyle name="Input 6 2 5 18 3" xfId="20772"/>
    <cellStyle name="Input 6 2 5 19" xfId="20773"/>
    <cellStyle name="Input 6 2 5 19 2" xfId="20774"/>
    <cellStyle name="Input 6 2 5 19 2 2" xfId="20775"/>
    <cellStyle name="Input 6 2 5 19 3" xfId="20776"/>
    <cellStyle name="Input 6 2 5 2" xfId="20777"/>
    <cellStyle name="Input 6 2 5 2 2" xfId="20778"/>
    <cellStyle name="Input 6 2 5 2 2 2" xfId="20779"/>
    <cellStyle name="Input 6 2 5 2 3" xfId="20780"/>
    <cellStyle name="Input 6 2 5 20" xfId="20781"/>
    <cellStyle name="Input 6 2 5 20 2" xfId="20782"/>
    <cellStyle name="Input 6 2 5 20 2 2" xfId="20783"/>
    <cellStyle name="Input 6 2 5 20 3" xfId="20784"/>
    <cellStyle name="Input 6 2 5 21" xfId="20785"/>
    <cellStyle name="Input 6 2 5 21 2" xfId="20786"/>
    <cellStyle name="Input 6 2 5 22" xfId="20787"/>
    <cellStyle name="Input 6 2 5 3" xfId="20788"/>
    <cellStyle name="Input 6 2 5 3 2" xfId="20789"/>
    <cellStyle name="Input 6 2 5 3 2 2" xfId="20790"/>
    <cellStyle name="Input 6 2 5 3 3" xfId="20791"/>
    <cellStyle name="Input 6 2 5 4" xfId="20792"/>
    <cellStyle name="Input 6 2 5 4 2" xfId="20793"/>
    <cellStyle name="Input 6 2 5 4 2 2" xfId="20794"/>
    <cellStyle name="Input 6 2 5 4 3" xfId="20795"/>
    <cellStyle name="Input 6 2 5 5" xfId="20796"/>
    <cellStyle name="Input 6 2 5 5 2" xfId="20797"/>
    <cellStyle name="Input 6 2 5 5 2 2" xfId="20798"/>
    <cellStyle name="Input 6 2 5 5 3" xfId="20799"/>
    <cellStyle name="Input 6 2 5 6" xfId="20800"/>
    <cellStyle name="Input 6 2 5 6 2" xfId="20801"/>
    <cellStyle name="Input 6 2 5 6 2 2" xfId="20802"/>
    <cellStyle name="Input 6 2 5 6 3" xfId="20803"/>
    <cellStyle name="Input 6 2 5 7" xfId="20804"/>
    <cellStyle name="Input 6 2 5 7 2" xfId="20805"/>
    <cellStyle name="Input 6 2 5 7 2 2" xfId="20806"/>
    <cellStyle name="Input 6 2 5 7 3" xfId="20807"/>
    <cellStyle name="Input 6 2 5 8" xfId="20808"/>
    <cellStyle name="Input 6 2 5 8 2" xfId="20809"/>
    <cellStyle name="Input 6 2 5 8 2 2" xfId="20810"/>
    <cellStyle name="Input 6 2 5 8 3" xfId="20811"/>
    <cellStyle name="Input 6 2 5 9" xfId="20812"/>
    <cellStyle name="Input 6 2 5 9 2" xfId="20813"/>
    <cellStyle name="Input 6 2 5 9 2 2" xfId="20814"/>
    <cellStyle name="Input 6 2 5 9 3" xfId="20815"/>
    <cellStyle name="Input 6 2 6" xfId="20816"/>
    <cellStyle name="Input 6 2 6 2" xfId="20817"/>
    <cellStyle name="Input 6 2 6 2 2" xfId="20818"/>
    <cellStyle name="Input 6 2 6 3" xfId="20819"/>
    <cellStyle name="Input 6 2 7" xfId="20820"/>
    <cellStyle name="Input 6 2 7 2" xfId="20821"/>
    <cellStyle name="Input 6 2 7 2 2" xfId="20822"/>
    <cellStyle name="Input 6 2 7 3" xfId="20823"/>
    <cellStyle name="Input 6 2 8" xfId="20824"/>
    <cellStyle name="Input 6 2 8 2" xfId="20825"/>
    <cellStyle name="Input 6 2 8 2 2" xfId="20826"/>
    <cellStyle name="Input 6 2 8 3" xfId="20827"/>
    <cellStyle name="Input 6 2 9" xfId="20828"/>
    <cellStyle name="Input 6 2 9 2" xfId="20829"/>
    <cellStyle name="Input 6 2 9 2 2" xfId="20830"/>
    <cellStyle name="Input 6 2 9 3" xfId="20831"/>
    <cellStyle name="Input 6 20" xfId="20832"/>
    <cellStyle name="Input 6 20 2" xfId="20833"/>
    <cellStyle name="Input 6 20 2 2" xfId="20834"/>
    <cellStyle name="Input 6 20 3" xfId="20835"/>
    <cellStyle name="Input 6 21" xfId="20836"/>
    <cellStyle name="Input 6 21 2" xfId="20837"/>
    <cellStyle name="Input 6 21 2 2" xfId="20838"/>
    <cellStyle name="Input 6 21 3" xfId="20839"/>
    <cellStyle name="Input 6 22" xfId="20840"/>
    <cellStyle name="Input 6 22 2" xfId="20841"/>
    <cellStyle name="Input 6 23" xfId="20842"/>
    <cellStyle name="Input 6 24" xfId="20843"/>
    <cellStyle name="Input 6 25" xfId="20844"/>
    <cellStyle name="Input 6 26" xfId="20845"/>
    <cellStyle name="Input 6 3" xfId="20846"/>
    <cellStyle name="Input 6 3 10" xfId="20847"/>
    <cellStyle name="Input 6 3 10 2" xfId="20848"/>
    <cellStyle name="Input 6 3 10 2 2" xfId="20849"/>
    <cellStyle name="Input 6 3 10 3" xfId="20850"/>
    <cellStyle name="Input 6 3 11" xfId="20851"/>
    <cellStyle name="Input 6 3 11 2" xfId="20852"/>
    <cellStyle name="Input 6 3 11 2 2" xfId="20853"/>
    <cellStyle name="Input 6 3 11 3" xfId="20854"/>
    <cellStyle name="Input 6 3 12" xfId="20855"/>
    <cellStyle name="Input 6 3 12 2" xfId="20856"/>
    <cellStyle name="Input 6 3 12 2 2" xfId="20857"/>
    <cellStyle name="Input 6 3 12 3" xfId="20858"/>
    <cellStyle name="Input 6 3 13" xfId="20859"/>
    <cellStyle name="Input 6 3 13 2" xfId="20860"/>
    <cellStyle name="Input 6 3 13 2 2" xfId="20861"/>
    <cellStyle name="Input 6 3 13 3" xfId="20862"/>
    <cellStyle name="Input 6 3 14" xfId="20863"/>
    <cellStyle name="Input 6 3 14 2" xfId="20864"/>
    <cellStyle name="Input 6 3 14 2 2" xfId="20865"/>
    <cellStyle name="Input 6 3 14 3" xfId="20866"/>
    <cellStyle name="Input 6 3 15" xfId="20867"/>
    <cellStyle name="Input 6 3 15 2" xfId="20868"/>
    <cellStyle name="Input 6 3 15 2 2" xfId="20869"/>
    <cellStyle name="Input 6 3 15 3" xfId="20870"/>
    <cellStyle name="Input 6 3 16" xfId="20871"/>
    <cellStyle name="Input 6 3 16 2" xfId="20872"/>
    <cellStyle name="Input 6 3 16 2 2" xfId="20873"/>
    <cellStyle name="Input 6 3 16 3" xfId="20874"/>
    <cellStyle name="Input 6 3 17" xfId="20875"/>
    <cellStyle name="Input 6 3 17 2" xfId="20876"/>
    <cellStyle name="Input 6 3 17 2 2" xfId="20877"/>
    <cellStyle name="Input 6 3 17 3" xfId="20878"/>
    <cellStyle name="Input 6 3 18" xfId="20879"/>
    <cellStyle name="Input 6 3 18 2" xfId="20880"/>
    <cellStyle name="Input 6 3 19" xfId="20881"/>
    <cellStyle name="Input 6 3 2" xfId="20882"/>
    <cellStyle name="Input 6 3 2 10" xfId="20883"/>
    <cellStyle name="Input 6 3 2 10 2" xfId="20884"/>
    <cellStyle name="Input 6 3 2 10 2 2" xfId="20885"/>
    <cellStyle name="Input 6 3 2 10 3" xfId="20886"/>
    <cellStyle name="Input 6 3 2 11" xfId="20887"/>
    <cellStyle name="Input 6 3 2 11 2" xfId="20888"/>
    <cellStyle name="Input 6 3 2 11 2 2" xfId="20889"/>
    <cellStyle name="Input 6 3 2 11 3" xfId="20890"/>
    <cellStyle name="Input 6 3 2 12" xfId="20891"/>
    <cellStyle name="Input 6 3 2 12 2" xfId="20892"/>
    <cellStyle name="Input 6 3 2 12 2 2" xfId="20893"/>
    <cellStyle name="Input 6 3 2 12 3" xfId="20894"/>
    <cellStyle name="Input 6 3 2 13" xfId="20895"/>
    <cellStyle name="Input 6 3 2 13 2" xfId="20896"/>
    <cellStyle name="Input 6 3 2 13 2 2" xfId="20897"/>
    <cellStyle name="Input 6 3 2 13 3" xfId="20898"/>
    <cellStyle name="Input 6 3 2 14" xfId="20899"/>
    <cellStyle name="Input 6 3 2 14 2" xfId="20900"/>
    <cellStyle name="Input 6 3 2 14 2 2" xfId="20901"/>
    <cellStyle name="Input 6 3 2 14 3" xfId="20902"/>
    <cellStyle name="Input 6 3 2 15" xfId="20903"/>
    <cellStyle name="Input 6 3 2 15 2" xfId="20904"/>
    <cellStyle name="Input 6 3 2 15 2 2" xfId="20905"/>
    <cellStyle name="Input 6 3 2 15 3" xfId="20906"/>
    <cellStyle name="Input 6 3 2 16" xfId="20907"/>
    <cellStyle name="Input 6 3 2 16 2" xfId="20908"/>
    <cellStyle name="Input 6 3 2 16 2 2" xfId="20909"/>
    <cellStyle name="Input 6 3 2 16 3" xfId="20910"/>
    <cellStyle name="Input 6 3 2 17" xfId="20911"/>
    <cellStyle name="Input 6 3 2 17 2" xfId="20912"/>
    <cellStyle name="Input 6 3 2 17 2 2" xfId="20913"/>
    <cellStyle name="Input 6 3 2 17 3" xfId="20914"/>
    <cellStyle name="Input 6 3 2 18" xfId="20915"/>
    <cellStyle name="Input 6 3 2 18 2" xfId="20916"/>
    <cellStyle name="Input 6 3 2 18 2 2" xfId="20917"/>
    <cellStyle name="Input 6 3 2 18 3" xfId="20918"/>
    <cellStyle name="Input 6 3 2 19" xfId="20919"/>
    <cellStyle name="Input 6 3 2 19 2" xfId="20920"/>
    <cellStyle name="Input 6 3 2 19 2 2" xfId="20921"/>
    <cellStyle name="Input 6 3 2 19 3" xfId="20922"/>
    <cellStyle name="Input 6 3 2 2" xfId="20923"/>
    <cellStyle name="Input 6 3 2 2 2" xfId="20924"/>
    <cellStyle name="Input 6 3 2 2 2 2" xfId="20925"/>
    <cellStyle name="Input 6 3 2 2 3" xfId="20926"/>
    <cellStyle name="Input 6 3 2 20" xfId="20927"/>
    <cellStyle name="Input 6 3 2 20 2" xfId="20928"/>
    <cellStyle name="Input 6 3 2 20 2 2" xfId="20929"/>
    <cellStyle name="Input 6 3 2 20 3" xfId="20930"/>
    <cellStyle name="Input 6 3 2 21" xfId="20931"/>
    <cellStyle name="Input 6 3 2 21 2" xfId="20932"/>
    <cellStyle name="Input 6 3 2 22" xfId="20933"/>
    <cellStyle name="Input 6 3 2 3" xfId="20934"/>
    <cellStyle name="Input 6 3 2 3 2" xfId="20935"/>
    <cellStyle name="Input 6 3 2 3 2 2" xfId="20936"/>
    <cellStyle name="Input 6 3 2 3 3" xfId="20937"/>
    <cellStyle name="Input 6 3 2 4" xfId="20938"/>
    <cellStyle name="Input 6 3 2 4 2" xfId="20939"/>
    <cellStyle name="Input 6 3 2 4 2 2" xfId="20940"/>
    <cellStyle name="Input 6 3 2 4 3" xfId="20941"/>
    <cellStyle name="Input 6 3 2 5" xfId="20942"/>
    <cellStyle name="Input 6 3 2 5 2" xfId="20943"/>
    <cellStyle name="Input 6 3 2 5 2 2" xfId="20944"/>
    <cellStyle name="Input 6 3 2 5 3" xfId="20945"/>
    <cellStyle name="Input 6 3 2 6" xfId="20946"/>
    <cellStyle name="Input 6 3 2 6 2" xfId="20947"/>
    <cellStyle name="Input 6 3 2 6 2 2" xfId="20948"/>
    <cellStyle name="Input 6 3 2 6 3" xfId="20949"/>
    <cellStyle name="Input 6 3 2 7" xfId="20950"/>
    <cellStyle name="Input 6 3 2 7 2" xfId="20951"/>
    <cellStyle name="Input 6 3 2 7 2 2" xfId="20952"/>
    <cellStyle name="Input 6 3 2 7 3" xfId="20953"/>
    <cellStyle name="Input 6 3 2 8" xfId="20954"/>
    <cellStyle name="Input 6 3 2 8 2" xfId="20955"/>
    <cellStyle name="Input 6 3 2 8 2 2" xfId="20956"/>
    <cellStyle name="Input 6 3 2 8 3" xfId="20957"/>
    <cellStyle name="Input 6 3 2 9" xfId="20958"/>
    <cellStyle name="Input 6 3 2 9 2" xfId="20959"/>
    <cellStyle name="Input 6 3 2 9 2 2" xfId="20960"/>
    <cellStyle name="Input 6 3 2 9 3" xfId="20961"/>
    <cellStyle name="Input 6 3 3" xfId="20962"/>
    <cellStyle name="Input 6 3 3 2" xfId="20963"/>
    <cellStyle name="Input 6 3 3 2 2" xfId="20964"/>
    <cellStyle name="Input 6 3 3 3" xfId="20965"/>
    <cellStyle name="Input 6 3 4" xfId="20966"/>
    <cellStyle name="Input 6 3 4 2" xfId="20967"/>
    <cellStyle name="Input 6 3 4 2 2" xfId="20968"/>
    <cellStyle name="Input 6 3 4 3" xfId="20969"/>
    <cellStyle name="Input 6 3 5" xfId="20970"/>
    <cellStyle name="Input 6 3 5 2" xfId="20971"/>
    <cellStyle name="Input 6 3 5 2 2" xfId="20972"/>
    <cellStyle name="Input 6 3 5 3" xfId="20973"/>
    <cellStyle name="Input 6 3 6" xfId="20974"/>
    <cellStyle name="Input 6 3 6 2" xfId="20975"/>
    <cellStyle name="Input 6 3 6 2 2" xfId="20976"/>
    <cellStyle name="Input 6 3 6 3" xfId="20977"/>
    <cellStyle name="Input 6 3 7" xfId="20978"/>
    <cellStyle name="Input 6 3 7 2" xfId="20979"/>
    <cellStyle name="Input 6 3 7 2 2" xfId="20980"/>
    <cellStyle name="Input 6 3 7 3" xfId="20981"/>
    <cellStyle name="Input 6 3 8" xfId="20982"/>
    <cellStyle name="Input 6 3 8 2" xfId="20983"/>
    <cellStyle name="Input 6 3 8 2 2" xfId="20984"/>
    <cellStyle name="Input 6 3 8 3" xfId="20985"/>
    <cellStyle name="Input 6 3 9" xfId="20986"/>
    <cellStyle name="Input 6 3 9 2" xfId="20987"/>
    <cellStyle name="Input 6 3 9 2 2" xfId="20988"/>
    <cellStyle name="Input 6 3 9 3" xfId="20989"/>
    <cellStyle name="Input 6 4" xfId="20990"/>
    <cellStyle name="Input 6 4 10" xfId="20991"/>
    <cellStyle name="Input 6 4 10 2" xfId="20992"/>
    <cellStyle name="Input 6 4 10 2 2" xfId="20993"/>
    <cellStyle name="Input 6 4 10 3" xfId="20994"/>
    <cellStyle name="Input 6 4 11" xfId="20995"/>
    <cellStyle name="Input 6 4 11 2" xfId="20996"/>
    <cellStyle name="Input 6 4 11 2 2" xfId="20997"/>
    <cellStyle name="Input 6 4 11 3" xfId="20998"/>
    <cellStyle name="Input 6 4 12" xfId="20999"/>
    <cellStyle name="Input 6 4 12 2" xfId="21000"/>
    <cellStyle name="Input 6 4 12 2 2" xfId="21001"/>
    <cellStyle name="Input 6 4 12 3" xfId="21002"/>
    <cellStyle name="Input 6 4 13" xfId="21003"/>
    <cellStyle name="Input 6 4 13 2" xfId="21004"/>
    <cellStyle name="Input 6 4 13 2 2" xfId="21005"/>
    <cellStyle name="Input 6 4 13 3" xfId="21006"/>
    <cellStyle name="Input 6 4 14" xfId="21007"/>
    <cellStyle name="Input 6 4 14 2" xfId="21008"/>
    <cellStyle name="Input 6 4 14 2 2" xfId="21009"/>
    <cellStyle name="Input 6 4 14 3" xfId="21010"/>
    <cellStyle name="Input 6 4 15" xfId="21011"/>
    <cellStyle name="Input 6 4 15 2" xfId="21012"/>
    <cellStyle name="Input 6 4 15 2 2" xfId="21013"/>
    <cellStyle name="Input 6 4 15 3" xfId="21014"/>
    <cellStyle name="Input 6 4 16" xfId="21015"/>
    <cellStyle name="Input 6 4 16 2" xfId="21016"/>
    <cellStyle name="Input 6 4 16 2 2" xfId="21017"/>
    <cellStyle name="Input 6 4 16 3" xfId="21018"/>
    <cellStyle name="Input 6 4 17" xfId="21019"/>
    <cellStyle name="Input 6 4 17 2" xfId="21020"/>
    <cellStyle name="Input 6 4 17 2 2" xfId="21021"/>
    <cellStyle name="Input 6 4 17 3" xfId="21022"/>
    <cellStyle name="Input 6 4 18" xfId="21023"/>
    <cellStyle name="Input 6 4 18 2" xfId="21024"/>
    <cellStyle name="Input 6 4 19" xfId="21025"/>
    <cellStyle name="Input 6 4 2" xfId="21026"/>
    <cellStyle name="Input 6 4 2 10" xfId="21027"/>
    <cellStyle name="Input 6 4 2 10 2" xfId="21028"/>
    <cellStyle name="Input 6 4 2 10 2 2" xfId="21029"/>
    <cellStyle name="Input 6 4 2 10 3" xfId="21030"/>
    <cellStyle name="Input 6 4 2 11" xfId="21031"/>
    <cellStyle name="Input 6 4 2 11 2" xfId="21032"/>
    <cellStyle name="Input 6 4 2 11 2 2" xfId="21033"/>
    <cellStyle name="Input 6 4 2 11 3" xfId="21034"/>
    <cellStyle name="Input 6 4 2 12" xfId="21035"/>
    <cellStyle name="Input 6 4 2 12 2" xfId="21036"/>
    <cellStyle name="Input 6 4 2 12 2 2" xfId="21037"/>
    <cellStyle name="Input 6 4 2 12 3" xfId="21038"/>
    <cellStyle name="Input 6 4 2 13" xfId="21039"/>
    <cellStyle name="Input 6 4 2 13 2" xfId="21040"/>
    <cellStyle name="Input 6 4 2 13 2 2" xfId="21041"/>
    <cellStyle name="Input 6 4 2 13 3" xfId="21042"/>
    <cellStyle name="Input 6 4 2 14" xfId="21043"/>
    <cellStyle name="Input 6 4 2 14 2" xfId="21044"/>
    <cellStyle name="Input 6 4 2 14 2 2" xfId="21045"/>
    <cellStyle name="Input 6 4 2 14 3" xfId="21046"/>
    <cellStyle name="Input 6 4 2 15" xfId="21047"/>
    <cellStyle name="Input 6 4 2 15 2" xfId="21048"/>
    <cellStyle name="Input 6 4 2 15 2 2" xfId="21049"/>
    <cellStyle name="Input 6 4 2 15 3" xfId="21050"/>
    <cellStyle name="Input 6 4 2 16" xfId="21051"/>
    <cellStyle name="Input 6 4 2 16 2" xfId="21052"/>
    <cellStyle name="Input 6 4 2 16 2 2" xfId="21053"/>
    <cellStyle name="Input 6 4 2 16 3" xfId="21054"/>
    <cellStyle name="Input 6 4 2 17" xfId="21055"/>
    <cellStyle name="Input 6 4 2 17 2" xfId="21056"/>
    <cellStyle name="Input 6 4 2 17 2 2" xfId="21057"/>
    <cellStyle name="Input 6 4 2 17 3" xfId="21058"/>
    <cellStyle name="Input 6 4 2 18" xfId="21059"/>
    <cellStyle name="Input 6 4 2 18 2" xfId="21060"/>
    <cellStyle name="Input 6 4 2 18 2 2" xfId="21061"/>
    <cellStyle name="Input 6 4 2 18 3" xfId="21062"/>
    <cellStyle name="Input 6 4 2 19" xfId="21063"/>
    <cellStyle name="Input 6 4 2 19 2" xfId="21064"/>
    <cellStyle name="Input 6 4 2 19 2 2" xfId="21065"/>
    <cellStyle name="Input 6 4 2 19 3" xfId="21066"/>
    <cellStyle name="Input 6 4 2 2" xfId="21067"/>
    <cellStyle name="Input 6 4 2 2 2" xfId="21068"/>
    <cellStyle name="Input 6 4 2 2 2 2" xfId="21069"/>
    <cellStyle name="Input 6 4 2 2 3" xfId="21070"/>
    <cellStyle name="Input 6 4 2 20" xfId="21071"/>
    <cellStyle name="Input 6 4 2 20 2" xfId="21072"/>
    <cellStyle name="Input 6 4 2 20 2 2" xfId="21073"/>
    <cellStyle name="Input 6 4 2 20 3" xfId="21074"/>
    <cellStyle name="Input 6 4 2 21" xfId="21075"/>
    <cellStyle name="Input 6 4 2 21 2" xfId="21076"/>
    <cellStyle name="Input 6 4 2 22" xfId="21077"/>
    <cellStyle name="Input 6 4 2 3" xfId="21078"/>
    <cellStyle name="Input 6 4 2 3 2" xfId="21079"/>
    <cellStyle name="Input 6 4 2 3 2 2" xfId="21080"/>
    <cellStyle name="Input 6 4 2 3 3" xfId="21081"/>
    <cellStyle name="Input 6 4 2 4" xfId="21082"/>
    <cellStyle name="Input 6 4 2 4 2" xfId="21083"/>
    <cellStyle name="Input 6 4 2 4 2 2" xfId="21084"/>
    <cellStyle name="Input 6 4 2 4 3" xfId="21085"/>
    <cellStyle name="Input 6 4 2 5" xfId="21086"/>
    <cellStyle name="Input 6 4 2 5 2" xfId="21087"/>
    <cellStyle name="Input 6 4 2 5 2 2" xfId="21088"/>
    <cellStyle name="Input 6 4 2 5 3" xfId="21089"/>
    <cellStyle name="Input 6 4 2 6" xfId="21090"/>
    <cellStyle name="Input 6 4 2 6 2" xfId="21091"/>
    <cellStyle name="Input 6 4 2 6 2 2" xfId="21092"/>
    <cellStyle name="Input 6 4 2 6 3" xfId="21093"/>
    <cellStyle name="Input 6 4 2 7" xfId="21094"/>
    <cellStyle name="Input 6 4 2 7 2" xfId="21095"/>
    <cellStyle name="Input 6 4 2 7 2 2" xfId="21096"/>
    <cellStyle name="Input 6 4 2 7 3" xfId="21097"/>
    <cellStyle name="Input 6 4 2 8" xfId="21098"/>
    <cellStyle name="Input 6 4 2 8 2" xfId="21099"/>
    <cellStyle name="Input 6 4 2 8 2 2" xfId="21100"/>
    <cellStyle name="Input 6 4 2 8 3" xfId="21101"/>
    <cellStyle name="Input 6 4 2 9" xfId="21102"/>
    <cellStyle name="Input 6 4 2 9 2" xfId="21103"/>
    <cellStyle name="Input 6 4 2 9 2 2" xfId="21104"/>
    <cellStyle name="Input 6 4 2 9 3" xfId="21105"/>
    <cellStyle name="Input 6 4 3" xfId="21106"/>
    <cellStyle name="Input 6 4 3 2" xfId="21107"/>
    <cellStyle name="Input 6 4 3 2 2" xfId="21108"/>
    <cellStyle name="Input 6 4 3 3" xfId="21109"/>
    <cellStyle name="Input 6 4 4" xfId="21110"/>
    <cellStyle name="Input 6 4 4 2" xfId="21111"/>
    <cellStyle name="Input 6 4 4 2 2" xfId="21112"/>
    <cellStyle name="Input 6 4 4 3" xfId="21113"/>
    <cellStyle name="Input 6 4 5" xfId="21114"/>
    <cellStyle name="Input 6 4 5 2" xfId="21115"/>
    <cellStyle name="Input 6 4 5 2 2" xfId="21116"/>
    <cellStyle name="Input 6 4 5 3" xfId="21117"/>
    <cellStyle name="Input 6 4 6" xfId="21118"/>
    <cellStyle name="Input 6 4 6 2" xfId="21119"/>
    <cellStyle name="Input 6 4 6 2 2" xfId="21120"/>
    <cellStyle name="Input 6 4 6 3" xfId="21121"/>
    <cellStyle name="Input 6 4 7" xfId="21122"/>
    <cellStyle name="Input 6 4 7 2" xfId="21123"/>
    <cellStyle name="Input 6 4 7 2 2" xfId="21124"/>
    <cellStyle name="Input 6 4 7 3" xfId="21125"/>
    <cellStyle name="Input 6 4 8" xfId="21126"/>
    <cellStyle name="Input 6 4 8 2" xfId="21127"/>
    <cellStyle name="Input 6 4 8 2 2" xfId="21128"/>
    <cellStyle name="Input 6 4 8 3" xfId="21129"/>
    <cellStyle name="Input 6 4 9" xfId="21130"/>
    <cellStyle name="Input 6 4 9 2" xfId="21131"/>
    <cellStyle name="Input 6 4 9 2 2" xfId="21132"/>
    <cellStyle name="Input 6 4 9 3" xfId="21133"/>
    <cellStyle name="Input 6 5" xfId="21134"/>
    <cellStyle name="Input 6 5 10" xfId="21135"/>
    <cellStyle name="Input 6 5 10 2" xfId="21136"/>
    <cellStyle name="Input 6 5 10 2 2" xfId="21137"/>
    <cellStyle name="Input 6 5 10 3" xfId="21138"/>
    <cellStyle name="Input 6 5 11" xfId="21139"/>
    <cellStyle name="Input 6 5 11 2" xfId="21140"/>
    <cellStyle name="Input 6 5 11 2 2" xfId="21141"/>
    <cellStyle name="Input 6 5 11 3" xfId="21142"/>
    <cellStyle name="Input 6 5 12" xfId="21143"/>
    <cellStyle name="Input 6 5 12 2" xfId="21144"/>
    <cellStyle name="Input 6 5 12 2 2" xfId="21145"/>
    <cellStyle name="Input 6 5 12 3" xfId="21146"/>
    <cellStyle name="Input 6 5 13" xfId="21147"/>
    <cellStyle name="Input 6 5 13 2" xfId="21148"/>
    <cellStyle name="Input 6 5 13 2 2" xfId="21149"/>
    <cellStyle name="Input 6 5 13 3" xfId="21150"/>
    <cellStyle name="Input 6 5 14" xfId="21151"/>
    <cellStyle name="Input 6 5 14 2" xfId="21152"/>
    <cellStyle name="Input 6 5 14 2 2" xfId="21153"/>
    <cellStyle name="Input 6 5 14 3" xfId="21154"/>
    <cellStyle name="Input 6 5 15" xfId="21155"/>
    <cellStyle name="Input 6 5 15 2" xfId="21156"/>
    <cellStyle name="Input 6 5 15 2 2" xfId="21157"/>
    <cellStyle name="Input 6 5 15 3" xfId="21158"/>
    <cellStyle name="Input 6 5 16" xfId="21159"/>
    <cellStyle name="Input 6 5 16 2" xfId="21160"/>
    <cellStyle name="Input 6 5 16 2 2" xfId="21161"/>
    <cellStyle name="Input 6 5 16 3" xfId="21162"/>
    <cellStyle name="Input 6 5 17" xfId="21163"/>
    <cellStyle name="Input 6 5 17 2" xfId="21164"/>
    <cellStyle name="Input 6 5 17 2 2" xfId="21165"/>
    <cellStyle name="Input 6 5 17 3" xfId="21166"/>
    <cellStyle name="Input 6 5 18" xfId="21167"/>
    <cellStyle name="Input 6 5 18 2" xfId="21168"/>
    <cellStyle name="Input 6 5 18 2 2" xfId="21169"/>
    <cellStyle name="Input 6 5 18 3" xfId="21170"/>
    <cellStyle name="Input 6 5 19" xfId="21171"/>
    <cellStyle name="Input 6 5 19 2" xfId="21172"/>
    <cellStyle name="Input 6 5 19 2 2" xfId="21173"/>
    <cellStyle name="Input 6 5 19 3" xfId="21174"/>
    <cellStyle name="Input 6 5 2" xfId="21175"/>
    <cellStyle name="Input 6 5 2 10" xfId="21176"/>
    <cellStyle name="Input 6 5 2 10 2" xfId="21177"/>
    <cellStyle name="Input 6 5 2 10 2 2" xfId="21178"/>
    <cellStyle name="Input 6 5 2 10 3" xfId="21179"/>
    <cellStyle name="Input 6 5 2 11" xfId="21180"/>
    <cellStyle name="Input 6 5 2 11 2" xfId="21181"/>
    <cellStyle name="Input 6 5 2 11 2 2" xfId="21182"/>
    <cellStyle name="Input 6 5 2 11 3" xfId="21183"/>
    <cellStyle name="Input 6 5 2 12" xfId="21184"/>
    <cellStyle name="Input 6 5 2 12 2" xfId="21185"/>
    <cellStyle name="Input 6 5 2 12 2 2" xfId="21186"/>
    <cellStyle name="Input 6 5 2 12 3" xfId="21187"/>
    <cellStyle name="Input 6 5 2 13" xfId="21188"/>
    <cellStyle name="Input 6 5 2 13 2" xfId="21189"/>
    <cellStyle name="Input 6 5 2 13 2 2" xfId="21190"/>
    <cellStyle name="Input 6 5 2 13 3" xfId="21191"/>
    <cellStyle name="Input 6 5 2 14" xfId="21192"/>
    <cellStyle name="Input 6 5 2 14 2" xfId="21193"/>
    <cellStyle name="Input 6 5 2 14 2 2" xfId="21194"/>
    <cellStyle name="Input 6 5 2 14 3" xfId="21195"/>
    <cellStyle name="Input 6 5 2 15" xfId="21196"/>
    <cellStyle name="Input 6 5 2 15 2" xfId="21197"/>
    <cellStyle name="Input 6 5 2 15 2 2" xfId="21198"/>
    <cellStyle name="Input 6 5 2 15 3" xfId="21199"/>
    <cellStyle name="Input 6 5 2 16" xfId="21200"/>
    <cellStyle name="Input 6 5 2 16 2" xfId="21201"/>
    <cellStyle name="Input 6 5 2 16 2 2" xfId="21202"/>
    <cellStyle name="Input 6 5 2 16 3" xfId="21203"/>
    <cellStyle name="Input 6 5 2 17" xfId="21204"/>
    <cellStyle name="Input 6 5 2 17 2" xfId="21205"/>
    <cellStyle name="Input 6 5 2 17 2 2" xfId="21206"/>
    <cellStyle name="Input 6 5 2 17 3" xfId="21207"/>
    <cellStyle name="Input 6 5 2 18" xfId="21208"/>
    <cellStyle name="Input 6 5 2 18 2" xfId="21209"/>
    <cellStyle name="Input 6 5 2 18 2 2" xfId="21210"/>
    <cellStyle name="Input 6 5 2 18 3" xfId="21211"/>
    <cellStyle name="Input 6 5 2 19" xfId="21212"/>
    <cellStyle name="Input 6 5 2 19 2" xfId="21213"/>
    <cellStyle name="Input 6 5 2 19 2 2" xfId="21214"/>
    <cellStyle name="Input 6 5 2 19 3" xfId="21215"/>
    <cellStyle name="Input 6 5 2 2" xfId="21216"/>
    <cellStyle name="Input 6 5 2 2 2" xfId="21217"/>
    <cellStyle name="Input 6 5 2 2 2 2" xfId="21218"/>
    <cellStyle name="Input 6 5 2 2 3" xfId="21219"/>
    <cellStyle name="Input 6 5 2 20" xfId="21220"/>
    <cellStyle name="Input 6 5 2 20 2" xfId="21221"/>
    <cellStyle name="Input 6 5 2 20 2 2" xfId="21222"/>
    <cellStyle name="Input 6 5 2 20 3" xfId="21223"/>
    <cellStyle name="Input 6 5 2 21" xfId="21224"/>
    <cellStyle name="Input 6 5 2 21 2" xfId="21225"/>
    <cellStyle name="Input 6 5 2 22" xfId="21226"/>
    <cellStyle name="Input 6 5 2 3" xfId="21227"/>
    <cellStyle name="Input 6 5 2 3 2" xfId="21228"/>
    <cellStyle name="Input 6 5 2 3 2 2" xfId="21229"/>
    <cellStyle name="Input 6 5 2 3 3" xfId="21230"/>
    <cellStyle name="Input 6 5 2 4" xfId="21231"/>
    <cellStyle name="Input 6 5 2 4 2" xfId="21232"/>
    <cellStyle name="Input 6 5 2 4 2 2" xfId="21233"/>
    <cellStyle name="Input 6 5 2 4 3" xfId="21234"/>
    <cellStyle name="Input 6 5 2 5" xfId="21235"/>
    <cellStyle name="Input 6 5 2 5 2" xfId="21236"/>
    <cellStyle name="Input 6 5 2 5 2 2" xfId="21237"/>
    <cellStyle name="Input 6 5 2 5 3" xfId="21238"/>
    <cellStyle name="Input 6 5 2 6" xfId="21239"/>
    <cellStyle name="Input 6 5 2 6 2" xfId="21240"/>
    <cellStyle name="Input 6 5 2 6 2 2" xfId="21241"/>
    <cellStyle name="Input 6 5 2 6 3" xfId="21242"/>
    <cellStyle name="Input 6 5 2 7" xfId="21243"/>
    <cellStyle name="Input 6 5 2 7 2" xfId="21244"/>
    <cellStyle name="Input 6 5 2 7 2 2" xfId="21245"/>
    <cellStyle name="Input 6 5 2 7 3" xfId="21246"/>
    <cellStyle name="Input 6 5 2 8" xfId="21247"/>
    <cellStyle name="Input 6 5 2 8 2" xfId="21248"/>
    <cellStyle name="Input 6 5 2 8 2 2" xfId="21249"/>
    <cellStyle name="Input 6 5 2 8 3" xfId="21250"/>
    <cellStyle name="Input 6 5 2 9" xfId="21251"/>
    <cellStyle name="Input 6 5 2 9 2" xfId="21252"/>
    <cellStyle name="Input 6 5 2 9 2 2" xfId="21253"/>
    <cellStyle name="Input 6 5 2 9 3" xfId="21254"/>
    <cellStyle name="Input 6 5 20" xfId="21255"/>
    <cellStyle name="Input 6 5 20 2" xfId="21256"/>
    <cellStyle name="Input 6 5 20 2 2" xfId="21257"/>
    <cellStyle name="Input 6 5 20 3" xfId="21258"/>
    <cellStyle name="Input 6 5 21" xfId="21259"/>
    <cellStyle name="Input 6 5 21 2" xfId="21260"/>
    <cellStyle name="Input 6 5 21 2 2" xfId="21261"/>
    <cellStyle name="Input 6 5 21 3" xfId="21262"/>
    <cellStyle name="Input 6 5 22" xfId="21263"/>
    <cellStyle name="Input 6 5 22 2" xfId="21264"/>
    <cellStyle name="Input 6 5 23" xfId="21265"/>
    <cellStyle name="Input 6 5 3" xfId="21266"/>
    <cellStyle name="Input 6 5 3 2" xfId="21267"/>
    <cellStyle name="Input 6 5 3 2 2" xfId="21268"/>
    <cellStyle name="Input 6 5 3 3" xfId="21269"/>
    <cellStyle name="Input 6 5 4" xfId="21270"/>
    <cellStyle name="Input 6 5 4 2" xfId="21271"/>
    <cellStyle name="Input 6 5 4 2 2" xfId="21272"/>
    <cellStyle name="Input 6 5 4 3" xfId="21273"/>
    <cellStyle name="Input 6 5 5" xfId="21274"/>
    <cellStyle name="Input 6 5 5 2" xfId="21275"/>
    <cellStyle name="Input 6 5 5 2 2" xfId="21276"/>
    <cellStyle name="Input 6 5 5 3" xfId="21277"/>
    <cellStyle name="Input 6 5 6" xfId="21278"/>
    <cellStyle name="Input 6 5 6 2" xfId="21279"/>
    <cellStyle name="Input 6 5 6 2 2" xfId="21280"/>
    <cellStyle name="Input 6 5 6 3" xfId="21281"/>
    <cellStyle name="Input 6 5 7" xfId="21282"/>
    <cellStyle name="Input 6 5 7 2" xfId="21283"/>
    <cellStyle name="Input 6 5 7 2 2" xfId="21284"/>
    <cellStyle name="Input 6 5 7 3" xfId="21285"/>
    <cellStyle name="Input 6 5 8" xfId="21286"/>
    <cellStyle name="Input 6 5 8 2" xfId="21287"/>
    <cellStyle name="Input 6 5 8 2 2" xfId="21288"/>
    <cellStyle name="Input 6 5 8 3" xfId="21289"/>
    <cellStyle name="Input 6 5 9" xfId="21290"/>
    <cellStyle name="Input 6 5 9 2" xfId="21291"/>
    <cellStyle name="Input 6 5 9 2 2" xfId="21292"/>
    <cellStyle name="Input 6 5 9 3" xfId="21293"/>
    <cellStyle name="Input 6 6" xfId="21294"/>
    <cellStyle name="Input 6 6 10" xfId="21295"/>
    <cellStyle name="Input 6 6 10 2" xfId="21296"/>
    <cellStyle name="Input 6 6 10 2 2" xfId="21297"/>
    <cellStyle name="Input 6 6 10 3" xfId="21298"/>
    <cellStyle name="Input 6 6 11" xfId="21299"/>
    <cellStyle name="Input 6 6 11 2" xfId="21300"/>
    <cellStyle name="Input 6 6 11 2 2" xfId="21301"/>
    <cellStyle name="Input 6 6 11 3" xfId="21302"/>
    <cellStyle name="Input 6 6 12" xfId="21303"/>
    <cellStyle name="Input 6 6 12 2" xfId="21304"/>
    <cellStyle name="Input 6 6 12 2 2" xfId="21305"/>
    <cellStyle name="Input 6 6 12 3" xfId="21306"/>
    <cellStyle name="Input 6 6 13" xfId="21307"/>
    <cellStyle name="Input 6 6 13 2" xfId="21308"/>
    <cellStyle name="Input 6 6 13 2 2" xfId="21309"/>
    <cellStyle name="Input 6 6 13 3" xfId="21310"/>
    <cellStyle name="Input 6 6 14" xfId="21311"/>
    <cellStyle name="Input 6 6 14 2" xfId="21312"/>
    <cellStyle name="Input 6 6 14 2 2" xfId="21313"/>
    <cellStyle name="Input 6 6 14 3" xfId="21314"/>
    <cellStyle name="Input 6 6 15" xfId="21315"/>
    <cellStyle name="Input 6 6 15 2" xfId="21316"/>
    <cellStyle name="Input 6 6 15 2 2" xfId="21317"/>
    <cellStyle name="Input 6 6 15 3" xfId="21318"/>
    <cellStyle name="Input 6 6 16" xfId="21319"/>
    <cellStyle name="Input 6 6 16 2" xfId="21320"/>
    <cellStyle name="Input 6 6 16 2 2" xfId="21321"/>
    <cellStyle name="Input 6 6 16 3" xfId="21322"/>
    <cellStyle name="Input 6 6 17" xfId="21323"/>
    <cellStyle name="Input 6 6 17 2" xfId="21324"/>
    <cellStyle name="Input 6 6 17 2 2" xfId="21325"/>
    <cellStyle name="Input 6 6 17 3" xfId="21326"/>
    <cellStyle name="Input 6 6 18" xfId="21327"/>
    <cellStyle name="Input 6 6 18 2" xfId="21328"/>
    <cellStyle name="Input 6 6 18 2 2" xfId="21329"/>
    <cellStyle name="Input 6 6 18 3" xfId="21330"/>
    <cellStyle name="Input 6 6 19" xfId="21331"/>
    <cellStyle name="Input 6 6 19 2" xfId="21332"/>
    <cellStyle name="Input 6 6 19 2 2" xfId="21333"/>
    <cellStyle name="Input 6 6 19 3" xfId="21334"/>
    <cellStyle name="Input 6 6 2" xfId="21335"/>
    <cellStyle name="Input 6 6 2 2" xfId="21336"/>
    <cellStyle name="Input 6 6 2 2 2" xfId="21337"/>
    <cellStyle name="Input 6 6 2 3" xfId="21338"/>
    <cellStyle name="Input 6 6 20" xfId="21339"/>
    <cellStyle name="Input 6 6 20 2" xfId="21340"/>
    <cellStyle name="Input 6 6 20 2 2" xfId="21341"/>
    <cellStyle name="Input 6 6 20 3" xfId="21342"/>
    <cellStyle name="Input 6 6 21" xfId="21343"/>
    <cellStyle name="Input 6 6 21 2" xfId="21344"/>
    <cellStyle name="Input 6 6 22" xfId="21345"/>
    <cellStyle name="Input 6 6 3" xfId="21346"/>
    <cellStyle name="Input 6 6 3 2" xfId="21347"/>
    <cellStyle name="Input 6 6 3 2 2" xfId="21348"/>
    <cellStyle name="Input 6 6 3 3" xfId="21349"/>
    <cellStyle name="Input 6 6 4" xfId="21350"/>
    <cellStyle name="Input 6 6 4 2" xfId="21351"/>
    <cellStyle name="Input 6 6 4 2 2" xfId="21352"/>
    <cellStyle name="Input 6 6 4 3" xfId="21353"/>
    <cellStyle name="Input 6 6 5" xfId="21354"/>
    <cellStyle name="Input 6 6 5 2" xfId="21355"/>
    <cellStyle name="Input 6 6 5 2 2" xfId="21356"/>
    <cellStyle name="Input 6 6 5 3" xfId="21357"/>
    <cellStyle name="Input 6 6 6" xfId="21358"/>
    <cellStyle name="Input 6 6 6 2" xfId="21359"/>
    <cellStyle name="Input 6 6 6 2 2" xfId="21360"/>
    <cellStyle name="Input 6 6 6 3" xfId="21361"/>
    <cellStyle name="Input 6 6 7" xfId="21362"/>
    <cellStyle name="Input 6 6 7 2" xfId="21363"/>
    <cellStyle name="Input 6 6 7 2 2" xfId="21364"/>
    <cellStyle name="Input 6 6 7 3" xfId="21365"/>
    <cellStyle name="Input 6 6 8" xfId="21366"/>
    <cellStyle name="Input 6 6 8 2" xfId="21367"/>
    <cellStyle name="Input 6 6 8 2 2" xfId="21368"/>
    <cellStyle name="Input 6 6 8 3" xfId="21369"/>
    <cellStyle name="Input 6 6 9" xfId="21370"/>
    <cellStyle name="Input 6 6 9 2" xfId="21371"/>
    <cellStyle name="Input 6 6 9 2 2" xfId="21372"/>
    <cellStyle name="Input 6 6 9 3" xfId="21373"/>
    <cellStyle name="Input 6 7" xfId="21374"/>
    <cellStyle name="Input 6 7 2" xfId="21375"/>
    <cellStyle name="Input 6 7 2 2" xfId="21376"/>
    <cellStyle name="Input 6 7 3" xfId="21377"/>
    <cellStyle name="Input 6 8" xfId="21378"/>
    <cellStyle name="Input 6 8 2" xfId="21379"/>
    <cellStyle name="Input 6 8 2 2" xfId="21380"/>
    <cellStyle name="Input 6 8 3" xfId="21381"/>
    <cellStyle name="Input 6 9" xfId="21382"/>
    <cellStyle name="Input 6 9 2" xfId="21383"/>
    <cellStyle name="Input 6 9 2 2" xfId="21384"/>
    <cellStyle name="Input 6 9 3" xfId="21385"/>
    <cellStyle name="Input Cell" xfId="21386"/>
    <cellStyle name="KPMG Heading 1" xfId="21387"/>
    <cellStyle name="KPMG Heading 2" xfId="21388"/>
    <cellStyle name="KPMG Heading 3" xfId="21389"/>
    <cellStyle name="KPMG Heading 4" xfId="21390"/>
    <cellStyle name="KPMG Normal" xfId="21391"/>
    <cellStyle name="KPMG Normal Text" xfId="21392"/>
    <cellStyle name="Large" xfId="21393"/>
    <cellStyle name="Large 2" xfId="21394"/>
    <cellStyle name="Linked Cell 2" xfId="21395"/>
    <cellStyle name="Linked Cell 2 2" xfId="21396"/>
    <cellStyle name="Linked Cell 3" xfId="21397"/>
    <cellStyle name="Linked Cell 4" xfId="21398"/>
    <cellStyle name="Linked Cell 5" xfId="21399"/>
    <cellStyle name="Linked Cell 6" xfId="21400"/>
    <cellStyle name="Mid_Centred" xfId="21401"/>
    <cellStyle name="Named Range" xfId="21402"/>
    <cellStyle name="Named Range Cells" xfId="21403"/>
    <cellStyle name="Named Range Tag" xfId="21404"/>
    <cellStyle name="Neutral 2" xfId="21405"/>
    <cellStyle name="Neutral 2 2" xfId="21406"/>
    <cellStyle name="Neutral 3" xfId="21407"/>
    <cellStyle name="Neutral 4" xfId="21408"/>
    <cellStyle name="Neutral 5" xfId="21409"/>
    <cellStyle name="Neutral 6" xfId="21410"/>
    <cellStyle name="Normal" xfId="0" builtinId="0"/>
    <cellStyle name="Normal 10" xfId="6"/>
    <cellStyle name="Normal 10 2" xfId="21411"/>
    <cellStyle name="Normal 10 3" xfId="21412"/>
    <cellStyle name="Normal 11" xfId="21413"/>
    <cellStyle name="Normal 11 2" xfId="21414"/>
    <cellStyle name="Normal 11 3" xfId="21415"/>
    <cellStyle name="Normal 12" xfId="21416"/>
    <cellStyle name="Normal 12 2" xfId="21417"/>
    <cellStyle name="Normal 12 4" xfId="21418"/>
    <cellStyle name="Normal 13" xfId="21419"/>
    <cellStyle name="Normal 14" xfId="21420"/>
    <cellStyle name="Normal 14 2" xfId="21421"/>
    <cellStyle name="Normal 15" xfId="21422"/>
    <cellStyle name="Normal 17" xfId="21423"/>
    <cellStyle name="Normal 2" xfId="21424"/>
    <cellStyle name="Normal 2 2" xfId="21425"/>
    <cellStyle name="Normal 2 2 2" xfId="21426"/>
    <cellStyle name="Normal 2 2 2 2" xfId="21427"/>
    <cellStyle name="Normal 2 2 2 3" xfId="21428"/>
    <cellStyle name="Normal 2 3" xfId="21429"/>
    <cellStyle name="Normal 2 3 2" xfId="21430"/>
    <cellStyle name="Normal 2 4" xfId="21431"/>
    <cellStyle name="Normal 2 4 2" xfId="21432"/>
    <cellStyle name="Normal 2_Additional PCT Template - In Year Monitoring" xfId="21433"/>
    <cellStyle name="Normal 295" xfId="21434"/>
    <cellStyle name="Normal 296" xfId="21435"/>
    <cellStyle name="Normal 3" xfId="21436"/>
    <cellStyle name="Normal 3 2" xfId="21437"/>
    <cellStyle name="Normal 3 2 2" xfId="21438"/>
    <cellStyle name="Normal 3 2 2 2" xfId="21439"/>
    <cellStyle name="Normal 3 2 2 3" xfId="21440"/>
    <cellStyle name="Normal 3 2 3" xfId="21441"/>
    <cellStyle name="Normal 3 2 4" xfId="21442"/>
    <cellStyle name="Normal 3 3" xfId="21443"/>
    <cellStyle name="Normal 3 3 2" xfId="21444"/>
    <cellStyle name="Normal 3 3 3" xfId="21445"/>
    <cellStyle name="Normal 3 4" xfId="21446"/>
    <cellStyle name="Normal 3 5" xfId="21447"/>
    <cellStyle name="Normal 3 5 2" xfId="21448"/>
    <cellStyle name="Normal 3 5 3" xfId="21449"/>
    <cellStyle name="Normal 3 5 4" xfId="21450"/>
    <cellStyle name="Normal 3 6" xfId="2"/>
    <cellStyle name="Normal 3 7" xfId="21451"/>
    <cellStyle name="Normal 33" xfId="21452"/>
    <cellStyle name="Normal 37" xfId="21453"/>
    <cellStyle name="Normal 37 2" xfId="21454"/>
    <cellStyle name="Normal 4" xfId="21455"/>
    <cellStyle name="Normal 4 2" xfId="21456"/>
    <cellStyle name="Normal 4 2 2" xfId="21457"/>
    <cellStyle name="Normal 4 3" xfId="21458"/>
    <cellStyle name="Normal 4 3 2" xfId="21459"/>
    <cellStyle name="Normal 4 4" xfId="21460"/>
    <cellStyle name="Normal 4 4 2" xfId="21461"/>
    <cellStyle name="Normal 4 5" xfId="21462"/>
    <cellStyle name="Normal 4 5 2" xfId="21463"/>
    <cellStyle name="Normal 4 6" xfId="21464"/>
    <cellStyle name="Normal 4 6 2" xfId="21465"/>
    <cellStyle name="Normal 4 7" xfId="21466"/>
    <cellStyle name="Normal 4 8" xfId="21467"/>
    <cellStyle name="Normal 4 8 2" xfId="21468"/>
    <cellStyle name="Normal 4 8 3" xfId="21469"/>
    <cellStyle name="Normal 4 8 4" xfId="21470"/>
    <cellStyle name="Normal 4 9" xfId="21471"/>
    <cellStyle name="Normal 4_5A4 10-11 Templates Final" xfId="21472"/>
    <cellStyle name="Normal 5" xfId="21473"/>
    <cellStyle name="Normal 5 2" xfId="21474"/>
    <cellStyle name="Normal 5 2 2" xfId="21475"/>
    <cellStyle name="Normal 5 2 2 2" xfId="21476"/>
    <cellStyle name="Normal 5 2 2 3" xfId="21477"/>
    <cellStyle name="Normal 5 2 3" xfId="21478"/>
    <cellStyle name="Normal 5 2 4" xfId="21479"/>
    <cellStyle name="Normal 5 3" xfId="21480"/>
    <cellStyle name="Normal 5 3 2" xfId="21481"/>
    <cellStyle name="Normal 5 3 3" xfId="21482"/>
    <cellStyle name="Normal 5 4" xfId="21483"/>
    <cellStyle name="Normal 5 4 2" xfId="21484"/>
    <cellStyle name="Normal 5 5" xfId="21485"/>
    <cellStyle name="Normal 5 5 2" xfId="21486"/>
    <cellStyle name="Normal 5 6" xfId="21487"/>
    <cellStyle name="Normal 5 6 2" xfId="21488"/>
    <cellStyle name="Normal 5 7" xfId="21489"/>
    <cellStyle name="Normal 5 8" xfId="21490"/>
    <cellStyle name="Normal 5 8 2" xfId="21491"/>
    <cellStyle name="Normal 5 8 3" xfId="21492"/>
    <cellStyle name="Normal 5 8 4" xfId="21493"/>
    <cellStyle name="Normal 5 9" xfId="21494"/>
    <cellStyle name="Normal 5_5A4 10-11 Templates Final" xfId="21495"/>
    <cellStyle name="Normal 6" xfId="21496"/>
    <cellStyle name="Normal 6 2" xfId="21497"/>
    <cellStyle name="Normal 6 2 2" xfId="21498"/>
    <cellStyle name="Normal 6 2 3" xfId="21499"/>
    <cellStyle name="Normal 6 2 4" xfId="21500"/>
    <cellStyle name="Normal 6 3" xfId="21501"/>
    <cellStyle name="Normal 6 4" xfId="21502"/>
    <cellStyle name="Normal 6 5" xfId="21503"/>
    <cellStyle name="Normal 7" xfId="21504"/>
    <cellStyle name="Normal 7 2" xfId="21505"/>
    <cellStyle name="Normal 7 2 2" xfId="21506"/>
    <cellStyle name="Normal 7 2 3" xfId="21507"/>
    <cellStyle name="Normal 7 2 4" xfId="21508"/>
    <cellStyle name="Normal 7 3" xfId="21509"/>
    <cellStyle name="Normal 7 4" xfId="21510"/>
    <cellStyle name="Normal 7 5" xfId="21511"/>
    <cellStyle name="Normal 8" xfId="21512"/>
    <cellStyle name="Normal 8 2" xfId="21513"/>
    <cellStyle name="Normal 9" xfId="21514"/>
    <cellStyle name="Normal_Elective taskforce wkly report" xfId="3"/>
    <cellStyle name="Normal_WL plans" xfId="4"/>
    <cellStyle name="Note 2" xfId="21515"/>
    <cellStyle name="Note 2 10" xfId="21516"/>
    <cellStyle name="Note 2 2" xfId="21517"/>
    <cellStyle name="Note 2 2 10" xfId="21518"/>
    <cellStyle name="Note 2 2 10 2" xfId="21519"/>
    <cellStyle name="Note 2 2 10 2 2" xfId="21520"/>
    <cellStyle name="Note 2 2 10 3" xfId="21521"/>
    <cellStyle name="Note 2 2 11" xfId="21522"/>
    <cellStyle name="Note 2 2 11 2" xfId="21523"/>
    <cellStyle name="Note 2 2 11 2 2" xfId="21524"/>
    <cellStyle name="Note 2 2 11 3" xfId="21525"/>
    <cellStyle name="Note 2 2 12" xfId="21526"/>
    <cellStyle name="Note 2 2 12 2" xfId="21527"/>
    <cellStyle name="Note 2 2 12 2 2" xfId="21528"/>
    <cellStyle name="Note 2 2 12 3" xfId="21529"/>
    <cellStyle name="Note 2 2 13" xfId="21530"/>
    <cellStyle name="Note 2 2 13 2" xfId="21531"/>
    <cellStyle name="Note 2 2 13 2 2" xfId="21532"/>
    <cellStyle name="Note 2 2 13 3" xfId="21533"/>
    <cellStyle name="Note 2 2 14" xfId="21534"/>
    <cellStyle name="Note 2 2 14 2" xfId="21535"/>
    <cellStyle name="Note 2 2 14 2 2" xfId="21536"/>
    <cellStyle name="Note 2 2 14 3" xfId="21537"/>
    <cellStyle name="Note 2 2 15" xfId="21538"/>
    <cellStyle name="Note 2 2 15 2" xfId="21539"/>
    <cellStyle name="Note 2 2 15 2 2" xfId="21540"/>
    <cellStyle name="Note 2 2 15 3" xfId="21541"/>
    <cellStyle name="Note 2 2 16" xfId="21542"/>
    <cellStyle name="Note 2 2 16 2" xfId="21543"/>
    <cellStyle name="Note 2 2 16 2 2" xfId="21544"/>
    <cellStyle name="Note 2 2 16 3" xfId="21545"/>
    <cellStyle name="Note 2 2 17" xfId="21546"/>
    <cellStyle name="Note 2 2 17 2" xfId="21547"/>
    <cellStyle name="Note 2 2 17 2 2" xfId="21548"/>
    <cellStyle name="Note 2 2 17 3" xfId="21549"/>
    <cellStyle name="Note 2 2 18" xfId="21550"/>
    <cellStyle name="Note 2 2 18 2" xfId="21551"/>
    <cellStyle name="Note 2 2 18 2 2" xfId="21552"/>
    <cellStyle name="Note 2 2 18 3" xfId="21553"/>
    <cellStyle name="Note 2 2 19" xfId="21554"/>
    <cellStyle name="Note 2 2 19 2" xfId="21555"/>
    <cellStyle name="Note 2 2 19 2 2" xfId="21556"/>
    <cellStyle name="Note 2 2 19 3" xfId="21557"/>
    <cellStyle name="Note 2 2 2" xfId="21558"/>
    <cellStyle name="Note 2 2 2 10" xfId="21559"/>
    <cellStyle name="Note 2 2 2 10 2" xfId="21560"/>
    <cellStyle name="Note 2 2 2 10 2 2" xfId="21561"/>
    <cellStyle name="Note 2 2 2 10 3" xfId="21562"/>
    <cellStyle name="Note 2 2 2 11" xfId="21563"/>
    <cellStyle name="Note 2 2 2 11 2" xfId="21564"/>
    <cellStyle name="Note 2 2 2 11 2 2" xfId="21565"/>
    <cellStyle name="Note 2 2 2 11 3" xfId="21566"/>
    <cellStyle name="Note 2 2 2 12" xfId="21567"/>
    <cellStyle name="Note 2 2 2 12 2" xfId="21568"/>
    <cellStyle name="Note 2 2 2 12 2 2" xfId="21569"/>
    <cellStyle name="Note 2 2 2 12 3" xfId="21570"/>
    <cellStyle name="Note 2 2 2 13" xfId="21571"/>
    <cellStyle name="Note 2 2 2 13 2" xfId="21572"/>
    <cellStyle name="Note 2 2 2 13 2 2" xfId="21573"/>
    <cellStyle name="Note 2 2 2 13 3" xfId="21574"/>
    <cellStyle name="Note 2 2 2 14" xfId="21575"/>
    <cellStyle name="Note 2 2 2 14 2" xfId="21576"/>
    <cellStyle name="Note 2 2 2 14 2 2" xfId="21577"/>
    <cellStyle name="Note 2 2 2 14 3" xfId="21578"/>
    <cellStyle name="Note 2 2 2 15" xfId="21579"/>
    <cellStyle name="Note 2 2 2 15 2" xfId="21580"/>
    <cellStyle name="Note 2 2 2 15 2 2" xfId="21581"/>
    <cellStyle name="Note 2 2 2 15 3" xfId="21582"/>
    <cellStyle name="Note 2 2 2 16" xfId="21583"/>
    <cellStyle name="Note 2 2 2 16 2" xfId="21584"/>
    <cellStyle name="Note 2 2 2 16 2 2" xfId="21585"/>
    <cellStyle name="Note 2 2 2 16 3" xfId="21586"/>
    <cellStyle name="Note 2 2 2 17" xfId="21587"/>
    <cellStyle name="Note 2 2 2 17 2" xfId="21588"/>
    <cellStyle name="Note 2 2 2 17 2 2" xfId="21589"/>
    <cellStyle name="Note 2 2 2 17 3" xfId="21590"/>
    <cellStyle name="Note 2 2 2 18" xfId="21591"/>
    <cellStyle name="Note 2 2 2 18 2" xfId="21592"/>
    <cellStyle name="Note 2 2 2 18 2 2" xfId="21593"/>
    <cellStyle name="Note 2 2 2 18 3" xfId="21594"/>
    <cellStyle name="Note 2 2 2 19" xfId="21595"/>
    <cellStyle name="Note 2 2 2 19 2" xfId="21596"/>
    <cellStyle name="Note 2 2 2 19 2 2" xfId="21597"/>
    <cellStyle name="Note 2 2 2 19 3" xfId="21598"/>
    <cellStyle name="Note 2 2 2 2" xfId="21599"/>
    <cellStyle name="Note 2 2 2 2 10" xfId="21600"/>
    <cellStyle name="Note 2 2 2 2 10 2" xfId="21601"/>
    <cellStyle name="Note 2 2 2 2 10 2 2" xfId="21602"/>
    <cellStyle name="Note 2 2 2 2 10 3" xfId="21603"/>
    <cellStyle name="Note 2 2 2 2 11" xfId="21604"/>
    <cellStyle name="Note 2 2 2 2 11 2" xfId="21605"/>
    <cellStyle name="Note 2 2 2 2 11 2 2" xfId="21606"/>
    <cellStyle name="Note 2 2 2 2 11 3" xfId="21607"/>
    <cellStyle name="Note 2 2 2 2 12" xfId="21608"/>
    <cellStyle name="Note 2 2 2 2 12 2" xfId="21609"/>
    <cellStyle name="Note 2 2 2 2 12 2 2" xfId="21610"/>
    <cellStyle name="Note 2 2 2 2 12 3" xfId="21611"/>
    <cellStyle name="Note 2 2 2 2 13" xfId="21612"/>
    <cellStyle name="Note 2 2 2 2 13 2" xfId="21613"/>
    <cellStyle name="Note 2 2 2 2 13 2 2" xfId="21614"/>
    <cellStyle name="Note 2 2 2 2 13 3" xfId="21615"/>
    <cellStyle name="Note 2 2 2 2 14" xfId="21616"/>
    <cellStyle name="Note 2 2 2 2 14 2" xfId="21617"/>
    <cellStyle name="Note 2 2 2 2 14 2 2" xfId="21618"/>
    <cellStyle name="Note 2 2 2 2 14 3" xfId="21619"/>
    <cellStyle name="Note 2 2 2 2 15" xfId="21620"/>
    <cellStyle name="Note 2 2 2 2 15 2" xfId="21621"/>
    <cellStyle name="Note 2 2 2 2 15 2 2" xfId="21622"/>
    <cellStyle name="Note 2 2 2 2 15 3" xfId="21623"/>
    <cellStyle name="Note 2 2 2 2 16" xfId="21624"/>
    <cellStyle name="Note 2 2 2 2 16 2" xfId="21625"/>
    <cellStyle name="Note 2 2 2 2 16 2 2" xfId="21626"/>
    <cellStyle name="Note 2 2 2 2 16 3" xfId="21627"/>
    <cellStyle name="Note 2 2 2 2 17" xfId="21628"/>
    <cellStyle name="Note 2 2 2 2 17 2" xfId="21629"/>
    <cellStyle name="Note 2 2 2 2 17 2 2" xfId="21630"/>
    <cellStyle name="Note 2 2 2 2 17 3" xfId="21631"/>
    <cellStyle name="Note 2 2 2 2 18" xfId="21632"/>
    <cellStyle name="Note 2 2 2 2 18 2" xfId="21633"/>
    <cellStyle name="Note 2 2 2 2 19" xfId="21634"/>
    <cellStyle name="Note 2 2 2 2 2" xfId="21635"/>
    <cellStyle name="Note 2 2 2 2 2 10" xfId="21636"/>
    <cellStyle name="Note 2 2 2 2 2 10 2" xfId="21637"/>
    <cellStyle name="Note 2 2 2 2 2 10 2 2" xfId="21638"/>
    <cellStyle name="Note 2 2 2 2 2 10 3" xfId="21639"/>
    <cellStyle name="Note 2 2 2 2 2 11" xfId="21640"/>
    <cellStyle name="Note 2 2 2 2 2 11 2" xfId="21641"/>
    <cellStyle name="Note 2 2 2 2 2 11 2 2" xfId="21642"/>
    <cellStyle name="Note 2 2 2 2 2 11 3" xfId="21643"/>
    <cellStyle name="Note 2 2 2 2 2 12" xfId="21644"/>
    <cellStyle name="Note 2 2 2 2 2 12 2" xfId="21645"/>
    <cellStyle name="Note 2 2 2 2 2 12 2 2" xfId="21646"/>
    <cellStyle name="Note 2 2 2 2 2 12 3" xfId="21647"/>
    <cellStyle name="Note 2 2 2 2 2 13" xfId="21648"/>
    <cellStyle name="Note 2 2 2 2 2 13 2" xfId="21649"/>
    <cellStyle name="Note 2 2 2 2 2 13 2 2" xfId="21650"/>
    <cellStyle name="Note 2 2 2 2 2 13 3" xfId="21651"/>
    <cellStyle name="Note 2 2 2 2 2 14" xfId="21652"/>
    <cellStyle name="Note 2 2 2 2 2 14 2" xfId="21653"/>
    <cellStyle name="Note 2 2 2 2 2 14 2 2" xfId="21654"/>
    <cellStyle name="Note 2 2 2 2 2 14 3" xfId="21655"/>
    <cellStyle name="Note 2 2 2 2 2 15" xfId="21656"/>
    <cellStyle name="Note 2 2 2 2 2 15 2" xfId="21657"/>
    <cellStyle name="Note 2 2 2 2 2 15 2 2" xfId="21658"/>
    <cellStyle name="Note 2 2 2 2 2 15 3" xfId="21659"/>
    <cellStyle name="Note 2 2 2 2 2 16" xfId="21660"/>
    <cellStyle name="Note 2 2 2 2 2 16 2" xfId="21661"/>
    <cellStyle name="Note 2 2 2 2 2 16 2 2" xfId="21662"/>
    <cellStyle name="Note 2 2 2 2 2 16 3" xfId="21663"/>
    <cellStyle name="Note 2 2 2 2 2 17" xfId="21664"/>
    <cellStyle name="Note 2 2 2 2 2 17 2" xfId="21665"/>
    <cellStyle name="Note 2 2 2 2 2 17 2 2" xfId="21666"/>
    <cellStyle name="Note 2 2 2 2 2 17 3" xfId="21667"/>
    <cellStyle name="Note 2 2 2 2 2 18" xfId="21668"/>
    <cellStyle name="Note 2 2 2 2 2 18 2" xfId="21669"/>
    <cellStyle name="Note 2 2 2 2 2 18 2 2" xfId="21670"/>
    <cellStyle name="Note 2 2 2 2 2 18 3" xfId="21671"/>
    <cellStyle name="Note 2 2 2 2 2 19" xfId="21672"/>
    <cellStyle name="Note 2 2 2 2 2 19 2" xfId="21673"/>
    <cellStyle name="Note 2 2 2 2 2 19 2 2" xfId="21674"/>
    <cellStyle name="Note 2 2 2 2 2 19 3" xfId="21675"/>
    <cellStyle name="Note 2 2 2 2 2 2" xfId="21676"/>
    <cellStyle name="Note 2 2 2 2 2 2 2" xfId="21677"/>
    <cellStyle name="Note 2 2 2 2 2 2 2 2" xfId="21678"/>
    <cellStyle name="Note 2 2 2 2 2 2 3" xfId="21679"/>
    <cellStyle name="Note 2 2 2 2 2 20" xfId="21680"/>
    <cellStyle name="Note 2 2 2 2 2 20 2" xfId="21681"/>
    <cellStyle name="Note 2 2 2 2 2 20 2 2" xfId="21682"/>
    <cellStyle name="Note 2 2 2 2 2 20 3" xfId="21683"/>
    <cellStyle name="Note 2 2 2 2 2 21" xfId="21684"/>
    <cellStyle name="Note 2 2 2 2 2 21 2" xfId="21685"/>
    <cellStyle name="Note 2 2 2 2 2 22" xfId="21686"/>
    <cellStyle name="Note 2 2 2 2 2 3" xfId="21687"/>
    <cellStyle name="Note 2 2 2 2 2 3 2" xfId="21688"/>
    <cellStyle name="Note 2 2 2 2 2 3 2 2" xfId="21689"/>
    <cellStyle name="Note 2 2 2 2 2 3 3" xfId="21690"/>
    <cellStyle name="Note 2 2 2 2 2 4" xfId="21691"/>
    <cellStyle name="Note 2 2 2 2 2 4 2" xfId="21692"/>
    <cellStyle name="Note 2 2 2 2 2 4 2 2" xfId="21693"/>
    <cellStyle name="Note 2 2 2 2 2 4 3" xfId="21694"/>
    <cellStyle name="Note 2 2 2 2 2 5" xfId="21695"/>
    <cellStyle name="Note 2 2 2 2 2 5 2" xfId="21696"/>
    <cellStyle name="Note 2 2 2 2 2 5 2 2" xfId="21697"/>
    <cellStyle name="Note 2 2 2 2 2 5 3" xfId="21698"/>
    <cellStyle name="Note 2 2 2 2 2 6" xfId="21699"/>
    <cellStyle name="Note 2 2 2 2 2 6 2" xfId="21700"/>
    <cellStyle name="Note 2 2 2 2 2 6 2 2" xfId="21701"/>
    <cellStyle name="Note 2 2 2 2 2 6 3" xfId="21702"/>
    <cellStyle name="Note 2 2 2 2 2 7" xfId="21703"/>
    <cellStyle name="Note 2 2 2 2 2 7 2" xfId="21704"/>
    <cellStyle name="Note 2 2 2 2 2 7 2 2" xfId="21705"/>
    <cellStyle name="Note 2 2 2 2 2 7 3" xfId="21706"/>
    <cellStyle name="Note 2 2 2 2 2 8" xfId="21707"/>
    <cellStyle name="Note 2 2 2 2 2 8 2" xfId="21708"/>
    <cellStyle name="Note 2 2 2 2 2 8 2 2" xfId="21709"/>
    <cellStyle name="Note 2 2 2 2 2 8 3" xfId="21710"/>
    <cellStyle name="Note 2 2 2 2 2 9" xfId="21711"/>
    <cellStyle name="Note 2 2 2 2 2 9 2" xfId="21712"/>
    <cellStyle name="Note 2 2 2 2 2 9 2 2" xfId="21713"/>
    <cellStyle name="Note 2 2 2 2 2 9 3" xfId="21714"/>
    <cellStyle name="Note 2 2 2 2 3" xfId="21715"/>
    <cellStyle name="Note 2 2 2 2 3 2" xfId="21716"/>
    <cellStyle name="Note 2 2 2 2 3 2 2" xfId="21717"/>
    <cellStyle name="Note 2 2 2 2 3 3" xfId="21718"/>
    <cellStyle name="Note 2 2 2 2 4" xfId="21719"/>
    <cellStyle name="Note 2 2 2 2 4 2" xfId="21720"/>
    <cellStyle name="Note 2 2 2 2 4 2 2" xfId="21721"/>
    <cellStyle name="Note 2 2 2 2 4 3" xfId="21722"/>
    <cellStyle name="Note 2 2 2 2 5" xfId="21723"/>
    <cellStyle name="Note 2 2 2 2 5 2" xfId="21724"/>
    <cellStyle name="Note 2 2 2 2 5 2 2" xfId="21725"/>
    <cellStyle name="Note 2 2 2 2 5 3" xfId="21726"/>
    <cellStyle name="Note 2 2 2 2 6" xfId="21727"/>
    <cellStyle name="Note 2 2 2 2 6 2" xfId="21728"/>
    <cellStyle name="Note 2 2 2 2 6 2 2" xfId="21729"/>
    <cellStyle name="Note 2 2 2 2 6 3" xfId="21730"/>
    <cellStyle name="Note 2 2 2 2 7" xfId="21731"/>
    <cellStyle name="Note 2 2 2 2 7 2" xfId="21732"/>
    <cellStyle name="Note 2 2 2 2 7 2 2" xfId="21733"/>
    <cellStyle name="Note 2 2 2 2 7 3" xfId="21734"/>
    <cellStyle name="Note 2 2 2 2 8" xfId="21735"/>
    <cellStyle name="Note 2 2 2 2 8 2" xfId="21736"/>
    <cellStyle name="Note 2 2 2 2 8 2 2" xfId="21737"/>
    <cellStyle name="Note 2 2 2 2 8 3" xfId="21738"/>
    <cellStyle name="Note 2 2 2 2 9" xfId="21739"/>
    <cellStyle name="Note 2 2 2 2 9 2" xfId="21740"/>
    <cellStyle name="Note 2 2 2 2 9 2 2" xfId="21741"/>
    <cellStyle name="Note 2 2 2 2 9 3" xfId="21742"/>
    <cellStyle name="Note 2 2 2 20" xfId="21743"/>
    <cellStyle name="Note 2 2 2 20 2" xfId="21744"/>
    <cellStyle name="Note 2 2 2 20 2 2" xfId="21745"/>
    <cellStyle name="Note 2 2 2 20 3" xfId="21746"/>
    <cellStyle name="Note 2 2 2 21" xfId="21747"/>
    <cellStyle name="Note 2 2 2 21 2" xfId="21748"/>
    <cellStyle name="Note 2 2 2 22" xfId="21749"/>
    <cellStyle name="Note 2 2 2 3" xfId="21750"/>
    <cellStyle name="Note 2 2 2 3 10" xfId="21751"/>
    <cellStyle name="Note 2 2 2 3 10 2" xfId="21752"/>
    <cellStyle name="Note 2 2 2 3 10 2 2" xfId="21753"/>
    <cellStyle name="Note 2 2 2 3 10 3" xfId="21754"/>
    <cellStyle name="Note 2 2 2 3 11" xfId="21755"/>
    <cellStyle name="Note 2 2 2 3 11 2" xfId="21756"/>
    <cellStyle name="Note 2 2 2 3 11 2 2" xfId="21757"/>
    <cellStyle name="Note 2 2 2 3 11 3" xfId="21758"/>
    <cellStyle name="Note 2 2 2 3 12" xfId="21759"/>
    <cellStyle name="Note 2 2 2 3 12 2" xfId="21760"/>
    <cellStyle name="Note 2 2 2 3 12 2 2" xfId="21761"/>
    <cellStyle name="Note 2 2 2 3 12 3" xfId="21762"/>
    <cellStyle name="Note 2 2 2 3 13" xfId="21763"/>
    <cellStyle name="Note 2 2 2 3 13 2" xfId="21764"/>
    <cellStyle name="Note 2 2 2 3 13 2 2" xfId="21765"/>
    <cellStyle name="Note 2 2 2 3 13 3" xfId="21766"/>
    <cellStyle name="Note 2 2 2 3 14" xfId="21767"/>
    <cellStyle name="Note 2 2 2 3 14 2" xfId="21768"/>
    <cellStyle name="Note 2 2 2 3 14 2 2" xfId="21769"/>
    <cellStyle name="Note 2 2 2 3 14 3" xfId="21770"/>
    <cellStyle name="Note 2 2 2 3 15" xfId="21771"/>
    <cellStyle name="Note 2 2 2 3 15 2" xfId="21772"/>
    <cellStyle name="Note 2 2 2 3 15 2 2" xfId="21773"/>
    <cellStyle name="Note 2 2 2 3 15 3" xfId="21774"/>
    <cellStyle name="Note 2 2 2 3 16" xfId="21775"/>
    <cellStyle name="Note 2 2 2 3 16 2" xfId="21776"/>
    <cellStyle name="Note 2 2 2 3 16 2 2" xfId="21777"/>
    <cellStyle name="Note 2 2 2 3 16 3" xfId="21778"/>
    <cellStyle name="Note 2 2 2 3 17" xfId="21779"/>
    <cellStyle name="Note 2 2 2 3 17 2" xfId="21780"/>
    <cellStyle name="Note 2 2 2 3 17 2 2" xfId="21781"/>
    <cellStyle name="Note 2 2 2 3 17 3" xfId="21782"/>
    <cellStyle name="Note 2 2 2 3 18" xfId="21783"/>
    <cellStyle name="Note 2 2 2 3 18 2" xfId="21784"/>
    <cellStyle name="Note 2 2 2 3 19" xfId="21785"/>
    <cellStyle name="Note 2 2 2 3 2" xfId="21786"/>
    <cellStyle name="Note 2 2 2 3 2 10" xfId="21787"/>
    <cellStyle name="Note 2 2 2 3 2 10 2" xfId="21788"/>
    <cellStyle name="Note 2 2 2 3 2 10 2 2" xfId="21789"/>
    <cellStyle name="Note 2 2 2 3 2 10 3" xfId="21790"/>
    <cellStyle name="Note 2 2 2 3 2 11" xfId="21791"/>
    <cellStyle name="Note 2 2 2 3 2 11 2" xfId="21792"/>
    <cellStyle name="Note 2 2 2 3 2 11 2 2" xfId="21793"/>
    <cellStyle name="Note 2 2 2 3 2 11 3" xfId="21794"/>
    <cellStyle name="Note 2 2 2 3 2 12" xfId="21795"/>
    <cellStyle name="Note 2 2 2 3 2 12 2" xfId="21796"/>
    <cellStyle name="Note 2 2 2 3 2 12 2 2" xfId="21797"/>
    <cellStyle name="Note 2 2 2 3 2 12 3" xfId="21798"/>
    <cellStyle name="Note 2 2 2 3 2 13" xfId="21799"/>
    <cellStyle name="Note 2 2 2 3 2 13 2" xfId="21800"/>
    <cellStyle name="Note 2 2 2 3 2 13 2 2" xfId="21801"/>
    <cellStyle name="Note 2 2 2 3 2 13 3" xfId="21802"/>
    <cellStyle name="Note 2 2 2 3 2 14" xfId="21803"/>
    <cellStyle name="Note 2 2 2 3 2 14 2" xfId="21804"/>
    <cellStyle name="Note 2 2 2 3 2 14 2 2" xfId="21805"/>
    <cellStyle name="Note 2 2 2 3 2 14 3" xfId="21806"/>
    <cellStyle name="Note 2 2 2 3 2 15" xfId="21807"/>
    <cellStyle name="Note 2 2 2 3 2 15 2" xfId="21808"/>
    <cellStyle name="Note 2 2 2 3 2 15 2 2" xfId="21809"/>
    <cellStyle name="Note 2 2 2 3 2 15 3" xfId="21810"/>
    <cellStyle name="Note 2 2 2 3 2 16" xfId="21811"/>
    <cellStyle name="Note 2 2 2 3 2 16 2" xfId="21812"/>
    <cellStyle name="Note 2 2 2 3 2 16 2 2" xfId="21813"/>
    <cellStyle name="Note 2 2 2 3 2 16 3" xfId="21814"/>
    <cellStyle name="Note 2 2 2 3 2 17" xfId="21815"/>
    <cellStyle name="Note 2 2 2 3 2 17 2" xfId="21816"/>
    <cellStyle name="Note 2 2 2 3 2 17 2 2" xfId="21817"/>
    <cellStyle name="Note 2 2 2 3 2 17 3" xfId="21818"/>
    <cellStyle name="Note 2 2 2 3 2 18" xfId="21819"/>
    <cellStyle name="Note 2 2 2 3 2 18 2" xfId="21820"/>
    <cellStyle name="Note 2 2 2 3 2 18 2 2" xfId="21821"/>
    <cellStyle name="Note 2 2 2 3 2 18 3" xfId="21822"/>
    <cellStyle name="Note 2 2 2 3 2 19" xfId="21823"/>
    <cellStyle name="Note 2 2 2 3 2 19 2" xfId="21824"/>
    <cellStyle name="Note 2 2 2 3 2 19 2 2" xfId="21825"/>
    <cellStyle name="Note 2 2 2 3 2 19 3" xfId="21826"/>
    <cellStyle name="Note 2 2 2 3 2 2" xfId="21827"/>
    <cellStyle name="Note 2 2 2 3 2 2 2" xfId="21828"/>
    <cellStyle name="Note 2 2 2 3 2 2 2 2" xfId="21829"/>
    <cellStyle name="Note 2 2 2 3 2 2 3" xfId="21830"/>
    <cellStyle name="Note 2 2 2 3 2 20" xfId="21831"/>
    <cellStyle name="Note 2 2 2 3 2 20 2" xfId="21832"/>
    <cellStyle name="Note 2 2 2 3 2 20 2 2" xfId="21833"/>
    <cellStyle name="Note 2 2 2 3 2 20 3" xfId="21834"/>
    <cellStyle name="Note 2 2 2 3 2 21" xfId="21835"/>
    <cellStyle name="Note 2 2 2 3 2 21 2" xfId="21836"/>
    <cellStyle name="Note 2 2 2 3 2 22" xfId="21837"/>
    <cellStyle name="Note 2 2 2 3 2 3" xfId="21838"/>
    <cellStyle name="Note 2 2 2 3 2 3 2" xfId="21839"/>
    <cellStyle name="Note 2 2 2 3 2 3 2 2" xfId="21840"/>
    <cellStyle name="Note 2 2 2 3 2 3 3" xfId="21841"/>
    <cellStyle name="Note 2 2 2 3 2 4" xfId="21842"/>
    <cellStyle name="Note 2 2 2 3 2 4 2" xfId="21843"/>
    <cellStyle name="Note 2 2 2 3 2 4 2 2" xfId="21844"/>
    <cellStyle name="Note 2 2 2 3 2 4 3" xfId="21845"/>
    <cellStyle name="Note 2 2 2 3 2 5" xfId="21846"/>
    <cellStyle name="Note 2 2 2 3 2 5 2" xfId="21847"/>
    <cellStyle name="Note 2 2 2 3 2 5 2 2" xfId="21848"/>
    <cellStyle name="Note 2 2 2 3 2 5 3" xfId="21849"/>
    <cellStyle name="Note 2 2 2 3 2 6" xfId="21850"/>
    <cellStyle name="Note 2 2 2 3 2 6 2" xfId="21851"/>
    <cellStyle name="Note 2 2 2 3 2 6 2 2" xfId="21852"/>
    <cellStyle name="Note 2 2 2 3 2 6 3" xfId="21853"/>
    <cellStyle name="Note 2 2 2 3 2 7" xfId="21854"/>
    <cellStyle name="Note 2 2 2 3 2 7 2" xfId="21855"/>
    <cellStyle name="Note 2 2 2 3 2 7 2 2" xfId="21856"/>
    <cellStyle name="Note 2 2 2 3 2 7 3" xfId="21857"/>
    <cellStyle name="Note 2 2 2 3 2 8" xfId="21858"/>
    <cellStyle name="Note 2 2 2 3 2 8 2" xfId="21859"/>
    <cellStyle name="Note 2 2 2 3 2 8 2 2" xfId="21860"/>
    <cellStyle name="Note 2 2 2 3 2 8 3" xfId="21861"/>
    <cellStyle name="Note 2 2 2 3 2 9" xfId="21862"/>
    <cellStyle name="Note 2 2 2 3 2 9 2" xfId="21863"/>
    <cellStyle name="Note 2 2 2 3 2 9 2 2" xfId="21864"/>
    <cellStyle name="Note 2 2 2 3 2 9 3" xfId="21865"/>
    <cellStyle name="Note 2 2 2 3 3" xfId="21866"/>
    <cellStyle name="Note 2 2 2 3 3 2" xfId="21867"/>
    <cellStyle name="Note 2 2 2 3 3 2 2" xfId="21868"/>
    <cellStyle name="Note 2 2 2 3 3 3" xfId="21869"/>
    <cellStyle name="Note 2 2 2 3 4" xfId="21870"/>
    <cellStyle name="Note 2 2 2 3 4 2" xfId="21871"/>
    <cellStyle name="Note 2 2 2 3 4 2 2" xfId="21872"/>
    <cellStyle name="Note 2 2 2 3 4 3" xfId="21873"/>
    <cellStyle name="Note 2 2 2 3 5" xfId="21874"/>
    <cellStyle name="Note 2 2 2 3 5 2" xfId="21875"/>
    <cellStyle name="Note 2 2 2 3 5 2 2" xfId="21876"/>
    <cellStyle name="Note 2 2 2 3 5 3" xfId="21877"/>
    <cellStyle name="Note 2 2 2 3 6" xfId="21878"/>
    <cellStyle name="Note 2 2 2 3 6 2" xfId="21879"/>
    <cellStyle name="Note 2 2 2 3 6 2 2" xfId="21880"/>
    <cellStyle name="Note 2 2 2 3 6 3" xfId="21881"/>
    <cellStyle name="Note 2 2 2 3 7" xfId="21882"/>
    <cellStyle name="Note 2 2 2 3 7 2" xfId="21883"/>
    <cellStyle name="Note 2 2 2 3 7 2 2" xfId="21884"/>
    <cellStyle name="Note 2 2 2 3 7 3" xfId="21885"/>
    <cellStyle name="Note 2 2 2 3 8" xfId="21886"/>
    <cellStyle name="Note 2 2 2 3 8 2" xfId="21887"/>
    <cellStyle name="Note 2 2 2 3 8 2 2" xfId="21888"/>
    <cellStyle name="Note 2 2 2 3 8 3" xfId="21889"/>
    <cellStyle name="Note 2 2 2 3 9" xfId="21890"/>
    <cellStyle name="Note 2 2 2 3 9 2" xfId="21891"/>
    <cellStyle name="Note 2 2 2 3 9 2 2" xfId="21892"/>
    <cellStyle name="Note 2 2 2 3 9 3" xfId="21893"/>
    <cellStyle name="Note 2 2 2 4" xfId="21894"/>
    <cellStyle name="Note 2 2 2 4 10" xfId="21895"/>
    <cellStyle name="Note 2 2 2 4 10 2" xfId="21896"/>
    <cellStyle name="Note 2 2 2 4 10 2 2" xfId="21897"/>
    <cellStyle name="Note 2 2 2 4 10 3" xfId="21898"/>
    <cellStyle name="Note 2 2 2 4 11" xfId="21899"/>
    <cellStyle name="Note 2 2 2 4 11 2" xfId="21900"/>
    <cellStyle name="Note 2 2 2 4 11 2 2" xfId="21901"/>
    <cellStyle name="Note 2 2 2 4 11 3" xfId="21902"/>
    <cellStyle name="Note 2 2 2 4 12" xfId="21903"/>
    <cellStyle name="Note 2 2 2 4 12 2" xfId="21904"/>
    <cellStyle name="Note 2 2 2 4 12 2 2" xfId="21905"/>
    <cellStyle name="Note 2 2 2 4 12 3" xfId="21906"/>
    <cellStyle name="Note 2 2 2 4 13" xfId="21907"/>
    <cellStyle name="Note 2 2 2 4 13 2" xfId="21908"/>
    <cellStyle name="Note 2 2 2 4 13 2 2" xfId="21909"/>
    <cellStyle name="Note 2 2 2 4 13 3" xfId="21910"/>
    <cellStyle name="Note 2 2 2 4 14" xfId="21911"/>
    <cellStyle name="Note 2 2 2 4 14 2" xfId="21912"/>
    <cellStyle name="Note 2 2 2 4 14 2 2" xfId="21913"/>
    <cellStyle name="Note 2 2 2 4 14 3" xfId="21914"/>
    <cellStyle name="Note 2 2 2 4 15" xfId="21915"/>
    <cellStyle name="Note 2 2 2 4 15 2" xfId="21916"/>
    <cellStyle name="Note 2 2 2 4 15 2 2" xfId="21917"/>
    <cellStyle name="Note 2 2 2 4 15 3" xfId="21918"/>
    <cellStyle name="Note 2 2 2 4 16" xfId="21919"/>
    <cellStyle name="Note 2 2 2 4 16 2" xfId="21920"/>
    <cellStyle name="Note 2 2 2 4 16 2 2" xfId="21921"/>
    <cellStyle name="Note 2 2 2 4 16 3" xfId="21922"/>
    <cellStyle name="Note 2 2 2 4 17" xfId="21923"/>
    <cellStyle name="Note 2 2 2 4 17 2" xfId="21924"/>
    <cellStyle name="Note 2 2 2 4 17 2 2" xfId="21925"/>
    <cellStyle name="Note 2 2 2 4 17 3" xfId="21926"/>
    <cellStyle name="Note 2 2 2 4 18" xfId="21927"/>
    <cellStyle name="Note 2 2 2 4 18 2" xfId="21928"/>
    <cellStyle name="Note 2 2 2 4 18 2 2" xfId="21929"/>
    <cellStyle name="Note 2 2 2 4 18 3" xfId="21930"/>
    <cellStyle name="Note 2 2 2 4 19" xfId="21931"/>
    <cellStyle name="Note 2 2 2 4 19 2" xfId="21932"/>
    <cellStyle name="Note 2 2 2 4 19 2 2" xfId="21933"/>
    <cellStyle name="Note 2 2 2 4 19 3" xfId="21934"/>
    <cellStyle name="Note 2 2 2 4 2" xfId="21935"/>
    <cellStyle name="Note 2 2 2 4 2 10" xfId="21936"/>
    <cellStyle name="Note 2 2 2 4 2 10 2" xfId="21937"/>
    <cellStyle name="Note 2 2 2 4 2 10 2 2" xfId="21938"/>
    <cellStyle name="Note 2 2 2 4 2 10 3" xfId="21939"/>
    <cellStyle name="Note 2 2 2 4 2 11" xfId="21940"/>
    <cellStyle name="Note 2 2 2 4 2 11 2" xfId="21941"/>
    <cellStyle name="Note 2 2 2 4 2 11 2 2" xfId="21942"/>
    <cellStyle name="Note 2 2 2 4 2 11 3" xfId="21943"/>
    <cellStyle name="Note 2 2 2 4 2 12" xfId="21944"/>
    <cellStyle name="Note 2 2 2 4 2 12 2" xfId="21945"/>
    <cellStyle name="Note 2 2 2 4 2 12 2 2" xfId="21946"/>
    <cellStyle name="Note 2 2 2 4 2 12 3" xfId="21947"/>
    <cellStyle name="Note 2 2 2 4 2 13" xfId="21948"/>
    <cellStyle name="Note 2 2 2 4 2 13 2" xfId="21949"/>
    <cellStyle name="Note 2 2 2 4 2 13 2 2" xfId="21950"/>
    <cellStyle name="Note 2 2 2 4 2 13 3" xfId="21951"/>
    <cellStyle name="Note 2 2 2 4 2 14" xfId="21952"/>
    <cellStyle name="Note 2 2 2 4 2 14 2" xfId="21953"/>
    <cellStyle name="Note 2 2 2 4 2 14 2 2" xfId="21954"/>
    <cellStyle name="Note 2 2 2 4 2 14 3" xfId="21955"/>
    <cellStyle name="Note 2 2 2 4 2 15" xfId="21956"/>
    <cellStyle name="Note 2 2 2 4 2 15 2" xfId="21957"/>
    <cellStyle name="Note 2 2 2 4 2 15 2 2" xfId="21958"/>
    <cellStyle name="Note 2 2 2 4 2 15 3" xfId="21959"/>
    <cellStyle name="Note 2 2 2 4 2 16" xfId="21960"/>
    <cellStyle name="Note 2 2 2 4 2 16 2" xfId="21961"/>
    <cellStyle name="Note 2 2 2 4 2 16 2 2" xfId="21962"/>
    <cellStyle name="Note 2 2 2 4 2 16 3" xfId="21963"/>
    <cellStyle name="Note 2 2 2 4 2 17" xfId="21964"/>
    <cellStyle name="Note 2 2 2 4 2 17 2" xfId="21965"/>
    <cellStyle name="Note 2 2 2 4 2 17 2 2" xfId="21966"/>
    <cellStyle name="Note 2 2 2 4 2 17 3" xfId="21967"/>
    <cellStyle name="Note 2 2 2 4 2 18" xfId="21968"/>
    <cellStyle name="Note 2 2 2 4 2 18 2" xfId="21969"/>
    <cellStyle name="Note 2 2 2 4 2 18 2 2" xfId="21970"/>
    <cellStyle name="Note 2 2 2 4 2 18 3" xfId="21971"/>
    <cellStyle name="Note 2 2 2 4 2 19" xfId="21972"/>
    <cellStyle name="Note 2 2 2 4 2 19 2" xfId="21973"/>
    <cellStyle name="Note 2 2 2 4 2 19 2 2" xfId="21974"/>
    <cellStyle name="Note 2 2 2 4 2 19 3" xfId="21975"/>
    <cellStyle name="Note 2 2 2 4 2 2" xfId="21976"/>
    <cellStyle name="Note 2 2 2 4 2 2 2" xfId="21977"/>
    <cellStyle name="Note 2 2 2 4 2 2 2 2" xfId="21978"/>
    <cellStyle name="Note 2 2 2 4 2 2 3" xfId="21979"/>
    <cellStyle name="Note 2 2 2 4 2 20" xfId="21980"/>
    <cellStyle name="Note 2 2 2 4 2 20 2" xfId="21981"/>
    <cellStyle name="Note 2 2 2 4 2 20 2 2" xfId="21982"/>
    <cellStyle name="Note 2 2 2 4 2 20 3" xfId="21983"/>
    <cellStyle name="Note 2 2 2 4 2 21" xfId="21984"/>
    <cellStyle name="Note 2 2 2 4 2 21 2" xfId="21985"/>
    <cellStyle name="Note 2 2 2 4 2 22" xfId="21986"/>
    <cellStyle name="Note 2 2 2 4 2 3" xfId="21987"/>
    <cellStyle name="Note 2 2 2 4 2 3 2" xfId="21988"/>
    <cellStyle name="Note 2 2 2 4 2 3 2 2" xfId="21989"/>
    <cellStyle name="Note 2 2 2 4 2 3 3" xfId="21990"/>
    <cellStyle name="Note 2 2 2 4 2 4" xfId="21991"/>
    <cellStyle name="Note 2 2 2 4 2 4 2" xfId="21992"/>
    <cellStyle name="Note 2 2 2 4 2 4 2 2" xfId="21993"/>
    <cellStyle name="Note 2 2 2 4 2 4 3" xfId="21994"/>
    <cellStyle name="Note 2 2 2 4 2 5" xfId="21995"/>
    <cellStyle name="Note 2 2 2 4 2 5 2" xfId="21996"/>
    <cellStyle name="Note 2 2 2 4 2 5 2 2" xfId="21997"/>
    <cellStyle name="Note 2 2 2 4 2 5 3" xfId="21998"/>
    <cellStyle name="Note 2 2 2 4 2 6" xfId="21999"/>
    <cellStyle name="Note 2 2 2 4 2 6 2" xfId="22000"/>
    <cellStyle name="Note 2 2 2 4 2 6 2 2" xfId="22001"/>
    <cellStyle name="Note 2 2 2 4 2 6 3" xfId="22002"/>
    <cellStyle name="Note 2 2 2 4 2 7" xfId="22003"/>
    <cellStyle name="Note 2 2 2 4 2 7 2" xfId="22004"/>
    <cellStyle name="Note 2 2 2 4 2 7 2 2" xfId="22005"/>
    <cellStyle name="Note 2 2 2 4 2 7 3" xfId="22006"/>
    <cellStyle name="Note 2 2 2 4 2 8" xfId="22007"/>
    <cellStyle name="Note 2 2 2 4 2 8 2" xfId="22008"/>
    <cellStyle name="Note 2 2 2 4 2 8 2 2" xfId="22009"/>
    <cellStyle name="Note 2 2 2 4 2 8 3" xfId="22010"/>
    <cellStyle name="Note 2 2 2 4 2 9" xfId="22011"/>
    <cellStyle name="Note 2 2 2 4 2 9 2" xfId="22012"/>
    <cellStyle name="Note 2 2 2 4 2 9 2 2" xfId="22013"/>
    <cellStyle name="Note 2 2 2 4 2 9 3" xfId="22014"/>
    <cellStyle name="Note 2 2 2 4 20" xfId="22015"/>
    <cellStyle name="Note 2 2 2 4 20 2" xfId="22016"/>
    <cellStyle name="Note 2 2 2 4 20 2 2" xfId="22017"/>
    <cellStyle name="Note 2 2 2 4 20 3" xfId="22018"/>
    <cellStyle name="Note 2 2 2 4 21" xfId="22019"/>
    <cellStyle name="Note 2 2 2 4 21 2" xfId="22020"/>
    <cellStyle name="Note 2 2 2 4 21 2 2" xfId="22021"/>
    <cellStyle name="Note 2 2 2 4 21 3" xfId="22022"/>
    <cellStyle name="Note 2 2 2 4 22" xfId="22023"/>
    <cellStyle name="Note 2 2 2 4 22 2" xfId="22024"/>
    <cellStyle name="Note 2 2 2 4 23" xfId="22025"/>
    <cellStyle name="Note 2 2 2 4 3" xfId="22026"/>
    <cellStyle name="Note 2 2 2 4 3 2" xfId="22027"/>
    <cellStyle name="Note 2 2 2 4 3 2 2" xfId="22028"/>
    <cellStyle name="Note 2 2 2 4 3 3" xfId="22029"/>
    <cellStyle name="Note 2 2 2 4 4" xfId="22030"/>
    <cellStyle name="Note 2 2 2 4 4 2" xfId="22031"/>
    <cellStyle name="Note 2 2 2 4 4 2 2" xfId="22032"/>
    <cellStyle name="Note 2 2 2 4 4 3" xfId="22033"/>
    <cellStyle name="Note 2 2 2 4 5" xfId="22034"/>
    <cellStyle name="Note 2 2 2 4 5 2" xfId="22035"/>
    <cellStyle name="Note 2 2 2 4 5 2 2" xfId="22036"/>
    <cellStyle name="Note 2 2 2 4 5 3" xfId="22037"/>
    <cellStyle name="Note 2 2 2 4 6" xfId="22038"/>
    <cellStyle name="Note 2 2 2 4 6 2" xfId="22039"/>
    <cellStyle name="Note 2 2 2 4 6 2 2" xfId="22040"/>
    <cellStyle name="Note 2 2 2 4 6 3" xfId="22041"/>
    <cellStyle name="Note 2 2 2 4 7" xfId="22042"/>
    <cellStyle name="Note 2 2 2 4 7 2" xfId="22043"/>
    <cellStyle name="Note 2 2 2 4 7 2 2" xfId="22044"/>
    <cellStyle name="Note 2 2 2 4 7 3" xfId="22045"/>
    <cellStyle name="Note 2 2 2 4 8" xfId="22046"/>
    <cellStyle name="Note 2 2 2 4 8 2" xfId="22047"/>
    <cellStyle name="Note 2 2 2 4 8 2 2" xfId="22048"/>
    <cellStyle name="Note 2 2 2 4 8 3" xfId="22049"/>
    <cellStyle name="Note 2 2 2 4 9" xfId="22050"/>
    <cellStyle name="Note 2 2 2 4 9 2" xfId="22051"/>
    <cellStyle name="Note 2 2 2 4 9 2 2" xfId="22052"/>
    <cellStyle name="Note 2 2 2 4 9 3" xfId="22053"/>
    <cellStyle name="Note 2 2 2 5" xfId="22054"/>
    <cellStyle name="Note 2 2 2 5 10" xfId="22055"/>
    <cellStyle name="Note 2 2 2 5 10 2" xfId="22056"/>
    <cellStyle name="Note 2 2 2 5 10 2 2" xfId="22057"/>
    <cellStyle name="Note 2 2 2 5 10 3" xfId="22058"/>
    <cellStyle name="Note 2 2 2 5 11" xfId="22059"/>
    <cellStyle name="Note 2 2 2 5 11 2" xfId="22060"/>
    <cellStyle name="Note 2 2 2 5 11 2 2" xfId="22061"/>
    <cellStyle name="Note 2 2 2 5 11 3" xfId="22062"/>
    <cellStyle name="Note 2 2 2 5 12" xfId="22063"/>
    <cellStyle name="Note 2 2 2 5 12 2" xfId="22064"/>
    <cellStyle name="Note 2 2 2 5 12 2 2" xfId="22065"/>
    <cellStyle name="Note 2 2 2 5 12 3" xfId="22066"/>
    <cellStyle name="Note 2 2 2 5 13" xfId="22067"/>
    <cellStyle name="Note 2 2 2 5 13 2" xfId="22068"/>
    <cellStyle name="Note 2 2 2 5 13 2 2" xfId="22069"/>
    <cellStyle name="Note 2 2 2 5 13 3" xfId="22070"/>
    <cellStyle name="Note 2 2 2 5 14" xfId="22071"/>
    <cellStyle name="Note 2 2 2 5 14 2" xfId="22072"/>
    <cellStyle name="Note 2 2 2 5 14 2 2" xfId="22073"/>
    <cellStyle name="Note 2 2 2 5 14 3" xfId="22074"/>
    <cellStyle name="Note 2 2 2 5 15" xfId="22075"/>
    <cellStyle name="Note 2 2 2 5 15 2" xfId="22076"/>
    <cellStyle name="Note 2 2 2 5 15 2 2" xfId="22077"/>
    <cellStyle name="Note 2 2 2 5 15 3" xfId="22078"/>
    <cellStyle name="Note 2 2 2 5 16" xfId="22079"/>
    <cellStyle name="Note 2 2 2 5 16 2" xfId="22080"/>
    <cellStyle name="Note 2 2 2 5 16 2 2" xfId="22081"/>
    <cellStyle name="Note 2 2 2 5 16 3" xfId="22082"/>
    <cellStyle name="Note 2 2 2 5 17" xfId="22083"/>
    <cellStyle name="Note 2 2 2 5 17 2" xfId="22084"/>
    <cellStyle name="Note 2 2 2 5 17 2 2" xfId="22085"/>
    <cellStyle name="Note 2 2 2 5 17 3" xfId="22086"/>
    <cellStyle name="Note 2 2 2 5 18" xfId="22087"/>
    <cellStyle name="Note 2 2 2 5 18 2" xfId="22088"/>
    <cellStyle name="Note 2 2 2 5 18 2 2" xfId="22089"/>
    <cellStyle name="Note 2 2 2 5 18 3" xfId="22090"/>
    <cellStyle name="Note 2 2 2 5 19" xfId="22091"/>
    <cellStyle name="Note 2 2 2 5 19 2" xfId="22092"/>
    <cellStyle name="Note 2 2 2 5 19 2 2" xfId="22093"/>
    <cellStyle name="Note 2 2 2 5 19 3" xfId="22094"/>
    <cellStyle name="Note 2 2 2 5 2" xfId="22095"/>
    <cellStyle name="Note 2 2 2 5 2 2" xfId="22096"/>
    <cellStyle name="Note 2 2 2 5 2 2 2" xfId="22097"/>
    <cellStyle name="Note 2 2 2 5 2 3" xfId="22098"/>
    <cellStyle name="Note 2 2 2 5 20" xfId="22099"/>
    <cellStyle name="Note 2 2 2 5 20 2" xfId="22100"/>
    <cellStyle name="Note 2 2 2 5 20 2 2" xfId="22101"/>
    <cellStyle name="Note 2 2 2 5 20 3" xfId="22102"/>
    <cellStyle name="Note 2 2 2 5 21" xfId="22103"/>
    <cellStyle name="Note 2 2 2 5 21 2" xfId="22104"/>
    <cellStyle name="Note 2 2 2 5 22" xfId="22105"/>
    <cellStyle name="Note 2 2 2 5 3" xfId="22106"/>
    <cellStyle name="Note 2 2 2 5 3 2" xfId="22107"/>
    <cellStyle name="Note 2 2 2 5 3 2 2" xfId="22108"/>
    <cellStyle name="Note 2 2 2 5 3 3" xfId="22109"/>
    <cellStyle name="Note 2 2 2 5 4" xfId="22110"/>
    <cellStyle name="Note 2 2 2 5 4 2" xfId="22111"/>
    <cellStyle name="Note 2 2 2 5 4 2 2" xfId="22112"/>
    <cellStyle name="Note 2 2 2 5 4 3" xfId="22113"/>
    <cellStyle name="Note 2 2 2 5 5" xfId="22114"/>
    <cellStyle name="Note 2 2 2 5 5 2" xfId="22115"/>
    <cellStyle name="Note 2 2 2 5 5 2 2" xfId="22116"/>
    <cellStyle name="Note 2 2 2 5 5 3" xfId="22117"/>
    <cellStyle name="Note 2 2 2 5 6" xfId="22118"/>
    <cellStyle name="Note 2 2 2 5 6 2" xfId="22119"/>
    <cellStyle name="Note 2 2 2 5 6 2 2" xfId="22120"/>
    <cellStyle name="Note 2 2 2 5 6 3" xfId="22121"/>
    <cellStyle name="Note 2 2 2 5 7" xfId="22122"/>
    <cellStyle name="Note 2 2 2 5 7 2" xfId="22123"/>
    <cellStyle name="Note 2 2 2 5 7 2 2" xfId="22124"/>
    <cellStyle name="Note 2 2 2 5 7 3" xfId="22125"/>
    <cellStyle name="Note 2 2 2 5 8" xfId="22126"/>
    <cellStyle name="Note 2 2 2 5 8 2" xfId="22127"/>
    <cellStyle name="Note 2 2 2 5 8 2 2" xfId="22128"/>
    <cellStyle name="Note 2 2 2 5 8 3" xfId="22129"/>
    <cellStyle name="Note 2 2 2 5 9" xfId="22130"/>
    <cellStyle name="Note 2 2 2 5 9 2" xfId="22131"/>
    <cellStyle name="Note 2 2 2 5 9 2 2" xfId="22132"/>
    <cellStyle name="Note 2 2 2 5 9 3" xfId="22133"/>
    <cellStyle name="Note 2 2 2 6" xfId="22134"/>
    <cellStyle name="Note 2 2 2 6 2" xfId="22135"/>
    <cellStyle name="Note 2 2 2 6 2 2" xfId="22136"/>
    <cellStyle name="Note 2 2 2 6 3" xfId="22137"/>
    <cellStyle name="Note 2 2 2 7" xfId="22138"/>
    <cellStyle name="Note 2 2 2 7 2" xfId="22139"/>
    <cellStyle name="Note 2 2 2 7 2 2" xfId="22140"/>
    <cellStyle name="Note 2 2 2 7 3" xfId="22141"/>
    <cellStyle name="Note 2 2 2 8" xfId="22142"/>
    <cellStyle name="Note 2 2 2 8 2" xfId="22143"/>
    <cellStyle name="Note 2 2 2 8 2 2" xfId="22144"/>
    <cellStyle name="Note 2 2 2 8 3" xfId="22145"/>
    <cellStyle name="Note 2 2 2 9" xfId="22146"/>
    <cellStyle name="Note 2 2 2 9 2" xfId="22147"/>
    <cellStyle name="Note 2 2 2 9 2 2" xfId="22148"/>
    <cellStyle name="Note 2 2 2 9 3" xfId="22149"/>
    <cellStyle name="Note 2 2 20" xfId="22150"/>
    <cellStyle name="Note 2 2 20 2" xfId="22151"/>
    <cellStyle name="Note 2 2 20 2 2" xfId="22152"/>
    <cellStyle name="Note 2 2 20 3" xfId="22153"/>
    <cellStyle name="Note 2 2 21" xfId="22154"/>
    <cellStyle name="Note 2 2 21 2" xfId="22155"/>
    <cellStyle name="Note 2 2 21 2 2" xfId="22156"/>
    <cellStyle name="Note 2 2 21 3" xfId="22157"/>
    <cellStyle name="Note 2 2 22" xfId="22158"/>
    <cellStyle name="Note 2 2 22 2" xfId="22159"/>
    <cellStyle name="Note 2 2 23" xfId="22160"/>
    <cellStyle name="Note 2 2 24" xfId="22161"/>
    <cellStyle name="Note 2 2 25" xfId="22162"/>
    <cellStyle name="Note 2 2 26" xfId="22163"/>
    <cellStyle name="Note 2 2 3" xfId="22164"/>
    <cellStyle name="Note 2 2 3 10" xfId="22165"/>
    <cellStyle name="Note 2 2 3 10 2" xfId="22166"/>
    <cellStyle name="Note 2 2 3 10 2 2" xfId="22167"/>
    <cellStyle name="Note 2 2 3 10 3" xfId="22168"/>
    <cellStyle name="Note 2 2 3 11" xfId="22169"/>
    <cellStyle name="Note 2 2 3 11 2" xfId="22170"/>
    <cellStyle name="Note 2 2 3 11 2 2" xfId="22171"/>
    <cellStyle name="Note 2 2 3 11 3" xfId="22172"/>
    <cellStyle name="Note 2 2 3 12" xfId="22173"/>
    <cellStyle name="Note 2 2 3 12 2" xfId="22174"/>
    <cellStyle name="Note 2 2 3 12 2 2" xfId="22175"/>
    <cellStyle name="Note 2 2 3 12 3" xfId="22176"/>
    <cellStyle name="Note 2 2 3 13" xfId="22177"/>
    <cellStyle name="Note 2 2 3 13 2" xfId="22178"/>
    <cellStyle name="Note 2 2 3 13 2 2" xfId="22179"/>
    <cellStyle name="Note 2 2 3 13 3" xfId="22180"/>
    <cellStyle name="Note 2 2 3 14" xfId="22181"/>
    <cellStyle name="Note 2 2 3 14 2" xfId="22182"/>
    <cellStyle name="Note 2 2 3 14 2 2" xfId="22183"/>
    <cellStyle name="Note 2 2 3 14 3" xfId="22184"/>
    <cellStyle name="Note 2 2 3 15" xfId="22185"/>
    <cellStyle name="Note 2 2 3 15 2" xfId="22186"/>
    <cellStyle name="Note 2 2 3 15 2 2" xfId="22187"/>
    <cellStyle name="Note 2 2 3 15 3" xfId="22188"/>
    <cellStyle name="Note 2 2 3 16" xfId="22189"/>
    <cellStyle name="Note 2 2 3 16 2" xfId="22190"/>
    <cellStyle name="Note 2 2 3 16 2 2" xfId="22191"/>
    <cellStyle name="Note 2 2 3 16 3" xfId="22192"/>
    <cellStyle name="Note 2 2 3 17" xfId="22193"/>
    <cellStyle name="Note 2 2 3 17 2" xfId="22194"/>
    <cellStyle name="Note 2 2 3 17 2 2" xfId="22195"/>
    <cellStyle name="Note 2 2 3 17 3" xfId="22196"/>
    <cellStyle name="Note 2 2 3 18" xfId="22197"/>
    <cellStyle name="Note 2 2 3 18 2" xfId="22198"/>
    <cellStyle name="Note 2 2 3 19" xfId="22199"/>
    <cellStyle name="Note 2 2 3 2" xfId="22200"/>
    <cellStyle name="Note 2 2 3 2 10" xfId="22201"/>
    <cellStyle name="Note 2 2 3 2 10 2" xfId="22202"/>
    <cellStyle name="Note 2 2 3 2 10 2 2" xfId="22203"/>
    <cellStyle name="Note 2 2 3 2 10 3" xfId="22204"/>
    <cellStyle name="Note 2 2 3 2 11" xfId="22205"/>
    <cellStyle name="Note 2 2 3 2 11 2" xfId="22206"/>
    <cellStyle name="Note 2 2 3 2 11 2 2" xfId="22207"/>
    <cellStyle name="Note 2 2 3 2 11 3" xfId="22208"/>
    <cellStyle name="Note 2 2 3 2 12" xfId="22209"/>
    <cellStyle name="Note 2 2 3 2 12 2" xfId="22210"/>
    <cellStyle name="Note 2 2 3 2 12 2 2" xfId="22211"/>
    <cellStyle name="Note 2 2 3 2 12 3" xfId="22212"/>
    <cellStyle name="Note 2 2 3 2 13" xfId="22213"/>
    <cellStyle name="Note 2 2 3 2 13 2" xfId="22214"/>
    <cellStyle name="Note 2 2 3 2 13 2 2" xfId="22215"/>
    <cellStyle name="Note 2 2 3 2 13 3" xfId="22216"/>
    <cellStyle name="Note 2 2 3 2 14" xfId="22217"/>
    <cellStyle name="Note 2 2 3 2 14 2" xfId="22218"/>
    <cellStyle name="Note 2 2 3 2 14 2 2" xfId="22219"/>
    <cellStyle name="Note 2 2 3 2 14 3" xfId="22220"/>
    <cellStyle name="Note 2 2 3 2 15" xfId="22221"/>
    <cellStyle name="Note 2 2 3 2 15 2" xfId="22222"/>
    <cellStyle name="Note 2 2 3 2 15 2 2" xfId="22223"/>
    <cellStyle name="Note 2 2 3 2 15 3" xfId="22224"/>
    <cellStyle name="Note 2 2 3 2 16" xfId="22225"/>
    <cellStyle name="Note 2 2 3 2 16 2" xfId="22226"/>
    <cellStyle name="Note 2 2 3 2 16 2 2" xfId="22227"/>
    <cellStyle name="Note 2 2 3 2 16 3" xfId="22228"/>
    <cellStyle name="Note 2 2 3 2 17" xfId="22229"/>
    <cellStyle name="Note 2 2 3 2 17 2" xfId="22230"/>
    <cellStyle name="Note 2 2 3 2 17 2 2" xfId="22231"/>
    <cellStyle name="Note 2 2 3 2 17 3" xfId="22232"/>
    <cellStyle name="Note 2 2 3 2 18" xfId="22233"/>
    <cellStyle name="Note 2 2 3 2 18 2" xfId="22234"/>
    <cellStyle name="Note 2 2 3 2 18 2 2" xfId="22235"/>
    <cellStyle name="Note 2 2 3 2 18 3" xfId="22236"/>
    <cellStyle name="Note 2 2 3 2 19" xfId="22237"/>
    <cellStyle name="Note 2 2 3 2 19 2" xfId="22238"/>
    <cellStyle name="Note 2 2 3 2 19 2 2" xfId="22239"/>
    <cellStyle name="Note 2 2 3 2 19 3" xfId="22240"/>
    <cellStyle name="Note 2 2 3 2 2" xfId="22241"/>
    <cellStyle name="Note 2 2 3 2 2 2" xfId="22242"/>
    <cellStyle name="Note 2 2 3 2 2 2 2" xfId="22243"/>
    <cellStyle name="Note 2 2 3 2 2 3" xfId="22244"/>
    <cellStyle name="Note 2 2 3 2 20" xfId="22245"/>
    <cellStyle name="Note 2 2 3 2 20 2" xfId="22246"/>
    <cellStyle name="Note 2 2 3 2 20 2 2" xfId="22247"/>
    <cellStyle name="Note 2 2 3 2 20 3" xfId="22248"/>
    <cellStyle name="Note 2 2 3 2 21" xfId="22249"/>
    <cellStyle name="Note 2 2 3 2 21 2" xfId="22250"/>
    <cellStyle name="Note 2 2 3 2 22" xfId="22251"/>
    <cellStyle name="Note 2 2 3 2 3" xfId="22252"/>
    <cellStyle name="Note 2 2 3 2 3 2" xfId="22253"/>
    <cellStyle name="Note 2 2 3 2 3 2 2" xfId="22254"/>
    <cellStyle name="Note 2 2 3 2 3 3" xfId="22255"/>
    <cellStyle name="Note 2 2 3 2 4" xfId="22256"/>
    <cellStyle name="Note 2 2 3 2 4 2" xfId="22257"/>
    <cellStyle name="Note 2 2 3 2 4 2 2" xfId="22258"/>
    <cellStyle name="Note 2 2 3 2 4 3" xfId="22259"/>
    <cellStyle name="Note 2 2 3 2 5" xfId="22260"/>
    <cellStyle name="Note 2 2 3 2 5 2" xfId="22261"/>
    <cellStyle name="Note 2 2 3 2 5 2 2" xfId="22262"/>
    <cellStyle name="Note 2 2 3 2 5 3" xfId="22263"/>
    <cellStyle name="Note 2 2 3 2 6" xfId="22264"/>
    <cellStyle name="Note 2 2 3 2 6 2" xfId="22265"/>
    <cellStyle name="Note 2 2 3 2 6 2 2" xfId="22266"/>
    <cellStyle name="Note 2 2 3 2 6 3" xfId="22267"/>
    <cellStyle name="Note 2 2 3 2 7" xfId="22268"/>
    <cellStyle name="Note 2 2 3 2 7 2" xfId="22269"/>
    <cellStyle name="Note 2 2 3 2 7 2 2" xfId="22270"/>
    <cellStyle name="Note 2 2 3 2 7 3" xfId="22271"/>
    <cellStyle name="Note 2 2 3 2 8" xfId="22272"/>
    <cellStyle name="Note 2 2 3 2 8 2" xfId="22273"/>
    <cellStyle name="Note 2 2 3 2 8 2 2" xfId="22274"/>
    <cellStyle name="Note 2 2 3 2 8 3" xfId="22275"/>
    <cellStyle name="Note 2 2 3 2 9" xfId="22276"/>
    <cellStyle name="Note 2 2 3 2 9 2" xfId="22277"/>
    <cellStyle name="Note 2 2 3 2 9 2 2" xfId="22278"/>
    <cellStyle name="Note 2 2 3 2 9 3" xfId="22279"/>
    <cellStyle name="Note 2 2 3 3" xfId="22280"/>
    <cellStyle name="Note 2 2 3 3 2" xfId="22281"/>
    <cellStyle name="Note 2 2 3 3 2 2" xfId="22282"/>
    <cellStyle name="Note 2 2 3 3 3" xfId="22283"/>
    <cellStyle name="Note 2 2 3 4" xfId="22284"/>
    <cellStyle name="Note 2 2 3 4 2" xfId="22285"/>
    <cellStyle name="Note 2 2 3 4 2 2" xfId="22286"/>
    <cellStyle name="Note 2 2 3 4 3" xfId="22287"/>
    <cellStyle name="Note 2 2 3 5" xfId="22288"/>
    <cellStyle name="Note 2 2 3 5 2" xfId="22289"/>
    <cellStyle name="Note 2 2 3 5 2 2" xfId="22290"/>
    <cellStyle name="Note 2 2 3 5 3" xfId="22291"/>
    <cellStyle name="Note 2 2 3 6" xfId="22292"/>
    <cellStyle name="Note 2 2 3 6 2" xfId="22293"/>
    <cellStyle name="Note 2 2 3 6 2 2" xfId="22294"/>
    <cellStyle name="Note 2 2 3 6 3" xfId="22295"/>
    <cellStyle name="Note 2 2 3 7" xfId="22296"/>
    <cellStyle name="Note 2 2 3 7 2" xfId="22297"/>
    <cellStyle name="Note 2 2 3 7 2 2" xfId="22298"/>
    <cellStyle name="Note 2 2 3 7 3" xfId="22299"/>
    <cellStyle name="Note 2 2 3 8" xfId="22300"/>
    <cellStyle name="Note 2 2 3 8 2" xfId="22301"/>
    <cellStyle name="Note 2 2 3 8 2 2" xfId="22302"/>
    <cellStyle name="Note 2 2 3 8 3" xfId="22303"/>
    <cellStyle name="Note 2 2 3 9" xfId="22304"/>
    <cellStyle name="Note 2 2 3 9 2" xfId="22305"/>
    <cellStyle name="Note 2 2 3 9 2 2" xfId="22306"/>
    <cellStyle name="Note 2 2 3 9 3" xfId="22307"/>
    <cellStyle name="Note 2 2 4" xfId="22308"/>
    <cellStyle name="Note 2 2 4 10" xfId="22309"/>
    <cellStyle name="Note 2 2 4 10 2" xfId="22310"/>
    <cellStyle name="Note 2 2 4 10 2 2" xfId="22311"/>
    <cellStyle name="Note 2 2 4 10 3" xfId="22312"/>
    <cellStyle name="Note 2 2 4 11" xfId="22313"/>
    <cellStyle name="Note 2 2 4 11 2" xfId="22314"/>
    <cellStyle name="Note 2 2 4 11 2 2" xfId="22315"/>
    <cellStyle name="Note 2 2 4 11 3" xfId="22316"/>
    <cellStyle name="Note 2 2 4 12" xfId="22317"/>
    <cellStyle name="Note 2 2 4 12 2" xfId="22318"/>
    <cellStyle name="Note 2 2 4 12 2 2" xfId="22319"/>
    <cellStyle name="Note 2 2 4 12 3" xfId="22320"/>
    <cellStyle name="Note 2 2 4 13" xfId="22321"/>
    <cellStyle name="Note 2 2 4 13 2" xfId="22322"/>
    <cellStyle name="Note 2 2 4 13 2 2" xfId="22323"/>
    <cellStyle name="Note 2 2 4 13 3" xfId="22324"/>
    <cellStyle name="Note 2 2 4 14" xfId="22325"/>
    <cellStyle name="Note 2 2 4 14 2" xfId="22326"/>
    <cellStyle name="Note 2 2 4 14 2 2" xfId="22327"/>
    <cellStyle name="Note 2 2 4 14 3" xfId="22328"/>
    <cellStyle name="Note 2 2 4 15" xfId="22329"/>
    <cellStyle name="Note 2 2 4 15 2" xfId="22330"/>
    <cellStyle name="Note 2 2 4 15 2 2" xfId="22331"/>
    <cellStyle name="Note 2 2 4 15 3" xfId="22332"/>
    <cellStyle name="Note 2 2 4 16" xfId="22333"/>
    <cellStyle name="Note 2 2 4 16 2" xfId="22334"/>
    <cellStyle name="Note 2 2 4 16 2 2" xfId="22335"/>
    <cellStyle name="Note 2 2 4 16 3" xfId="22336"/>
    <cellStyle name="Note 2 2 4 17" xfId="22337"/>
    <cellStyle name="Note 2 2 4 17 2" xfId="22338"/>
    <cellStyle name="Note 2 2 4 17 2 2" xfId="22339"/>
    <cellStyle name="Note 2 2 4 17 3" xfId="22340"/>
    <cellStyle name="Note 2 2 4 18" xfId="22341"/>
    <cellStyle name="Note 2 2 4 18 2" xfId="22342"/>
    <cellStyle name="Note 2 2 4 19" xfId="22343"/>
    <cellStyle name="Note 2 2 4 2" xfId="22344"/>
    <cellStyle name="Note 2 2 4 2 10" xfId="22345"/>
    <cellStyle name="Note 2 2 4 2 10 2" xfId="22346"/>
    <cellStyle name="Note 2 2 4 2 10 2 2" xfId="22347"/>
    <cellStyle name="Note 2 2 4 2 10 3" xfId="22348"/>
    <cellStyle name="Note 2 2 4 2 11" xfId="22349"/>
    <cellStyle name="Note 2 2 4 2 11 2" xfId="22350"/>
    <cellStyle name="Note 2 2 4 2 11 2 2" xfId="22351"/>
    <cellStyle name="Note 2 2 4 2 11 3" xfId="22352"/>
    <cellStyle name="Note 2 2 4 2 12" xfId="22353"/>
    <cellStyle name="Note 2 2 4 2 12 2" xfId="22354"/>
    <cellStyle name="Note 2 2 4 2 12 2 2" xfId="22355"/>
    <cellStyle name="Note 2 2 4 2 12 3" xfId="22356"/>
    <cellStyle name="Note 2 2 4 2 13" xfId="22357"/>
    <cellStyle name="Note 2 2 4 2 13 2" xfId="22358"/>
    <cellStyle name="Note 2 2 4 2 13 2 2" xfId="22359"/>
    <cellStyle name="Note 2 2 4 2 13 3" xfId="22360"/>
    <cellStyle name="Note 2 2 4 2 14" xfId="22361"/>
    <cellStyle name="Note 2 2 4 2 14 2" xfId="22362"/>
    <cellStyle name="Note 2 2 4 2 14 2 2" xfId="22363"/>
    <cellStyle name="Note 2 2 4 2 14 3" xfId="22364"/>
    <cellStyle name="Note 2 2 4 2 15" xfId="22365"/>
    <cellStyle name="Note 2 2 4 2 15 2" xfId="22366"/>
    <cellStyle name="Note 2 2 4 2 15 2 2" xfId="22367"/>
    <cellStyle name="Note 2 2 4 2 15 3" xfId="22368"/>
    <cellStyle name="Note 2 2 4 2 16" xfId="22369"/>
    <cellStyle name="Note 2 2 4 2 16 2" xfId="22370"/>
    <cellStyle name="Note 2 2 4 2 16 2 2" xfId="22371"/>
    <cellStyle name="Note 2 2 4 2 16 3" xfId="22372"/>
    <cellStyle name="Note 2 2 4 2 17" xfId="22373"/>
    <cellStyle name="Note 2 2 4 2 17 2" xfId="22374"/>
    <cellStyle name="Note 2 2 4 2 17 2 2" xfId="22375"/>
    <cellStyle name="Note 2 2 4 2 17 3" xfId="22376"/>
    <cellStyle name="Note 2 2 4 2 18" xfId="22377"/>
    <cellStyle name="Note 2 2 4 2 18 2" xfId="22378"/>
    <cellStyle name="Note 2 2 4 2 18 2 2" xfId="22379"/>
    <cellStyle name="Note 2 2 4 2 18 3" xfId="22380"/>
    <cellStyle name="Note 2 2 4 2 19" xfId="22381"/>
    <cellStyle name="Note 2 2 4 2 19 2" xfId="22382"/>
    <cellStyle name="Note 2 2 4 2 19 2 2" xfId="22383"/>
    <cellStyle name="Note 2 2 4 2 19 3" xfId="22384"/>
    <cellStyle name="Note 2 2 4 2 2" xfId="22385"/>
    <cellStyle name="Note 2 2 4 2 2 2" xfId="22386"/>
    <cellStyle name="Note 2 2 4 2 2 2 2" xfId="22387"/>
    <cellStyle name="Note 2 2 4 2 2 3" xfId="22388"/>
    <cellStyle name="Note 2 2 4 2 20" xfId="22389"/>
    <cellStyle name="Note 2 2 4 2 20 2" xfId="22390"/>
    <cellStyle name="Note 2 2 4 2 20 2 2" xfId="22391"/>
    <cellStyle name="Note 2 2 4 2 20 3" xfId="22392"/>
    <cellStyle name="Note 2 2 4 2 21" xfId="22393"/>
    <cellStyle name="Note 2 2 4 2 21 2" xfId="22394"/>
    <cellStyle name="Note 2 2 4 2 22" xfId="22395"/>
    <cellStyle name="Note 2 2 4 2 3" xfId="22396"/>
    <cellStyle name="Note 2 2 4 2 3 2" xfId="22397"/>
    <cellStyle name="Note 2 2 4 2 3 2 2" xfId="22398"/>
    <cellStyle name="Note 2 2 4 2 3 3" xfId="22399"/>
    <cellStyle name="Note 2 2 4 2 4" xfId="22400"/>
    <cellStyle name="Note 2 2 4 2 4 2" xfId="22401"/>
    <cellStyle name="Note 2 2 4 2 4 2 2" xfId="22402"/>
    <cellStyle name="Note 2 2 4 2 4 3" xfId="22403"/>
    <cellStyle name="Note 2 2 4 2 5" xfId="22404"/>
    <cellStyle name="Note 2 2 4 2 5 2" xfId="22405"/>
    <cellStyle name="Note 2 2 4 2 5 2 2" xfId="22406"/>
    <cellStyle name="Note 2 2 4 2 5 3" xfId="22407"/>
    <cellStyle name="Note 2 2 4 2 6" xfId="22408"/>
    <cellStyle name="Note 2 2 4 2 6 2" xfId="22409"/>
    <cellStyle name="Note 2 2 4 2 6 2 2" xfId="22410"/>
    <cellStyle name="Note 2 2 4 2 6 3" xfId="22411"/>
    <cellStyle name="Note 2 2 4 2 7" xfId="22412"/>
    <cellStyle name="Note 2 2 4 2 7 2" xfId="22413"/>
    <cellStyle name="Note 2 2 4 2 7 2 2" xfId="22414"/>
    <cellStyle name="Note 2 2 4 2 7 3" xfId="22415"/>
    <cellStyle name="Note 2 2 4 2 8" xfId="22416"/>
    <cellStyle name="Note 2 2 4 2 8 2" xfId="22417"/>
    <cellStyle name="Note 2 2 4 2 8 2 2" xfId="22418"/>
    <cellStyle name="Note 2 2 4 2 8 3" xfId="22419"/>
    <cellStyle name="Note 2 2 4 2 9" xfId="22420"/>
    <cellStyle name="Note 2 2 4 2 9 2" xfId="22421"/>
    <cellStyle name="Note 2 2 4 2 9 2 2" xfId="22422"/>
    <cellStyle name="Note 2 2 4 2 9 3" xfId="22423"/>
    <cellStyle name="Note 2 2 4 3" xfId="22424"/>
    <cellStyle name="Note 2 2 4 3 2" xfId="22425"/>
    <cellStyle name="Note 2 2 4 3 2 2" xfId="22426"/>
    <cellStyle name="Note 2 2 4 3 3" xfId="22427"/>
    <cellStyle name="Note 2 2 4 4" xfId="22428"/>
    <cellStyle name="Note 2 2 4 4 2" xfId="22429"/>
    <cellStyle name="Note 2 2 4 4 2 2" xfId="22430"/>
    <cellStyle name="Note 2 2 4 4 3" xfId="22431"/>
    <cellStyle name="Note 2 2 4 5" xfId="22432"/>
    <cellStyle name="Note 2 2 4 5 2" xfId="22433"/>
    <cellStyle name="Note 2 2 4 5 2 2" xfId="22434"/>
    <cellStyle name="Note 2 2 4 5 3" xfId="22435"/>
    <cellStyle name="Note 2 2 4 6" xfId="22436"/>
    <cellStyle name="Note 2 2 4 6 2" xfId="22437"/>
    <cellStyle name="Note 2 2 4 6 2 2" xfId="22438"/>
    <cellStyle name="Note 2 2 4 6 3" xfId="22439"/>
    <cellStyle name="Note 2 2 4 7" xfId="22440"/>
    <cellStyle name="Note 2 2 4 7 2" xfId="22441"/>
    <cellStyle name="Note 2 2 4 7 2 2" xfId="22442"/>
    <cellStyle name="Note 2 2 4 7 3" xfId="22443"/>
    <cellStyle name="Note 2 2 4 8" xfId="22444"/>
    <cellStyle name="Note 2 2 4 8 2" xfId="22445"/>
    <cellStyle name="Note 2 2 4 8 2 2" xfId="22446"/>
    <cellStyle name="Note 2 2 4 8 3" xfId="22447"/>
    <cellStyle name="Note 2 2 4 9" xfId="22448"/>
    <cellStyle name="Note 2 2 4 9 2" xfId="22449"/>
    <cellStyle name="Note 2 2 4 9 2 2" xfId="22450"/>
    <cellStyle name="Note 2 2 4 9 3" xfId="22451"/>
    <cellStyle name="Note 2 2 5" xfId="22452"/>
    <cellStyle name="Note 2 2 5 10" xfId="22453"/>
    <cellStyle name="Note 2 2 5 10 2" xfId="22454"/>
    <cellStyle name="Note 2 2 5 10 2 2" xfId="22455"/>
    <cellStyle name="Note 2 2 5 10 3" xfId="22456"/>
    <cellStyle name="Note 2 2 5 11" xfId="22457"/>
    <cellStyle name="Note 2 2 5 11 2" xfId="22458"/>
    <cellStyle name="Note 2 2 5 11 2 2" xfId="22459"/>
    <cellStyle name="Note 2 2 5 11 3" xfId="22460"/>
    <cellStyle name="Note 2 2 5 12" xfId="22461"/>
    <cellStyle name="Note 2 2 5 12 2" xfId="22462"/>
    <cellStyle name="Note 2 2 5 12 2 2" xfId="22463"/>
    <cellStyle name="Note 2 2 5 12 3" xfId="22464"/>
    <cellStyle name="Note 2 2 5 13" xfId="22465"/>
    <cellStyle name="Note 2 2 5 13 2" xfId="22466"/>
    <cellStyle name="Note 2 2 5 13 2 2" xfId="22467"/>
    <cellStyle name="Note 2 2 5 13 3" xfId="22468"/>
    <cellStyle name="Note 2 2 5 14" xfId="22469"/>
    <cellStyle name="Note 2 2 5 14 2" xfId="22470"/>
    <cellStyle name="Note 2 2 5 14 2 2" xfId="22471"/>
    <cellStyle name="Note 2 2 5 14 3" xfId="22472"/>
    <cellStyle name="Note 2 2 5 15" xfId="22473"/>
    <cellStyle name="Note 2 2 5 15 2" xfId="22474"/>
    <cellStyle name="Note 2 2 5 15 2 2" xfId="22475"/>
    <cellStyle name="Note 2 2 5 15 3" xfId="22476"/>
    <cellStyle name="Note 2 2 5 16" xfId="22477"/>
    <cellStyle name="Note 2 2 5 16 2" xfId="22478"/>
    <cellStyle name="Note 2 2 5 16 2 2" xfId="22479"/>
    <cellStyle name="Note 2 2 5 16 3" xfId="22480"/>
    <cellStyle name="Note 2 2 5 17" xfId="22481"/>
    <cellStyle name="Note 2 2 5 17 2" xfId="22482"/>
    <cellStyle name="Note 2 2 5 17 2 2" xfId="22483"/>
    <cellStyle name="Note 2 2 5 17 3" xfId="22484"/>
    <cellStyle name="Note 2 2 5 18" xfId="22485"/>
    <cellStyle name="Note 2 2 5 18 2" xfId="22486"/>
    <cellStyle name="Note 2 2 5 18 2 2" xfId="22487"/>
    <cellStyle name="Note 2 2 5 18 3" xfId="22488"/>
    <cellStyle name="Note 2 2 5 19" xfId="22489"/>
    <cellStyle name="Note 2 2 5 19 2" xfId="22490"/>
    <cellStyle name="Note 2 2 5 19 2 2" xfId="22491"/>
    <cellStyle name="Note 2 2 5 19 3" xfId="22492"/>
    <cellStyle name="Note 2 2 5 2" xfId="22493"/>
    <cellStyle name="Note 2 2 5 2 10" xfId="22494"/>
    <cellStyle name="Note 2 2 5 2 10 2" xfId="22495"/>
    <cellStyle name="Note 2 2 5 2 10 2 2" xfId="22496"/>
    <cellStyle name="Note 2 2 5 2 10 3" xfId="22497"/>
    <cellStyle name="Note 2 2 5 2 11" xfId="22498"/>
    <cellStyle name="Note 2 2 5 2 11 2" xfId="22499"/>
    <cellStyle name="Note 2 2 5 2 11 2 2" xfId="22500"/>
    <cellStyle name="Note 2 2 5 2 11 3" xfId="22501"/>
    <cellStyle name="Note 2 2 5 2 12" xfId="22502"/>
    <cellStyle name="Note 2 2 5 2 12 2" xfId="22503"/>
    <cellStyle name="Note 2 2 5 2 12 2 2" xfId="22504"/>
    <cellStyle name="Note 2 2 5 2 12 3" xfId="22505"/>
    <cellStyle name="Note 2 2 5 2 13" xfId="22506"/>
    <cellStyle name="Note 2 2 5 2 13 2" xfId="22507"/>
    <cellStyle name="Note 2 2 5 2 13 2 2" xfId="22508"/>
    <cellStyle name="Note 2 2 5 2 13 3" xfId="22509"/>
    <cellStyle name="Note 2 2 5 2 14" xfId="22510"/>
    <cellStyle name="Note 2 2 5 2 14 2" xfId="22511"/>
    <cellStyle name="Note 2 2 5 2 14 2 2" xfId="22512"/>
    <cellStyle name="Note 2 2 5 2 14 3" xfId="22513"/>
    <cellStyle name="Note 2 2 5 2 15" xfId="22514"/>
    <cellStyle name="Note 2 2 5 2 15 2" xfId="22515"/>
    <cellStyle name="Note 2 2 5 2 15 2 2" xfId="22516"/>
    <cellStyle name="Note 2 2 5 2 15 3" xfId="22517"/>
    <cellStyle name="Note 2 2 5 2 16" xfId="22518"/>
    <cellStyle name="Note 2 2 5 2 16 2" xfId="22519"/>
    <cellStyle name="Note 2 2 5 2 16 2 2" xfId="22520"/>
    <cellStyle name="Note 2 2 5 2 16 3" xfId="22521"/>
    <cellStyle name="Note 2 2 5 2 17" xfId="22522"/>
    <cellStyle name="Note 2 2 5 2 17 2" xfId="22523"/>
    <cellStyle name="Note 2 2 5 2 17 2 2" xfId="22524"/>
    <cellStyle name="Note 2 2 5 2 17 3" xfId="22525"/>
    <cellStyle name="Note 2 2 5 2 18" xfId="22526"/>
    <cellStyle name="Note 2 2 5 2 18 2" xfId="22527"/>
    <cellStyle name="Note 2 2 5 2 18 2 2" xfId="22528"/>
    <cellStyle name="Note 2 2 5 2 18 3" xfId="22529"/>
    <cellStyle name="Note 2 2 5 2 19" xfId="22530"/>
    <cellStyle name="Note 2 2 5 2 19 2" xfId="22531"/>
    <cellStyle name="Note 2 2 5 2 19 2 2" xfId="22532"/>
    <cellStyle name="Note 2 2 5 2 19 3" xfId="22533"/>
    <cellStyle name="Note 2 2 5 2 2" xfId="22534"/>
    <cellStyle name="Note 2 2 5 2 2 2" xfId="22535"/>
    <cellStyle name="Note 2 2 5 2 2 2 2" xfId="22536"/>
    <cellStyle name="Note 2 2 5 2 2 3" xfId="22537"/>
    <cellStyle name="Note 2 2 5 2 20" xfId="22538"/>
    <cellStyle name="Note 2 2 5 2 20 2" xfId="22539"/>
    <cellStyle name="Note 2 2 5 2 20 2 2" xfId="22540"/>
    <cellStyle name="Note 2 2 5 2 20 3" xfId="22541"/>
    <cellStyle name="Note 2 2 5 2 21" xfId="22542"/>
    <cellStyle name="Note 2 2 5 2 21 2" xfId="22543"/>
    <cellStyle name="Note 2 2 5 2 22" xfId="22544"/>
    <cellStyle name="Note 2 2 5 2 3" xfId="22545"/>
    <cellStyle name="Note 2 2 5 2 3 2" xfId="22546"/>
    <cellStyle name="Note 2 2 5 2 3 2 2" xfId="22547"/>
    <cellStyle name="Note 2 2 5 2 3 3" xfId="22548"/>
    <cellStyle name="Note 2 2 5 2 4" xfId="22549"/>
    <cellStyle name="Note 2 2 5 2 4 2" xfId="22550"/>
    <cellStyle name="Note 2 2 5 2 4 2 2" xfId="22551"/>
    <cellStyle name="Note 2 2 5 2 4 3" xfId="22552"/>
    <cellStyle name="Note 2 2 5 2 5" xfId="22553"/>
    <cellStyle name="Note 2 2 5 2 5 2" xfId="22554"/>
    <cellStyle name="Note 2 2 5 2 5 2 2" xfId="22555"/>
    <cellStyle name="Note 2 2 5 2 5 3" xfId="22556"/>
    <cellStyle name="Note 2 2 5 2 6" xfId="22557"/>
    <cellStyle name="Note 2 2 5 2 6 2" xfId="22558"/>
    <cellStyle name="Note 2 2 5 2 6 2 2" xfId="22559"/>
    <cellStyle name="Note 2 2 5 2 6 3" xfId="22560"/>
    <cellStyle name="Note 2 2 5 2 7" xfId="22561"/>
    <cellStyle name="Note 2 2 5 2 7 2" xfId="22562"/>
    <cellStyle name="Note 2 2 5 2 7 2 2" xfId="22563"/>
    <cellStyle name="Note 2 2 5 2 7 3" xfId="22564"/>
    <cellStyle name="Note 2 2 5 2 8" xfId="22565"/>
    <cellStyle name="Note 2 2 5 2 8 2" xfId="22566"/>
    <cellStyle name="Note 2 2 5 2 8 2 2" xfId="22567"/>
    <cellStyle name="Note 2 2 5 2 8 3" xfId="22568"/>
    <cellStyle name="Note 2 2 5 2 9" xfId="22569"/>
    <cellStyle name="Note 2 2 5 2 9 2" xfId="22570"/>
    <cellStyle name="Note 2 2 5 2 9 2 2" xfId="22571"/>
    <cellStyle name="Note 2 2 5 2 9 3" xfId="22572"/>
    <cellStyle name="Note 2 2 5 20" xfId="22573"/>
    <cellStyle name="Note 2 2 5 20 2" xfId="22574"/>
    <cellStyle name="Note 2 2 5 20 2 2" xfId="22575"/>
    <cellStyle name="Note 2 2 5 20 3" xfId="22576"/>
    <cellStyle name="Note 2 2 5 21" xfId="22577"/>
    <cellStyle name="Note 2 2 5 21 2" xfId="22578"/>
    <cellStyle name="Note 2 2 5 21 2 2" xfId="22579"/>
    <cellStyle name="Note 2 2 5 21 3" xfId="22580"/>
    <cellStyle name="Note 2 2 5 22" xfId="22581"/>
    <cellStyle name="Note 2 2 5 22 2" xfId="22582"/>
    <cellStyle name="Note 2 2 5 23" xfId="22583"/>
    <cellStyle name="Note 2 2 5 3" xfId="22584"/>
    <cellStyle name="Note 2 2 5 3 2" xfId="22585"/>
    <cellStyle name="Note 2 2 5 3 2 2" xfId="22586"/>
    <cellStyle name="Note 2 2 5 3 3" xfId="22587"/>
    <cellStyle name="Note 2 2 5 4" xfId="22588"/>
    <cellStyle name="Note 2 2 5 4 2" xfId="22589"/>
    <cellStyle name="Note 2 2 5 4 2 2" xfId="22590"/>
    <cellStyle name="Note 2 2 5 4 3" xfId="22591"/>
    <cellStyle name="Note 2 2 5 5" xfId="22592"/>
    <cellStyle name="Note 2 2 5 5 2" xfId="22593"/>
    <cellStyle name="Note 2 2 5 5 2 2" xfId="22594"/>
    <cellStyle name="Note 2 2 5 5 3" xfId="22595"/>
    <cellStyle name="Note 2 2 5 6" xfId="22596"/>
    <cellStyle name="Note 2 2 5 6 2" xfId="22597"/>
    <cellStyle name="Note 2 2 5 6 2 2" xfId="22598"/>
    <cellStyle name="Note 2 2 5 6 3" xfId="22599"/>
    <cellStyle name="Note 2 2 5 7" xfId="22600"/>
    <cellStyle name="Note 2 2 5 7 2" xfId="22601"/>
    <cellStyle name="Note 2 2 5 7 2 2" xfId="22602"/>
    <cellStyle name="Note 2 2 5 7 3" xfId="22603"/>
    <cellStyle name="Note 2 2 5 8" xfId="22604"/>
    <cellStyle name="Note 2 2 5 8 2" xfId="22605"/>
    <cellStyle name="Note 2 2 5 8 2 2" xfId="22606"/>
    <cellStyle name="Note 2 2 5 8 3" xfId="22607"/>
    <cellStyle name="Note 2 2 5 9" xfId="22608"/>
    <cellStyle name="Note 2 2 5 9 2" xfId="22609"/>
    <cellStyle name="Note 2 2 5 9 2 2" xfId="22610"/>
    <cellStyle name="Note 2 2 5 9 3" xfId="22611"/>
    <cellStyle name="Note 2 2 6" xfId="22612"/>
    <cellStyle name="Note 2 2 6 10" xfId="22613"/>
    <cellStyle name="Note 2 2 6 10 2" xfId="22614"/>
    <cellStyle name="Note 2 2 6 10 2 2" xfId="22615"/>
    <cellStyle name="Note 2 2 6 10 3" xfId="22616"/>
    <cellStyle name="Note 2 2 6 11" xfId="22617"/>
    <cellStyle name="Note 2 2 6 11 2" xfId="22618"/>
    <cellStyle name="Note 2 2 6 11 2 2" xfId="22619"/>
    <cellStyle name="Note 2 2 6 11 3" xfId="22620"/>
    <cellStyle name="Note 2 2 6 12" xfId="22621"/>
    <cellStyle name="Note 2 2 6 12 2" xfId="22622"/>
    <cellStyle name="Note 2 2 6 12 2 2" xfId="22623"/>
    <cellStyle name="Note 2 2 6 12 3" xfId="22624"/>
    <cellStyle name="Note 2 2 6 13" xfId="22625"/>
    <cellStyle name="Note 2 2 6 13 2" xfId="22626"/>
    <cellStyle name="Note 2 2 6 13 2 2" xfId="22627"/>
    <cellStyle name="Note 2 2 6 13 3" xfId="22628"/>
    <cellStyle name="Note 2 2 6 14" xfId="22629"/>
    <cellStyle name="Note 2 2 6 14 2" xfId="22630"/>
    <cellStyle name="Note 2 2 6 14 2 2" xfId="22631"/>
    <cellStyle name="Note 2 2 6 14 3" xfId="22632"/>
    <cellStyle name="Note 2 2 6 15" xfId="22633"/>
    <cellStyle name="Note 2 2 6 15 2" xfId="22634"/>
    <cellStyle name="Note 2 2 6 15 2 2" xfId="22635"/>
    <cellStyle name="Note 2 2 6 15 3" xfId="22636"/>
    <cellStyle name="Note 2 2 6 16" xfId="22637"/>
    <cellStyle name="Note 2 2 6 16 2" xfId="22638"/>
    <cellStyle name="Note 2 2 6 16 2 2" xfId="22639"/>
    <cellStyle name="Note 2 2 6 16 3" xfId="22640"/>
    <cellStyle name="Note 2 2 6 17" xfId="22641"/>
    <cellStyle name="Note 2 2 6 17 2" xfId="22642"/>
    <cellStyle name="Note 2 2 6 17 2 2" xfId="22643"/>
    <cellStyle name="Note 2 2 6 17 3" xfId="22644"/>
    <cellStyle name="Note 2 2 6 18" xfId="22645"/>
    <cellStyle name="Note 2 2 6 18 2" xfId="22646"/>
    <cellStyle name="Note 2 2 6 18 2 2" xfId="22647"/>
    <cellStyle name="Note 2 2 6 18 3" xfId="22648"/>
    <cellStyle name="Note 2 2 6 19" xfId="22649"/>
    <cellStyle name="Note 2 2 6 19 2" xfId="22650"/>
    <cellStyle name="Note 2 2 6 19 2 2" xfId="22651"/>
    <cellStyle name="Note 2 2 6 19 3" xfId="22652"/>
    <cellStyle name="Note 2 2 6 2" xfId="22653"/>
    <cellStyle name="Note 2 2 6 2 2" xfId="22654"/>
    <cellStyle name="Note 2 2 6 2 2 2" xfId="22655"/>
    <cellStyle name="Note 2 2 6 2 3" xfId="22656"/>
    <cellStyle name="Note 2 2 6 20" xfId="22657"/>
    <cellStyle name="Note 2 2 6 20 2" xfId="22658"/>
    <cellStyle name="Note 2 2 6 20 2 2" xfId="22659"/>
    <cellStyle name="Note 2 2 6 20 3" xfId="22660"/>
    <cellStyle name="Note 2 2 6 21" xfId="22661"/>
    <cellStyle name="Note 2 2 6 21 2" xfId="22662"/>
    <cellStyle name="Note 2 2 6 22" xfId="22663"/>
    <cellStyle name="Note 2 2 6 3" xfId="22664"/>
    <cellStyle name="Note 2 2 6 3 2" xfId="22665"/>
    <cellStyle name="Note 2 2 6 3 2 2" xfId="22666"/>
    <cellStyle name="Note 2 2 6 3 3" xfId="22667"/>
    <cellStyle name="Note 2 2 6 4" xfId="22668"/>
    <cellStyle name="Note 2 2 6 4 2" xfId="22669"/>
    <cellStyle name="Note 2 2 6 4 2 2" xfId="22670"/>
    <cellStyle name="Note 2 2 6 4 3" xfId="22671"/>
    <cellStyle name="Note 2 2 6 5" xfId="22672"/>
    <cellStyle name="Note 2 2 6 5 2" xfId="22673"/>
    <cellStyle name="Note 2 2 6 5 2 2" xfId="22674"/>
    <cellStyle name="Note 2 2 6 5 3" xfId="22675"/>
    <cellStyle name="Note 2 2 6 6" xfId="22676"/>
    <cellStyle name="Note 2 2 6 6 2" xfId="22677"/>
    <cellStyle name="Note 2 2 6 6 2 2" xfId="22678"/>
    <cellStyle name="Note 2 2 6 6 3" xfId="22679"/>
    <cellStyle name="Note 2 2 6 7" xfId="22680"/>
    <cellStyle name="Note 2 2 6 7 2" xfId="22681"/>
    <cellStyle name="Note 2 2 6 7 2 2" xfId="22682"/>
    <cellStyle name="Note 2 2 6 7 3" xfId="22683"/>
    <cellStyle name="Note 2 2 6 8" xfId="22684"/>
    <cellStyle name="Note 2 2 6 8 2" xfId="22685"/>
    <cellStyle name="Note 2 2 6 8 2 2" xfId="22686"/>
    <cellStyle name="Note 2 2 6 8 3" xfId="22687"/>
    <cellStyle name="Note 2 2 6 9" xfId="22688"/>
    <cellStyle name="Note 2 2 6 9 2" xfId="22689"/>
    <cellStyle name="Note 2 2 6 9 2 2" xfId="22690"/>
    <cellStyle name="Note 2 2 6 9 3" xfId="22691"/>
    <cellStyle name="Note 2 2 7" xfId="22692"/>
    <cellStyle name="Note 2 2 7 2" xfId="22693"/>
    <cellStyle name="Note 2 2 7 2 2" xfId="22694"/>
    <cellStyle name="Note 2 2 7 3" xfId="22695"/>
    <cellStyle name="Note 2 2 8" xfId="22696"/>
    <cellStyle name="Note 2 2 8 2" xfId="22697"/>
    <cellStyle name="Note 2 2 8 2 2" xfId="22698"/>
    <cellStyle name="Note 2 2 8 3" xfId="22699"/>
    <cellStyle name="Note 2 2 9" xfId="22700"/>
    <cellStyle name="Note 2 2 9 2" xfId="22701"/>
    <cellStyle name="Note 2 2 9 2 2" xfId="22702"/>
    <cellStyle name="Note 2 2 9 3" xfId="22703"/>
    <cellStyle name="Note 2 3" xfId="22704"/>
    <cellStyle name="Note 2 3 2" xfId="22705"/>
    <cellStyle name="Note 2 3 2 2" xfId="22706"/>
    <cellStyle name="Note 2 3 3" xfId="22707"/>
    <cellStyle name="Note 2 3 4" xfId="22708"/>
    <cellStyle name="Note 2 3 5" xfId="22709"/>
    <cellStyle name="Note 2 3 6" xfId="22710"/>
    <cellStyle name="Note 2 4" xfId="22711"/>
    <cellStyle name="Note 2 4 2" xfId="22712"/>
    <cellStyle name="Note 2 4 3" xfId="22713"/>
    <cellStyle name="Note 2 4 4" xfId="22714"/>
    <cellStyle name="Note 2 4 5" xfId="22715"/>
    <cellStyle name="Note 2 4 6" xfId="22716"/>
    <cellStyle name="Note 2 5" xfId="22717"/>
    <cellStyle name="Note 2 5 2" xfId="22718"/>
    <cellStyle name="Note 2 5 3" xfId="22719"/>
    <cellStyle name="Note 2 5 4" xfId="22720"/>
    <cellStyle name="Note 2 5 5" xfId="22721"/>
    <cellStyle name="Note 2 5 6" xfId="22722"/>
    <cellStyle name="Note 2 6" xfId="22723"/>
    <cellStyle name="Note 2 7" xfId="22724"/>
    <cellStyle name="Note 2 8" xfId="22725"/>
    <cellStyle name="Note 2 9" xfId="22726"/>
    <cellStyle name="Note 3" xfId="22727"/>
    <cellStyle name="Note 3 2" xfId="22728"/>
    <cellStyle name="Note 3 2 10" xfId="22729"/>
    <cellStyle name="Note 3 2 10 2" xfId="22730"/>
    <cellStyle name="Note 3 2 10 2 2" xfId="22731"/>
    <cellStyle name="Note 3 2 10 3" xfId="22732"/>
    <cellStyle name="Note 3 2 11" xfId="22733"/>
    <cellStyle name="Note 3 2 11 2" xfId="22734"/>
    <cellStyle name="Note 3 2 11 2 2" xfId="22735"/>
    <cellStyle name="Note 3 2 11 3" xfId="22736"/>
    <cellStyle name="Note 3 2 12" xfId="22737"/>
    <cellStyle name="Note 3 2 12 2" xfId="22738"/>
    <cellStyle name="Note 3 2 12 2 2" xfId="22739"/>
    <cellStyle name="Note 3 2 12 3" xfId="22740"/>
    <cellStyle name="Note 3 2 13" xfId="22741"/>
    <cellStyle name="Note 3 2 13 2" xfId="22742"/>
    <cellStyle name="Note 3 2 13 2 2" xfId="22743"/>
    <cellStyle name="Note 3 2 13 3" xfId="22744"/>
    <cellStyle name="Note 3 2 14" xfId="22745"/>
    <cellStyle name="Note 3 2 14 2" xfId="22746"/>
    <cellStyle name="Note 3 2 14 2 2" xfId="22747"/>
    <cellStyle name="Note 3 2 14 3" xfId="22748"/>
    <cellStyle name="Note 3 2 15" xfId="22749"/>
    <cellStyle name="Note 3 2 15 2" xfId="22750"/>
    <cellStyle name="Note 3 2 15 2 2" xfId="22751"/>
    <cellStyle name="Note 3 2 15 3" xfId="22752"/>
    <cellStyle name="Note 3 2 16" xfId="22753"/>
    <cellStyle name="Note 3 2 16 2" xfId="22754"/>
    <cellStyle name="Note 3 2 16 2 2" xfId="22755"/>
    <cellStyle name="Note 3 2 16 3" xfId="22756"/>
    <cellStyle name="Note 3 2 17" xfId="22757"/>
    <cellStyle name="Note 3 2 17 2" xfId="22758"/>
    <cellStyle name="Note 3 2 17 2 2" xfId="22759"/>
    <cellStyle name="Note 3 2 17 3" xfId="22760"/>
    <cellStyle name="Note 3 2 18" xfId="22761"/>
    <cellStyle name="Note 3 2 18 2" xfId="22762"/>
    <cellStyle name="Note 3 2 18 2 2" xfId="22763"/>
    <cellStyle name="Note 3 2 18 3" xfId="22764"/>
    <cellStyle name="Note 3 2 19" xfId="22765"/>
    <cellStyle name="Note 3 2 19 2" xfId="22766"/>
    <cellStyle name="Note 3 2 19 2 2" xfId="22767"/>
    <cellStyle name="Note 3 2 19 3" xfId="22768"/>
    <cellStyle name="Note 3 2 2" xfId="22769"/>
    <cellStyle name="Note 3 2 2 10" xfId="22770"/>
    <cellStyle name="Note 3 2 2 10 2" xfId="22771"/>
    <cellStyle name="Note 3 2 2 10 2 2" xfId="22772"/>
    <cellStyle name="Note 3 2 2 10 3" xfId="22773"/>
    <cellStyle name="Note 3 2 2 11" xfId="22774"/>
    <cellStyle name="Note 3 2 2 11 2" xfId="22775"/>
    <cellStyle name="Note 3 2 2 11 2 2" xfId="22776"/>
    <cellStyle name="Note 3 2 2 11 3" xfId="22777"/>
    <cellStyle name="Note 3 2 2 12" xfId="22778"/>
    <cellStyle name="Note 3 2 2 12 2" xfId="22779"/>
    <cellStyle name="Note 3 2 2 12 2 2" xfId="22780"/>
    <cellStyle name="Note 3 2 2 12 3" xfId="22781"/>
    <cellStyle name="Note 3 2 2 13" xfId="22782"/>
    <cellStyle name="Note 3 2 2 13 2" xfId="22783"/>
    <cellStyle name="Note 3 2 2 13 2 2" xfId="22784"/>
    <cellStyle name="Note 3 2 2 13 3" xfId="22785"/>
    <cellStyle name="Note 3 2 2 14" xfId="22786"/>
    <cellStyle name="Note 3 2 2 14 2" xfId="22787"/>
    <cellStyle name="Note 3 2 2 14 2 2" xfId="22788"/>
    <cellStyle name="Note 3 2 2 14 3" xfId="22789"/>
    <cellStyle name="Note 3 2 2 15" xfId="22790"/>
    <cellStyle name="Note 3 2 2 15 2" xfId="22791"/>
    <cellStyle name="Note 3 2 2 15 2 2" xfId="22792"/>
    <cellStyle name="Note 3 2 2 15 3" xfId="22793"/>
    <cellStyle name="Note 3 2 2 16" xfId="22794"/>
    <cellStyle name="Note 3 2 2 16 2" xfId="22795"/>
    <cellStyle name="Note 3 2 2 16 2 2" xfId="22796"/>
    <cellStyle name="Note 3 2 2 16 3" xfId="22797"/>
    <cellStyle name="Note 3 2 2 17" xfId="22798"/>
    <cellStyle name="Note 3 2 2 17 2" xfId="22799"/>
    <cellStyle name="Note 3 2 2 17 2 2" xfId="22800"/>
    <cellStyle name="Note 3 2 2 17 3" xfId="22801"/>
    <cellStyle name="Note 3 2 2 18" xfId="22802"/>
    <cellStyle name="Note 3 2 2 18 2" xfId="22803"/>
    <cellStyle name="Note 3 2 2 18 2 2" xfId="22804"/>
    <cellStyle name="Note 3 2 2 18 3" xfId="22805"/>
    <cellStyle name="Note 3 2 2 19" xfId="22806"/>
    <cellStyle name="Note 3 2 2 19 2" xfId="22807"/>
    <cellStyle name="Note 3 2 2 19 2 2" xfId="22808"/>
    <cellStyle name="Note 3 2 2 19 3" xfId="22809"/>
    <cellStyle name="Note 3 2 2 2" xfId="22810"/>
    <cellStyle name="Note 3 2 2 2 10" xfId="22811"/>
    <cellStyle name="Note 3 2 2 2 10 2" xfId="22812"/>
    <cellStyle name="Note 3 2 2 2 10 2 2" xfId="22813"/>
    <cellStyle name="Note 3 2 2 2 10 3" xfId="22814"/>
    <cellStyle name="Note 3 2 2 2 11" xfId="22815"/>
    <cellStyle name="Note 3 2 2 2 11 2" xfId="22816"/>
    <cellStyle name="Note 3 2 2 2 11 2 2" xfId="22817"/>
    <cellStyle name="Note 3 2 2 2 11 3" xfId="22818"/>
    <cellStyle name="Note 3 2 2 2 12" xfId="22819"/>
    <cellStyle name="Note 3 2 2 2 12 2" xfId="22820"/>
    <cellStyle name="Note 3 2 2 2 12 2 2" xfId="22821"/>
    <cellStyle name="Note 3 2 2 2 12 3" xfId="22822"/>
    <cellStyle name="Note 3 2 2 2 13" xfId="22823"/>
    <cellStyle name="Note 3 2 2 2 13 2" xfId="22824"/>
    <cellStyle name="Note 3 2 2 2 13 2 2" xfId="22825"/>
    <cellStyle name="Note 3 2 2 2 13 3" xfId="22826"/>
    <cellStyle name="Note 3 2 2 2 14" xfId="22827"/>
    <cellStyle name="Note 3 2 2 2 14 2" xfId="22828"/>
    <cellStyle name="Note 3 2 2 2 14 2 2" xfId="22829"/>
    <cellStyle name="Note 3 2 2 2 14 3" xfId="22830"/>
    <cellStyle name="Note 3 2 2 2 15" xfId="22831"/>
    <cellStyle name="Note 3 2 2 2 15 2" xfId="22832"/>
    <cellStyle name="Note 3 2 2 2 15 2 2" xfId="22833"/>
    <cellStyle name="Note 3 2 2 2 15 3" xfId="22834"/>
    <cellStyle name="Note 3 2 2 2 16" xfId="22835"/>
    <cellStyle name="Note 3 2 2 2 16 2" xfId="22836"/>
    <cellStyle name="Note 3 2 2 2 16 2 2" xfId="22837"/>
    <cellStyle name="Note 3 2 2 2 16 3" xfId="22838"/>
    <cellStyle name="Note 3 2 2 2 17" xfId="22839"/>
    <cellStyle name="Note 3 2 2 2 17 2" xfId="22840"/>
    <cellStyle name="Note 3 2 2 2 17 2 2" xfId="22841"/>
    <cellStyle name="Note 3 2 2 2 17 3" xfId="22842"/>
    <cellStyle name="Note 3 2 2 2 18" xfId="22843"/>
    <cellStyle name="Note 3 2 2 2 18 2" xfId="22844"/>
    <cellStyle name="Note 3 2 2 2 19" xfId="22845"/>
    <cellStyle name="Note 3 2 2 2 2" xfId="22846"/>
    <cellStyle name="Note 3 2 2 2 2 10" xfId="22847"/>
    <cellStyle name="Note 3 2 2 2 2 10 2" xfId="22848"/>
    <cellStyle name="Note 3 2 2 2 2 10 2 2" xfId="22849"/>
    <cellStyle name="Note 3 2 2 2 2 10 3" xfId="22850"/>
    <cellStyle name="Note 3 2 2 2 2 11" xfId="22851"/>
    <cellStyle name="Note 3 2 2 2 2 11 2" xfId="22852"/>
    <cellStyle name="Note 3 2 2 2 2 11 2 2" xfId="22853"/>
    <cellStyle name="Note 3 2 2 2 2 11 3" xfId="22854"/>
    <cellStyle name="Note 3 2 2 2 2 12" xfId="22855"/>
    <cellStyle name="Note 3 2 2 2 2 12 2" xfId="22856"/>
    <cellStyle name="Note 3 2 2 2 2 12 2 2" xfId="22857"/>
    <cellStyle name="Note 3 2 2 2 2 12 3" xfId="22858"/>
    <cellStyle name="Note 3 2 2 2 2 13" xfId="22859"/>
    <cellStyle name="Note 3 2 2 2 2 13 2" xfId="22860"/>
    <cellStyle name="Note 3 2 2 2 2 13 2 2" xfId="22861"/>
    <cellStyle name="Note 3 2 2 2 2 13 3" xfId="22862"/>
    <cellStyle name="Note 3 2 2 2 2 14" xfId="22863"/>
    <cellStyle name="Note 3 2 2 2 2 14 2" xfId="22864"/>
    <cellStyle name="Note 3 2 2 2 2 14 2 2" xfId="22865"/>
    <cellStyle name="Note 3 2 2 2 2 14 3" xfId="22866"/>
    <cellStyle name="Note 3 2 2 2 2 15" xfId="22867"/>
    <cellStyle name="Note 3 2 2 2 2 15 2" xfId="22868"/>
    <cellStyle name="Note 3 2 2 2 2 15 2 2" xfId="22869"/>
    <cellStyle name="Note 3 2 2 2 2 15 3" xfId="22870"/>
    <cellStyle name="Note 3 2 2 2 2 16" xfId="22871"/>
    <cellStyle name="Note 3 2 2 2 2 16 2" xfId="22872"/>
    <cellStyle name="Note 3 2 2 2 2 16 2 2" xfId="22873"/>
    <cellStyle name="Note 3 2 2 2 2 16 3" xfId="22874"/>
    <cellStyle name="Note 3 2 2 2 2 17" xfId="22875"/>
    <cellStyle name="Note 3 2 2 2 2 17 2" xfId="22876"/>
    <cellStyle name="Note 3 2 2 2 2 17 2 2" xfId="22877"/>
    <cellStyle name="Note 3 2 2 2 2 17 3" xfId="22878"/>
    <cellStyle name="Note 3 2 2 2 2 18" xfId="22879"/>
    <cellStyle name="Note 3 2 2 2 2 18 2" xfId="22880"/>
    <cellStyle name="Note 3 2 2 2 2 18 2 2" xfId="22881"/>
    <cellStyle name="Note 3 2 2 2 2 18 3" xfId="22882"/>
    <cellStyle name="Note 3 2 2 2 2 19" xfId="22883"/>
    <cellStyle name="Note 3 2 2 2 2 19 2" xfId="22884"/>
    <cellStyle name="Note 3 2 2 2 2 19 2 2" xfId="22885"/>
    <cellStyle name="Note 3 2 2 2 2 19 3" xfId="22886"/>
    <cellStyle name="Note 3 2 2 2 2 2" xfId="22887"/>
    <cellStyle name="Note 3 2 2 2 2 2 2" xfId="22888"/>
    <cellStyle name="Note 3 2 2 2 2 2 2 2" xfId="22889"/>
    <cellStyle name="Note 3 2 2 2 2 2 3" xfId="22890"/>
    <cellStyle name="Note 3 2 2 2 2 20" xfId="22891"/>
    <cellStyle name="Note 3 2 2 2 2 20 2" xfId="22892"/>
    <cellStyle name="Note 3 2 2 2 2 20 2 2" xfId="22893"/>
    <cellStyle name="Note 3 2 2 2 2 20 3" xfId="22894"/>
    <cellStyle name="Note 3 2 2 2 2 21" xfId="22895"/>
    <cellStyle name="Note 3 2 2 2 2 21 2" xfId="22896"/>
    <cellStyle name="Note 3 2 2 2 2 22" xfId="22897"/>
    <cellStyle name="Note 3 2 2 2 2 3" xfId="22898"/>
    <cellStyle name="Note 3 2 2 2 2 3 2" xfId="22899"/>
    <cellStyle name="Note 3 2 2 2 2 3 2 2" xfId="22900"/>
    <cellStyle name="Note 3 2 2 2 2 3 3" xfId="22901"/>
    <cellStyle name="Note 3 2 2 2 2 4" xfId="22902"/>
    <cellStyle name="Note 3 2 2 2 2 4 2" xfId="22903"/>
    <cellStyle name="Note 3 2 2 2 2 4 2 2" xfId="22904"/>
    <cellStyle name="Note 3 2 2 2 2 4 3" xfId="22905"/>
    <cellStyle name="Note 3 2 2 2 2 5" xfId="22906"/>
    <cellStyle name="Note 3 2 2 2 2 5 2" xfId="22907"/>
    <cellStyle name="Note 3 2 2 2 2 5 2 2" xfId="22908"/>
    <cellStyle name="Note 3 2 2 2 2 5 3" xfId="22909"/>
    <cellStyle name="Note 3 2 2 2 2 6" xfId="22910"/>
    <cellStyle name="Note 3 2 2 2 2 6 2" xfId="22911"/>
    <cellStyle name="Note 3 2 2 2 2 6 2 2" xfId="22912"/>
    <cellStyle name="Note 3 2 2 2 2 6 3" xfId="22913"/>
    <cellStyle name="Note 3 2 2 2 2 7" xfId="22914"/>
    <cellStyle name="Note 3 2 2 2 2 7 2" xfId="22915"/>
    <cellStyle name="Note 3 2 2 2 2 7 2 2" xfId="22916"/>
    <cellStyle name="Note 3 2 2 2 2 7 3" xfId="22917"/>
    <cellStyle name="Note 3 2 2 2 2 8" xfId="22918"/>
    <cellStyle name="Note 3 2 2 2 2 8 2" xfId="22919"/>
    <cellStyle name="Note 3 2 2 2 2 8 2 2" xfId="22920"/>
    <cellStyle name="Note 3 2 2 2 2 8 3" xfId="22921"/>
    <cellStyle name="Note 3 2 2 2 2 9" xfId="22922"/>
    <cellStyle name="Note 3 2 2 2 2 9 2" xfId="22923"/>
    <cellStyle name="Note 3 2 2 2 2 9 2 2" xfId="22924"/>
    <cellStyle name="Note 3 2 2 2 2 9 3" xfId="22925"/>
    <cellStyle name="Note 3 2 2 2 3" xfId="22926"/>
    <cellStyle name="Note 3 2 2 2 3 2" xfId="22927"/>
    <cellStyle name="Note 3 2 2 2 3 2 2" xfId="22928"/>
    <cellStyle name="Note 3 2 2 2 3 3" xfId="22929"/>
    <cellStyle name="Note 3 2 2 2 4" xfId="22930"/>
    <cellStyle name="Note 3 2 2 2 4 2" xfId="22931"/>
    <cellStyle name="Note 3 2 2 2 4 2 2" xfId="22932"/>
    <cellStyle name="Note 3 2 2 2 4 3" xfId="22933"/>
    <cellStyle name="Note 3 2 2 2 5" xfId="22934"/>
    <cellStyle name="Note 3 2 2 2 5 2" xfId="22935"/>
    <cellStyle name="Note 3 2 2 2 5 2 2" xfId="22936"/>
    <cellStyle name="Note 3 2 2 2 5 3" xfId="22937"/>
    <cellStyle name="Note 3 2 2 2 6" xfId="22938"/>
    <cellStyle name="Note 3 2 2 2 6 2" xfId="22939"/>
    <cellStyle name="Note 3 2 2 2 6 2 2" xfId="22940"/>
    <cellStyle name="Note 3 2 2 2 6 3" xfId="22941"/>
    <cellStyle name="Note 3 2 2 2 7" xfId="22942"/>
    <cellStyle name="Note 3 2 2 2 7 2" xfId="22943"/>
    <cellStyle name="Note 3 2 2 2 7 2 2" xfId="22944"/>
    <cellStyle name="Note 3 2 2 2 7 3" xfId="22945"/>
    <cellStyle name="Note 3 2 2 2 8" xfId="22946"/>
    <cellStyle name="Note 3 2 2 2 8 2" xfId="22947"/>
    <cellStyle name="Note 3 2 2 2 8 2 2" xfId="22948"/>
    <cellStyle name="Note 3 2 2 2 8 3" xfId="22949"/>
    <cellStyle name="Note 3 2 2 2 9" xfId="22950"/>
    <cellStyle name="Note 3 2 2 2 9 2" xfId="22951"/>
    <cellStyle name="Note 3 2 2 2 9 2 2" xfId="22952"/>
    <cellStyle name="Note 3 2 2 2 9 3" xfId="22953"/>
    <cellStyle name="Note 3 2 2 20" xfId="22954"/>
    <cellStyle name="Note 3 2 2 20 2" xfId="22955"/>
    <cellStyle name="Note 3 2 2 20 2 2" xfId="22956"/>
    <cellStyle name="Note 3 2 2 20 3" xfId="22957"/>
    <cellStyle name="Note 3 2 2 21" xfId="22958"/>
    <cellStyle name="Note 3 2 2 21 2" xfId="22959"/>
    <cellStyle name="Note 3 2 2 22" xfId="22960"/>
    <cellStyle name="Note 3 2 2 3" xfId="22961"/>
    <cellStyle name="Note 3 2 2 3 10" xfId="22962"/>
    <cellStyle name="Note 3 2 2 3 10 2" xfId="22963"/>
    <cellStyle name="Note 3 2 2 3 10 2 2" xfId="22964"/>
    <cellStyle name="Note 3 2 2 3 10 3" xfId="22965"/>
    <cellStyle name="Note 3 2 2 3 11" xfId="22966"/>
    <cellStyle name="Note 3 2 2 3 11 2" xfId="22967"/>
    <cellStyle name="Note 3 2 2 3 11 2 2" xfId="22968"/>
    <cellStyle name="Note 3 2 2 3 11 3" xfId="22969"/>
    <cellStyle name="Note 3 2 2 3 12" xfId="22970"/>
    <cellStyle name="Note 3 2 2 3 12 2" xfId="22971"/>
    <cellStyle name="Note 3 2 2 3 12 2 2" xfId="22972"/>
    <cellStyle name="Note 3 2 2 3 12 3" xfId="22973"/>
    <cellStyle name="Note 3 2 2 3 13" xfId="22974"/>
    <cellStyle name="Note 3 2 2 3 13 2" xfId="22975"/>
    <cellStyle name="Note 3 2 2 3 13 2 2" xfId="22976"/>
    <cellStyle name="Note 3 2 2 3 13 3" xfId="22977"/>
    <cellStyle name="Note 3 2 2 3 14" xfId="22978"/>
    <cellStyle name="Note 3 2 2 3 14 2" xfId="22979"/>
    <cellStyle name="Note 3 2 2 3 14 2 2" xfId="22980"/>
    <cellStyle name="Note 3 2 2 3 14 3" xfId="22981"/>
    <cellStyle name="Note 3 2 2 3 15" xfId="22982"/>
    <cellStyle name="Note 3 2 2 3 15 2" xfId="22983"/>
    <cellStyle name="Note 3 2 2 3 15 2 2" xfId="22984"/>
    <cellStyle name="Note 3 2 2 3 15 3" xfId="22985"/>
    <cellStyle name="Note 3 2 2 3 16" xfId="22986"/>
    <cellStyle name="Note 3 2 2 3 16 2" xfId="22987"/>
    <cellStyle name="Note 3 2 2 3 16 2 2" xfId="22988"/>
    <cellStyle name="Note 3 2 2 3 16 3" xfId="22989"/>
    <cellStyle name="Note 3 2 2 3 17" xfId="22990"/>
    <cellStyle name="Note 3 2 2 3 17 2" xfId="22991"/>
    <cellStyle name="Note 3 2 2 3 17 2 2" xfId="22992"/>
    <cellStyle name="Note 3 2 2 3 17 3" xfId="22993"/>
    <cellStyle name="Note 3 2 2 3 18" xfId="22994"/>
    <cellStyle name="Note 3 2 2 3 18 2" xfId="22995"/>
    <cellStyle name="Note 3 2 2 3 19" xfId="22996"/>
    <cellStyle name="Note 3 2 2 3 2" xfId="22997"/>
    <cellStyle name="Note 3 2 2 3 2 10" xfId="22998"/>
    <cellStyle name="Note 3 2 2 3 2 10 2" xfId="22999"/>
    <cellStyle name="Note 3 2 2 3 2 10 2 2" xfId="23000"/>
    <cellStyle name="Note 3 2 2 3 2 10 3" xfId="23001"/>
    <cellStyle name="Note 3 2 2 3 2 11" xfId="23002"/>
    <cellStyle name="Note 3 2 2 3 2 11 2" xfId="23003"/>
    <cellStyle name="Note 3 2 2 3 2 11 2 2" xfId="23004"/>
    <cellStyle name="Note 3 2 2 3 2 11 3" xfId="23005"/>
    <cellStyle name="Note 3 2 2 3 2 12" xfId="23006"/>
    <cellStyle name="Note 3 2 2 3 2 12 2" xfId="23007"/>
    <cellStyle name="Note 3 2 2 3 2 12 2 2" xfId="23008"/>
    <cellStyle name="Note 3 2 2 3 2 12 3" xfId="23009"/>
    <cellStyle name="Note 3 2 2 3 2 13" xfId="23010"/>
    <cellStyle name="Note 3 2 2 3 2 13 2" xfId="23011"/>
    <cellStyle name="Note 3 2 2 3 2 13 2 2" xfId="23012"/>
    <cellStyle name="Note 3 2 2 3 2 13 3" xfId="23013"/>
    <cellStyle name="Note 3 2 2 3 2 14" xfId="23014"/>
    <cellStyle name="Note 3 2 2 3 2 14 2" xfId="23015"/>
    <cellStyle name="Note 3 2 2 3 2 14 2 2" xfId="23016"/>
    <cellStyle name="Note 3 2 2 3 2 14 3" xfId="23017"/>
    <cellStyle name="Note 3 2 2 3 2 15" xfId="23018"/>
    <cellStyle name="Note 3 2 2 3 2 15 2" xfId="23019"/>
    <cellStyle name="Note 3 2 2 3 2 15 2 2" xfId="23020"/>
    <cellStyle name="Note 3 2 2 3 2 15 3" xfId="23021"/>
    <cellStyle name="Note 3 2 2 3 2 16" xfId="23022"/>
    <cellStyle name="Note 3 2 2 3 2 16 2" xfId="23023"/>
    <cellStyle name="Note 3 2 2 3 2 16 2 2" xfId="23024"/>
    <cellStyle name="Note 3 2 2 3 2 16 3" xfId="23025"/>
    <cellStyle name="Note 3 2 2 3 2 17" xfId="23026"/>
    <cellStyle name="Note 3 2 2 3 2 17 2" xfId="23027"/>
    <cellStyle name="Note 3 2 2 3 2 17 2 2" xfId="23028"/>
    <cellStyle name="Note 3 2 2 3 2 17 3" xfId="23029"/>
    <cellStyle name="Note 3 2 2 3 2 18" xfId="23030"/>
    <cellStyle name="Note 3 2 2 3 2 18 2" xfId="23031"/>
    <cellStyle name="Note 3 2 2 3 2 18 2 2" xfId="23032"/>
    <cellStyle name="Note 3 2 2 3 2 18 3" xfId="23033"/>
    <cellStyle name="Note 3 2 2 3 2 19" xfId="23034"/>
    <cellStyle name="Note 3 2 2 3 2 19 2" xfId="23035"/>
    <cellStyle name="Note 3 2 2 3 2 19 2 2" xfId="23036"/>
    <cellStyle name="Note 3 2 2 3 2 19 3" xfId="23037"/>
    <cellStyle name="Note 3 2 2 3 2 2" xfId="23038"/>
    <cellStyle name="Note 3 2 2 3 2 2 2" xfId="23039"/>
    <cellStyle name="Note 3 2 2 3 2 2 2 2" xfId="23040"/>
    <cellStyle name="Note 3 2 2 3 2 2 3" xfId="23041"/>
    <cellStyle name="Note 3 2 2 3 2 20" xfId="23042"/>
    <cellStyle name="Note 3 2 2 3 2 20 2" xfId="23043"/>
    <cellStyle name="Note 3 2 2 3 2 20 2 2" xfId="23044"/>
    <cellStyle name="Note 3 2 2 3 2 20 3" xfId="23045"/>
    <cellStyle name="Note 3 2 2 3 2 21" xfId="23046"/>
    <cellStyle name="Note 3 2 2 3 2 21 2" xfId="23047"/>
    <cellStyle name="Note 3 2 2 3 2 22" xfId="23048"/>
    <cellStyle name="Note 3 2 2 3 2 3" xfId="23049"/>
    <cellStyle name="Note 3 2 2 3 2 3 2" xfId="23050"/>
    <cellStyle name="Note 3 2 2 3 2 3 2 2" xfId="23051"/>
    <cellStyle name="Note 3 2 2 3 2 3 3" xfId="23052"/>
    <cellStyle name="Note 3 2 2 3 2 4" xfId="23053"/>
    <cellStyle name="Note 3 2 2 3 2 4 2" xfId="23054"/>
    <cellStyle name="Note 3 2 2 3 2 4 2 2" xfId="23055"/>
    <cellStyle name="Note 3 2 2 3 2 4 3" xfId="23056"/>
    <cellStyle name="Note 3 2 2 3 2 5" xfId="23057"/>
    <cellStyle name="Note 3 2 2 3 2 5 2" xfId="23058"/>
    <cellStyle name="Note 3 2 2 3 2 5 2 2" xfId="23059"/>
    <cellStyle name="Note 3 2 2 3 2 5 3" xfId="23060"/>
    <cellStyle name="Note 3 2 2 3 2 6" xfId="23061"/>
    <cellStyle name="Note 3 2 2 3 2 6 2" xfId="23062"/>
    <cellStyle name="Note 3 2 2 3 2 6 2 2" xfId="23063"/>
    <cellStyle name="Note 3 2 2 3 2 6 3" xfId="23064"/>
    <cellStyle name="Note 3 2 2 3 2 7" xfId="23065"/>
    <cellStyle name="Note 3 2 2 3 2 7 2" xfId="23066"/>
    <cellStyle name="Note 3 2 2 3 2 7 2 2" xfId="23067"/>
    <cellStyle name="Note 3 2 2 3 2 7 3" xfId="23068"/>
    <cellStyle name="Note 3 2 2 3 2 8" xfId="23069"/>
    <cellStyle name="Note 3 2 2 3 2 8 2" xfId="23070"/>
    <cellStyle name="Note 3 2 2 3 2 8 2 2" xfId="23071"/>
    <cellStyle name="Note 3 2 2 3 2 8 3" xfId="23072"/>
    <cellStyle name="Note 3 2 2 3 2 9" xfId="23073"/>
    <cellStyle name="Note 3 2 2 3 2 9 2" xfId="23074"/>
    <cellStyle name="Note 3 2 2 3 2 9 2 2" xfId="23075"/>
    <cellStyle name="Note 3 2 2 3 2 9 3" xfId="23076"/>
    <cellStyle name="Note 3 2 2 3 3" xfId="23077"/>
    <cellStyle name="Note 3 2 2 3 3 2" xfId="23078"/>
    <cellStyle name="Note 3 2 2 3 3 2 2" xfId="23079"/>
    <cellStyle name="Note 3 2 2 3 3 3" xfId="23080"/>
    <cellStyle name="Note 3 2 2 3 4" xfId="23081"/>
    <cellStyle name="Note 3 2 2 3 4 2" xfId="23082"/>
    <cellStyle name="Note 3 2 2 3 4 2 2" xfId="23083"/>
    <cellStyle name="Note 3 2 2 3 4 3" xfId="23084"/>
    <cellStyle name="Note 3 2 2 3 5" xfId="23085"/>
    <cellStyle name="Note 3 2 2 3 5 2" xfId="23086"/>
    <cellStyle name="Note 3 2 2 3 5 2 2" xfId="23087"/>
    <cellStyle name="Note 3 2 2 3 5 3" xfId="23088"/>
    <cellStyle name="Note 3 2 2 3 6" xfId="23089"/>
    <cellStyle name="Note 3 2 2 3 6 2" xfId="23090"/>
    <cellStyle name="Note 3 2 2 3 6 2 2" xfId="23091"/>
    <cellStyle name="Note 3 2 2 3 6 3" xfId="23092"/>
    <cellStyle name="Note 3 2 2 3 7" xfId="23093"/>
    <cellStyle name="Note 3 2 2 3 7 2" xfId="23094"/>
    <cellStyle name="Note 3 2 2 3 7 2 2" xfId="23095"/>
    <cellStyle name="Note 3 2 2 3 7 3" xfId="23096"/>
    <cellStyle name="Note 3 2 2 3 8" xfId="23097"/>
    <cellStyle name="Note 3 2 2 3 8 2" xfId="23098"/>
    <cellStyle name="Note 3 2 2 3 8 2 2" xfId="23099"/>
    <cellStyle name="Note 3 2 2 3 8 3" xfId="23100"/>
    <cellStyle name="Note 3 2 2 3 9" xfId="23101"/>
    <cellStyle name="Note 3 2 2 3 9 2" xfId="23102"/>
    <cellStyle name="Note 3 2 2 3 9 2 2" xfId="23103"/>
    <cellStyle name="Note 3 2 2 3 9 3" xfId="23104"/>
    <cellStyle name="Note 3 2 2 4" xfId="23105"/>
    <cellStyle name="Note 3 2 2 4 10" xfId="23106"/>
    <cellStyle name="Note 3 2 2 4 10 2" xfId="23107"/>
    <cellStyle name="Note 3 2 2 4 10 2 2" xfId="23108"/>
    <cellStyle name="Note 3 2 2 4 10 3" xfId="23109"/>
    <cellStyle name="Note 3 2 2 4 11" xfId="23110"/>
    <cellStyle name="Note 3 2 2 4 11 2" xfId="23111"/>
    <cellStyle name="Note 3 2 2 4 11 2 2" xfId="23112"/>
    <cellStyle name="Note 3 2 2 4 11 3" xfId="23113"/>
    <cellStyle name="Note 3 2 2 4 12" xfId="23114"/>
    <cellStyle name="Note 3 2 2 4 12 2" xfId="23115"/>
    <cellStyle name="Note 3 2 2 4 12 2 2" xfId="23116"/>
    <cellStyle name="Note 3 2 2 4 12 3" xfId="23117"/>
    <cellStyle name="Note 3 2 2 4 13" xfId="23118"/>
    <cellStyle name="Note 3 2 2 4 13 2" xfId="23119"/>
    <cellStyle name="Note 3 2 2 4 13 2 2" xfId="23120"/>
    <cellStyle name="Note 3 2 2 4 13 3" xfId="23121"/>
    <cellStyle name="Note 3 2 2 4 14" xfId="23122"/>
    <cellStyle name="Note 3 2 2 4 14 2" xfId="23123"/>
    <cellStyle name="Note 3 2 2 4 14 2 2" xfId="23124"/>
    <cellStyle name="Note 3 2 2 4 14 3" xfId="23125"/>
    <cellStyle name="Note 3 2 2 4 15" xfId="23126"/>
    <cellStyle name="Note 3 2 2 4 15 2" xfId="23127"/>
    <cellStyle name="Note 3 2 2 4 15 2 2" xfId="23128"/>
    <cellStyle name="Note 3 2 2 4 15 3" xfId="23129"/>
    <cellStyle name="Note 3 2 2 4 16" xfId="23130"/>
    <cellStyle name="Note 3 2 2 4 16 2" xfId="23131"/>
    <cellStyle name="Note 3 2 2 4 16 2 2" xfId="23132"/>
    <cellStyle name="Note 3 2 2 4 16 3" xfId="23133"/>
    <cellStyle name="Note 3 2 2 4 17" xfId="23134"/>
    <cellStyle name="Note 3 2 2 4 17 2" xfId="23135"/>
    <cellStyle name="Note 3 2 2 4 17 2 2" xfId="23136"/>
    <cellStyle name="Note 3 2 2 4 17 3" xfId="23137"/>
    <cellStyle name="Note 3 2 2 4 18" xfId="23138"/>
    <cellStyle name="Note 3 2 2 4 18 2" xfId="23139"/>
    <cellStyle name="Note 3 2 2 4 18 2 2" xfId="23140"/>
    <cellStyle name="Note 3 2 2 4 18 3" xfId="23141"/>
    <cellStyle name="Note 3 2 2 4 19" xfId="23142"/>
    <cellStyle name="Note 3 2 2 4 19 2" xfId="23143"/>
    <cellStyle name="Note 3 2 2 4 19 2 2" xfId="23144"/>
    <cellStyle name="Note 3 2 2 4 19 3" xfId="23145"/>
    <cellStyle name="Note 3 2 2 4 2" xfId="23146"/>
    <cellStyle name="Note 3 2 2 4 2 10" xfId="23147"/>
    <cellStyle name="Note 3 2 2 4 2 10 2" xfId="23148"/>
    <cellStyle name="Note 3 2 2 4 2 10 2 2" xfId="23149"/>
    <cellStyle name="Note 3 2 2 4 2 10 3" xfId="23150"/>
    <cellStyle name="Note 3 2 2 4 2 11" xfId="23151"/>
    <cellStyle name="Note 3 2 2 4 2 11 2" xfId="23152"/>
    <cellStyle name="Note 3 2 2 4 2 11 2 2" xfId="23153"/>
    <cellStyle name="Note 3 2 2 4 2 11 3" xfId="23154"/>
    <cellStyle name="Note 3 2 2 4 2 12" xfId="23155"/>
    <cellStyle name="Note 3 2 2 4 2 12 2" xfId="23156"/>
    <cellStyle name="Note 3 2 2 4 2 12 2 2" xfId="23157"/>
    <cellStyle name="Note 3 2 2 4 2 12 3" xfId="23158"/>
    <cellStyle name="Note 3 2 2 4 2 13" xfId="23159"/>
    <cellStyle name="Note 3 2 2 4 2 13 2" xfId="23160"/>
    <cellStyle name="Note 3 2 2 4 2 13 2 2" xfId="23161"/>
    <cellStyle name="Note 3 2 2 4 2 13 3" xfId="23162"/>
    <cellStyle name="Note 3 2 2 4 2 14" xfId="23163"/>
    <cellStyle name="Note 3 2 2 4 2 14 2" xfId="23164"/>
    <cellStyle name="Note 3 2 2 4 2 14 2 2" xfId="23165"/>
    <cellStyle name="Note 3 2 2 4 2 14 3" xfId="23166"/>
    <cellStyle name="Note 3 2 2 4 2 15" xfId="23167"/>
    <cellStyle name="Note 3 2 2 4 2 15 2" xfId="23168"/>
    <cellStyle name="Note 3 2 2 4 2 15 2 2" xfId="23169"/>
    <cellStyle name="Note 3 2 2 4 2 15 3" xfId="23170"/>
    <cellStyle name="Note 3 2 2 4 2 16" xfId="23171"/>
    <cellStyle name="Note 3 2 2 4 2 16 2" xfId="23172"/>
    <cellStyle name="Note 3 2 2 4 2 16 2 2" xfId="23173"/>
    <cellStyle name="Note 3 2 2 4 2 16 3" xfId="23174"/>
    <cellStyle name="Note 3 2 2 4 2 17" xfId="23175"/>
    <cellStyle name="Note 3 2 2 4 2 17 2" xfId="23176"/>
    <cellStyle name="Note 3 2 2 4 2 17 2 2" xfId="23177"/>
    <cellStyle name="Note 3 2 2 4 2 17 3" xfId="23178"/>
    <cellStyle name="Note 3 2 2 4 2 18" xfId="23179"/>
    <cellStyle name="Note 3 2 2 4 2 18 2" xfId="23180"/>
    <cellStyle name="Note 3 2 2 4 2 18 2 2" xfId="23181"/>
    <cellStyle name="Note 3 2 2 4 2 18 3" xfId="23182"/>
    <cellStyle name="Note 3 2 2 4 2 19" xfId="23183"/>
    <cellStyle name="Note 3 2 2 4 2 19 2" xfId="23184"/>
    <cellStyle name="Note 3 2 2 4 2 19 2 2" xfId="23185"/>
    <cellStyle name="Note 3 2 2 4 2 19 3" xfId="23186"/>
    <cellStyle name="Note 3 2 2 4 2 2" xfId="23187"/>
    <cellStyle name="Note 3 2 2 4 2 2 2" xfId="23188"/>
    <cellStyle name="Note 3 2 2 4 2 2 2 2" xfId="23189"/>
    <cellStyle name="Note 3 2 2 4 2 2 3" xfId="23190"/>
    <cellStyle name="Note 3 2 2 4 2 20" xfId="23191"/>
    <cellStyle name="Note 3 2 2 4 2 20 2" xfId="23192"/>
    <cellStyle name="Note 3 2 2 4 2 20 2 2" xfId="23193"/>
    <cellStyle name="Note 3 2 2 4 2 20 3" xfId="23194"/>
    <cellStyle name="Note 3 2 2 4 2 21" xfId="23195"/>
    <cellStyle name="Note 3 2 2 4 2 21 2" xfId="23196"/>
    <cellStyle name="Note 3 2 2 4 2 22" xfId="23197"/>
    <cellStyle name="Note 3 2 2 4 2 3" xfId="23198"/>
    <cellStyle name="Note 3 2 2 4 2 3 2" xfId="23199"/>
    <cellStyle name="Note 3 2 2 4 2 3 2 2" xfId="23200"/>
    <cellStyle name="Note 3 2 2 4 2 3 3" xfId="23201"/>
    <cellStyle name="Note 3 2 2 4 2 4" xfId="23202"/>
    <cellStyle name="Note 3 2 2 4 2 4 2" xfId="23203"/>
    <cellStyle name="Note 3 2 2 4 2 4 2 2" xfId="23204"/>
    <cellStyle name="Note 3 2 2 4 2 4 3" xfId="23205"/>
    <cellStyle name="Note 3 2 2 4 2 5" xfId="23206"/>
    <cellStyle name="Note 3 2 2 4 2 5 2" xfId="23207"/>
    <cellStyle name="Note 3 2 2 4 2 5 2 2" xfId="23208"/>
    <cellStyle name="Note 3 2 2 4 2 5 3" xfId="23209"/>
    <cellStyle name="Note 3 2 2 4 2 6" xfId="23210"/>
    <cellStyle name="Note 3 2 2 4 2 6 2" xfId="23211"/>
    <cellStyle name="Note 3 2 2 4 2 6 2 2" xfId="23212"/>
    <cellStyle name="Note 3 2 2 4 2 6 3" xfId="23213"/>
    <cellStyle name="Note 3 2 2 4 2 7" xfId="23214"/>
    <cellStyle name="Note 3 2 2 4 2 7 2" xfId="23215"/>
    <cellStyle name="Note 3 2 2 4 2 7 2 2" xfId="23216"/>
    <cellStyle name="Note 3 2 2 4 2 7 3" xfId="23217"/>
    <cellStyle name="Note 3 2 2 4 2 8" xfId="23218"/>
    <cellStyle name="Note 3 2 2 4 2 8 2" xfId="23219"/>
    <cellStyle name="Note 3 2 2 4 2 8 2 2" xfId="23220"/>
    <cellStyle name="Note 3 2 2 4 2 8 3" xfId="23221"/>
    <cellStyle name="Note 3 2 2 4 2 9" xfId="23222"/>
    <cellStyle name="Note 3 2 2 4 2 9 2" xfId="23223"/>
    <cellStyle name="Note 3 2 2 4 2 9 2 2" xfId="23224"/>
    <cellStyle name="Note 3 2 2 4 2 9 3" xfId="23225"/>
    <cellStyle name="Note 3 2 2 4 20" xfId="23226"/>
    <cellStyle name="Note 3 2 2 4 20 2" xfId="23227"/>
    <cellStyle name="Note 3 2 2 4 20 2 2" xfId="23228"/>
    <cellStyle name="Note 3 2 2 4 20 3" xfId="23229"/>
    <cellStyle name="Note 3 2 2 4 21" xfId="23230"/>
    <cellStyle name="Note 3 2 2 4 21 2" xfId="23231"/>
    <cellStyle name="Note 3 2 2 4 21 2 2" xfId="23232"/>
    <cellStyle name="Note 3 2 2 4 21 3" xfId="23233"/>
    <cellStyle name="Note 3 2 2 4 22" xfId="23234"/>
    <cellStyle name="Note 3 2 2 4 22 2" xfId="23235"/>
    <cellStyle name="Note 3 2 2 4 23" xfId="23236"/>
    <cellStyle name="Note 3 2 2 4 3" xfId="23237"/>
    <cellStyle name="Note 3 2 2 4 3 2" xfId="23238"/>
    <cellStyle name="Note 3 2 2 4 3 2 2" xfId="23239"/>
    <cellStyle name="Note 3 2 2 4 3 3" xfId="23240"/>
    <cellStyle name="Note 3 2 2 4 4" xfId="23241"/>
    <cellStyle name="Note 3 2 2 4 4 2" xfId="23242"/>
    <cellStyle name="Note 3 2 2 4 4 2 2" xfId="23243"/>
    <cellStyle name="Note 3 2 2 4 4 3" xfId="23244"/>
    <cellStyle name="Note 3 2 2 4 5" xfId="23245"/>
    <cellStyle name="Note 3 2 2 4 5 2" xfId="23246"/>
    <cellStyle name="Note 3 2 2 4 5 2 2" xfId="23247"/>
    <cellStyle name="Note 3 2 2 4 5 3" xfId="23248"/>
    <cellStyle name="Note 3 2 2 4 6" xfId="23249"/>
    <cellStyle name="Note 3 2 2 4 6 2" xfId="23250"/>
    <cellStyle name="Note 3 2 2 4 6 2 2" xfId="23251"/>
    <cellStyle name="Note 3 2 2 4 6 3" xfId="23252"/>
    <cellStyle name="Note 3 2 2 4 7" xfId="23253"/>
    <cellStyle name="Note 3 2 2 4 7 2" xfId="23254"/>
    <cellStyle name="Note 3 2 2 4 7 2 2" xfId="23255"/>
    <cellStyle name="Note 3 2 2 4 7 3" xfId="23256"/>
    <cellStyle name="Note 3 2 2 4 8" xfId="23257"/>
    <cellStyle name="Note 3 2 2 4 8 2" xfId="23258"/>
    <cellStyle name="Note 3 2 2 4 8 2 2" xfId="23259"/>
    <cellStyle name="Note 3 2 2 4 8 3" xfId="23260"/>
    <cellStyle name="Note 3 2 2 4 9" xfId="23261"/>
    <cellStyle name="Note 3 2 2 4 9 2" xfId="23262"/>
    <cellStyle name="Note 3 2 2 4 9 2 2" xfId="23263"/>
    <cellStyle name="Note 3 2 2 4 9 3" xfId="23264"/>
    <cellStyle name="Note 3 2 2 5" xfId="23265"/>
    <cellStyle name="Note 3 2 2 5 10" xfId="23266"/>
    <cellStyle name="Note 3 2 2 5 10 2" xfId="23267"/>
    <cellStyle name="Note 3 2 2 5 10 2 2" xfId="23268"/>
    <cellStyle name="Note 3 2 2 5 10 3" xfId="23269"/>
    <cellStyle name="Note 3 2 2 5 11" xfId="23270"/>
    <cellStyle name="Note 3 2 2 5 11 2" xfId="23271"/>
    <cellStyle name="Note 3 2 2 5 11 2 2" xfId="23272"/>
    <cellStyle name="Note 3 2 2 5 11 3" xfId="23273"/>
    <cellStyle name="Note 3 2 2 5 12" xfId="23274"/>
    <cellStyle name="Note 3 2 2 5 12 2" xfId="23275"/>
    <cellStyle name="Note 3 2 2 5 12 2 2" xfId="23276"/>
    <cellStyle name="Note 3 2 2 5 12 3" xfId="23277"/>
    <cellStyle name="Note 3 2 2 5 13" xfId="23278"/>
    <cellStyle name="Note 3 2 2 5 13 2" xfId="23279"/>
    <cellStyle name="Note 3 2 2 5 13 2 2" xfId="23280"/>
    <cellStyle name="Note 3 2 2 5 13 3" xfId="23281"/>
    <cellStyle name="Note 3 2 2 5 14" xfId="23282"/>
    <cellStyle name="Note 3 2 2 5 14 2" xfId="23283"/>
    <cellStyle name="Note 3 2 2 5 14 2 2" xfId="23284"/>
    <cellStyle name="Note 3 2 2 5 14 3" xfId="23285"/>
    <cellStyle name="Note 3 2 2 5 15" xfId="23286"/>
    <cellStyle name="Note 3 2 2 5 15 2" xfId="23287"/>
    <cellStyle name="Note 3 2 2 5 15 2 2" xfId="23288"/>
    <cellStyle name="Note 3 2 2 5 15 3" xfId="23289"/>
    <cellStyle name="Note 3 2 2 5 16" xfId="23290"/>
    <cellStyle name="Note 3 2 2 5 16 2" xfId="23291"/>
    <cellStyle name="Note 3 2 2 5 16 2 2" xfId="23292"/>
    <cellStyle name="Note 3 2 2 5 16 3" xfId="23293"/>
    <cellStyle name="Note 3 2 2 5 17" xfId="23294"/>
    <cellStyle name="Note 3 2 2 5 17 2" xfId="23295"/>
    <cellStyle name="Note 3 2 2 5 17 2 2" xfId="23296"/>
    <cellStyle name="Note 3 2 2 5 17 3" xfId="23297"/>
    <cellStyle name="Note 3 2 2 5 18" xfId="23298"/>
    <cellStyle name="Note 3 2 2 5 18 2" xfId="23299"/>
    <cellStyle name="Note 3 2 2 5 18 2 2" xfId="23300"/>
    <cellStyle name="Note 3 2 2 5 18 3" xfId="23301"/>
    <cellStyle name="Note 3 2 2 5 19" xfId="23302"/>
    <cellStyle name="Note 3 2 2 5 19 2" xfId="23303"/>
    <cellStyle name="Note 3 2 2 5 19 2 2" xfId="23304"/>
    <cellStyle name="Note 3 2 2 5 19 3" xfId="23305"/>
    <cellStyle name="Note 3 2 2 5 2" xfId="23306"/>
    <cellStyle name="Note 3 2 2 5 2 2" xfId="23307"/>
    <cellStyle name="Note 3 2 2 5 2 2 2" xfId="23308"/>
    <cellStyle name="Note 3 2 2 5 2 3" xfId="23309"/>
    <cellStyle name="Note 3 2 2 5 20" xfId="23310"/>
    <cellStyle name="Note 3 2 2 5 20 2" xfId="23311"/>
    <cellStyle name="Note 3 2 2 5 20 2 2" xfId="23312"/>
    <cellStyle name="Note 3 2 2 5 20 3" xfId="23313"/>
    <cellStyle name="Note 3 2 2 5 21" xfId="23314"/>
    <cellStyle name="Note 3 2 2 5 21 2" xfId="23315"/>
    <cellStyle name="Note 3 2 2 5 22" xfId="23316"/>
    <cellStyle name="Note 3 2 2 5 3" xfId="23317"/>
    <cellStyle name="Note 3 2 2 5 3 2" xfId="23318"/>
    <cellStyle name="Note 3 2 2 5 3 2 2" xfId="23319"/>
    <cellStyle name="Note 3 2 2 5 3 3" xfId="23320"/>
    <cellStyle name="Note 3 2 2 5 4" xfId="23321"/>
    <cellStyle name="Note 3 2 2 5 4 2" xfId="23322"/>
    <cellStyle name="Note 3 2 2 5 4 2 2" xfId="23323"/>
    <cellStyle name="Note 3 2 2 5 4 3" xfId="23324"/>
    <cellStyle name="Note 3 2 2 5 5" xfId="23325"/>
    <cellStyle name="Note 3 2 2 5 5 2" xfId="23326"/>
    <cellStyle name="Note 3 2 2 5 5 2 2" xfId="23327"/>
    <cellStyle name="Note 3 2 2 5 5 3" xfId="23328"/>
    <cellStyle name="Note 3 2 2 5 6" xfId="23329"/>
    <cellStyle name="Note 3 2 2 5 6 2" xfId="23330"/>
    <cellStyle name="Note 3 2 2 5 6 2 2" xfId="23331"/>
    <cellStyle name="Note 3 2 2 5 6 3" xfId="23332"/>
    <cellStyle name="Note 3 2 2 5 7" xfId="23333"/>
    <cellStyle name="Note 3 2 2 5 7 2" xfId="23334"/>
    <cellStyle name="Note 3 2 2 5 7 2 2" xfId="23335"/>
    <cellStyle name="Note 3 2 2 5 7 3" xfId="23336"/>
    <cellStyle name="Note 3 2 2 5 8" xfId="23337"/>
    <cellStyle name="Note 3 2 2 5 8 2" xfId="23338"/>
    <cellStyle name="Note 3 2 2 5 8 2 2" xfId="23339"/>
    <cellStyle name="Note 3 2 2 5 8 3" xfId="23340"/>
    <cellStyle name="Note 3 2 2 5 9" xfId="23341"/>
    <cellStyle name="Note 3 2 2 5 9 2" xfId="23342"/>
    <cellStyle name="Note 3 2 2 5 9 2 2" xfId="23343"/>
    <cellStyle name="Note 3 2 2 5 9 3" xfId="23344"/>
    <cellStyle name="Note 3 2 2 6" xfId="23345"/>
    <cellStyle name="Note 3 2 2 6 2" xfId="23346"/>
    <cellStyle name="Note 3 2 2 6 2 2" xfId="23347"/>
    <cellStyle name="Note 3 2 2 6 3" xfId="23348"/>
    <cellStyle name="Note 3 2 2 7" xfId="23349"/>
    <cellStyle name="Note 3 2 2 7 2" xfId="23350"/>
    <cellStyle name="Note 3 2 2 7 2 2" xfId="23351"/>
    <cellStyle name="Note 3 2 2 7 3" xfId="23352"/>
    <cellStyle name="Note 3 2 2 8" xfId="23353"/>
    <cellStyle name="Note 3 2 2 8 2" xfId="23354"/>
    <cellStyle name="Note 3 2 2 8 2 2" xfId="23355"/>
    <cellStyle name="Note 3 2 2 8 3" xfId="23356"/>
    <cellStyle name="Note 3 2 2 9" xfId="23357"/>
    <cellStyle name="Note 3 2 2 9 2" xfId="23358"/>
    <cellStyle name="Note 3 2 2 9 2 2" xfId="23359"/>
    <cellStyle name="Note 3 2 2 9 3" xfId="23360"/>
    <cellStyle name="Note 3 2 20" xfId="23361"/>
    <cellStyle name="Note 3 2 20 2" xfId="23362"/>
    <cellStyle name="Note 3 2 20 2 2" xfId="23363"/>
    <cellStyle name="Note 3 2 20 3" xfId="23364"/>
    <cellStyle name="Note 3 2 21" xfId="23365"/>
    <cellStyle name="Note 3 2 21 2" xfId="23366"/>
    <cellStyle name="Note 3 2 21 2 2" xfId="23367"/>
    <cellStyle name="Note 3 2 21 3" xfId="23368"/>
    <cellStyle name="Note 3 2 22" xfId="23369"/>
    <cellStyle name="Note 3 2 22 2" xfId="23370"/>
    <cellStyle name="Note 3 2 23" xfId="23371"/>
    <cellStyle name="Note 3 2 24" xfId="23372"/>
    <cellStyle name="Note 3 2 25" xfId="23373"/>
    <cellStyle name="Note 3 2 26" xfId="23374"/>
    <cellStyle name="Note 3 2 3" xfId="23375"/>
    <cellStyle name="Note 3 2 3 10" xfId="23376"/>
    <cellStyle name="Note 3 2 3 10 2" xfId="23377"/>
    <cellStyle name="Note 3 2 3 10 2 2" xfId="23378"/>
    <cellStyle name="Note 3 2 3 10 3" xfId="23379"/>
    <cellStyle name="Note 3 2 3 11" xfId="23380"/>
    <cellStyle name="Note 3 2 3 11 2" xfId="23381"/>
    <cellStyle name="Note 3 2 3 11 2 2" xfId="23382"/>
    <cellStyle name="Note 3 2 3 11 3" xfId="23383"/>
    <cellStyle name="Note 3 2 3 12" xfId="23384"/>
    <cellStyle name="Note 3 2 3 12 2" xfId="23385"/>
    <cellStyle name="Note 3 2 3 12 2 2" xfId="23386"/>
    <cellStyle name="Note 3 2 3 12 3" xfId="23387"/>
    <cellStyle name="Note 3 2 3 13" xfId="23388"/>
    <cellStyle name="Note 3 2 3 13 2" xfId="23389"/>
    <cellStyle name="Note 3 2 3 13 2 2" xfId="23390"/>
    <cellStyle name="Note 3 2 3 13 3" xfId="23391"/>
    <cellStyle name="Note 3 2 3 14" xfId="23392"/>
    <cellStyle name="Note 3 2 3 14 2" xfId="23393"/>
    <cellStyle name="Note 3 2 3 14 2 2" xfId="23394"/>
    <cellStyle name="Note 3 2 3 14 3" xfId="23395"/>
    <cellStyle name="Note 3 2 3 15" xfId="23396"/>
    <cellStyle name="Note 3 2 3 15 2" xfId="23397"/>
    <cellStyle name="Note 3 2 3 15 2 2" xfId="23398"/>
    <cellStyle name="Note 3 2 3 15 3" xfId="23399"/>
    <cellStyle name="Note 3 2 3 16" xfId="23400"/>
    <cellStyle name="Note 3 2 3 16 2" xfId="23401"/>
    <cellStyle name="Note 3 2 3 16 2 2" xfId="23402"/>
    <cellStyle name="Note 3 2 3 16 3" xfId="23403"/>
    <cellStyle name="Note 3 2 3 17" xfId="23404"/>
    <cellStyle name="Note 3 2 3 17 2" xfId="23405"/>
    <cellStyle name="Note 3 2 3 17 2 2" xfId="23406"/>
    <cellStyle name="Note 3 2 3 17 3" xfId="23407"/>
    <cellStyle name="Note 3 2 3 18" xfId="23408"/>
    <cellStyle name="Note 3 2 3 18 2" xfId="23409"/>
    <cellStyle name="Note 3 2 3 19" xfId="23410"/>
    <cellStyle name="Note 3 2 3 2" xfId="23411"/>
    <cellStyle name="Note 3 2 3 2 10" xfId="23412"/>
    <cellStyle name="Note 3 2 3 2 10 2" xfId="23413"/>
    <cellStyle name="Note 3 2 3 2 10 2 2" xfId="23414"/>
    <cellStyle name="Note 3 2 3 2 10 3" xfId="23415"/>
    <cellStyle name="Note 3 2 3 2 11" xfId="23416"/>
    <cellStyle name="Note 3 2 3 2 11 2" xfId="23417"/>
    <cellStyle name="Note 3 2 3 2 11 2 2" xfId="23418"/>
    <cellStyle name="Note 3 2 3 2 11 3" xfId="23419"/>
    <cellStyle name="Note 3 2 3 2 12" xfId="23420"/>
    <cellStyle name="Note 3 2 3 2 12 2" xfId="23421"/>
    <cellStyle name="Note 3 2 3 2 12 2 2" xfId="23422"/>
    <cellStyle name="Note 3 2 3 2 12 3" xfId="23423"/>
    <cellStyle name="Note 3 2 3 2 13" xfId="23424"/>
    <cellStyle name="Note 3 2 3 2 13 2" xfId="23425"/>
    <cellStyle name="Note 3 2 3 2 13 2 2" xfId="23426"/>
    <cellStyle name="Note 3 2 3 2 13 3" xfId="23427"/>
    <cellStyle name="Note 3 2 3 2 14" xfId="23428"/>
    <cellStyle name="Note 3 2 3 2 14 2" xfId="23429"/>
    <cellStyle name="Note 3 2 3 2 14 2 2" xfId="23430"/>
    <cellStyle name="Note 3 2 3 2 14 3" xfId="23431"/>
    <cellStyle name="Note 3 2 3 2 15" xfId="23432"/>
    <cellStyle name="Note 3 2 3 2 15 2" xfId="23433"/>
    <cellStyle name="Note 3 2 3 2 15 2 2" xfId="23434"/>
    <cellStyle name="Note 3 2 3 2 15 3" xfId="23435"/>
    <cellStyle name="Note 3 2 3 2 16" xfId="23436"/>
    <cellStyle name="Note 3 2 3 2 16 2" xfId="23437"/>
    <cellStyle name="Note 3 2 3 2 16 2 2" xfId="23438"/>
    <cellStyle name="Note 3 2 3 2 16 3" xfId="23439"/>
    <cellStyle name="Note 3 2 3 2 17" xfId="23440"/>
    <cellStyle name="Note 3 2 3 2 17 2" xfId="23441"/>
    <cellStyle name="Note 3 2 3 2 17 2 2" xfId="23442"/>
    <cellStyle name="Note 3 2 3 2 17 3" xfId="23443"/>
    <cellStyle name="Note 3 2 3 2 18" xfId="23444"/>
    <cellStyle name="Note 3 2 3 2 18 2" xfId="23445"/>
    <cellStyle name="Note 3 2 3 2 18 2 2" xfId="23446"/>
    <cellStyle name="Note 3 2 3 2 18 3" xfId="23447"/>
    <cellStyle name="Note 3 2 3 2 19" xfId="23448"/>
    <cellStyle name="Note 3 2 3 2 19 2" xfId="23449"/>
    <cellStyle name="Note 3 2 3 2 19 2 2" xfId="23450"/>
    <cellStyle name="Note 3 2 3 2 19 3" xfId="23451"/>
    <cellStyle name="Note 3 2 3 2 2" xfId="23452"/>
    <cellStyle name="Note 3 2 3 2 2 2" xfId="23453"/>
    <cellStyle name="Note 3 2 3 2 2 2 2" xfId="23454"/>
    <cellStyle name="Note 3 2 3 2 2 3" xfId="23455"/>
    <cellStyle name="Note 3 2 3 2 20" xfId="23456"/>
    <cellStyle name="Note 3 2 3 2 20 2" xfId="23457"/>
    <cellStyle name="Note 3 2 3 2 20 2 2" xfId="23458"/>
    <cellStyle name="Note 3 2 3 2 20 3" xfId="23459"/>
    <cellStyle name="Note 3 2 3 2 21" xfId="23460"/>
    <cellStyle name="Note 3 2 3 2 21 2" xfId="23461"/>
    <cellStyle name="Note 3 2 3 2 22" xfId="23462"/>
    <cellStyle name="Note 3 2 3 2 3" xfId="23463"/>
    <cellStyle name="Note 3 2 3 2 3 2" xfId="23464"/>
    <cellStyle name="Note 3 2 3 2 3 2 2" xfId="23465"/>
    <cellStyle name="Note 3 2 3 2 3 3" xfId="23466"/>
    <cellStyle name="Note 3 2 3 2 4" xfId="23467"/>
    <cellStyle name="Note 3 2 3 2 4 2" xfId="23468"/>
    <cellStyle name="Note 3 2 3 2 4 2 2" xfId="23469"/>
    <cellStyle name="Note 3 2 3 2 4 3" xfId="23470"/>
    <cellStyle name="Note 3 2 3 2 5" xfId="23471"/>
    <cellStyle name="Note 3 2 3 2 5 2" xfId="23472"/>
    <cellStyle name="Note 3 2 3 2 5 2 2" xfId="23473"/>
    <cellStyle name="Note 3 2 3 2 5 3" xfId="23474"/>
    <cellStyle name="Note 3 2 3 2 6" xfId="23475"/>
    <cellStyle name="Note 3 2 3 2 6 2" xfId="23476"/>
    <cellStyle name="Note 3 2 3 2 6 2 2" xfId="23477"/>
    <cellStyle name="Note 3 2 3 2 6 3" xfId="23478"/>
    <cellStyle name="Note 3 2 3 2 7" xfId="23479"/>
    <cellStyle name="Note 3 2 3 2 7 2" xfId="23480"/>
    <cellStyle name="Note 3 2 3 2 7 2 2" xfId="23481"/>
    <cellStyle name="Note 3 2 3 2 7 3" xfId="23482"/>
    <cellStyle name="Note 3 2 3 2 8" xfId="23483"/>
    <cellStyle name="Note 3 2 3 2 8 2" xfId="23484"/>
    <cellStyle name="Note 3 2 3 2 8 2 2" xfId="23485"/>
    <cellStyle name="Note 3 2 3 2 8 3" xfId="23486"/>
    <cellStyle name="Note 3 2 3 2 9" xfId="23487"/>
    <cellStyle name="Note 3 2 3 2 9 2" xfId="23488"/>
    <cellStyle name="Note 3 2 3 2 9 2 2" xfId="23489"/>
    <cellStyle name="Note 3 2 3 2 9 3" xfId="23490"/>
    <cellStyle name="Note 3 2 3 3" xfId="23491"/>
    <cellStyle name="Note 3 2 3 3 2" xfId="23492"/>
    <cellStyle name="Note 3 2 3 3 2 2" xfId="23493"/>
    <cellStyle name="Note 3 2 3 3 3" xfId="23494"/>
    <cellStyle name="Note 3 2 3 4" xfId="23495"/>
    <cellStyle name="Note 3 2 3 4 2" xfId="23496"/>
    <cellStyle name="Note 3 2 3 4 2 2" xfId="23497"/>
    <cellStyle name="Note 3 2 3 4 3" xfId="23498"/>
    <cellStyle name="Note 3 2 3 5" xfId="23499"/>
    <cellStyle name="Note 3 2 3 5 2" xfId="23500"/>
    <cellStyle name="Note 3 2 3 5 2 2" xfId="23501"/>
    <cellStyle name="Note 3 2 3 5 3" xfId="23502"/>
    <cellStyle name="Note 3 2 3 6" xfId="23503"/>
    <cellStyle name="Note 3 2 3 6 2" xfId="23504"/>
    <cellStyle name="Note 3 2 3 6 2 2" xfId="23505"/>
    <cellStyle name="Note 3 2 3 6 3" xfId="23506"/>
    <cellStyle name="Note 3 2 3 7" xfId="23507"/>
    <cellStyle name="Note 3 2 3 7 2" xfId="23508"/>
    <cellStyle name="Note 3 2 3 7 2 2" xfId="23509"/>
    <cellStyle name="Note 3 2 3 7 3" xfId="23510"/>
    <cellStyle name="Note 3 2 3 8" xfId="23511"/>
    <cellStyle name="Note 3 2 3 8 2" xfId="23512"/>
    <cellStyle name="Note 3 2 3 8 2 2" xfId="23513"/>
    <cellStyle name="Note 3 2 3 8 3" xfId="23514"/>
    <cellStyle name="Note 3 2 3 9" xfId="23515"/>
    <cellStyle name="Note 3 2 3 9 2" xfId="23516"/>
    <cellStyle name="Note 3 2 3 9 2 2" xfId="23517"/>
    <cellStyle name="Note 3 2 3 9 3" xfId="23518"/>
    <cellStyle name="Note 3 2 4" xfId="23519"/>
    <cellStyle name="Note 3 2 4 10" xfId="23520"/>
    <cellStyle name="Note 3 2 4 10 2" xfId="23521"/>
    <cellStyle name="Note 3 2 4 10 2 2" xfId="23522"/>
    <cellStyle name="Note 3 2 4 10 3" xfId="23523"/>
    <cellStyle name="Note 3 2 4 11" xfId="23524"/>
    <cellStyle name="Note 3 2 4 11 2" xfId="23525"/>
    <cellStyle name="Note 3 2 4 11 2 2" xfId="23526"/>
    <cellStyle name="Note 3 2 4 11 3" xfId="23527"/>
    <cellStyle name="Note 3 2 4 12" xfId="23528"/>
    <cellStyle name="Note 3 2 4 12 2" xfId="23529"/>
    <cellStyle name="Note 3 2 4 12 2 2" xfId="23530"/>
    <cellStyle name="Note 3 2 4 12 3" xfId="23531"/>
    <cellStyle name="Note 3 2 4 13" xfId="23532"/>
    <cellStyle name="Note 3 2 4 13 2" xfId="23533"/>
    <cellStyle name="Note 3 2 4 13 2 2" xfId="23534"/>
    <cellStyle name="Note 3 2 4 13 3" xfId="23535"/>
    <cellStyle name="Note 3 2 4 14" xfId="23536"/>
    <cellStyle name="Note 3 2 4 14 2" xfId="23537"/>
    <cellStyle name="Note 3 2 4 14 2 2" xfId="23538"/>
    <cellStyle name="Note 3 2 4 14 3" xfId="23539"/>
    <cellStyle name="Note 3 2 4 15" xfId="23540"/>
    <cellStyle name="Note 3 2 4 15 2" xfId="23541"/>
    <cellStyle name="Note 3 2 4 15 2 2" xfId="23542"/>
    <cellStyle name="Note 3 2 4 15 3" xfId="23543"/>
    <cellStyle name="Note 3 2 4 16" xfId="23544"/>
    <cellStyle name="Note 3 2 4 16 2" xfId="23545"/>
    <cellStyle name="Note 3 2 4 16 2 2" xfId="23546"/>
    <cellStyle name="Note 3 2 4 16 3" xfId="23547"/>
    <cellStyle name="Note 3 2 4 17" xfId="23548"/>
    <cellStyle name="Note 3 2 4 17 2" xfId="23549"/>
    <cellStyle name="Note 3 2 4 17 2 2" xfId="23550"/>
    <cellStyle name="Note 3 2 4 17 3" xfId="23551"/>
    <cellStyle name="Note 3 2 4 18" xfId="23552"/>
    <cellStyle name="Note 3 2 4 18 2" xfId="23553"/>
    <cellStyle name="Note 3 2 4 19" xfId="23554"/>
    <cellStyle name="Note 3 2 4 2" xfId="23555"/>
    <cellStyle name="Note 3 2 4 2 10" xfId="23556"/>
    <cellStyle name="Note 3 2 4 2 10 2" xfId="23557"/>
    <cellStyle name="Note 3 2 4 2 10 2 2" xfId="23558"/>
    <cellStyle name="Note 3 2 4 2 10 3" xfId="23559"/>
    <cellStyle name="Note 3 2 4 2 11" xfId="23560"/>
    <cellStyle name="Note 3 2 4 2 11 2" xfId="23561"/>
    <cellStyle name="Note 3 2 4 2 11 2 2" xfId="23562"/>
    <cellStyle name="Note 3 2 4 2 11 3" xfId="23563"/>
    <cellStyle name="Note 3 2 4 2 12" xfId="23564"/>
    <cellStyle name="Note 3 2 4 2 12 2" xfId="23565"/>
    <cellStyle name="Note 3 2 4 2 12 2 2" xfId="23566"/>
    <cellStyle name="Note 3 2 4 2 12 3" xfId="23567"/>
    <cellStyle name="Note 3 2 4 2 13" xfId="23568"/>
    <cellStyle name="Note 3 2 4 2 13 2" xfId="23569"/>
    <cellStyle name="Note 3 2 4 2 13 2 2" xfId="23570"/>
    <cellStyle name="Note 3 2 4 2 13 3" xfId="23571"/>
    <cellStyle name="Note 3 2 4 2 14" xfId="23572"/>
    <cellStyle name="Note 3 2 4 2 14 2" xfId="23573"/>
    <cellStyle name="Note 3 2 4 2 14 2 2" xfId="23574"/>
    <cellStyle name="Note 3 2 4 2 14 3" xfId="23575"/>
    <cellStyle name="Note 3 2 4 2 15" xfId="23576"/>
    <cellStyle name="Note 3 2 4 2 15 2" xfId="23577"/>
    <cellStyle name="Note 3 2 4 2 15 2 2" xfId="23578"/>
    <cellStyle name="Note 3 2 4 2 15 3" xfId="23579"/>
    <cellStyle name="Note 3 2 4 2 16" xfId="23580"/>
    <cellStyle name="Note 3 2 4 2 16 2" xfId="23581"/>
    <cellStyle name="Note 3 2 4 2 16 2 2" xfId="23582"/>
    <cellStyle name="Note 3 2 4 2 16 3" xfId="23583"/>
    <cellStyle name="Note 3 2 4 2 17" xfId="23584"/>
    <cellStyle name="Note 3 2 4 2 17 2" xfId="23585"/>
    <cellStyle name="Note 3 2 4 2 17 2 2" xfId="23586"/>
    <cellStyle name="Note 3 2 4 2 17 3" xfId="23587"/>
    <cellStyle name="Note 3 2 4 2 18" xfId="23588"/>
    <cellStyle name="Note 3 2 4 2 18 2" xfId="23589"/>
    <cellStyle name="Note 3 2 4 2 18 2 2" xfId="23590"/>
    <cellStyle name="Note 3 2 4 2 18 3" xfId="23591"/>
    <cellStyle name="Note 3 2 4 2 19" xfId="23592"/>
    <cellStyle name="Note 3 2 4 2 19 2" xfId="23593"/>
    <cellStyle name="Note 3 2 4 2 19 2 2" xfId="23594"/>
    <cellStyle name="Note 3 2 4 2 19 3" xfId="23595"/>
    <cellStyle name="Note 3 2 4 2 2" xfId="23596"/>
    <cellStyle name="Note 3 2 4 2 2 2" xfId="23597"/>
    <cellStyle name="Note 3 2 4 2 2 2 2" xfId="23598"/>
    <cellStyle name="Note 3 2 4 2 2 3" xfId="23599"/>
    <cellStyle name="Note 3 2 4 2 20" xfId="23600"/>
    <cellStyle name="Note 3 2 4 2 20 2" xfId="23601"/>
    <cellStyle name="Note 3 2 4 2 20 2 2" xfId="23602"/>
    <cellStyle name="Note 3 2 4 2 20 3" xfId="23603"/>
    <cellStyle name="Note 3 2 4 2 21" xfId="23604"/>
    <cellStyle name="Note 3 2 4 2 21 2" xfId="23605"/>
    <cellStyle name="Note 3 2 4 2 22" xfId="23606"/>
    <cellStyle name="Note 3 2 4 2 3" xfId="23607"/>
    <cellStyle name="Note 3 2 4 2 3 2" xfId="23608"/>
    <cellStyle name="Note 3 2 4 2 3 2 2" xfId="23609"/>
    <cellStyle name="Note 3 2 4 2 3 3" xfId="23610"/>
    <cellStyle name="Note 3 2 4 2 4" xfId="23611"/>
    <cellStyle name="Note 3 2 4 2 4 2" xfId="23612"/>
    <cellStyle name="Note 3 2 4 2 4 2 2" xfId="23613"/>
    <cellStyle name="Note 3 2 4 2 4 3" xfId="23614"/>
    <cellStyle name="Note 3 2 4 2 5" xfId="23615"/>
    <cellStyle name="Note 3 2 4 2 5 2" xfId="23616"/>
    <cellStyle name="Note 3 2 4 2 5 2 2" xfId="23617"/>
    <cellStyle name="Note 3 2 4 2 5 3" xfId="23618"/>
    <cellStyle name="Note 3 2 4 2 6" xfId="23619"/>
    <cellStyle name="Note 3 2 4 2 6 2" xfId="23620"/>
    <cellStyle name="Note 3 2 4 2 6 2 2" xfId="23621"/>
    <cellStyle name="Note 3 2 4 2 6 3" xfId="23622"/>
    <cellStyle name="Note 3 2 4 2 7" xfId="23623"/>
    <cellStyle name="Note 3 2 4 2 7 2" xfId="23624"/>
    <cellStyle name="Note 3 2 4 2 7 2 2" xfId="23625"/>
    <cellStyle name="Note 3 2 4 2 7 3" xfId="23626"/>
    <cellStyle name="Note 3 2 4 2 8" xfId="23627"/>
    <cellStyle name="Note 3 2 4 2 8 2" xfId="23628"/>
    <cellStyle name="Note 3 2 4 2 8 2 2" xfId="23629"/>
    <cellStyle name="Note 3 2 4 2 8 3" xfId="23630"/>
    <cellStyle name="Note 3 2 4 2 9" xfId="23631"/>
    <cellStyle name="Note 3 2 4 2 9 2" xfId="23632"/>
    <cellStyle name="Note 3 2 4 2 9 2 2" xfId="23633"/>
    <cellStyle name="Note 3 2 4 2 9 3" xfId="23634"/>
    <cellStyle name="Note 3 2 4 3" xfId="23635"/>
    <cellStyle name="Note 3 2 4 3 2" xfId="23636"/>
    <cellStyle name="Note 3 2 4 3 2 2" xfId="23637"/>
    <cellStyle name="Note 3 2 4 3 3" xfId="23638"/>
    <cellStyle name="Note 3 2 4 4" xfId="23639"/>
    <cellStyle name="Note 3 2 4 4 2" xfId="23640"/>
    <cellStyle name="Note 3 2 4 4 2 2" xfId="23641"/>
    <cellStyle name="Note 3 2 4 4 3" xfId="23642"/>
    <cellStyle name="Note 3 2 4 5" xfId="23643"/>
    <cellStyle name="Note 3 2 4 5 2" xfId="23644"/>
    <cellStyle name="Note 3 2 4 5 2 2" xfId="23645"/>
    <cellStyle name="Note 3 2 4 5 3" xfId="23646"/>
    <cellStyle name="Note 3 2 4 6" xfId="23647"/>
    <cellStyle name="Note 3 2 4 6 2" xfId="23648"/>
    <cellStyle name="Note 3 2 4 6 2 2" xfId="23649"/>
    <cellStyle name="Note 3 2 4 6 3" xfId="23650"/>
    <cellStyle name="Note 3 2 4 7" xfId="23651"/>
    <cellStyle name="Note 3 2 4 7 2" xfId="23652"/>
    <cellStyle name="Note 3 2 4 7 2 2" xfId="23653"/>
    <cellStyle name="Note 3 2 4 7 3" xfId="23654"/>
    <cellStyle name="Note 3 2 4 8" xfId="23655"/>
    <cellStyle name="Note 3 2 4 8 2" xfId="23656"/>
    <cellStyle name="Note 3 2 4 8 2 2" xfId="23657"/>
    <cellStyle name="Note 3 2 4 8 3" xfId="23658"/>
    <cellStyle name="Note 3 2 4 9" xfId="23659"/>
    <cellStyle name="Note 3 2 4 9 2" xfId="23660"/>
    <cellStyle name="Note 3 2 4 9 2 2" xfId="23661"/>
    <cellStyle name="Note 3 2 4 9 3" xfId="23662"/>
    <cellStyle name="Note 3 2 5" xfId="23663"/>
    <cellStyle name="Note 3 2 5 10" xfId="23664"/>
    <cellStyle name="Note 3 2 5 10 2" xfId="23665"/>
    <cellStyle name="Note 3 2 5 10 2 2" xfId="23666"/>
    <cellStyle name="Note 3 2 5 10 3" xfId="23667"/>
    <cellStyle name="Note 3 2 5 11" xfId="23668"/>
    <cellStyle name="Note 3 2 5 11 2" xfId="23669"/>
    <cellStyle name="Note 3 2 5 11 2 2" xfId="23670"/>
    <cellStyle name="Note 3 2 5 11 3" xfId="23671"/>
    <cellStyle name="Note 3 2 5 12" xfId="23672"/>
    <cellStyle name="Note 3 2 5 12 2" xfId="23673"/>
    <cellStyle name="Note 3 2 5 12 2 2" xfId="23674"/>
    <cellStyle name="Note 3 2 5 12 3" xfId="23675"/>
    <cellStyle name="Note 3 2 5 13" xfId="23676"/>
    <cellStyle name="Note 3 2 5 13 2" xfId="23677"/>
    <cellStyle name="Note 3 2 5 13 2 2" xfId="23678"/>
    <cellStyle name="Note 3 2 5 13 3" xfId="23679"/>
    <cellStyle name="Note 3 2 5 14" xfId="23680"/>
    <cellStyle name="Note 3 2 5 14 2" xfId="23681"/>
    <cellStyle name="Note 3 2 5 14 2 2" xfId="23682"/>
    <cellStyle name="Note 3 2 5 14 3" xfId="23683"/>
    <cellStyle name="Note 3 2 5 15" xfId="23684"/>
    <cellStyle name="Note 3 2 5 15 2" xfId="23685"/>
    <cellStyle name="Note 3 2 5 15 2 2" xfId="23686"/>
    <cellStyle name="Note 3 2 5 15 3" xfId="23687"/>
    <cellStyle name="Note 3 2 5 16" xfId="23688"/>
    <cellStyle name="Note 3 2 5 16 2" xfId="23689"/>
    <cellStyle name="Note 3 2 5 16 2 2" xfId="23690"/>
    <cellStyle name="Note 3 2 5 16 3" xfId="23691"/>
    <cellStyle name="Note 3 2 5 17" xfId="23692"/>
    <cellStyle name="Note 3 2 5 17 2" xfId="23693"/>
    <cellStyle name="Note 3 2 5 17 2 2" xfId="23694"/>
    <cellStyle name="Note 3 2 5 17 3" xfId="23695"/>
    <cellStyle name="Note 3 2 5 18" xfId="23696"/>
    <cellStyle name="Note 3 2 5 18 2" xfId="23697"/>
    <cellStyle name="Note 3 2 5 18 2 2" xfId="23698"/>
    <cellStyle name="Note 3 2 5 18 3" xfId="23699"/>
    <cellStyle name="Note 3 2 5 19" xfId="23700"/>
    <cellStyle name="Note 3 2 5 19 2" xfId="23701"/>
    <cellStyle name="Note 3 2 5 19 2 2" xfId="23702"/>
    <cellStyle name="Note 3 2 5 19 3" xfId="23703"/>
    <cellStyle name="Note 3 2 5 2" xfId="23704"/>
    <cellStyle name="Note 3 2 5 2 10" xfId="23705"/>
    <cellStyle name="Note 3 2 5 2 10 2" xfId="23706"/>
    <cellStyle name="Note 3 2 5 2 10 2 2" xfId="23707"/>
    <cellStyle name="Note 3 2 5 2 10 3" xfId="23708"/>
    <cellStyle name="Note 3 2 5 2 11" xfId="23709"/>
    <cellStyle name="Note 3 2 5 2 11 2" xfId="23710"/>
    <cellStyle name="Note 3 2 5 2 11 2 2" xfId="23711"/>
    <cellStyle name="Note 3 2 5 2 11 3" xfId="23712"/>
    <cellStyle name="Note 3 2 5 2 12" xfId="23713"/>
    <cellStyle name="Note 3 2 5 2 12 2" xfId="23714"/>
    <cellStyle name="Note 3 2 5 2 12 2 2" xfId="23715"/>
    <cellStyle name="Note 3 2 5 2 12 3" xfId="23716"/>
    <cellStyle name="Note 3 2 5 2 13" xfId="23717"/>
    <cellStyle name="Note 3 2 5 2 13 2" xfId="23718"/>
    <cellStyle name="Note 3 2 5 2 13 2 2" xfId="23719"/>
    <cellStyle name="Note 3 2 5 2 13 3" xfId="23720"/>
    <cellStyle name="Note 3 2 5 2 14" xfId="23721"/>
    <cellStyle name="Note 3 2 5 2 14 2" xfId="23722"/>
    <cellStyle name="Note 3 2 5 2 14 2 2" xfId="23723"/>
    <cellStyle name="Note 3 2 5 2 14 3" xfId="23724"/>
    <cellStyle name="Note 3 2 5 2 15" xfId="23725"/>
    <cellStyle name="Note 3 2 5 2 15 2" xfId="23726"/>
    <cellStyle name="Note 3 2 5 2 15 2 2" xfId="23727"/>
    <cellStyle name="Note 3 2 5 2 15 3" xfId="23728"/>
    <cellStyle name="Note 3 2 5 2 16" xfId="23729"/>
    <cellStyle name="Note 3 2 5 2 16 2" xfId="23730"/>
    <cellStyle name="Note 3 2 5 2 16 2 2" xfId="23731"/>
    <cellStyle name="Note 3 2 5 2 16 3" xfId="23732"/>
    <cellStyle name="Note 3 2 5 2 17" xfId="23733"/>
    <cellStyle name="Note 3 2 5 2 17 2" xfId="23734"/>
    <cellStyle name="Note 3 2 5 2 17 2 2" xfId="23735"/>
    <cellStyle name="Note 3 2 5 2 17 3" xfId="23736"/>
    <cellStyle name="Note 3 2 5 2 18" xfId="23737"/>
    <cellStyle name="Note 3 2 5 2 18 2" xfId="23738"/>
    <cellStyle name="Note 3 2 5 2 18 2 2" xfId="23739"/>
    <cellStyle name="Note 3 2 5 2 18 3" xfId="23740"/>
    <cellStyle name="Note 3 2 5 2 19" xfId="23741"/>
    <cellStyle name="Note 3 2 5 2 19 2" xfId="23742"/>
    <cellStyle name="Note 3 2 5 2 19 2 2" xfId="23743"/>
    <cellStyle name="Note 3 2 5 2 19 3" xfId="23744"/>
    <cellStyle name="Note 3 2 5 2 2" xfId="23745"/>
    <cellStyle name="Note 3 2 5 2 2 2" xfId="23746"/>
    <cellStyle name="Note 3 2 5 2 2 2 2" xfId="23747"/>
    <cellStyle name="Note 3 2 5 2 2 3" xfId="23748"/>
    <cellStyle name="Note 3 2 5 2 20" xfId="23749"/>
    <cellStyle name="Note 3 2 5 2 20 2" xfId="23750"/>
    <cellStyle name="Note 3 2 5 2 20 2 2" xfId="23751"/>
    <cellStyle name="Note 3 2 5 2 20 3" xfId="23752"/>
    <cellStyle name="Note 3 2 5 2 21" xfId="23753"/>
    <cellStyle name="Note 3 2 5 2 21 2" xfId="23754"/>
    <cellStyle name="Note 3 2 5 2 22" xfId="23755"/>
    <cellStyle name="Note 3 2 5 2 3" xfId="23756"/>
    <cellStyle name="Note 3 2 5 2 3 2" xfId="23757"/>
    <cellStyle name="Note 3 2 5 2 3 2 2" xfId="23758"/>
    <cellStyle name="Note 3 2 5 2 3 3" xfId="23759"/>
    <cellStyle name="Note 3 2 5 2 4" xfId="23760"/>
    <cellStyle name="Note 3 2 5 2 4 2" xfId="23761"/>
    <cellStyle name="Note 3 2 5 2 4 2 2" xfId="23762"/>
    <cellStyle name="Note 3 2 5 2 4 3" xfId="23763"/>
    <cellStyle name="Note 3 2 5 2 5" xfId="23764"/>
    <cellStyle name="Note 3 2 5 2 5 2" xfId="23765"/>
    <cellStyle name="Note 3 2 5 2 5 2 2" xfId="23766"/>
    <cellStyle name="Note 3 2 5 2 5 3" xfId="23767"/>
    <cellStyle name="Note 3 2 5 2 6" xfId="23768"/>
    <cellStyle name="Note 3 2 5 2 6 2" xfId="23769"/>
    <cellStyle name="Note 3 2 5 2 6 2 2" xfId="23770"/>
    <cellStyle name="Note 3 2 5 2 6 3" xfId="23771"/>
    <cellStyle name="Note 3 2 5 2 7" xfId="23772"/>
    <cellStyle name="Note 3 2 5 2 7 2" xfId="23773"/>
    <cellStyle name="Note 3 2 5 2 7 2 2" xfId="23774"/>
    <cellStyle name="Note 3 2 5 2 7 3" xfId="23775"/>
    <cellStyle name="Note 3 2 5 2 8" xfId="23776"/>
    <cellStyle name="Note 3 2 5 2 8 2" xfId="23777"/>
    <cellStyle name="Note 3 2 5 2 8 2 2" xfId="23778"/>
    <cellStyle name="Note 3 2 5 2 8 3" xfId="23779"/>
    <cellStyle name="Note 3 2 5 2 9" xfId="23780"/>
    <cellStyle name="Note 3 2 5 2 9 2" xfId="23781"/>
    <cellStyle name="Note 3 2 5 2 9 2 2" xfId="23782"/>
    <cellStyle name="Note 3 2 5 2 9 3" xfId="23783"/>
    <cellStyle name="Note 3 2 5 20" xfId="23784"/>
    <cellStyle name="Note 3 2 5 20 2" xfId="23785"/>
    <cellStyle name="Note 3 2 5 20 2 2" xfId="23786"/>
    <cellStyle name="Note 3 2 5 20 3" xfId="23787"/>
    <cellStyle name="Note 3 2 5 21" xfId="23788"/>
    <cellStyle name="Note 3 2 5 21 2" xfId="23789"/>
    <cellStyle name="Note 3 2 5 21 2 2" xfId="23790"/>
    <cellStyle name="Note 3 2 5 21 3" xfId="23791"/>
    <cellStyle name="Note 3 2 5 22" xfId="23792"/>
    <cellStyle name="Note 3 2 5 22 2" xfId="23793"/>
    <cellStyle name="Note 3 2 5 23" xfId="23794"/>
    <cellStyle name="Note 3 2 5 3" xfId="23795"/>
    <cellStyle name="Note 3 2 5 3 2" xfId="23796"/>
    <cellStyle name="Note 3 2 5 3 2 2" xfId="23797"/>
    <cellStyle name="Note 3 2 5 3 3" xfId="23798"/>
    <cellStyle name="Note 3 2 5 4" xfId="23799"/>
    <cellStyle name="Note 3 2 5 4 2" xfId="23800"/>
    <cellStyle name="Note 3 2 5 4 2 2" xfId="23801"/>
    <cellStyle name="Note 3 2 5 4 3" xfId="23802"/>
    <cellStyle name="Note 3 2 5 5" xfId="23803"/>
    <cellStyle name="Note 3 2 5 5 2" xfId="23804"/>
    <cellStyle name="Note 3 2 5 5 2 2" xfId="23805"/>
    <cellStyle name="Note 3 2 5 5 3" xfId="23806"/>
    <cellStyle name="Note 3 2 5 6" xfId="23807"/>
    <cellStyle name="Note 3 2 5 6 2" xfId="23808"/>
    <cellStyle name="Note 3 2 5 6 2 2" xfId="23809"/>
    <cellStyle name="Note 3 2 5 6 3" xfId="23810"/>
    <cellStyle name="Note 3 2 5 7" xfId="23811"/>
    <cellStyle name="Note 3 2 5 7 2" xfId="23812"/>
    <cellStyle name="Note 3 2 5 7 2 2" xfId="23813"/>
    <cellStyle name="Note 3 2 5 7 3" xfId="23814"/>
    <cellStyle name="Note 3 2 5 8" xfId="23815"/>
    <cellStyle name="Note 3 2 5 8 2" xfId="23816"/>
    <cellStyle name="Note 3 2 5 8 2 2" xfId="23817"/>
    <cellStyle name="Note 3 2 5 8 3" xfId="23818"/>
    <cellStyle name="Note 3 2 5 9" xfId="23819"/>
    <cellStyle name="Note 3 2 5 9 2" xfId="23820"/>
    <cellStyle name="Note 3 2 5 9 2 2" xfId="23821"/>
    <cellStyle name="Note 3 2 5 9 3" xfId="23822"/>
    <cellStyle name="Note 3 2 6" xfId="23823"/>
    <cellStyle name="Note 3 2 6 10" xfId="23824"/>
    <cellStyle name="Note 3 2 6 10 2" xfId="23825"/>
    <cellStyle name="Note 3 2 6 10 2 2" xfId="23826"/>
    <cellStyle name="Note 3 2 6 10 3" xfId="23827"/>
    <cellStyle name="Note 3 2 6 11" xfId="23828"/>
    <cellStyle name="Note 3 2 6 11 2" xfId="23829"/>
    <cellStyle name="Note 3 2 6 11 2 2" xfId="23830"/>
    <cellStyle name="Note 3 2 6 11 3" xfId="23831"/>
    <cellStyle name="Note 3 2 6 12" xfId="23832"/>
    <cellStyle name="Note 3 2 6 12 2" xfId="23833"/>
    <cellStyle name="Note 3 2 6 12 2 2" xfId="23834"/>
    <cellStyle name="Note 3 2 6 12 3" xfId="23835"/>
    <cellStyle name="Note 3 2 6 13" xfId="23836"/>
    <cellStyle name="Note 3 2 6 13 2" xfId="23837"/>
    <cellStyle name="Note 3 2 6 13 2 2" xfId="23838"/>
    <cellStyle name="Note 3 2 6 13 3" xfId="23839"/>
    <cellStyle name="Note 3 2 6 14" xfId="23840"/>
    <cellStyle name="Note 3 2 6 14 2" xfId="23841"/>
    <cellStyle name="Note 3 2 6 14 2 2" xfId="23842"/>
    <cellStyle name="Note 3 2 6 14 3" xfId="23843"/>
    <cellStyle name="Note 3 2 6 15" xfId="23844"/>
    <cellStyle name="Note 3 2 6 15 2" xfId="23845"/>
    <cellStyle name="Note 3 2 6 15 2 2" xfId="23846"/>
    <cellStyle name="Note 3 2 6 15 3" xfId="23847"/>
    <cellStyle name="Note 3 2 6 16" xfId="23848"/>
    <cellStyle name="Note 3 2 6 16 2" xfId="23849"/>
    <cellStyle name="Note 3 2 6 16 2 2" xfId="23850"/>
    <cellStyle name="Note 3 2 6 16 3" xfId="23851"/>
    <cellStyle name="Note 3 2 6 17" xfId="23852"/>
    <cellStyle name="Note 3 2 6 17 2" xfId="23853"/>
    <cellStyle name="Note 3 2 6 17 2 2" xfId="23854"/>
    <cellStyle name="Note 3 2 6 17 3" xfId="23855"/>
    <cellStyle name="Note 3 2 6 18" xfId="23856"/>
    <cellStyle name="Note 3 2 6 18 2" xfId="23857"/>
    <cellStyle name="Note 3 2 6 18 2 2" xfId="23858"/>
    <cellStyle name="Note 3 2 6 18 3" xfId="23859"/>
    <cellStyle name="Note 3 2 6 19" xfId="23860"/>
    <cellStyle name="Note 3 2 6 19 2" xfId="23861"/>
    <cellStyle name="Note 3 2 6 19 2 2" xfId="23862"/>
    <cellStyle name="Note 3 2 6 19 3" xfId="23863"/>
    <cellStyle name="Note 3 2 6 2" xfId="23864"/>
    <cellStyle name="Note 3 2 6 2 2" xfId="23865"/>
    <cellStyle name="Note 3 2 6 2 2 2" xfId="23866"/>
    <cellStyle name="Note 3 2 6 2 3" xfId="23867"/>
    <cellStyle name="Note 3 2 6 20" xfId="23868"/>
    <cellStyle name="Note 3 2 6 20 2" xfId="23869"/>
    <cellStyle name="Note 3 2 6 20 2 2" xfId="23870"/>
    <cellStyle name="Note 3 2 6 20 3" xfId="23871"/>
    <cellStyle name="Note 3 2 6 21" xfId="23872"/>
    <cellStyle name="Note 3 2 6 21 2" xfId="23873"/>
    <cellStyle name="Note 3 2 6 22" xfId="23874"/>
    <cellStyle name="Note 3 2 6 3" xfId="23875"/>
    <cellStyle name="Note 3 2 6 3 2" xfId="23876"/>
    <cellStyle name="Note 3 2 6 3 2 2" xfId="23877"/>
    <cellStyle name="Note 3 2 6 3 3" xfId="23878"/>
    <cellStyle name="Note 3 2 6 4" xfId="23879"/>
    <cellStyle name="Note 3 2 6 4 2" xfId="23880"/>
    <cellStyle name="Note 3 2 6 4 2 2" xfId="23881"/>
    <cellStyle name="Note 3 2 6 4 3" xfId="23882"/>
    <cellStyle name="Note 3 2 6 5" xfId="23883"/>
    <cellStyle name="Note 3 2 6 5 2" xfId="23884"/>
    <cellStyle name="Note 3 2 6 5 2 2" xfId="23885"/>
    <cellStyle name="Note 3 2 6 5 3" xfId="23886"/>
    <cellStyle name="Note 3 2 6 6" xfId="23887"/>
    <cellStyle name="Note 3 2 6 6 2" xfId="23888"/>
    <cellStyle name="Note 3 2 6 6 2 2" xfId="23889"/>
    <cellStyle name="Note 3 2 6 6 3" xfId="23890"/>
    <cellStyle name="Note 3 2 6 7" xfId="23891"/>
    <cellStyle name="Note 3 2 6 7 2" xfId="23892"/>
    <cellStyle name="Note 3 2 6 7 2 2" xfId="23893"/>
    <cellStyle name="Note 3 2 6 7 3" xfId="23894"/>
    <cellStyle name="Note 3 2 6 8" xfId="23895"/>
    <cellStyle name="Note 3 2 6 8 2" xfId="23896"/>
    <cellStyle name="Note 3 2 6 8 2 2" xfId="23897"/>
    <cellStyle name="Note 3 2 6 8 3" xfId="23898"/>
    <cellStyle name="Note 3 2 6 9" xfId="23899"/>
    <cellStyle name="Note 3 2 6 9 2" xfId="23900"/>
    <cellStyle name="Note 3 2 6 9 2 2" xfId="23901"/>
    <cellStyle name="Note 3 2 6 9 3" xfId="23902"/>
    <cellStyle name="Note 3 2 7" xfId="23903"/>
    <cellStyle name="Note 3 2 7 2" xfId="23904"/>
    <cellStyle name="Note 3 2 7 2 2" xfId="23905"/>
    <cellStyle name="Note 3 2 7 3" xfId="23906"/>
    <cellStyle name="Note 3 2 8" xfId="23907"/>
    <cellStyle name="Note 3 2 8 2" xfId="23908"/>
    <cellStyle name="Note 3 2 8 2 2" xfId="23909"/>
    <cellStyle name="Note 3 2 8 3" xfId="23910"/>
    <cellStyle name="Note 3 2 9" xfId="23911"/>
    <cellStyle name="Note 3 2 9 2" xfId="23912"/>
    <cellStyle name="Note 3 2 9 2 2" xfId="23913"/>
    <cellStyle name="Note 3 2 9 3" xfId="23914"/>
    <cellStyle name="Note 3 3" xfId="23915"/>
    <cellStyle name="Note 3 3 2" xfId="23916"/>
    <cellStyle name="Note 3 3 2 2" xfId="23917"/>
    <cellStyle name="Note 3 3 3" xfId="23918"/>
    <cellStyle name="Note 3 3 4" xfId="23919"/>
    <cellStyle name="Note 3 3 5" xfId="23920"/>
    <cellStyle name="Note 3 3 6" xfId="23921"/>
    <cellStyle name="Note 3 4" xfId="23922"/>
    <cellStyle name="Note 3 4 2" xfId="23923"/>
    <cellStyle name="Note 3 4 3" xfId="23924"/>
    <cellStyle name="Note 3 4 4" xfId="23925"/>
    <cellStyle name="Note 3 4 5" xfId="23926"/>
    <cellStyle name="Note 3 4 6" xfId="23927"/>
    <cellStyle name="Note 3 5" xfId="23928"/>
    <cellStyle name="Note 3 5 2" xfId="23929"/>
    <cellStyle name="Note 3 5 3" xfId="23930"/>
    <cellStyle name="Note 3 5 4" xfId="23931"/>
    <cellStyle name="Note 3 5 5" xfId="23932"/>
    <cellStyle name="Note 3 5 6" xfId="23933"/>
    <cellStyle name="Note 3 6" xfId="23934"/>
    <cellStyle name="Note 3 7" xfId="23935"/>
    <cellStyle name="Note 3 8" xfId="23936"/>
    <cellStyle name="Note 3 9" xfId="23937"/>
    <cellStyle name="Note 4" xfId="23938"/>
    <cellStyle name="Note 4 10" xfId="23939"/>
    <cellStyle name="Note 4 10 2" xfId="23940"/>
    <cellStyle name="Note 4 10 2 2" xfId="23941"/>
    <cellStyle name="Note 4 10 3" xfId="23942"/>
    <cellStyle name="Note 4 11" xfId="23943"/>
    <cellStyle name="Note 4 11 2" xfId="23944"/>
    <cellStyle name="Note 4 11 2 2" xfId="23945"/>
    <cellStyle name="Note 4 11 3" xfId="23946"/>
    <cellStyle name="Note 4 12" xfId="23947"/>
    <cellStyle name="Note 4 12 2" xfId="23948"/>
    <cellStyle name="Note 4 12 2 2" xfId="23949"/>
    <cellStyle name="Note 4 12 3" xfId="23950"/>
    <cellStyle name="Note 4 13" xfId="23951"/>
    <cellStyle name="Note 4 13 2" xfId="23952"/>
    <cellStyle name="Note 4 13 2 2" xfId="23953"/>
    <cellStyle name="Note 4 13 3" xfId="23954"/>
    <cellStyle name="Note 4 14" xfId="23955"/>
    <cellStyle name="Note 4 14 2" xfId="23956"/>
    <cellStyle name="Note 4 14 2 2" xfId="23957"/>
    <cellStyle name="Note 4 14 3" xfId="23958"/>
    <cellStyle name="Note 4 15" xfId="23959"/>
    <cellStyle name="Note 4 15 2" xfId="23960"/>
    <cellStyle name="Note 4 15 2 2" xfId="23961"/>
    <cellStyle name="Note 4 15 3" xfId="23962"/>
    <cellStyle name="Note 4 16" xfId="23963"/>
    <cellStyle name="Note 4 16 2" xfId="23964"/>
    <cellStyle name="Note 4 16 2 2" xfId="23965"/>
    <cellStyle name="Note 4 16 3" xfId="23966"/>
    <cellStyle name="Note 4 17" xfId="23967"/>
    <cellStyle name="Note 4 17 2" xfId="23968"/>
    <cellStyle name="Note 4 17 2 2" xfId="23969"/>
    <cellStyle name="Note 4 17 3" xfId="23970"/>
    <cellStyle name="Note 4 18" xfId="23971"/>
    <cellStyle name="Note 4 18 2" xfId="23972"/>
    <cellStyle name="Note 4 18 2 2" xfId="23973"/>
    <cellStyle name="Note 4 18 3" xfId="23974"/>
    <cellStyle name="Note 4 19" xfId="23975"/>
    <cellStyle name="Note 4 19 2" xfId="23976"/>
    <cellStyle name="Note 4 19 2 2" xfId="23977"/>
    <cellStyle name="Note 4 19 3" xfId="23978"/>
    <cellStyle name="Note 4 2" xfId="23979"/>
    <cellStyle name="Note 4 2 10" xfId="23980"/>
    <cellStyle name="Note 4 2 10 2" xfId="23981"/>
    <cellStyle name="Note 4 2 10 2 2" xfId="23982"/>
    <cellStyle name="Note 4 2 10 3" xfId="23983"/>
    <cellStyle name="Note 4 2 11" xfId="23984"/>
    <cellStyle name="Note 4 2 11 2" xfId="23985"/>
    <cellStyle name="Note 4 2 11 2 2" xfId="23986"/>
    <cellStyle name="Note 4 2 11 3" xfId="23987"/>
    <cellStyle name="Note 4 2 12" xfId="23988"/>
    <cellStyle name="Note 4 2 12 2" xfId="23989"/>
    <cellStyle name="Note 4 2 12 2 2" xfId="23990"/>
    <cellStyle name="Note 4 2 12 3" xfId="23991"/>
    <cellStyle name="Note 4 2 13" xfId="23992"/>
    <cellStyle name="Note 4 2 13 2" xfId="23993"/>
    <cellStyle name="Note 4 2 13 2 2" xfId="23994"/>
    <cellStyle name="Note 4 2 13 3" xfId="23995"/>
    <cellStyle name="Note 4 2 14" xfId="23996"/>
    <cellStyle name="Note 4 2 14 2" xfId="23997"/>
    <cellStyle name="Note 4 2 14 2 2" xfId="23998"/>
    <cellStyle name="Note 4 2 14 3" xfId="23999"/>
    <cellStyle name="Note 4 2 15" xfId="24000"/>
    <cellStyle name="Note 4 2 15 2" xfId="24001"/>
    <cellStyle name="Note 4 2 15 2 2" xfId="24002"/>
    <cellStyle name="Note 4 2 15 3" xfId="24003"/>
    <cellStyle name="Note 4 2 16" xfId="24004"/>
    <cellStyle name="Note 4 2 16 2" xfId="24005"/>
    <cellStyle name="Note 4 2 16 2 2" xfId="24006"/>
    <cellStyle name="Note 4 2 16 3" xfId="24007"/>
    <cellStyle name="Note 4 2 17" xfId="24008"/>
    <cellStyle name="Note 4 2 17 2" xfId="24009"/>
    <cellStyle name="Note 4 2 17 2 2" xfId="24010"/>
    <cellStyle name="Note 4 2 17 3" xfId="24011"/>
    <cellStyle name="Note 4 2 18" xfId="24012"/>
    <cellStyle name="Note 4 2 18 2" xfId="24013"/>
    <cellStyle name="Note 4 2 18 2 2" xfId="24014"/>
    <cellStyle name="Note 4 2 18 3" xfId="24015"/>
    <cellStyle name="Note 4 2 19" xfId="24016"/>
    <cellStyle name="Note 4 2 19 2" xfId="24017"/>
    <cellStyle name="Note 4 2 19 2 2" xfId="24018"/>
    <cellStyle name="Note 4 2 19 3" xfId="24019"/>
    <cellStyle name="Note 4 2 2" xfId="24020"/>
    <cellStyle name="Note 4 2 2 10" xfId="24021"/>
    <cellStyle name="Note 4 2 2 10 2" xfId="24022"/>
    <cellStyle name="Note 4 2 2 10 2 2" xfId="24023"/>
    <cellStyle name="Note 4 2 2 10 3" xfId="24024"/>
    <cellStyle name="Note 4 2 2 11" xfId="24025"/>
    <cellStyle name="Note 4 2 2 11 2" xfId="24026"/>
    <cellStyle name="Note 4 2 2 11 2 2" xfId="24027"/>
    <cellStyle name="Note 4 2 2 11 3" xfId="24028"/>
    <cellStyle name="Note 4 2 2 12" xfId="24029"/>
    <cellStyle name="Note 4 2 2 12 2" xfId="24030"/>
    <cellStyle name="Note 4 2 2 12 2 2" xfId="24031"/>
    <cellStyle name="Note 4 2 2 12 3" xfId="24032"/>
    <cellStyle name="Note 4 2 2 13" xfId="24033"/>
    <cellStyle name="Note 4 2 2 13 2" xfId="24034"/>
    <cellStyle name="Note 4 2 2 13 2 2" xfId="24035"/>
    <cellStyle name="Note 4 2 2 13 3" xfId="24036"/>
    <cellStyle name="Note 4 2 2 14" xfId="24037"/>
    <cellStyle name="Note 4 2 2 14 2" xfId="24038"/>
    <cellStyle name="Note 4 2 2 14 2 2" xfId="24039"/>
    <cellStyle name="Note 4 2 2 14 3" xfId="24040"/>
    <cellStyle name="Note 4 2 2 15" xfId="24041"/>
    <cellStyle name="Note 4 2 2 15 2" xfId="24042"/>
    <cellStyle name="Note 4 2 2 15 2 2" xfId="24043"/>
    <cellStyle name="Note 4 2 2 15 3" xfId="24044"/>
    <cellStyle name="Note 4 2 2 16" xfId="24045"/>
    <cellStyle name="Note 4 2 2 16 2" xfId="24046"/>
    <cellStyle name="Note 4 2 2 16 2 2" xfId="24047"/>
    <cellStyle name="Note 4 2 2 16 3" xfId="24048"/>
    <cellStyle name="Note 4 2 2 17" xfId="24049"/>
    <cellStyle name="Note 4 2 2 17 2" xfId="24050"/>
    <cellStyle name="Note 4 2 2 17 2 2" xfId="24051"/>
    <cellStyle name="Note 4 2 2 17 3" xfId="24052"/>
    <cellStyle name="Note 4 2 2 18" xfId="24053"/>
    <cellStyle name="Note 4 2 2 18 2" xfId="24054"/>
    <cellStyle name="Note 4 2 2 18 2 2" xfId="24055"/>
    <cellStyle name="Note 4 2 2 18 3" xfId="24056"/>
    <cellStyle name="Note 4 2 2 19" xfId="24057"/>
    <cellStyle name="Note 4 2 2 19 2" xfId="24058"/>
    <cellStyle name="Note 4 2 2 19 2 2" xfId="24059"/>
    <cellStyle name="Note 4 2 2 19 3" xfId="24060"/>
    <cellStyle name="Note 4 2 2 2" xfId="24061"/>
    <cellStyle name="Note 4 2 2 2 10" xfId="24062"/>
    <cellStyle name="Note 4 2 2 2 10 2" xfId="24063"/>
    <cellStyle name="Note 4 2 2 2 10 2 2" xfId="24064"/>
    <cellStyle name="Note 4 2 2 2 10 3" xfId="24065"/>
    <cellStyle name="Note 4 2 2 2 11" xfId="24066"/>
    <cellStyle name="Note 4 2 2 2 11 2" xfId="24067"/>
    <cellStyle name="Note 4 2 2 2 11 2 2" xfId="24068"/>
    <cellStyle name="Note 4 2 2 2 11 3" xfId="24069"/>
    <cellStyle name="Note 4 2 2 2 12" xfId="24070"/>
    <cellStyle name="Note 4 2 2 2 12 2" xfId="24071"/>
    <cellStyle name="Note 4 2 2 2 12 2 2" xfId="24072"/>
    <cellStyle name="Note 4 2 2 2 12 3" xfId="24073"/>
    <cellStyle name="Note 4 2 2 2 13" xfId="24074"/>
    <cellStyle name="Note 4 2 2 2 13 2" xfId="24075"/>
    <cellStyle name="Note 4 2 2 2 13 2 2" xfId="24076"/>
    <cellStyle name="Note 4 2 2 2 13 3" xfId="24077"/>
    <cellStyle name="Note 4 2 2 2 14" xfId="24078"/>
    <cellStyle name="Note 4 2 2 2 14 2" xfId="24079"/>
    <cellStyle name="Note 4 2 2 2 14 2 2" xfId="24080"/>
    <cellStyle name="Note 4 2 2 2 14 3" xfId="24081"/>
    <cellStyle name="Note 4 2 2 2 15" xfId="24082"/>
    <cellStyle name="Note 4 2 2 2 15 2" xfId="24083"/>
    <cellStyle name="Note 4 2 2 2 15 2 2" xfId="24084"/>
    <cellStyle name="Note 4 2 2 2 15 3" xfId="24085"/>
    <cellStyle name="Note 4 2 2 2 16" xfId="24086"/>
    <cellStyle name="Note 4 2 2 2 16 2" xfId="24087"/>
    <cellStyle name="Note 4 2 2 2 16 2 2" xfId="24088"/>
    <cellStyle name="Note 4 2 2 2 16 3" xfId="24089"/>
    <cellStyle name="Note 4 2 2 2 17" xfId="24090"/>
    <cellStyle name="Note 4 2 2 2 17 2" xfId="24091"/>
    <cellStyle name="Note 4 2 2 2 17 2 2" xfId="24092"/>
    <cellStyle name="Note 4 2 2 2 17 3" xfId="24093"/>
    <cellStyle name="Note 4 2 2 2 18" xfId="24094"/>
    <cellStyle name="Note 4 2 2 2 18 2" xfId="24095"/>
    <cellStyle name="Note 4 2 2 2 19" xfId="24096"/>
    <cellStyle name="Note 4 2 2 2 2" xfId="24097"/>
    <cellStyle name="Note 4 2 2 2 2 10" xfId="24098"/>
    <cellStyle name="Note 4 2 2 2 2 10 2" xfId="24099"/>
    <cellStyle name="Note 4 2 2 2 2 10 2 2" xfId="24100"/>
    <cellStyle name="Note 4 2 2 2 2 10 3" xfId="24101"/>
    <cellStyle name="Note 4 2 2 2 2 11" xfId="24102"/>
    <cellStyle name="Note 4 2 2 2 2 11 2" xfId="24103"/>
    <cellStyle name="Note 4 2 2 2 2 11 2 2" xfId="24104"/>
    <cellStyle name="Note 4 2 2 2 2 11 3" xfId="24105"/>
    <cellStyle name="Note 4 2 2 2 2 12" xfId="24106"/>
    <cellStyle name="Note 4 2 2 2 2 12 2" xfId="24107"/>
    <cellStyle name="Note 4 2 2 2 2 12 2 2" xfId="24108"/>
    <cellStyle name="Note 4 2 2 2 2 12 3" xfId="24109"/>
    <cellStyle name="Note 4 2 2 2 2 13" xfId="24110"/>
    <cellStyle name="Note 4 2 2 2 2 13 2" xfId="24111"/>
    <cellStyle name="Note 4 2 2 2 2 13 2 2" xfId="24112"/>
    <cellStyle name="Note 4 2 2 2 2 13 3" xfId="24113"/>
    <cellStyle name="Note 4 2 2 2 2 14" xfId="24114"/>
    <cellStyle name="Note 4 2 2 2 2 14 2" xfId="24115"/>
    <cellStyle name="Note 4 2 2 2 2 14 2 2" xfId="24116"/>
    <cellStyle name="Note 4 2 2 2 2 14 3" xfId="24117"/>
    <cellStyle name="Note 4 2 2 2 2 15" xfId="24118"/>
    <cellStyle name="Note 4 2 2 2 2 15 2" xfId="24119"/>
    <cellStyle name="Note 4 2 2 2 2 15 2 2" xfId="24120"/>
    <cellStyle name="Note 4 2 2 2 2 15 3" xfId="24121"/>
    <cellStyle name="Note 4 2 2 2 2 16" xfId="24122"/>
    <cellStyle name="Note 4 2 2 2 2 16 2" xfId="24123"/>
    <cellStyle name="Note 4 2 2 2 2 16 2 2" xfId="24124"/>
    <cellStyle name="Note 4 2 2 2 2 16 3" xfId="24125"/>
    <cellStyle name="Note 4 2 2 2 2 17" xfId="24126"/>
    <cellStyle name="Note 4 2 2 2 2 17 2" xfId="24127"/>
    <cellStyle name="Note 4 2 2 2 2 17 2 2" xfId="24128"/>
    <cellStyle name="Note 4 2 2 2 2 17 3" xfId="24129"/>
    <cellStyle name="Note 4 2 2 2 2 18" xfId="24130"/>
    <cellStyle name="Note 4 2 2 2 2 18 2" xfId="24131"/>
    <cellStyle name="Note 4 2 2 2 2 18 2 2" xfId="24132"/>
    <cellStyle name="Note 4 2 2 2 2 18 3" xfId="24133"/>
    <cellStyle name="Note 4 2 2 2 2 19" xfId="24134"/>
    <cellStyle name="Note 4 2 2 2 2 19 2" xfId="24135"/>
    <cellStyle name="Note 4 2 2 2 2 19 2 2" xfId="24136"/>
    <cellStyle name="Note 4 2 2 2 2 19 3" xfId="24137"/>
    <cellStyle name="Note 4 2 2 2 2 2" xfId="24138"/>
    <cellStyle name="Note 4 2 2 2 2 2 2" xfId="24139"/>
    <cellStyle name="Note 4 2 2 2 2 2 2 2" xfId="24140"/>
    <cellStyle name="Note 4 2 2 2 2 2 3" xfId="24141"/>
    <cellStyle name="Note 4 2 2 2 2 20" xfId="24142"/>
    <cellStyle name="Note 4 2 2 2 2 20 2" xfId="24143"/>
    <cellStyle name="Note 4 2 2 2 2 20 2 2" xfId="24144"/>
    <cellStyle name="Note 4 2 2 2 2 20 3" xfId="24145"/>
    <cellStyle name="Note 4 2 2 2 2 21" xfId="24146"/>
    <cellStyle name="Note 4 2 2 2 2 21 2" xfId="24147"/>
    <cellStyle name="Note 4 2 2 2 2 22" xfId="24148"/>
    <cellStyle name="Note 4 2 2 2 2 3" xfId="24149"/>
    <cellStyle name="Note 4 2 2 2 2 3 2" xfId="24150"/>
    <cellStyle name="Note 4 2 2 2 2 3 2 2" xfId="24151"/>
    <cellStyle name="Note 4 2 2 2 2 3 3" xfId="24152"/>
    <cellStyle name="Note 4 2 2 2 2 4" xfId="24153"/>
    <cellStyle name="Note 4 2 2 2 2 4 2" xfId="24154"/>
    <cellStyle name="Note 4 2 2 2 2 4 2 2" xfId="24155"/>
    <cellStyle name="Note 4 2 2 2 2 4 3" xfId="24156"/>
    <cellStyle name="Note 4 2 2 2 2 5" xfId="24157"/>
    <cellStyle name="Note 4 2 2 2 2 5 2" xfId="24158"/>
    <cellStyle name="Note 4 2 2 2 2 5 2 2" xfId="24159"/>
    <cellStyle name="Note 4 2 2 2 2 5 3" xfId="24160"/>
    <cellStyle name="Note 4 2 2 2 2 6" xfId="24161"/>
    <cellStyle name="Note 4 2 2 2 2 6 2" xfId="24162"/>
    <cellStyle name="Note 4 2 2 2 2 6 2 2" xfId="24163"/>
    <cellStyle name="Note 4 2 2 2 2 6 3" xfId="24164"/>
    <cellStyle name="Note 4 2 2 2 2 7" xfId="24165"/>
    <cellStyle name="Note 4 2 2 2 2 7 2" xfId="24166"/>
    <cellStyle name="Note 4 2 2 2 2 7 2 2" xfId="24167"/>
    <cellStyle name="Note 4 2 2 2 2 7 3" xfId="24168"/>
    <cellStyle name="Note 4 2 2 2 2 8" xfId="24169"/>
    <cellStyle name="Note 4 2 2 2 2 8 2" xfId="24170"/>
    <cellStyle name="Note 4 2 2 2 2 8 2 2" xfId="24171"/>
    <cellStyle name="Note 4 2 2 2 2 8 3" xfId="24172"/>
    <cellStyle name="Note 4 2 2 2 2 9" xfId="24173"/>
    <cellStyle name="Note 4 2 2 2 2 9 2" xfId="24174"/>
    <cellStyle name="Note 4 2 2 2 2 9 2 2" xfId="24175"/>
    <cellStyle name="Note 4 2 2 2 2 9 3" xfId="24176"/>
    <cellStyle name="Note 4 2 2 2 3" xfId="24177"/>
    <cellStyle name="Note 4 2 2 2 3 2" xfId="24178"/>
    <cellStyle name="Note 4 2 2 2 3 2 2" xfId="24179"/>
    <cellStyle name="Note 4 2 2 2 3 3" xfId="24180"/>
    <cellStyle name="Note 4 2 2 2 4" xfId="24181"/>
    <cellStyle name="Note 4 2 2 2 4 2" xfId="24182"/>
    <cellStyle name="Note 4 2 2 2 4 2 2" xfId="24183"/>
    <cellStyle name="Note 4 2 2 2 4 3" xfId="24184"/>
    <cellStyle name="Note 4 2 2 2 5" xfId="24185"/>
    <cellStyle name="Note 4 2 2 2 5 2" xfId="24186"/>
    <cellStyle name="Note 4 2 2 2 5 2 2" xfId="24187"/>
    <cellStyle name="Note 4 2 2 2 5 3" xfId="24188"/>
    <cellStyle name="Note 4 2 2 2 6" xfId="24189"/>
    <cellStyle name="Note 4 2 2 2 6 2" xfId="24190"/>
    <cellStyle name="Note 4 2 2 2 6 2 2" xfId="24191"/>
    <cellStyle name="Note 4 2 2 2 6 3" xfId="24192"/>
    <cellStyle name="Note 4 2 2 2 7" xfId="24193"/>
    <cellStyle name="Note 4 2 2 2 7 2" xfId="24194"/>
    <cellStyle name="Note 4 2 2 2 7 2 2" xfId="24195"/>
    <cellStyle name="Note 4 2 2 2 7 3" xfId="24196"/>
    <cellStyle name="Note 4 2 2 2 8" xfId="24197"/>
    <cellStyle name="Note 4 2 2 2 8 2" xfId="24198"/>
    <cellStyle name="Note 4 2 2 2 8 2 2" xfId="24199"/>
    <cellStyle name="Note 4 2 2 2 8 3" xfId="24200"/>
    <cellStyle name="Note 4 2 2 2 9" xfId="24201"/>
    <cellStyle name="Note 4 2 2 2 9 2" xfId="24202"/>
    <cellStyle name="Note 4 2 2 2 9 2 2" xfId="24203"/>
    <cellStyle name="Note 4 2 2 2 9 3" xfId="24204"/>
    <cellStyle name="Note 4 2 2 20" xfId="24205"/>
    <cellStyle name="Note 4 2 2 20 2" xfId="24206"/>
    <cellStyle name="Note 4 2 2 20 2 2" xfId="24207"/>
    <cellStyle name="Note 4 2 2 20 3" xfId="24208"/>
    <cellStyle name="Note 4 2 2 21" xfId="24209"/>
    <cellStyle name="Note 4 2 2 21 2" xfId="24210"/>
    <cellStyle name="Note 4 2 2 22" xfId="24211"/>
    <cellStyle name="Note 4 2 2 3" xfId="24212"/>
    <cellStyle name="Note 4 2 2 3 10" xfId="24213"/>
    <cellStyle name="Note 4 2 2 3 10 2" xfId="24214"/>
    <cellStyle name="Note 4 2 2 3 10 2 2" xfId="24215"/>
    <cellStyle name="Note 4 2 2 3 10 3" xfId="24216"/>
    <cellStyle name="Note 4 2 2 3 11" xfId="24217"/>
    <cellStyle name="Note 4 2 2 3 11 2" xfId="24218"/>
    <cellStyle name="Note 4 2 2 3 11 2 2" xfId="24219"/>
    <cellStyle name="Note 4 2 2 3 11 3" xfId="24220"/>
    <cellStyle name="Note 4 2 2 3 12" xfId="24221"/>
    <cellStyle name="Note 4 2 2 3 12 2" xfId="24222"/>
    <cellStyle name="Note 4 2 2 3 12 2 2" xfId="24223"/>
    <cellStyle name="Note 4 2 2 3 12 3" xfId="24224"/>
    <cellStyle name="Note 4 2 2 3 13" xfId="24225"/>
    <cellStyle name="Note 4 2 2 3 13 2" xfId="24226"/>
    <cellStyle name="Note 4 2 2 3 13 2 2" xfId="24227"/>
    <cellStyle name="Note 4 2 2 3 13 3" xfId="24228"/>
    <cellStyle name="Note 4 2 2 3 14" xfId="24229"/>
    <cellStyle name="Note 4 2 2 3 14 2" xfId="24230"/>
    <cellStyle name="Note 4 2 2 3 14 2 2" xfId="24231"/>
    <cellStyle name="Note 4 2 2 3 14 3" xfId="24232"/>
    <cellStyle name="Note 4 2 2 3 15" xfId="24233"/>
    <cellStyle name="Note 4 2 2 3 15 2" xfId="24234"/>
    <cellStyle name="Note 4 2 2 3 15 2 2" xfId="24235"/>
    <cellStyle name="Note 4 2 2 3 15 3" xfId="24236"/>
    <cellStyle name="Note 4 2 2 3 16" xfId="24237"/>
    <cellStyle name="Note 4 2 2 3 16 2" xfId="24238"/>
    <cellStyle name="Note 4 2 2 3 16 2 2" xfId="24239"/>
    <cellStyle name="Note 4 2 2 3 16 3" xfId="24240"/>
    <cellStyle name="Note 4 2 2 3 17" xfId="24241"/>
    <cellStyle name="Note 4 2 2 3 17 2" xfId="24242"/>
    <cellStyle name="Note 4 2 2 3 17 2 2" xfId="24243"/>
    <cellStyle name="Note 4 2 2 3 17 3" xfId="24244"/>
    <cellStyle name="Note 4 2 2 3 18" xfId="24245"/>
    <cellStyle name="Note 4 2 2 3 18 2" xfId="24246"/>
    <cellStyle name="Note 4 2 2 3 19" xfId="24247"/>
    <cellStyle name="Note 4 2 2 3 2" xfId="24248"/>
    <cellStyle name="Note 4 2 2 3 2 10" xfId="24249"/>
    <cellStyle name="Note 4 2 2 3 2 10 2" xfId="24250"/>
    <cellStyle name="Note 4 2 2 3 2 10 2 2" xfId="24251"/>
    <cellStyle name="Note 4 2 2 3 2 10 3" xfId="24252"/>
    <cellStyle name="Note 4 2 2 3 2 11" xfId="24253"/>
    <cellStyle name="Note 4 2 2 3 2 11 2" xfId="24254"/>
    <cellStyle name="Note 4 2 2 3 2 11 2 2" xfId="24255"/>
    <cellStyle name="Note 4 2 2 3 2 11 3" xfId="24256"/>
    <cellStyle name="Note 4 2 2 3 2 12" xfId="24257"/>
    <cellStyle name="Note 4 2 2 3 2 12 2" xfId="24258"/>
    <cellStyle name="Note 4 2 2 3 2 12 2 2" xfId="24259"/>
    <cellStyle name="Note 4 2 2 3 2 12 3" xfId="24260"/>
    <cellStyle name="Note 4 2 2 3 2 13" xfId="24261"/>
    <cellStyle name="Note 4 2 2 3 2 13 2" xfId="24262"/>
    <cellStyle name="Note 4 2 2 3 2 13 2 2" xfId="24263"/>
    <cellStyle name="Note 4 2 2 3 2 13 3" xfId="24264"/>
    <cellStyle name="Note 4 2 2 3 2 14" xfId="24265"/>
    <cellStyle name="Note 4 2 2 3 2 14 2" xfId="24266"/>
    <cellStyle name="Note 4 2 2 3 2 14 2 2" xfId="24267"/>
    <cellStyle name="Note 4 2 2 3 2 14 3" xfId="24268"/>
    <cellStyle name="Note 4 2 2 3 2 15" xfId="24269"/>
    <cellStyle name="Note 4 2 2 3 2 15 2" xfId="24270"/>
    <cellStyle name="Note 4 2 2 3 2 15 2 2" xfId="24271"/>
    <cellStyle name="Note 4 2 2 3 2 15 3" xfId="24272"/>
    <cellStyle name="Note 4 2 2 3 2 16" xfId="24273"/>
    <cellStyle name="Note 4 2 2 3 2 16 2" xfId="24274"/>
    <cellStyle name="Note 4 2 2 3 2 16 2 2" xfId="24275"/>
    <cellStyle name="Note 4 2 2 3 2 16 3" xfId="24276"/>
    <cellStyle name="Note 4 2 2 3 2 17" xfId="24277"/>
    <cellStyle name="Note 4 2 2 3 2 17 2" xfId="24278"/>
    <cellStyle name="Note 4 2 2 3 2 17 2 2" xfId="24279"/>
    <cellStyle name="Note 4 2 2 3 2 17 3" xfId="24280"/>
    <cellStyle name="Note 4 2 2 3 2 18" xfId="24281"/>
    <cellStyle name="Note 4 2 2 3 2 18 2" xfId="24282"/>
    <cellStyle name="Note 4 2 2 3 2 18 2 2" xfId="24283"/>
    <cellStyle name="Note 4 2 2 3 2 18 3" xfId="24284"/>
    <cellStyle name="Note 4 2 2 3 2 19" xfId="24285"/>
    <cellStyle name="Note 4 2 2 3 2 19 2" xfId="24286"/>
    <cellStyle name="Note 4 2 2 3 2 19 2 2" xfId="24287"/>
    <cellStyle name="Note 4 2 2 3 2 19 3" xfId="24288"/>
    <cellStyle name="Note 4 2 2 3 2 2" xfId="24289"/>
    <cellStyle name="Note 4 2 2 3 2 2 2" xfId="24290"/>
    <cellStyle name="Note 4 2 2 3 2 2 2 2" xfId="24291"/>
    <cellStyle name="Note 4 2 2 3 2 2 3" xfId="24292"/>
    <cellStyle name="Note 4 2 2 3 2 20" xfId="24293"/>
    <cellStyle name="Note 4 2 2 3 2 20 2" xfId="24294"/>
    <cellStyle name="Note 4 2 2 3 2 20 2 2" xfId="24295"/>
    <cellStyle name="Note 4 2 2 3 2 20 3" xfId="24296"/>
    <cellStyle name="Note 4 2 2 3 2 21" xfId="24297"/>
    <cellStyle name="Note 4 2 2 3 2 21 2" xfId="24298"/>
    <cellStyle name="Note 4 2 2 3 2 22" xfId="24299"/>
    <cellStyle name="Note 4 2 2 3 2 3" xfId="24300"/>
    <cellStyle name="Note 4 2 2 3 2 3 2" xfId="24301"/>
    <cellStyle name="Note 4 2 2 3 2 3 2 2" xfId="24302"/>
    <cellStyle name="Note 4 2 2 3 2 3 3" xfId="24303"/>
    <cellStyle name="Note 4 2 2 3 2 4" xfId="24304"/>
    <cellStyle name="Note 4 2 2 3 2 4 2" xfId="24305"/>
    <cellStyle name="Note 4 2 2 3 2 4 2 2" xfId="24306"/>
    <cellStyle name="Note 4 2 2 3 2 4 3" xfId="24307"/>
    <cellStyle name="Note 4 2 2 3 2 5" xfId="24308"/>
    <cellStyle name="Note 4 2 2 3 2 5 2" xfId="24309"/>
    <cellStyle name="Note 4 2 2 3 2 5 2 2" xfId="24310"/>
    <cellStyle name="Note 4 2 2 3 2 5 3" xfId="24311"/>
    <cellStyle name="Note 4 2 2 3 2 6" xfId="24312"/>
    <cellStyle name="Note 4 2 2 3 2 6 2" xfId="24313"/>
    <cellStyle name="Note 4 2 2 3 2 6 2 2" xfId="24314"/>
    <cellStyle name="Note 4 2 2 3 2 6 3" xfId="24315"/>
    <cellStyle name="Note 4 2 2 3 2 7" xfId="24316"/>
    <cellStyle name="Note 4 2 2 3 2 7 2" xfId="24317"/>
    <cellStyle name="Note 4 2 2 3 2 7 2 2" xfId="24318"/>
    <cellStyle name="Note 4 2 2 3 2 7 3" xfId="24319"/>
    <cellStyle name="Note 4 2 2 3 2 8" xfId="24320"/>
    <cellStyle name="Note 4 2 2 3 2 8 2" xfId="24321"/>
    <cellStyle name="Note 4 2 2 3 2 8 2 2" xfId="24322"/>
    <cellStyle name="Note 4 2 2 3 2 8 3" xfId="24323"/>
    <cellStyle name="Note 4 2 2 3 2 9" xfId="24324"/>
    <cellStyle name="Note 4 2 2 3 2 9 2" xfId="24325"/>
    <cellStyle name="Note 4 2 2 3 2 9 2 2" xfId="24326"/>
    <cellStyle name="Note 4 2 2 3 2 9 3" xfId="24327"/>
    <cellStyle name="Note 4 2 2 3 3" xfId="24328"/>
    <cellStyle name="Note 4 2 2 3 3 2" xfId="24329"/>
    <cellStyle name="Note 4 2 2 3 3 2 2" xfId="24330"/>
    <cellStyle name="Note 4 2 2 3 3 3" xfId="24331"/>
    <cellStyle name="Note 4 2 2 3 4" xfId="24332"/>
    <cellStyle name="Note 4 2 2 3 4 2" xfId="24333"/>
    <cellStyle name="Note 4 2 2 3 4 2 2" xfId="24334"/>
    <cellStyle name="Note 4 2 2 3 4 3" xfId="24335"/>
    <cellStyle name="Note 4 2 2 3 5" xfId="24336"/>
    <cellStyle name="Note 4 2 2 3 5 2" xfId="24337"/>
    <cellStyle name="Note 4 2 2 3 5 2 2" xfId="24338"/>
    <cellStyle name="Note 4 2 2 3 5 3" xfId="24339"/>
    <cellStyle name="Note 4 2 2 3 6" xfId="24340"/>
    <cellStyle name="Note 4 2 2 3 6 2" xfId="24341"/>
    <cellStyle name="Note 4 2 2 3 6 2 2" xfId="24342"/>
    <cellStyle name="Note 4 2 2 3 6 3" xfId="24343"/>
    <cellStyle name="Note 4 2 2 3 7" xfId="24344"/>
    <cellStyle name="Note 4 2 2 3 7 2" xfId="24345"/>
    <cellStyle name="Note 4 2 2 3 7 2 2" xfId="24346"/>
    <cellStyle name="Note 4 2 2 3 7 3" xfId="24347"/>
    <cellStyle name="Note 4 2 2 3 8" xfId="24348"/>
    <cellStyle name="Note 4 2 2 3 8 2" xfId="24349"/>
    <cellStyle name="Note 4 2 2 3 8 2 2" xfId="24350"/>
    <cellStyle name="Note 4 2 2 3 8 3" xfId="24351"/>
    <cellStyle name="Note 4 2 2 3 9" xfId="24352"/>
    <cellStyle name="Note 4 2 2 3 9 2" xfId="24353"/>
    <cellStyle name="Note 4 2 2 3 9 2 2" xfId="24354"/>
    <cellStyle name="Note 4 2 2 3 9 3" xfId="24355"/>
    <cellStyle name="Note 4 2 2 4" xfId="24356"/>
    <cellStyle name="Note 4 2 2 4 10" xfId="24357"/>
    <cellStyle name="Note 4 2 2 4 10 2" xfId="24358"/>
    <cellStyle name="Note 4 2 2 4 10 2 2" xfId="24359"/>
    <cellStyle name="Note 4 2 2 4 10 3" xfId="24360"/>
    <cellStyle name="Note 4 2 2 4 11" xfId="24361"/>
    <cellStyle name="Note 4 2 2 4 11 2" xfId="24362"/>
    <cellStyle name="Note 4 2 2 4 11 2 2" xfId="24363"/>
    <cellStyle name="Note 4 2 2 4 11 3" xfId="24364"/>
    <cellStyle name="Note 4 2 2 4 12" xfId="24365"/>
    <cellStyle name="Note 4 2 2 4 12 2" xfId="24366"/>
    <cellStyle name="Note 4 2 2 4 12 2 2" xfId="24367"/>
    <cellStyle name="Note 4 2 2 4 12 3" xfId="24368"/>
    <cellStyle name="Note 4 2 2 4 13" xfId="24369"/>
    <cellStyle name="Note 4 2 2 4 13 2" xfId="24370"/>
    <cellStyle name="Note 4 2 2 4 13 2 2" xfId="24371"/>
    <cellStyle name="Note 4 2 2 4 13 3" xfId="24372"/>
    <cellStyle name="Note 4 2 2 4 14" xfId="24373"/>
    <cellStyle name="Note 4 2 2 4 14 2" xfId="24374"/>
    <cellStyle name="Note 4 2 2 4 14 2 2" xfId="24375"/>
    <cellStyle name="Note 4 2 2 4 14 3" xfId="24376"/>
    <cellStyle name="Note 4 2 2 4 15" xfId="24377"/>
    <cellStyle name="Note 4 2 2 4 15 2" xfId="24378"/>
    <cellStyle name="Note 4 2 2 4 15 2 2" xfId="24379"/>
    <cellStyle name="Note 4 2 2 4 15 3" xfId="24380"/>
    <cellStyle name="Note 4 2 2 4 16" xfId="24381"/>
    <cellStyle name="Note 4 2 2 4 16 2" xfId="24382"/>
    <cellStyle name="Note 4 2 2 4 16 2 2" xfId="24383"/>
    <cellStyle name="Note 4 2 2 4 16 3" xfId="24384"/>
    <cellStyle name="Note 4 2 2 4 17" xfId="24385"/>
    <cellStyle name="Note 4 2 2 4 17 2" xfId="24386"/>
    <cellStyle name="Note 4 2 2 4 17 2 2" xfId="24387"/>
    <cellStyle name="Note 4 2 2 4 17 3" xfId="24388"/>
    <cellStyle name="Note 4 2 2 4 18" xfId="24389"/>
    <cellStyle name="Note 4 2 2 4 18 2" xfId="24390"/>
    <cellStyle name="Note 4 2 2 4 18 2 2" xfId="24391"/>
    <cellStyle name="Note 4 2 2 4 18 3" xfId="24392"/>
    <cellStyle name="Note 4 2 2 4 19" xfId="24393"/>
    <cellStyle name="Note 4 2 2 4 19 2" xfId="24394"/>
    <cellStyle name="Note 4 2 2 4 19 2 2" xfId="24395"/>
    <cellStyle name="Note 4 2 2 4 19 3" xfId="24396"/>
    <cellStyle name="Note 4 2 2 4 2" xfId="24397"/>
    <cellStyle name="Note 4 2 2 4 2 10" xfId="24398"/>
    <cellStyle name="Note 4 2 2 4 2 10 2" xfId="24399"/>
    <cellStyle name="Note 4 2 2 4 2 10 2 2" xfId="24400"/>
    <cellStyle name="Note 4 2 2 4 2 10 3" xfId="24401"/>
    <cellStyle name="Note 4 2 2 4 2 11" xfId="24402"/>
    <cellStyle name="Note 4 2 2 4 2 11 2" xfId="24403"/>
    <cellStyle name="Note 4 2 2 4 2 11 2 2" xfId="24404"/>
    <cellStyle name="Note 4 2 2 4 2 11 3" xfId="24405"/>
    <cellStyle name="Note 4 2 2 4 2 12" xfId="24406"/>
    <cellStyle name="Note 4 2 2 4 2 12 2" xfId="24407"/>
    <cellStyle name="Note 4 2 2 4 2 12 2 2" xfId="24408"/>
    <cellStyle name="Note 4 2 2 4 2 12 3" xfId="24409"/>
    <cellStyle name="Note 4 2 2 4 2 13" xfId="24410"/>
    <cellStyle name="Note 4 2 2 4 2 13 2" xfId="24411"/>
    <cellStyle name="Note 4 2 2 4 2 13 2 2" xfId="24412"/>
    <cellStyle name="Note 4 2 2 4 2 13 3" xfId="24413"/>
    <cellStyle name="Note 4 2 2 4 2 14" xfId="24414"/>
    <cellStyle name="Note 4 2 2 4 2 14 2" xfId="24415"/>
    <cellStyle name="Note 4 2 2 4 2 14 2 2" xfId="24416"/>
    <cellStyle name="Note 4 2 2 4 2 14 3" xfId="24417"/>
    <cellStyle name="Note 4 2 2 4 2 15" xfId="24418"/>
    <cellStyle name="Note 4 2 2 4 2 15 2" xfId="24419"/>
    <cellStyle name="Note 4 2 2 4 2 15 2 2" xfId="24420"/>
    <cellStyle name="Note 4 2 2 4 2 15 3" xfId="24421"/>
    <cellStyle name="Note 4 2 2 4 2 16" xfId="24422"/>
    <cellStyle name="Note 4 2 2 4 2 16 2" xfId="24423"/>
    <cellStyle name="Note 4 2 2 4 2 16 2 2" xfId="24424"/>
    <cellStyle name="Note 4 2 2 4 2 16 3" xfId="24425"/>
    <cellStyle name="Note 4 2 2 4 2 17" xfId="24426"/>
    <cellStyle name="Note 4 2 2 4 2 17 2" xfId="24427"/>
    <cellStyle name="Note 4 2 2 4 2 17 2 2" xfId="24428"/>
    <cellStyle name="Note 4 2 2 4 2 17 3" xfId="24429"/>
    <cellStyle name="Note 4 2 2 4 2 18" xfId="24430"/>
    <cellStyle name="Note 4 2 2 4 2 18 2" xfId="24431"/>
    <cellStyle name="Note 4 2 2 4 2 18 2 2" xfId="24432"/>
    <cellStyle name="Note 4 2 2 4 2 18 3" xfId="24433"/>
    <cellStyle name="Note 4 2 2 4 2 19" xfId="24434"/>
    <cellStyle name="Note 4 2 2 4 2 19 2" xfId="24435"/>
    <cellStyle name="Note 4 2 2 4 2 19 2 2" xfId="24436"/>
    <cellStyle name="Note 4 2 2 4 2 19 3" xfId="24437"/>
    <cellStyle name="Note 4 2 2 4 2 2" xfId="24438"/>
    <cellStyle name="Note 4 2 2 4 2 2 2" xfId="24439"/>
    <cellStyle name="Note 4 2 2 4 2 2 2 2" xfId="24440"/>
    <cellStyle name="Note 4 2 2 4 2 2 3" xfId="24441"/>
    <cellStyle name="Note 4 2 2 4 2 20" xfId="24442"/>
    <cellStyle name="Note 4 2 2 4 2 20 2" xfId="24443"/>
    <cellStyle name="Note 4 2 2 4 2 20 2 2" xfId="24444"/>
    <cellStyle name="Note 4 2 2 4 2 20 3" xfId="24445"/>
    <cellStyle name="Note 4 2 2 4 2 21" xfId="24446"/>
    <cellStyle name="Note 4 2 2 4 2 21 2" xfId="24447"/>
    <cellStyle name="Note 4 2 2 4 2 22" xfId="24448"/>
    <cellStyle name="Note 4 2 2 4 2 3" xfId="24449"/>
    <cellStyle name="Note 4 2 2 4 2 3 2" xfId="24450"/>
    <cellStyle name="Note 4 2 2 4 2 3 2 2" xfId="24451"/>
    <cellStyle name="Note 4 2 2 4 2 3 3" xfId="24452"/>
    <cellStyle name="Note 4 2 2 4 2 4" xfId="24453"/>
    <cellStyle name="Note 4 2 2 4 2 4 2" xfId="24454"/>
    <cellStyle name="Note 4 2 2 4 2 4 2 2" xfId="24455"/>
    <cellStyle name="Note 4 2 2 4 2 4 3" xfId="24456"/>
    <cellStyle name="Note 4 2 2 4 2 5" xfId="24457"/>
    <cellStyle name="Note 4 2 2 4 2 5 2" xfId="24458"/>
    <cellStyle name="Note 4 2 2 4 2 5 2 2" xfId="24459"/>
    <cellStyle name="Note 4 2 2 4 2 5 3" xfId="24460"/>
    <cellStyle name="Note 4 2 2 4 2 6" xfId="24461"/>
    <cellStyle name="Note 4 2 2 4 2 6 2" xfId="24462"/>
    <cellStyle name="Note 4 2 2 4 2 6 2 2" xfId="24463"/>
    <cellStyle name="Note 4 2 2 4 2 6 3" xfId="24464"/>
    <cellStyle name="Note 4 2 2 4 2 7" xfId="24465"/>
    <cellStyle name="Note 4 2 2 4 2 7 2" xfId="24466"/>
    <cellStyle name="Note 4 2 2 4 2 7 2 2" xfId="24467"/>
    <cellStyle name="Note 4 2 2 4 2 7 3" xfId="24468"/>
    <cellStyle name="Note 4 2 2 4 2 8" xfId="24469"/>
    <cellStyle name="Note 4 2 2 4 2 8 2" xfId="24470"/>
    <cellStyle name="Note 4 2 2 4 2 8 2 2" xfId="24471"/>
    <cellStyle name="Note 4 2 2 4 2 8 3" xfId="24472"/>
    <cellStyle name="Note 4 2 2 4 2 9" xfId="24473"/>
    <cellStyle name="Note 4 2 2 4 2 9 2" xfId="24474"/>
    <cellStyle name="Note 4 2 2 4 2 9 2 2" xfId="24475"/>
    <cellStyle name="Note 4 2 2 4 2 9 3" xfId="24476"/>
    <cellStyle name="Note 4 2 2 4 20" xfId="24477"/>
    <cellStyle name="Note 4 2 2 4 20 2" xfId="24478"/>
    <cellStyle name="Note 4 2 2 4 20 2 2" xfId="24479"/>
    <cellStyle name="Note 4 2 2 4 20 3" xfId="24480"/>
    <cellStyle name="Note 4 2 2 4 21" xfId="24481"/>
    <cellStyle name="Note 4 2 2 4 21 2" xfId="24482"/>
    <cellStyle name="Note 4 2 2 4 21 2 2" xfId="24483"/>
    <cellStyle name="Note 4 2 2 4 21 3" xfId="24484"/>
    <cellStyle name="Note 4 2 2 4 22" xfId="24485"/>
    <cellStyle name="Note 4 2 2 4 22 2" xfId="24486"/>
    <cellStyle name="Note 4 2 2 4 23" xfId="24487"/>
    <cellStyle name="Note 4 2 2 4 3" xfId="24488"/>
    <cellStyle name="Note 4 2 2 4 3 2" xfId="24489"/>
    <cellStyle name="Note 4 2 2 4 3 2 2" xfId="24490"/>
    <cellStyle name="Note 4 2 2 4 3 3" xfId="24491"/>
    <cellStyle name="Note 4 2 2 4 4" xfId="24492"/>
    <cellStyle name="Note 4 2 2 4 4 2" xfId="24493"/>
    <cellStyle name="Note 4 2 2 4 4 2 2" xfId="24494"/>
    <cellStyle name="Note 4 2 2 4 4 3" xfId="24495"/>
    <cellStyle name="Note 4 2 2 4 5" xfId="24496"/>
    <cellStyle name="Note 4 2 2 4 5 2" xfId="24497"/>
    <cellStyle name="Note 4 2 2 4 5 2 2" xfId="24498"/>
    <cellStyle name="Note 4 2 2 4 5 3" xfId="24499"/>
    <cellStyle name="Note 4 2 2 4 6" xfId="24500"/>
    <cellStyle name="Note 4 2 2 4 6 2" xfId="24501"/>
    <cellStyle name="Note 4 2 2 4 6 2 2" xfId="24502"/>
    <cellStyle name="Note 4 2 2 4 6 3" xfId="24503"/>
    <cellStyle name="Note 4 2 2 4 7" xfId="24504"/>
    <cellStyle name="Note 4 2 2 4 7 2" xfId="24505"/>
    <cellStyle name="Note 4 2 2 4 7 2 2" xfId="24506"/>
    <cellStyle name="Note 4 2 2 4 7 3" xfId="24507"/>
    <cellStyle name="Note 4 2 2 4 8" xfId="24508"/>
    <cellStyle name="Note 4 2 2 4 8 2" xfId="24509"/>
    <cellStyle name="Note 4 2 2 4 8 2 2" xfId="24510"/>
    <cellStyle name="Note 4 2 2 4 8 3" xfId="24511"/>
    <cellStyle name="Note 4 2 2 4 9" xfId="24512"/>
    <cellStyle name="Note 4 2 2 4 9 2" xfId="24513"/>
    <cellStyle name="Note 4 2 2 4 9 2 2" xfId="24514"/>
    <cellStyle name="Note 4 2 2 4 9 3" xfId="24515"/>
    <cellStyle name="Note 4 2 2 5" xfId="24516"/>
    <cellStyle name="Note 4 2 2 5 10" xfId="24517"/>
    <cellStyle name="Note 4 2 2 5 10 2" xfId="24518"/>
    <cellStyle name="Note 4 2 2 5 10 2 2" xfId="24519"/>
    <cellStyle name="Note 4 2 2 5 10 3" xfId="24520"/>
    <cellStyle name="Note 4 2 2 5 11" xfId="24521"/>
    <cellStyle name="Note 4 2 2 5 11 2" xfId="24522"/>
    <cellStyle name="Note 4 2 2 5 11 2 2" xfId="24523"/>
    <cellStyle name="Note 4 2 2 5 11 3" xfId="24524"/>
    <cellStyle name="Note 4 2 2 5 12" xfId="24525"/>
    <cellStyle name="Note 4 2 2 5 12 2" xfId="24526"/>
    <cellStyle name="Note 4 2 2 5 12 2 2" xfId="24527"/>
    <cellStyle name="Note 4 2 2 5 12 3" xfId="24528"/>
    <cellStyle name="Note 4 2 2 5 13" xfId="24529"/>
    <cellStyle name="Note 4 2 2 5 13 2" xfId="24530"/>
    <cellStyle name="Note 4 2 2 5 13 2 2" xfId="24531"/>
    <cellStyle name="Note 4 2 2 5 13 3" xfId="24532"/>
    <cellStyle name="Note 4 2 2 5 14" xfId="24533"/>
    <cellStyle name="Note 4 2 2 5 14 2" xfId="24534"/>
    <cellStyle name="Note 4 2 2 5 14 2 2" xfId="24535"/>
    <cellStyle name="Note 4 2 2 5 14 3" xfId="24536"/>
    <cellStyle name="Note 4 2 2 5 15" xfId="24537"/>
    <cellStyle name="Note 4 2 2 5 15 2" xfId="24538"/>
    <cellStyle name="Note 4 2 2 5 15 2 2" xfId="24539"/>
    <cellStyle name="Note 4 2 2 5 15 3" xfId="24540"/>
    <cellStyle name="Note 4 2 2 5 16" xfId="24541"/>
    <cellStyle name="Note 4 2 2 5 16 2" xfId="24542"/>
    <cellStyle name="Note 4 2 2 5 16 2 2" xfId="24543"/>
    <cellStyle name="Note 4 2 2 5 16 3" xfId="24544"/>
    <cellStyle name="Note 4 2 2 5 17" xfId="24545"/>
    <cellStyle name="Note 4 2 2 5 17 2" xfId="24546"/>
    <cellStyle name="Note 4 2 2 5 17 2 2" xfId="24547"/>
    <cellStyle name="Note 4 2 2 5 17 3" xfId="24548"/>
    <cellStyle name="Note 4 2 2 5 18" xfId="24549"/>
    <cellStyle name="Note 4 2 2 5 18 2" xfId="24550"/>
    <cellStyle name="Note 4 2 2 5 18 2 2" xfId="24551"/>
    <cellStyle name="Note 4 2 2 5 18 3" xfId="24552"/>
    <cellStyle name="Note 4 2 2 5 19" xfId="24553"/>
    <cellStyle name="Note 4 2 2 5 19 2" xfId="24554"/>
    <cellStyle name="Note 4 2 2 5 19 2 2" xfId="24555"/>
    <cellStyle name="Note 4 2 2 5 19 3" xfId="24556"/>
    <cellStyle name="Note 4 2 2 5 2" xfId="24557"/>
    <cellStyle name="Note 4 2 2 5 2 2" xfId="24558"/>
    <cellStyle name="Note 4 2 2 5 2 2 2" xfId="24559"/>
    <cellStyle name="Note 4 2 2 5 2 3" xfId="24560"/>
    <cellStyle name="Note 4 2 2 5 20" xfId="24561"/>
    <cellStyle name="Note 4 2 2 5 20 2" xfId="24562"/>
    <cellStyle name="Note 4 2 2 5 20 2 2" xfId="24563"/>
    <cellStyle name="Note 4 2 2 5 20 3" xfId="24564"/>
    <cellStyle name="Note 4 2 2 5 21" xfId="24565"/>
    <cellStyle name="Note 4 2 2 5 21 2" xfId="24566"/>
    <cellStyle name="Note 4 2 2 5 22" xfId="24567"/>
    <cellStyle name="Note 4 2 2 5 3" xfId="24568"/>
    <cellStyle name="Note 4 2 2 5 3 2" xfId="24569"/>
    <cellStyle name="Note 4 2 2 5 3 2 2" xfId="24570"/>
    <cellStyle name="Note 4 2 2 5 3 3" xfId="24571"/>
    <cellStyle name="Note 4 2 2 5 4" xfId="24572"/>
    <cellStyle name="Note 4 2 2 5 4 2" xfId="24573"/>
    <cellStyle name="Note 4 2 2 5 4 2 2" xfId="24574"/>
    <cellStyle name="Note 4 2 2 5 4 3" xfId="24575"/>
    <cellStyle name="Note 4 2 2 5 5" xfId="24576"/>
    <cellStyle name="Note 4 2 2 5 5 2" xfId="24577"/>
    <cellStyle name="Note 4 2 2 5 5 2 2" xfId="24578"/>
    <cellStyle name="Note 4 2 2 5 5 3" xfId="24579"/>
    <cellStyle name="Note 4 2 2 5 6" xfId="24580"/>
    <cellStyle name="Note 4 2 2 5 6 2" xfId="24581"/>
    <cellStyle name="Note 4 2 2 5 6 2 2" xfId="24582"/>
    <cellStyle name="Note 4 2 2 5 6 3" xfId="24583"/>
    <cellStyle name="Note 4 2 2 5 7" xfId="24584"/>
    <cellStyle name="Note 4 2 2 5 7 2" xfId="24585"/>
    <cellStyle name="Note 4 2 2 5 7 2 2" xfId="24586"/>
    <cellStyle name="Note 4 2 2 5 7 3" xfId="24587"/>
    <cellStyle name="Note 4 2 2 5 8" xfId="24588"/>
    <cellStyle name="Note 4 2 2 5 8 2" xfId="24589"/>
    <cellStyle name="Note 4 2 2 5 8 2 2" xfId="24590"/>
    <cellStyle name="Note 4 2 2 5 8 3" xfId="24591"/>
    <cellStyle name="Note 4 2 2 5 9" xfId="24592"/>
    <cellStyle name="Note 4 2 2 5 9 2" xfId="24593"/>
    <cellStyle name="Note 4 2 2 5 9 2 2" xfId="24594"/>
    <cellStyle name="Note 4 2 2 5 9 3" xfId="24595"/>
    <cellStyle name="Note 4 2 2 6" xfId="24596"/>
    <cellStyle name="Note 4 2 2 6 2" xfId="24597"/>
    <cellStyle name="Note 4 2 2 6 2 2" xfId="24598"/>
    <cellStyle name="Note 4 2 2 6 3" xfId="24599"/>
    <cellStyle name="Note 4 2 2 7" xfId="24600"/>
    <cellStyle name="Note 4 2 2 7 2" xfId="24601"/>
    <cellStyle name="Note 4 2 2 7 2 2" xfId="24602"/>
    <cellStyle name="Note 4 2 2 7 3" xfId="24603"/>
    <cellStyle name="Note 4 2 2 8" xfId="24604"/>
    <cellStyle name="Note 4 2 2 8 2" xfId="24605"/>
    <cellStyle name="Note 4 2 2 8 2 2" xfId="24606"/>
    <cellStyle name="Note 4 2 2 8 3" xfId="24607"/>
    <cellStyle name="Note 4 2 2 9" xfId="24608"/>
    <cellStyle name="Note 4 2 2 9 2" xfId="24609"/>
    <cellStyle name="Note 4 2 2 9 2 2" xfId="24610"/>
    <cellStyle name="Note 4 2 2 9 3" xfId="24611"/>
    <cellStyle name="Note 4 2 20" xfId="24612"/>
    <cellStyle name="Note 4 2 20 2" xfId="24613"/>
    <cellStyle name="Note 4 2 20 2 2" xfId="24614"/>
    <cellStyle name="Note 4 2 20 3" xfId="24615"/>
    <cellStyle name="Note 4 2 21" xfId="24616"/>
    <cellStyle name="Note 4 2 21 2" xfId="24617"/>
    <cellStyle name="Note 4 2 21 2 2" xfId="24618"/>
    <cellStyle name="Note 4 2 21 3" xfId="24619"/>
    <cellStyle name="Note 4 2 22" xfId="24620"/>
    <cellStyle name="Note 4 2 22 2" xfId="24621"/>
    <cellStyle name="Note 4 2 23" xfId="24622"/>
    <cellStyle name="Note 4 2 24" xfId="24623"/>
    <cellStyle name="Note 4 2 25" xfId="24624"/>
    <cellStyle name="Note 4 2 26" xfId="24625"/>
    <cellStyle name="Note 4 2 3" xfId="24626"/>
    <cellStyle name="Note 4 2 3 10" xfId="24627"/>
    <cellStyle name="Note 4 2 3 10 2" xfId="24628"/>
    <cellStyle name="Note 4 2 3 10 2 2" xfId="24629"/>
    <cellStyle name="Note 4 2 3 10 3" xfId="24630"/>
    <cellStyle name="Note 4 2 3 11" xfId="24631"/>
    <cellStyle name="Note 4 2 3 11 2" xfId="24632"/>
    <cellStyle name="Note 4 2 3 11 2 2" xfId="24633"/>
    <cellStyle name="Note 4 2 3 11 3" xfId="24634"/>
    <cellStyle name="Note 4 2 3 12" xfId="24635"/>
    <cellStyle name="Note 4 2 3 12 2" xfId="24636"/>
    <cellStyle name="Note 4 2 3 12 2 2" xfId="24637"/>
    <cellStyle name="Note 4 2 3 12 3" xfId="24638"/>
    <cellStyle name="Note 4 2 3 13" xfId="24639"/>
    <cellStyle name="Note 4 2 3 13 2" xfId="24640"/>
    <cellStyle name="Note 4 2 3 13 2 2" xfId="24641"/>
    <cellStyle name="Note 4 2 3 13 3" xfId="24642"/>
    <cellStyle name="Note 4 2 3 14" xfId="24643"/>
    <cellStyle name="Note 4 2 3 14 2" xfId="24644"/>
    <cellStyle name="Note 4 2 3 14 2 2" xfId="24645"/>
    <cellStyle name="Note 4 2 3 14 3" xfId="24646"/>
    <cellStyle name="Note 4 2 3 15" xfId="24647"/>
    <cellStyle name="Note 4 2 3 15 2" xfId="24648"/>
    <cellStyle name="Note 4 2 3 15 2 2" xfId="24649"/>
    <cellStyle name="Note 4 2 3 15 3" xfId="24650"/>
    <cellStyle name="Note 4 2 3 16" xfId="24651"/>
    <cellStyle name="Note 4 2 3 16 2" xfId="24652"/>
    <cellStyle name="Note 4 2 3 16 2 2" xfId="24653"/>
    <cellStyle name="Note 4 2 3 16 3" xfId="24654"/>
    <cellStyle name="Note 4 2 3 17" xfId="24655"/>
    <cellStyle name="Note 4 2 3 17 2" xfId="24656"/>
    <cellStyle name="Note 4 2 3 17 2 2" xfId="24657"/>
    <cellStyle name="Note 4 2 3 17 3" xfId="24658"/>
    <cellStyle name="Note 4 2 3 18" xfId="24659"/>
    <cellStyle name="Note 4 2 3 18 2" xfId="24660"/>
    <cellStyle name="Note 4 2 3 19" xfId="24661"/>
    <cellStyle name="Note 4 2 3 2" xfId="24662"/>
    <cellStyle name="Note 4 2 3 2 10" xfId="24663"/>
    <cellStyle name="Note 4 2 3 2 10 2" xfId="24664"/>
    <cellStyle name="Note 4 2 3 2 10 2 2" xfId="24665"/>
    <cellStyle name="Note 4 2 3 2 10 3" xfId="24666"/>
    <cellStyle name="Note 4 2 3 2 11" xfId="24667"/>
    <cellStyle name="Note 4 2 3 2 11 2" xfId="24668"/>
    <cellStyle name="Note 4 2 3 2 11 2 2" xfId="24669"/>
    <cellStyle name="Note 4 2 3 2 11 3" xfId="24670"/>
    <cellStyle name="Note 4 2 3 2 12" xfId="24671"/>
    <cellStyle name="Note 4 2 3 2 12 2" xfId="24672"/>
    <cellStyle name="Note 4 2 3 2 12 2 2" xfId="24673"/>
    <cellStyle name="Note 4 2 3 2 12 3" xfId="24674"/>
    <cellStyle name="Note 4 2 3 2 13" xfId="24675"/>
    <cellStyle name="Note 4 2 3 2 13 2" xfId="24676"/>
    <cellStyle name="Note 4 2 3 2 13 2 2" xfId="24677"/>
    <cellStyle name="Note 4 2 3 2 13 3" xfId="24678"/>
    <cellStyle name="Note 4 2 3 2 14" xfId="24679"/>
    <cellStyle name="Note 4 2 3 2 14 2" xfId="24680"/>
    <cellStyle name="Note 4 2 3 2 14 2 2" xfId="24681"/>
    <cellStyle name="Note 4 2 3 2 14 3" xfId="24682"/>
    <cellStyle name="Note 4 2 3 2 15" xfId="24683"/>
    <cellStyle name="Note 4 2 3 2 15 2" xfId="24684"/>
    <cellStyle name="Note 4 2 3 2 15 2 2" xfId="24685"/>
    <cellStyle name="Note 4 2 3 2 15 3" xfId="24686"/>
    <cellStyle name="Note 4 2 3 2 16" xfId="24687"/>
    <cellStyle name="Note 4 2 3 2 16 2" xfId="24688"/>
    <cellStyle name="Note 4 2 3 2 16 2 2" xfId="24689"/>
    <cellStyle name="Note 4 2 3 2 16 3" xfId="24690"/>
    <cellStyle name="Note 4 2 3 2 17" xfId="24691"/>
    <cellStyle name="Note 4 2 3 2 17 2" xfId="24692"/>
    <cellStyle name="Note 4 2 3 2 17 2 2" xfId="24693"/>
    <cellStyle name="Note 4 2 3 2 17 3" xfId="24694"/>
    <cellStyle name="Note 4 2 3 2 18" xfId="24695"/>
    <cellStyle name="Note 4 2 3 2 18 2" xfId="24696"/>
    <cellStyle name="Note 4 2 3 2 18 2 2" xfId="24697"/>
    <cellStyle name="Note 4 2 3 2 18 3" xfId="24698"/>
    <cellStyle name="Note 4 2 3 2 19" xfId="24699"/>
    <cellStyle name="Note 4 2 3 2 19 2" xfId="24700"/>
    <cellStyle name="Note 4 2 3 2 19 2 2" xfId="24701"/>
    <cellStyle name="Note 4 2 3 2 19 3" xfId="24702"/>
    <cellStyle name="Note 4 2 3 2 2" xfId="24703"/>
    <cellStyle name="Note 4 2 3 2 2 2" xfId="24704"/>
    <cellStyle name="Note 4 2 3 2 2 2 2" xfId="24705"/>
    <cellStyle name="Note 4 2 3 2 2 3" xfId="24706"/>
    <cellStyle name="Note 4 2 3 2 20" xfId="24707"/>
    <cellStyle name="Note 4 2 3 2 20 2" xfId="24708"/>
    <cellStyle name="Note 4 2 3 2 20 2 2" xfId="24709"/>
    <cellStyle name="Note 4 2 3 2 20 3" xfId="24710"/>
    <cellStyle name="Note 4 2 3 2 21" xfId="24711"/>
    <cellStyle name="Note 4 2 3 2 21 2" xfId="24712"/>
    <cellStyle name="Note 4 2 3 2 22" xfId="24713"/>
    <cellStyle name="Note 4 2 3 2 3" xfId="24714"/>
    <cellStyle name="Note 4 2 3 2 3 2" xfId="24715"/>
    <cellStyle name="Note 4 2 3 2 3 2 2" xfId="24716"/>
    <cellStyle name="Note 4 2 3 2 3 3" xfId="24717"/>
    <cellStyle name="Note 4 2 3 2 4" xfId="24718"/>
    <cellStyle name="Note 4 2 3 2 4 2" xfId="24719"/>
    <cellStyle name="Note 4 2 3 2 4 2 2" xfId="24720"/>
    <cellStyle name="Note 4 2 3 2 4 3" xfId="24721"/>
    <cellStyle name="Note 4 2 3 2 5" xfId="24722"/>
    <cellStyle name="Note 4 2 3 2 5 2" xfId="24723"/>
    <cellStyle name="Note 4 2 3 2 5 2 2" xfId="24724"/>
    <cellStyle name="Note 4 2 3 2 5 3" xfId="24725"/>
    <cellStyle name="Note 4 2 3 2 6" xfId="24726"/>
    <cellStyle name="Note 4 2 3 2 6 2" xfId="24727"/>
    <cellStyle name="Note 4 2 3 2 6 2 2" xfId="24728"/>
    <cellStyle name="Note 4 2 3 2 6 3" xfId="24729"/>
    <cellStyle name="Note 4 2 3 2 7" xfId="24730"/>
    <cellStyle name="Note 4 2 3 2 7 2" xfId="24731"/>
    <cellStyle name="Note 4 2 3 2 7 2 2" xfId="24732"/>
    <cellStyle name="Note 4 2 3 2 7 3" xfId="24733"/>
    <cellStyle name="Note 4 2 3 2 8" xfId="24734"/>
    <cellStyle name="Note 4 2 3 2 8 2" xfId="24735"/>
    <cellStyle name="Note 4 2 3 2 8 2 2" xfId="24736"/>
    <cellStyle name="Note 4 2 3 2 8 3" xfId="24737"/>
    <cellStyle name="Note 4 2 3 2 9" xfId="24738"/>
    <cellStyle name="Note 4 2 3 2 9 2" xfId="24739"/>
    <cellStyle name="Note 4 2 3 2 9 2 2" xfId="24740"/>
    <cellStyle name="Note 4 2 3 2 9 3" xfId="24741"/>
    <cellStyle name="Note 4 2 3 3" xfId="24742"/>
    <cellStyle name="Note 4 2 3 3 2" xfId="24743"/>
    <cellStyle name="Note 4 2 3 3 2 2" xfId="24744"/>
    <cellStyle name="Note 4 2 3 3 3" xfId="24745"/>
    <cellStyle name="Note 4 2 3 4" xfId="24746"/>
    <cellStyle name="Note 4 2 3 4 2" xfId="24747"/>
    <cellStyle name="Note 4 2 3 4 2 2" xfId="24748"/>
    <cellStyle name="Note 4 2 3 4 3" xfId="24749"/>
    <cellStyle name="Note 4 2 3 5" xfId="24750"/>
    <cellStyle name="Note 4 2 3 5 2" xfId="24751"/>
    <cellStyle name="Note 4 2 3 5 2 2" xfId="24752"/>
    <cellStyle name="Note 4 2 3 5 3" xfId="24753"/>
    <cellStyle name="Note 4 2 3 6" xfId="24754"/>
    <cellStyle name="Note 4 2 3 6 2" xfId="24755"/>
    <cellStyle name="Note 4 2 3 6 2 2" xfId="24756"/>
    <cellStyle name="Note 4 2 3 6 3" xfId="24757"/>
    <cellStyle name="Note 4 2 3 7" xfId="24758"/>
    <cellStyle name="Note 4 2 3 7 2" xfId="24759"/>
    <cellStyle name="Note 4 2 3 7 2 2" xfId="24760"/>
    <cellStyle name="Note 4 2 3 7 3" xfId="24761"/>
    <cellStyle name="Note 4 2 3 8" xfId="24762"/>
    <cellStyle name="Note 4 2 3 8 2" xfId="24763"/>
    <cellStyle name="Note 4 2 3 8 2 2" xfId="24764"/>
    <cellStyle name="Note 4 2 3 8 3" xfId="24765"/>
    <cellStyle name="Note 4 2 3 9" xfId="24766"/>
    <cellStyle name="Note 4 2 3 9 2" xfId="24767"/>
    <cellStyle name="Note 4 2 3 9 2 2" xfId="24768"/>
    <cellStyle name="Note 4 2 3 9 3" xfId="24769"/>
    <cellStyle name="Note 4 2 4" xfId="24770"/>
    <cellStyle name="Note 4 2 4 10" xfId="24771"/>
    <cellStyle name="Note 4 2 4 10 2" xfId="24772"/>
    <cellStyle name="Note 4 2 4 10 2 2" xfId="24773"/>
    <cellStyle name="Note 4 2 4 10 3" xfId="24774"/>
    <cellStyle name="Note 4 2 4 11" xfId="24775"/>
    <cellStyle name="Note 4 2 4 11 2" xfId="24776"/>
    <cellStyle name="Note 4 2 4 11 2 2" xfId="24777"/>
    <cellStyle name="Note 4 2 4 11 3" xfId="24778"/>
    <cellStyle name="Note 4 2 4 12" xfId="24779"/>
    <cellStyle name="Note 4 2 4 12 2" xfId="24780"/>
    <cellStyle name="Note 4 2 4 12 2 2" xfId="24781"/>
    <cellStyle name="Note 4 2 4 12 3" xfId="24782"/>
    <cellStyle name="Note 4 2 4 13" xfId="24783"/>
    <cellStyle name="Note 4 2 4 13 2" xfId="24784"/>
    <cellStyle name="Note 4 2 4 13 2 2" xfId="24785"/>
    <cellStyle name="Note 4 2 4 13 3" xfId="24786"/>
    <cellStyle name="Note 4 2 4 14" xfId="24787"/>
    <cellStyle name="Note 4 2 4 14 2" xfId="24788"/>
    <cellStyle name="Note 4 2 4 14 2 2" xfId="24789"/>
    <cellStyle name="Note 4 2 4 14 3" xfId="24790"/>
    <cellStyle name="Note 4 2 4 15" xfId="24791"/>
    <cellStyle name="Note 4 2 4 15 2" xfId="24792"/>
    <cellStyle name="Note 4 2 4 15 2 2" xfId="24793"/>
    <cellStyle name="Note 4 2 4 15 3" xfId="24794"/>
    <cellStyle name="Note 4 2 4 16" xfId="24795"/>
    <cellStyle name="Note 4 2 4 16 2" xfId="24796"/>
    <cellStyle name="Note 4 2 4 16 2 2" xfId="24797"/>
    <cellStyle name="Note 4 2 4 16 3" xfId="24798"/>
    <cellStyle name="Note 4 2 4 17" xfId="24799"/>
    <cellStyle name="Note 4 2 4 17 2" xfId="24800"/>
    <cellStyle name="Note 4 2 4 17 2 2" xfId="24801"/>
    <cellStyle name="Note 4 2 4 17 3" xfId="24802"/>
    <cellStyle name="Note 4 2 4 18" xfId="24803"/>
    <cellStyle name="Note 4 2 4 18 2" xfId="24804"/>
    <cellStyle name="Note 4 2 4 19" xfId="24805"/>
    <cellStyle name="Note 4 2 4 2" xfId="24806"/>
    <cellStyle name="Note 4 2 4 2 10" xfId="24807"/>
    <cellStyle name="Note 4 2 4 2 10 2" xfId="24808"/>
    <cellStyle name="Note 4 2 4 2 10 2 2" xfId="24809"/>
    <cellStyle name="Note 4 2 4 2 10 3" xfId="24810"/>
    <cellStyle name="Note 4 2 4 2 11" xfId="24811"/>
    <cellStyle name="Note 4 2 4 2 11 2" xfId="24812"/>
    <cellStyle name="Note 4 2 4 2 11 2 2" xfId="24813"/>
    <cellStyle name="Note 4 2 4 2 11 3" xfId="24814"/>
    <cellStyle name="Note 4 2 4 2 12" xfId="24815"/>
    <cellStyle name="Note 4 2 4 2 12 2" xfId="24816"/>
    <cellStyle name="Note 4 2 4 2 12 2 2" xfId="24817"/>
    <cellStyle name="Note 4 2 4 2 12 3" xfId="24818"/>
    <cellStyle name="Note 4 2 4 2 13" xfId="24819"/>
    <cellStyle name="Note 4 2 4 2 13 2" xfId="24820"/>
    <cellStyle name="Note 4 2 4 2 13 2 2" xfId="24821"/>
    <cellStyle name="Note 4 2 4 2 13 3" xfId="24822"/>
    <cellStyle name="Note 4 2 4 2 14" xfId="24823"/>
    <cellStyle name="Note 4 2 4 2 14 2" xfId="24824"/>
    <cellStyle name="Note 4 2 4 2 14 2 2" xfId="24825"/>
    <cellStyle name="Note 4 2 4 2 14 3" xfId="24826"/>
    <cellStyle name="Note 4 2 4 2 15" xfId="24827"/>
    <cellStyle name="Note 4 2 4 2 15 2" xfId="24828"/>
    <cellStyle name="Note 4 2 4 2 15 2 2" xfId="24829"/>
    <cellStyle name="Note 4 2 4 2 15 3" xfId="24830"/>
    <cellStyle name="Note 4 2 4 2 16" xfId="24831"/>
    <cellStyle name="Note 4 2 4 2 16 2" xfId="24832"/>
    <cellStyle name="Note 4 2 4 2 16 2 2" xfId="24833"/>
    <cellStyle name="Note 4 2 4 2 16 3" xfId="24834"/>
    <cellStyle name="Note 4 2 4 2 17" xfId="24835"/>
    <cellStyle name="Note 4 2 4 2 17 2" xfId="24836"/>
    <cellStyle name="Note 4 2 4 2 17 2 2" xfId="24837"/>
    <cellStyle name="Note 4 2 4 2 17 3" xfId="24838"/>
    <cellStyle name="Note 4 2 4 2 18" xfId="24839"/>
    <cellStyle name="Note 4 2 4 2 18 2" xfId="24840"/>
    <cellStyle name="Note 4 2 4 2 18 2 2" xfId="24841"/>
    <cellStyle name="Note 4 2 4 2 18 3" xfId="24842"/>
    <cellStyle name="Note 4 2 4 2 19" xfId="24843"/>
    <cellStyle name="Note 4 2 4 2 19 2" xfId="24844"/>
    <cellStyle name="Note 4 2 4 2 19 2 2" xfId="24845"/>
    <cellStyle name="Note 4 2 4 2 19 3" xfId="24846"/>
    <cellStyle name="Note 4 2 4 2 2" xfId="24847"/>
    <cellStyle name="Note 4 2 4 2 2 2" xfId="24848"/>
    <cellStyle name="Note 4 2 4 2 2 2 2" xfId="24849"/>
    <cellStyle name="Note 4 2 4 2 2 3" xfId="24850"/>
    <cellStyle name="Note 4 2 4 2 20" xfId="24851"/>
    <cellStyle name="Note 4 2 4 2 20 2" xfId="24852"/>
    <cellStyle name="Note 4 2 4 2 20 2 2" xfId="24853"/>
    <cellStyle name="Note 4 2 4 2 20 3" xfId="24854"/>
    <cellStyle name="Note 4 2 4 2 21" xfId="24855"/>
    <cellStyle name="Note 4 2 4 2 21 2" xfId="24856"/>
    <cellStyle name="Note 4 2 4 2 22" xfId="24857"/>
    <cellStyle name="Note 4 2 4 2 3" xfId="24858"/>
    <cellStyle name="Note 4 2 4 2 3 2" xfId="24859"/>
    <cellStyle name="Note 4 2 4 2 3 2 2" xfId="24860"/>
    <cellStyle name="Note 4 2 4 2 3 3" xfId="24861"/>
    <cellStyle name="Note 4 2 4 2 4" xfId="24862"/>
    <cellStyle name="Note 4 2 4 2 4 2" xfId="24863"/>
    <cellStyle name="Note 4 2 4 2 4 2 2" xfId="24864"/>
    <cellStyle name="Note 4 2 4 2 4 3" xfId="24865"/>
    <cellStyle name="Note 4 2 4 2 5" xfId="24866"/>
    <cellStyle name="Note 4 2 4 2 5 2" xfId="24867"/>
    <cellStyle name="Note 4 2 4 2 5 2 2" xfId="24868"/>
    <cellStyle name="Note 4 2 4 2 5 3" xfId="24869"/>
    <cellStyle name="Note 4 2 4 2 6" xfId="24870"/>
    <cellStyle name="Note 4 2 4 2 6 2" xfId="24871"/>
    <cellStyle name="Note 4 2 4 2 6 2 2" xfId="24872"/>
    <cellStyle name="Note 4 2 4 2 6 3" xfId="24873"/>
    <cellStyle name="Note 4 2 4 2 7" xfId="24874"/>
    <cellStyle name="Note 4 2 4 2 7 2" xfId="24875"/>
    <cellStyle name="Note 4 2 4 2 7 2 2" xfId="24876"/>
    <cellStyle name="Note 4 2 4 2 7 3" xfId="24877"/>
    <cellStyle name="Note 4 2 4 2 8" xfId="24878"/>
    <cellStyle name="Note 4 2 4 2 8 2" xfId="24879"/>
    <cellStyle name="Note 4 2 4 2 8 2 2" xfId="24880"/>
    <cellStyle name="Note 4 2 4 2 8 3" xfId="24881"/>
    <cellStyle name="Note 4 2 4 2 9" xfId="24882"/>
    <cellStyle name="Note 4 2 4 2 9 2" xfId="24883"/>
    <cellStyle name="Note 4 2 4 2 9 2 2" xfId="24884"/>
    <cellStyle name="Note 4 2 4 2 9 3" xfId="24885"/>
    <cellStyle name="Note 4 2 4 3" xfId="24886"/>
    <cellStyle name="Note 4 2 4 3 2" xfId="24887"/>
    <cellStyle name="Note 4 2 4 3 2 2" xfId="24888"/>
    <cellStyle name="Note 4 2 4 3 3" xfId="24889"/>
    <cellStyle name="Note 4 2 4 4" xfId="24890"/>
    <cellStyle name="Note 4 2 4 4 2" xfId="24891"/>
    <cellStyle name="Note 4 2 4 4 2 2" xfId="24892"/>
    <cellStyle name="Note 4 2 4 4 3" xfId="24893"/>
    <cellStyle name="Note 4 2 4 5" xfId="24894"/>
    <cellStyle name="Note 4 2 4 5 2" xfId="24895"/>
    <cellStyle name="Note 4 2 4 5 2 2" xfId="24896"/>
    <cellStyle name="Note 4 2 4 5 3" xfId="24897"/>
    <cellStyle name="Note 4 2 4 6" xfId="24898"/>
    <cellStyle name="Note 4 2 4 6 2" xfId="24899"/>
    <cellStyle name="Note 4 2 4 6 2 2" xfId="24900"/>
    <cellStyle name="Note 4 2 4 6 3" xfId="24901"/>
    <cellStyle name="Note 4 2 4 7" xfId="24902"/>
    <cellStyle name="Note 4 2 4 7 2" xfId="24903"/>
    <cellStyle name="Note 4 2 4 7 2 2" xfId="24904"/>
    <cellStyle name="Note 4 2 4 7 3" xfId="24905"/>
    <cellStyle name="Note 4 2 4 8" xfId="24906"/>
    <cellStyle name="Note 4 2 4 8 2" xfId="24907"/>
    <cellStyle name="Note 4 2 4 8 2 2" xfId="24908"/>
    <cellStyle name="Note 4 2 4 8 3" xfId="24909"/>
    <cellStyle name="Note 4 2 4 9" xfId="24910"/>
    <cellStyle name="Note 4 2 4 9 2" xfId="24911"/>
    <cellStyle name="Note 4 2 4 9 2 2" xfId="24912"/>
    <cellStyle name="Note 4 2 4 9 3" xfId="24913"/>
    <cellStyle name="Note 4 2 5" xfId="24914"/>
    <cellStyle name="Note 4 2 5 10" xfId="24915"/>
    <cellStyle name="Note 4 2 5 10 2" xfId="24916"/>
    <cellStyle name="Note 4 2 5 10 2 2" xfId="24917"/>
    <cellStyle name="Note 4 2 5 10 3" xfId="24918"/>
    <cellStyle name="Note 4 2 5 11" xfId="24919"/>
    <cellStyle name="Note 4 2 5 11 2" xfId="24920"/>
    <cellStyle name="Note 4 2 5 11 2 2" xfId="24921"/>
    <cellStyle name="Note 4 2 5 11 3" xfId="24922"/>
    <cellStyle name="Note 4 2 5 12" xfId="24923"/>
    <cellStyle name="Note 4 2 5 12 2" xfId="24924"/>
    <cellStyle name="Note 4 2 5 12 2 2" xfId="24925"/>
    <cellStyle name="Note 4 2 5 12 3" xfId="24926"/>
    <cellStyle name="Note 4 2 5 13" xfId="24927"/>
    <cellStyle name="Note 4 2 5 13 2" xfId="24928"/>
    <cellStyle name="Note 4 2 5 13 2 2" xfId="24929"/>
    <cellStyle name="Note 4 2 5 13 3" xfId="24930"/>
    <cellStyle name="Note 4 2 5 14" xfId="24931"/>
    <cellStyle name="Note 4 2 5 14 2" xfId="24932"/>
    <cellStyle name="Note 4 2 5 14 2 2" xfId="24933"/>
    <cellStyle name="Note 4 2 5 14 3" xfId="24934"/>
    <cellStyle name="Note 4 2 5 15" xfId="24935"/>
    <cellStyle name="Note 4 2 5 15 2" xfId="24936"/>
    <cellStyle name="Note 4 2 5 15 2 2" xfId="24937"/>
    <cellStyle name="Note 4 2 5 15 3" xfId="24938"/>
    <cellStyle name="Note 4 2 5 16" xfId="24939"/>
    <cellStyle name="Note 4 2 5 16 2" xfId="24940"/>
    <cellStyle name="Note 4 2 5 16 2 2" xfId="24941"/>
    <cellStyle name="Note 4 2 5 16 3" xfId="24942"/>
    <cellStyle name="Note 4 2 5 17" xfId="24943"/>
    <cellStyle name="Note 4 2 5 17 2" xfId="24944"/>
    <cellStyle name="Note 4 2 5 17 2 2" xfId="24945"/>
    <cellStyle name="Note 4 2 5 17 3" xfId="24946"/>
    <cellStyle name="Note 4 2 5 18" xfId="24947"/>
    <cellStyle name="Note 4 2 5 18 2" xfId="24948"/>
    <cellStyle name="Note 4 2 5 18 2 2" xfId="24949"/>
    <cellStyle name="Note 4 2 5 18 3" xfId="24950"/>
    <cellStyle name="Note 4 2 5 19" xfId="24951"/>
    <cellStyle name="Note 4 2 5 19 2" xfId="24952"/>
    <cellStyle name="Note 4 2 5 19 2 2" xfId="24953"/>
    <cellStyle name="Note 4 2 5 19 3" xfId="24954"/>
    <cellStyle name="Note 4 2 5 2" xfId="24955"/>
    <cellStyle name="Note 4 2 5 2 10" xfId="24956"/>
    <cellStyle name="Note 4 2 5 2 10 2" xfId="24957"/>
    <cellStyle name="Note 4 2 5 2 10 2 2" xfId="24958"/>
    <cellStyle name="Note 4 2 5 2 10 3" xfId="24959"/>
    <cellStyle name="Note 4 2 5 2 11" xfId="24960"/>
    <cellStyle name="Note 4 2 5 2 11 2" xfId="24961"/>
    <cellStyle name="Note 4 2 5 2 11 2 2" xfId="24962"/>
    <cellStyle name="Note 4 2 5 2 11 3" xfId="24963"/>
    <cellStyle name="Note 4 2 5 2 12" xfId="24964"/>
    <cellStyle name="Note 4 2 5 2 12 2" xfId="24965"/>
    <cellStyle name="Note 4 2 5 2 12 2 2" xfId="24966"/>
    <cellStyle name="Note 4 2 5 2 12 3" xfId="24967"/>
    <cellStyle name="Note 4 2 5 2 13" xfId="24968"/>
    <cellStyle name="Note 4 2 5 2 13 2" xfId="24969"/>
    <cellStyle name="Note 4 2 5 2 13 2 2" xfId="24970"/>
    <cellStyle name="Note 4 2 5 2 13 3" xfId="24971"/>
    <cellStyle name="Note 4 2 5 2 14" xfId="24972"/>
    <cellStyle name="Note 4 2 5 2 14 2" xfId="24973"/>
    <cellStyle name="Note 4 2 5 2 14 2 2" xfId="24974"/>
    <cellStyle name="Note 4 2 5 2 14 3" xfId="24975"/>
    <cellStyle name="Note 4 2 5 2 15" xfId="24976"/>
    <cellStyle name="Note 4 2 5 2 15 2" xfId="24977"/>
    <cellStyle name="Note 4 2 5 2 15 2 2" xfId="24978"/>
    <cellStyle name="Note 4 2 5 2 15 3" xfId="24979"/>
    <cellStyle name="Note 4 2 5 2 16" xfId="24980"/>
    <cellStyle name="Note 4 2 5 2 16 2" xfId="24981"/>
    <cellStyle name="Note 4 2 5 2 16 2 2" xfId="24982"/>
    <cellStyle name="Note 4 2 5 2 16 3" xfId="24983"/>
    <cellStyle name="Note 4 2 5 2 17" xfId="24984"/>
    <cellStyle name="Note 4 2 5 2 17 2" xfId="24985"/>
    <cellStyle name="Note 4 2 5 2 17 2 2" xfId="24986"/>
    <cellStyle name="Note 4 2 5 2 17 3" xfId="24987"/>
    <cellStyle name="Note 4 2 5 2 18" xfId="24988"/>
    <cellStyle name="Note 4 2 5 2 18 2" xfId="24989"/>
    <cellStyle name="Note 4 2 5 2 18 2 2" xfId="24990"/>
    <cellStyle name="Note 4 2 5 2 18 3" xfId="24991"/>
    <cellStyle name="Note 4 2 5 2 19" xfId="24992"/>
    <cellStyle name="Note 4 2 5 2 19 2" xfId="24993"/>
    <cellStyle name="Note 4 2 5 2 19 2 2" xfId="24994"/>
    <cellStyle name="Note 4 2 5 2 19 3" xfId="24995"/>
    <cellStyle name="Note 4 2 5 2 2" xfId="24996"/>
    <cellStyle name="Note 4 2 5 2 2 2" xfId="24997"/>
    <cellStyle name="Note 4 2 5 2 2 2 2" xfId="24998"/>
    <cellStyle name="Note 4 2 5 2 2 3" xfId="24999"/>
    <cellStyle name="Note 4 2 5 2 20" xfId="25000"/>
    <cellStyle name="Note 4 2 5 2 20 2" xfId="25001"/>
    <cellStyle name="Note 4 2 5 2 20 2 2" xfId="25002"/>
    <cellStyle name="Note 4 2 5 2 20 3" xfId="25003"/>
    <cellStyle name="Note 4 2 5 2 21" xfId="25004"/>
    <cellStyle name="Note 4 2 5 2 21 2" xfId="25005"/>
    <cellStyle name="Note 4 2 5 2 22" xfId="25006"/>
    <cellStyle name="Note 4 2 5 2 3" xfId="25007"/>
    <cellStyle name="Note 4 2 5 2 3 2" xfId="25008"/>
    <cellStyle name="Note 4 2 5 2 3 2 2" xfId="25009"/>
    <cellStyle name="Note 4 2 5 2 3 3" xfId="25010"/>
    <cellStyle name="Note 4 2 5 2 4" xfId="25011"/>
    <cellStyle name="Note 4 2 5 2 4 2" xfId="25012"/>
    <cellStyle name="Note 4 2 5 2 4 2 2" xfId="25013"/>
    <cellStyle name="Note 4 2 5 2 4 3" xfId="25014"/>
    <cellStyle name="Note 4 2 5 2 5" xfId="25015"/>
    <cellStyle name="Note 4 2 5 2 5 2" xfId="25016"/>
    <cellStyle name="Note 4 2 5 2 5 2 2" xfId="25017"/>
    <cellStyle name="Note 4 2 5 2 5 3" xfId="25018"/>
    <cellStyle name="Note 4 2 5 2 6" xfId="25019"/>
    <cellStyle name="Note 4 2 5 2 6 2" xfId="25020"/>
    <cellStyle name="Note 4 2 5 2 6 2 2" xfId="25021"/>
    <cellStyle name="Note 4 2 5 2 6 3" xfId="25022"/>
    <cellStyle name="Note 4 2 5 2 7" xfId="25023"/>
    <cellStyle name="Note 4 2 5 2 7 2" xfId="25024"/>
    <cellStyle name="Note 4 2 5 2 7 2 2" xfId="25025"/>
    <cellStyle name="Note 4 2 5 2 7 3" xfId="25026"/>
    <cellStyle name="Note 4 2 5 2 8" xfId="25027"/>
    <cellStyle name="Note 4 2 5 2 8 2" xfId="25028"/>
    <cellStyle name="Note 4 2 5 2 8 2 2" xfId="25029"/>
    <cellStyle name="Note 4 2 5 2 8 3" xfId="25030"/>
    <cellStyle name="Note 4 2 5 2 9" xfId="25031"/>
    <cellStyle name="Note 4 2 5 2 9 2" xfId="25032"/>
    <cellStyle name="Note 4 2 5 2 9 2 2" xfId="25033"/>
    <cellStyle name="Note 4 2 5 2 9 3" xfId="25034"/>
    <cellStyle name="Note 4 2 5 20" xfId="25035"/>
    <cellStyle name="Note 4 2 5 20 2" xfId="25036"/>
    <cellStyle name="Note 4 2 5 20 2 2" xfId="25037"/>
    <cellStyle name="Note 4 2 5 20 3" xfId="25038"/>
    <cellStyle name="Note 4 2 5 21" xfId="25039"/>
    <cellStyle name="Note 4 2 5 21 2" xfId="25040"/>
    <cellStyle name="Note 4 2 5 21 2 2" xfId="25041"/>
    <cellStyle name="Note 4 2 5 21 3" xfId="25042"/>
    <cellStyle name="Note 4 2 5 22" xfId="25043"/>
    <cellStyle name="Note 4 2 5 22 2" xfId="25044"/>
    <cellStyle name="Note 4 2 5 23" xfId="25045"/>
    <cellStyle name="Note 4 2 5 3" xfId="25046"/>
    <cellStyle name="Note 4 2 5 3 2" xfId="25047"/>
    <cellStyle name="Note 4 2 5 3 2 2" xfId="25048"/>
    <cellStyle name="Note 4 2 5 3 3" xfId="25049"/>
    <cellStyle name="Note 4 2 5 4" xfId="25050"/>
    <cellStyle name="Note 4 2 5 4 2" xfId="25051"/>
    <cellStyle name="Note 4 2 5 4 2 2" xfId="25052"/>
    <cellStyle name="Note 4 2 5 4 3" xfId="25053"/>
    <cellStyle name="Note 4 2 5 5" xfId="25054"/>
    <cellStyle name="Note 4 2 5 5 2" xfId="25055"/>
    <cellStyle name="Note 4 2 5 5 2 2" xfId="25056"/>
    <cellStyle name="Note 4 2 5 5 3" xfId="25057"/>
    <cellStyle name="Note 4 2 5 6" xfId="25058"/>
    <cellStyle name="Note 4 2 5 6 2" xfId="25059"/>
    <cellStyle name="Note 4 2 5 6 2 2" xfId="25060"/>
    <cellStyle name="Note 4 2 5 6 3" xfId="25061"/>
    <cellStyle name="Note 4 2 5 7" xfId="25062"/>
    <cellStyle name="Note 4 2 5 7 2" xfId="25063"/>
    <cellStyle name="Note 4 2 5 7 2 2" xfId="25064"/>
    <cellStyle name="Note 4 2 5 7 3" xfId="25065"/>
    <cellStyle name="Note 4 2 5 8" xfId="25066"/>
    <cellStyle name="Note 4 2 5 8 2" xfId="25067"/>
    <cellStyle name="Note 4 2 5 8 2 2" xfId="25068"/>
    <cellStyle name="Note 4 2 5 8 3" xfId="25069"/>
    <cellStyle name="Note 4 2 5 9" xfId="25070"/>
    <cellStyle name="Note 4 2 5 9 2" xfId="25071"/>
    <cellStyle name="Note 4 2 5 9 2 2" xfId="25072"/>
    <cellStyle name="Note 4 2 5 9 3" xfId="25073"/>
    <cellStyle name="Note 4 2 6" xfId="25074"/>
    <cellStyle name="Note 4 2 6 10" xfId="25075"/>
    <cellStyle name="Note 4 2 6 10 2" xfId="25076"/>
    <cellStyle name="Note 4 2 6 10 2 2" xfId="25077"/>
    <cellStyle name="Note 4 2 6 10 3" xfId="25078"/>
    <cellStyle name="Note 4 2 6 11" xfId="25079"/>
    <cellStyle name="Note 4 2 6 11 2" xfId="25080"/>
    <cellStyle name="Note 4 2 6 11 2 2" xfId="25081"/>
    <cellStyle name="Note 4 2 6 11 3" xfId="25082"/>
    <cellStyle name="Note 4 2 6 12" xfId="25083"/>
    <cellStyle name="Note 4 2 6 12 2" xfId="25084"/>
    <cellStyle name="Note 4 2 6 12 2 2" xfId="25085"/>
    <cellStyle name="Note 4 2 6 12 3" xfId="25086"/>
    <cellStyle name="Note 4 2 6 13" xfId="25087"/>
    <cellStyle name="Note 4 2 6 13 2" xfId="25088"/>
    <cellStyle name="Note 4 2 6 13 2 2" xfId="25089"/>
    <cellStyle name="Note 4 2 6 13 3" xfId="25090"/>
    <cellStyle name="Note 4 2 6 14" xfId="25091"/>
    <cellStyle name="Note 4 2 6 14 2" xfId="25092"/>
    <cellStyle name="Note 4 2 6 14 2 2" xfId="25093"/>
    <cellStyle name="Note 4 2 6 14 3" xfId="25094"/>
    <cellStyle name="Note 4 2 6 15" xfId="25095"/>
    <cellStyle name="Note 4 2 6 15 2" xfId="25096"/>
    <cellStyle name="Note 4 2 6 15 2 2" xfId="25097"/>
    <cellStyle name="Note 4 2 6 15 3" xfId="25098"/>
    <cellStyle name="Note 4 2 6 16" xfId="25099"/>
    <cellStyle name="Note 4 2 6 16 2" xfId="25100"/>
    <cellStyle name="Note 4 2 6 16 2 2" xfId="25101"/>
    <cellStyle name="Note 4 2 6 16 3" xfId="25102"/>
    <cellStyle name="Note 4 2 6 17" xfId="25103"/>
    <cellStyle name="Note 4 2 6 17 2" xfId="25104"/>
    <cellStyle name="Note 4 2 6 17 2 2" xfId="25105"/>
    <cellStyle name="Note 4 2 6 17 3" xfId="25106"/>
    <cellStyle name="Note 4 2 6 18" xfId="25107"/>
    <cellStyle name="Note 4 2 6 18 2" xfId="25108"/>
    <cellStyle name="Note 4 2 6 18 2 2" xfId="25109"/>
    <cellStyle name="Note 4 2 6 18 3" xfId="25110"/>
    <cellStyle name="Note 4 2 6 19" xfId="25111"/>
    <cellStyle name="Note 4 2 6 19 2" xfId="25112"/>
    <cellStyle name="Note 4 2 6 19 2 2" xfId="25113"/>
    <cellStyle name="Note 4 2 6 19 3" xfId="25114"/>
    <cellStyle name="Note 4 2 6 2" xfId="25115"/>
    <cellStyle name="Note 4 2 6 2 2" xfId="25116"/>
    <cellStyle name="Note 4 2 6 2 2 2" xfId="25117"/>
    <cellStyle name="Note 4 2 6 2 3" xfId="25118"/>
    <cellStyle name="Note 4 2 6 20" xfId="25119"/>
    <cellStyle name="Note 4 2 6 20 2" xfId="25120"/>
    <cellStyle name="Note 4 2 6 20 2 2" xfId="25121"/>
    <cellStyle name="Note 4 2 6 20 3" xfId="25122"/>
    <cellStyle name="Note 4 2 6 21" xfId="25123"/>
    <cellStyle name="Note 4 2 6 21 2" xfId="25124"/>
    <cellStyle name="Note 4 2 6 22" xfId="25125"/>
    <cellStyle name="Note 4 2 6 3" xfId="25126"/>
    <cellStyle name="Note 4 2 6 3 2" xfId="25127"/>
    <cellStyle name="Note 4 2 6 3 2 2" xfId="25128"/>
    <cellStyle name="Note 4 2 6 3 3" xfId="25129"/>
    <cellStyle name="Note 4 2 6 4" xfId="25130"/>
    <cellStyle name="Note 4 2 6 4 2" xfId="25131"/>
    <cellStyle name="Note 4 2 6 4 2 2" xfId="25132"/>
    <cellStyle name="Note 4 2 6 4 3" xfId="25133"/>
    <cellStyle name="Note 4 2 6 5" xfId="25134"/>
    <cellStyle name="Note 4 2 6 5 2" xfId="25135"/>
    <cellStyle name="Note 4 2 6 5 2 2" xfId="25136"/>
    <cellStyle name="Note 4 2 6 5 3" xfId="25137"/>
    <cellStyle name="Note 4 2 6 6" xfId="25138"/>
    <cellStyle name="Note 4 2 6 6 2" xfId="25139"/>
    <cellStyle name="Note 4 2 6 6 2 2" xfId="25140"/>
    <cellStyle name="Note 4 2 6 6 3" xfId="25141"/>
    <cellStyle name="Note 4 2 6 7" xfId="25142"/>
    <cellStyle name="Note 4 2 6 7 2" xfId="25143"/>
    <cellStyle name="Note 4 2 6 7 2 2" xfId="25144"/>
    <cellStyle name="Note 4 2 6 7 3" xfId="25145"/>
    <cellStyle name="Note 4 2 6 8" xfId="25146"/>
    <cellStyle name="Note 4 2 6 8 2" xfId="25147"/>
    <cellStyle name="Note 4 2 6 8 2 2" xfId="25148"/>
    <cellStyle name="Note 4 2 6 8 3" xfId="25149"/>
    <cellStyle name="Note 4 2 6 9" xfId="25150"/>
    <cellStyle name="Note 4 2 6 9 2" xfId="25151"/>
    <cellStyle name="Note 4 2 6 9 2 2" xfId="25152"/>
    <cellStyle name="Note 4 2 6 9 3" xfId="25153"/>
    <cellStyle name="Note 4 2 7" xfId="25154"/>
    <cellStyle name="Note 4 2 7 2" xfId="25155"/>
    <cellStyle name="Note 4 2 7 2 2" xfId="25156"/>
    <cellStyle name="Note 4 2 7 3" xfId="25157"/>
    <cellStyle name="Note 4 2 8" xfId="25158"/>
    <cellStyle name="Note 4 2 8 2" xfId="25159"/>
    <cellStyle name="Note 4 2 8 2 2" xfId="25160"/>
    <cellStyle name="Note 4 2 8 3" xfId="25161"/>
    <cellStyle name="Note 4 2 9" xfId="25162"/>
    <cellStyle name="Note 4 2 9 2" xfId="25163"/>
    <cellStyle name="Note 4 2 9 2 2" xfId="25164"/>
    <cellStyle name="Note 4 2 9 3" xfId="25165"/>
    <cellStyle name="Note 4 20" xfId="25166"/>
    <cellStyle name="Note 4 20 2" xfId="25167"/>
    <cellStyle name="Note 4 20 2 2" xfId="25168"/>
    <cellStyle name="Note 4 20 3" xfId="25169"/>
    <cellStyle name="Note 4 21" xfId="25170"/>
    <cellStyle name="Note 4 21 2" xfId="25171"/>
    <cellStyle name="Note 4 21 2 2" xfId="25172"/>
    <cellStyle name="Note 4 21 3" xfId="25173"/>
    <cellStyle name="Note 4 22" xfId="25174"/>
    <cellStyle name="Note 4 22 2" xfId="25175"/>
    <cellStyle name="Note 4 22 2 2" xfId="25176"/>
    <cellStyle name="Note 4 22 3" xfId="25177"/>
    <cellStyle name="Note 4 23" xfId="25178"/>
    <cellStyle name="Note 4 23 2" xfId="25179"/>
    <cellStyle name="Note 4 24" xfId="25180"/>
    <cellStyle name="Note 4 25" xfId="25181"/>
    <cellStyle name="Note 4 26" xfId="25182"/>
    <cellStyle name="Note 4 27" xfId="25183"/>
    <cellStyle name="Note 4 3" xfId="25184"/>
    <cellStyle name="Note 4 3 10" xfId="25185"/>
    <cellStyle name="Note 4 3 10 2" xfId="25186"/>
    <cellStyle name="Note 4 3 10 2 2" xfId="25187"/>
    <cellStyle name="Note 4 3 10 3" xfId="25188"/>
    <cellStyle name="Note 4 3 11" xfId="25189"/>
    <cellStyle name="Note 4 3 11 2" xfId="25190"/>
    <cellStyle name="Note 4 3 11 2 2" xfId="25191"/>
    <cellStyle name="Note 4 3 11 3" xfId="25192"/>
    <cellStyle name="Note 4 3 12" xfId="25193"/>
    <cellStyle name="Note 4 3 12 2" xfId="25194"/>
    <cellStyle name="Note 4 3 12 2 2" xfId="25195"/>
    <cellStyle name="Note 4 3 12 3" xfId="25196"/>
    <cellStyle name="Note 4 3 13" xfId="25197"/>
    <cellStyle name="Note 4 3 13 2" xfId="25198"/>
    <cellStyle name="Note 4 3 13 2 2" xfId="25199"/>
    <cellStyle name="Note 4 3 13 3" xfId="25200"/>
    <cellStyle name="Note 4 3 14" xfId="25201"/>
    <cellStyle name="Note 4 3 14 2" xfId="25202"/>
    <cellStyle name="Note 4 3 14 2 2" xfId="25203"/>
    <cellStyle name="Note 4 3 14 3" xfId="25204"/>
    <cellStyle name="Note 4 3 15" xfId="25205"/>
    <cellStyle name="Note 4 3 15 2" xfId="25206"/>
    <cellStyle name="Note 4 3 15 2 2" xfId="25207"/>
    <cellStyle name="Note 4 3 15 3" xfId="25208"/>
    <cellStyle name="Note 4 3 16" xfId="25209"/>
    <cellStyle name="Note 4 3 16 2" xfId="25210"/>
    <cellStyle name="Note 4 3 16 2 2" xfId="25211"/>
    <cellStyle name="Note 4 3 16 3" xfId="25212"/>
    <cellStyle name="Note 4 3 17" xfId="25213"/>
    <cellStyle name="Note 4 3 17 2" xfId="25214"/>
    <cellStyle name="Note 4 3 17 2 2" xfId="25215"/>
    <cellStyle name="Note 4 3 17 3" xfId="25216"/>
    <cellStyle name="Note 4 3 18" xfId="25217"/>
    <cellStyle name="Note 4 3 18 2" xfId="25218"/>
    <cellStyle name="Note 4 3 18 2 2" xfId="25219"/>
    <cellStyle name="Note 4 3 18 3" xfId="25220"/>
    <cellStyle name="Note 4 3 19" xfId="25221"/>
    <cellStyle name="Note 4 3 19 2" xfId="25222"/>
    <cellStyle name="Note 4 3 19 2 2" xfId="25223"/>
    <cellStyle name="Note 4 3 19 3" xfId="25224"/>
    <cellStyle name="Note 4 3 2" xfId="25225"/>
    <cellStyle name="Note 4 3 2 10" xfId="25226"/>
    <cellStyle name="Note 4 3 2 10 2" xfId="25227"/>
    <cellStyle name="Note 4 3 2 10 2 2" xfId="25228"/>
    <cellStyle name="Note 4 3 2 10 3" xfId="25229"/>
    <cellStyle name="Note 4 3 2 11" xfId="25230"/>
    <cellStyle name="Note 4 3 2 11 2" xfId="25231"/>
    <cellStyle name="Note 4 3 2 11 2 2" xfId="25232"/>
    <cellStyle name="Note 4 3 2 11 3" xfId="25233"/>
    <cellStyle name="Note 4 3 2 12" xfId="25234"/>
    <cellStyle name="Note 4 3 2 12 2" xfId="25235"/>
    <cellStyle name="Note 4 3 2 12 2 2" xfId="25236"/>
    <cellStyle name="Note 4 3 2 12 3" xfId="25237"/>
    <cellStyle name="Note 4 3 2 13" xfId="25238"/>
    <cellStyle name="Note 4 3 2 13 2" xfId="25239"/>
    <cellStyle name="Note 4 3 2 13 2 2" xfId="25240"/>
    <cellStyle name="Note 4 3 2 13 3" xfId="25241"/>
    <cellStyle name="Note 4 3 2 14" xfId="25242"/>
    <cellStyle name="Note 4 3 2 14 2" xfId="25243"/>
    <cellStyle name="Note 4 3 2 14 2 2" xfId="25244"/>
    <cellStyle name="Note 4 3 2 14 3" xfId="25245"/>
    <cellStyle name="Note 4 3 2 15" xfId="25246"/>
    <cellStyle name="Note 4 3 2 15 2" xfId="25247"/>
    <cellStyle name="Note 4 3 2 15 2 2" xfId="25248"/>
    <cellStyle name="Note 4 3 2 15 3" xfId="25249"/>
    <cellStyle name="Note 4 3 2 16" xfId="25250"/>
    <cellStyle name="Note 4 3 2 16 2" xfId="25251"/>
    <cellStyle name="Note 4 3 2 16 2 2" xfId="25252"/>
    <cellStyle name="Note 4 3 2 16 3" xfId="25253"/>
    <cellStyle name="Note 4 3 2 17" xfId="25254"/>
    <cellStyle name="Note 4 3 2 17 2" xfId="25255"/>
    <cellStyle name="Note 4 3 2 17 2 2" xfId="25256"/>
    <cellStyle name="Note 4 3 2 17 3" xfId="25257"/>
    <cellStyle name="Note 4 3 2 18" xfId="25258"/>
    <cellStyle name="Note 4 3 2 18 2" xfId="25259"/>
    <cellStyle name="Note 4 3 2 19" xfId="25260"/>
    <cellStyle name="Note 4 3 2 2" xfId="25261"/>
    <cellStyle name="Note 4 3 2 2 10" xfId="25262"/>
    <cellStyle name="Note 4 3 2 2 10 2" xfId="25263"/>
    <cellStyle name="Note 4 3 2 2 10 2 2" xfId="25264"/>
    <cellStyle name="Note 4 3 2 2 10 3" xfId="25265"/>
    <cellStyle name="Note 4 3 2 2 11" xfId="25266"/>
    <cellStyle name="Note 4 3 2 2 11 2" xfId="25267"/>
    <cellStyle name="Note 4 3 2 2 11 2 2" xfId="25268"/>
    <cellStyle name="Note 4 3 2 2 11 3" xfId="25269"/>
    <cellStyle name="Note 4 3 2 2 12" xfId="25270"/>
    <cellStyle name="Note 4 3 2 2 12 2" xfId="25271"/>
    <cellStyle name="Note 4 3 2 2 12 2 2" xfId="25272"/>
    <cellStyle name="Note 4 3 2 2 12 3" xfId="25273"/>
    <cellStyle name="Note 4 3 2 2 13" xfId="25274"/>
    <cellStyle name="Note 4 3 2 2 13 2" xfId="25275"/>
    <cellStyle name="Note 4 3 2 2 13 2 2" xfId="25276"/>
    <cellStyle name="Note 4 3 2 2 13 3" xfId="25277"/>
    <cellStyle name="Note 4 3 2 2 14" xfId="25278"/>
    <cellStyle name="Note 4 3 2 2 14 2" xfId="25279"/>
    <cellStyle name="Note 4 3 2 2 14 2 2" xfId="25280"/>
    <cellStyle name="Note 4 3 2 2 14 3" xfId="25281"/>
    <cellStyle name="Note 4 3 2 2 15" xfId="25282"/>
    <cellStyle name="Note 4 3 2 2 15 2" xfId="25283"/>
    <cellStyle name="Note 4 3 2 2 15 2 2" xfId="25284"/>
    <cellStyle name="Note 4 3 2 2 15 3" xfId="25285"/>
    <cellStyle name="Note 4 3 2 2 16" xfId="25286"/>
    <cellStyle name="Note 4 3 2 2 16 2" xfId="25287"/>
    <cellStyle name="Note 4 3 2 2 16 2 2" xfId="25288"/>
    <cellStyle name="Note 4 3 2 2 16 3" xfId="25289"/>
    <cellStyle name="Note 4 3 2 2 17" xfId="25290"/>
    <cellStyle name="Note 4 3 2 2 17 2" xfId="25291"/>
    <cellStyle name="Note 4 3 2 2 17 2 2" xfId="25292"/>
    <cellStyle name="Note 4 3 2 2 17 3" xfId="25293"/>
    <cellStyle name="Note 4 3 2 2 18" xfId="25294"/>
    <cellStyle name="Note 4 3 2 2 18 2" xfId="25295"/>
    <cellStyle name="Note 4 3 2 2 18 2 2" xfId="25296"/>
    <cellStyle name="Note 4 3 2 2 18 3" xfId="25297"/>
    <cellStyle name="Note 4 3 2 2 19" xfId="25298"/>
    <cellStyle name="Note 4 3 2 2 19 2" xfId="25299"/>
    <cellStyle name="Note 4 3 2 2 19 2 2" xfId="25300"/>
    <cellStyle name="Note 4 3 2 2 19 3" xfId="25301"/>
    <cellStyle name="Note 4 3 2 2 2" xfId="25302"/>
    <cellStyle name="Note 4 3 2 2 2 2" xfId="25303"/>
    <cellStyle name="Note 4 3 2 2 2 2 2" xfId="25304"/>
    <cellStyle name="Note 4 3 2 2 2 3" xfId="25305"/>
    <cellStyle name="Note 4 3 2 2 20" xfId="25306"/>
    <cellStyle name="Note 4 3 2 2 20 2" xfId="25307"/>
    <cellStyle name="Note 4 3 2 2 20 2 2" xfId="25308"/>
    <cellStyle name="Note 4 3 2 2 20 3" xfId="25309"/>
    <cellStyle name="Note 4 3 2 2 21" xfId="25310"/>
    <cellStyle name="Note 4 3 2 2 21 2" xfId="25311"/>
    <cellStyle name="Note 4 3 2 2 22" xfId="25312"/>
    <cellStyle name="Note 4 3 2 2 3" xfId="25313"/>
    <cellStyle name="Note 4 3 2 2 3 2" xfId="25314"/>
    <cellStyle name="Note 4 3 2 2 3 2 2" xfId="25315"/>
    <cellStyle name="Note 4 3 2 2 3 3" xfId="25316"/>
    <cellStyle name="Note 4 3 2 2 4" xfId="25317"/>
    <cellStyle name="Note 4 3 2 2 4 2" xfId="25318"/>
    <cellStyle name="Note 4 3 2 2 4 2 2" xfId="25319"/>
    <cellStyle name="Note 4 3 2 2 4 3" xfId="25320"/>
    <cellStyle name="Note 4 3 2 2 5" xfId="25321"/>
    <cellStyle name="Note 4 3 2 2 5 2" xfId="25322"/>
    <cellStyle name="Note 4 3 2 2 5 2 2" xfId="25323"/>
    <cellStyle name="Note 4 3 2 2 5 3" xfId="25324"/>
    <cellStyle name="Note 4 3 2 2 6" xfId="25325"/>
    <cellStyle name="Note 4 3 2 2 6 2" xfId="25326"/>
    <cellStyle name="Note 4 3 2 2 6 2 2" xfId="25327"/>
    <cellStyle name="Note 4 3 2 2 6 3" xfId="25328"/>
    <cellStyle name="Note 4 3 2 2 7" xfId="25329"/>
    <cellStyle name="Note 4 3 2 2 7 2" xfId="25330"/>
    <cellStyle name="Note 4 3 2 2 7 2 2" xfId="25331"/>
    <cellStyle name="Note 4 3 2 2 7 3" xfId="25332"/>
    <cellStyle name="Note 4 3 2 2 8" xfId="25333"/>
    <cellStyle name="Note 4 3 2 2 8 2" xfId="25334"/>
    <cellStyle name="Note 4 3 2 2 8 2 2" xfId="25335"/>
    <cellStyle name="Note 4 3 2 2 8 3" xfId="25336"/>
    <cellStyle name="Note 4 3 2 2 9" xfId="25337"/>
    <cellStyle name="Note 4 3 2 2 9 2" xfId="25338"/>
    <cellStyle name="Note 4 3 2 2 9 2 2" xfId="25339"/>
    <cellStyle name="Note 4 3 2 2 9 3" xfId="25340"/>
    <cellStyle name="Note 4 3 2 3" xfId="25341"/>
    <cellStyle name="Note 4 3 2 3 2" xfId="25342"/>
    <cellStyle name="Note 4 3 2 3 2 2" xfId="25343"/>
    <cellStyle name="Note 4 3 2 3 3" xfId="25344"/>
    <cellStyle name="Note 4 3 2 4" xfId="25345"/>
    <cellStyle name="Note 4 3 2 4 2" xfId="25346"/>
    <cellStyle name="Note 4 3 2 4 2 2" xfId="25347"/>
    <cellStyle name="Note 4 3 2 4 3" xfId="25348"/>
    <cellStyle name="Note 4 3 2 5" xfId="25349"/>
    <cellStyle name="Note 4 3 2 5 2" xfId="25350"/>
    <cellStyle name="Note 4 3 2 5 2 2" xfId="25351"/>
    <cellStyle name="Note 4 3 2 5 3" xfId="25352"/>
    <cellStyle name="Note 4 3 2 6" xfId="25353"/>
    <cellStyle name="Note 4 3 2 6 2" xfId="25354"/>
    <cellStyle name="Note 4 3 2 6 2 2" xfId="25355"/>
    <cellStyle name="Note 4 3 2 6 3" xfId="25356"/>
    <cellStyle name="Note 4 3 2 7" xfId="25357"/>
    <cellStyle name="Note 4 3 2 7 2" xfId="25358"/>
    <cellStyle name="Note 4 3 2 7 2 2" xfId="25359"/>
    <cellStyle name="Note 4 3 2 7 3" xfId="25360"/>
    <cellStyle name="Note 4 3 2 8" xfId="25361"/>
    <cellStyle name="Note 4 3 2 8 2" xfId="25362"/>
    <cellStyle name="Note 4 3 2 8 2 2" xfId="25363"/>
    <cellStyle name="Note 4 3 2 8 3" xfId="25364"/>
    <cellStyle name="Note 4 3 2 9" xfId="25365"/>
    <cellStyle name="Note 4 3 2 9 2" xfId="25366"/>
    <cellStyle name="Note 4 3 2 9 2 2" xfId="25367"/>
    <cellStyle name="Note 4 3 2 9 3" xfId="25368"/>
    <cellStyle name="Note 4 3 20" xfId="25369"/>
    <cellStyle name="Note 4 3 20 2" xfId="25370"/>
    <cellStyle name="Note 4 3 20 2 2" xfId="25371"/>
    <cellStyle name="Note 4 3 20 3" xfId="25372"/>
    <cellStyle name="Note 4 3 21" xfId="25373"/>
    <cellStyle name="Note 4 3 21 2" xfId="25374"/>
    <cellStyle name="Note 4 3 22" xfId="25375"/>
    <cellStyle name="Note 4 3 3" xfId="25376"/>
    <cellStyle name="Note 4 3 3 10" xfId="25377"/>
    <cellStyle name="Note 4 3 3 10 2" xfId="25378"/>
    <cellStyle name="Note 4 3 3 10 2 2" xfId="25379"/>
    <cellStyle name="Note 4 3 3 10 3" xfId="25380"/>
    <cellStyle name="Note 4 3 3 11" xfId="25381"/>
    <cellStyle name="Note 4 3 3 11 2" xfId="25382"/>
    <cellStyle name="Note 4 3 3 11 2 2" xfId="25383"/>
    <cellStyle name="Note 4 3 3 11 3" xfId="25384"/>
    <cellStyle name="Note 4 3 3 12" xfId="25385"/>
    <cellStyle name="Note 4 3 3 12 2" xfId="25386"/>
    <cellStyle name="Note 4 3 3 12 2 2" xfId="25387"/>
    <cellStyle name="Note 4 3 3 12 3" xfId="25388"/>
    <cellStyle name="Note 4 3 3 13" xfId="25389"/>
    <cellStyle name="Note 4 3 3 13 2" xfId="25390"/>
    <cellStyle name="Note 4 3 3 13 2 2" xfId="25391"/>
    <cellStyle name="Note 4 3 3 13 3" xfId="25392"/>
    <cellStyle name="Note 4 3 3 14" xfId="25393"/>
    <cellStyle name="Note 4 3 3 14 2" xfId="25394"/>
    <cellStyle name="Note 4 3 3 14 2 2" xfId="25395"/>
    <cellStyle name="Note 4 3 3 14 3" xfId="25396"/>
    <cellStyle name="Note 4 3 3 15" xfId="25397"/>
    <cellStyle name="Note 4 3 3 15 2" xfId="25398"/>
    <cellStyle name="Note 4 3 3 15 2 2" xfId="25399"/>
    <cellStyle name="Note 4 3 3 15 3" xfId="25400"/>
    <cellStyle name="Note 4 3 3 16" xfId="25401"/>
    <cellStyle name="Note 4 3 3 16 2" xfId="25402"/>
    <cellStyle name="Note 4 3 3 16 2 2" xfId="25403"/>
    <cellStyle name="Note 4 3 3 16 3" xfId="25404"/>
    <cellStyle name="Note 4 3 3 17" xfId="25405"/>
    <cellStyle name="Note 4 3 3 17 2" xfId="25406"/>
    <cellStyle name="Note 4 3 3 17 2 2" xfId="25407"/>
    <cellStyle name="Note 4 3 3 17 3" xfId="25408"/>
    <cellStyle name="Note 4 3 3 18" xfId="25409"/>
    <cellStyle name="Note 4 3 3 18 2" xfId="25410"/>
    <cellStyle name="Note 4 3 3 19" xfId="25411"/>
    <cellStyle name="Note 4 3 3 2" xfId="25412"/>
    <cellStyle name="Note 4 3 3 2 10" xfId="25413"/>
    <cellStyle name="Note 4 3 3 2 10 2" xfId="25414"/>
    <cellStyle name="Note 4 3 3 2 10 2 2" xfId="25415"/>
    <cellStyle name="Note 4 3 3 2 10 3" xfId="25416"/>
    <cellStyle name="Note 4 3 3 2 11" xfId="25417"/>
    <cellStyle name="Note 4 3 3 2 11 2" xfId="25418"/>
    <cellStyle name="Note 4 3 3 2 11 2 2" xfId="25419"/>
    <cellStyle name="Note 4 3 3 2 11 3" xfId="25420"/>
    <cellStyle name="Note 4 3 3 2 12" xfId="25421"/>
    <cellStyle name="Note 4 3 3 2 12 2" xfId="25422"/>
    <cellStyle name="Note 4 3 3 2 12 2 2" xfId="25423"/>
    <cellStyle name="Note 4 3 3 2 12 3" xfId="25424"/>
    <cellStyle name="Note 4 3 3 2 13" xfId="25425"/>
    <cellStyle name="Note 4 3 3 2 13 2" xfId="25426"/>
    <cellStyle name="Note 4 3 3 2 13 2 2" xfId="25427"/>
    <cellStyle name="Note 4 3 3 2 13 3" xfId="25428"/>
    <cellStyle name="Note 4 3 3 2 14" xfId="25429"/>
    <cellStyle name="Note 4 3 3 2 14 2" xfId="25430"/>
    <cellStyle name="Note 4 3 3 2 14 2 2" xfId="25431"/>
    <cellStyle name="Note 4 3 3 2 14 3" xfId="25432"/>
    <cellStyle name="Note 4 3 3 2 15" xfId="25433"/>
    <cellStyle name="Note 4 3 3 2 15 2" xfId="25434"/>
    <cellStyle name="Note 4 3 3 2 15 2 2" xfId="25435"/>
    <cellStyle name="Note 4 3 3 2 15 3" xfId="25436"/>
    <cellStyle name="Note 4 3 3 2 16" xfId="25437"/>
    <cellStyle name="Note 4 3 3 2 16 2" xfId="25438"/>
    <cellStyle name="Note 4 3 3 2 16 2 2" xfId="25439"/>
    <cellStyle name="Note 4 3 3 2 16 3" xfId="25440"/>
    <cellStyle name="Note 4 3 3 2 17" xfId="25441"/>
    <cellStyle name="Note 4 3 3 2 17 2" xfId="25442"/>
    <cellStyle name="Note 4 3 3 2 17 2 2" xfId="25443"/>
    <cellStyle name="Note 4 3 3 2 17 3" xfId="25444"/>
    <cellStyle name="Note 4 3 3 2 18" xfId="25445"/>
    <cellStyle name="Note 4 3 3 2 18 2" xfId="25446"/>
    <cellStyle name="Note 4 3 3 2 18 2 2" xfId="25447"/>
    <cellStyle name="Note 4 3 3 2 18 3" xfId="25448"/>
    <cellStyle name="Note 4 3 3 2 19" xfId="25449"/>
    <cellStyle name="Note 4 3 3 2 19 2" xfId="25450"/>
    <cellStyle name="Note 4 3 3 2 19 2 2" xfId="25451"/>
    <cellStyle name="Note 4 3 3 2 19 3" xfId="25452"/>
    <cellStyle name="Note 4 3 3 2 2" xfId="25453"/>
    <cellStyle name="Note 4 3 3 2 2 2" xfId="25454"/>
    <cellStyle name="Note 4 3 3 2 2 2 2" xfId="25455"/>
    <cellStyle name="Note 4 3 3 2 2 3" xfId="25456"/>
    <cellStyle name="Note 4 3 3 2 20" xfId="25457"/>
    <cellStyle name="Note 4 3 3 2 20 2" xfId="25458"/>
    <cellStyle name="Note 4 3 3 2 20 2 2" xfId="25459"/>
    <cellStyle name="Note 4 3 3 2 20 3" xfId="25460"/>
    <cellStyle name="Note 4 3 3 2 21" xfId="25461"/>
    <cellStyle name="Note 4 3 3 2 21 2" xfId="25462"/>
    <cellStyle name="Note 4 3 3 2 22" xfId="25463"/>
    <cellStyle name="Note 4 3 3 2 3" xfId="25464"/>
    <cellStyle name="Note 4 3 3 2 3 2" xfId="25465"/>
    <cellStyle name="Note 4 3 3 2 3 2 2" xfId="25466"/>
    <cellStyle name="Note 4 3 3 2 3 3" xfId="25467"/>
    <cellStyle name="Note 4 3 3 2 4" xfId="25468"/>
    <cellStyle name="Note 4 3 3 2 4 2" xfId="25469"/>
    <cellStyle name="Note 4 3 3 2 4 2 2" xfId="25470"/>
    <cellStyle name="Note 4 3 3 2 4 3" xfId="25471"/>
    <cellStyle name="Note 4 3 3 2 5" xfId="25472"/>
    <cellStyle name="Note 4 3 3 2 5 2" xfId="25473"/>
    <cellStyle name="Note 4 3 3 2 5 2 2" xfId="25474"/>
    <cellStyle name="Note 4 3 3 2 5 3" xfId="25475"/>
    <cellStyle name="Note 4 3 3 2 6" xfId="25476"/>
    <cellStyle name="Note 4 3 3 2 6 2" xfId="25477"/>
    <cellStyle name="Note 4 3 3 2 6 2 2" xfId="25478"/>
    <cellStyle name="Note 4 3 3 2 6 3" xfId="25479"/>
    <cellStyle name="Note 4 3 3 2 7" xfId="25480"/>
    <cellStyle name="Note 4 3 3 2 7 2" xfId="25481"/>
    <cellStyle name="Note 4 3 3 2 7 2 2" xfId="25482"/>
    <cellStyle name="Note 4 3 3 2 7 3" xfId="25483"/>
    <cellStyle name="Note 4 3 3 2 8" xfId="25484"/>
    <cellStyle name="Note 4 3 3 2 8 2" xfId="25485"/>
    <cellStyle name="Note 4 3 3 2 8 2 2" xfId="25486"/>
    <cellStyle name="Note 4 3 3 2 8 3" xfId="25487"/>
    <cellStyle name="Note 4 3 3 2 9" xfId="25488"/>
    <cellStyle name="Note 4 3 3 2 9 2" xfId="25489"/>
    <cellStyle name="Note 4 3 3 2 9 2 2" xfId="25490"/>
    <cellStyle name="Note 4 3 3 2 9 3" xfId="25491"/>
    <cellStyle name="Note 4 3 3 3" xfId="25492"/>
    <cellStyle name="Note 4 3 3 3 2" xfId="25493"/>
    <cellStyle name="Note 4 3 3 3 2 2" xfId="25494"/>
    <cellStyle name="Note 4 3 3 3 3" xfId="25495"/>
    <cellStyle name="Note 4 3 3 4" xfId="25496"/>
    <cellStyle name="Note 4 3 3 4 2" xfId="25497"/>
    <cellStyle name="Note 4 3 3 4 2 2" xfId="25498"/>
    <cellStyle name="Note 4 3 3 4 3" xfId="25499"/>
    <cellStyle name="Note 4 3 3 5" xfId="25500"/>
    <cellStyle name="Note 4 3 3 5 2" xfId="25501"/>
    <cellStyle name="Note 4 3 3 5 2 2" xfId="25502"/>
    <cellStyle name="Note 4 3 3 5 3" xfId="25503"/>
    <cellStyle name="Note 4 3 3 6" xfId="25504"/>
    <cellStyle name="Note 4 3 3 6 2" xfId="25505"/>
    <cellStyle name="Note 4 3 3 6 2 2" xfId="25506"/>
    <cellStyle name="Note 4 3 3 6 3" xfId="25507"/>
    <cellStyle name="Note 4 3 3 7" xfId="25508"/>
    <cellStyle name="Note 4 3 3 7 2" xfId="25509"/>
    <cellStyle name="Note 4 3 3 7 2 2" xfId="25510"/>
    <cellStyle name="Note 4 3 3 7 3" xfId="25511"/>
    <cellStyle name="Note 4 3 3 8" xfId="25512"/>
    <cellStyle name="Note 4 3 3 8 2" xfId="25513"/>
    <cellStyle name="Note 4 3 3 8 2 2" xfId="25514"/>
    <cellStyle name="Note 4 3 3 8 3" xfId="25515"/>
    <cellStyle name="Note 4 3 3 9" xfId="25516"/>
    <cellStyle name="Note 4 3 3 9 2" xfId="25517"/>
    <cellStyle name="Note 4 3 3 9 2 2" xfId="25518"/>
    <cellStyle name="Note 4 3 3 9 3" xfId="25519"/>
    <cellStyle name="Note 4 3 4" xfId="25520"/>
    <cellStyle name="Note 4 3 4 10" xfId="25521"/>
    <cellStyle name="Note 4 3 4 10 2" xfId="25522"/>
    <cellStyle name="Note 4 3 4 10 2 2" xfId="25523"/>
    <cellStyle name="Note 4 3 4 10 3" xfId="25524"/>
    <cellStyle name="Note 4 3 4 11" xfId="25525"/>
    <cellStyle name="Note 4 3 4 11 2" xfId="25526"/>
    <cellStyle name="Note 4 3 4 11 2 2" xfId="25527"/>
    <cellStyle name="Note 4 3 4 11 3" xfId="25528"/>
    <cellStyle name="Note 4 3 4 12" xfId="25529"/>
    <cellStyle name="Note 4 3 4 12 2" xfId="25530"/>
    <cellStyle name="Note 4 3 4 12 2 2" xfId="25531"/>
    <cellStyle name="Note 4 3 4 12 3" xfId="25532"/>
    <cellStyle name="Note 4 3 4 13" xfId="25533"/>
    <cellStyle name="Note 4 3 4 13 2" xfId="25534"/>
    <cellStyle name="Note 4 3 4 13 2 2" xfId="25535"/>
    <cellStyle name="Note 4 3 4 13 3" xfId="25536"/>
    <cellStyle name="Note 4 3 4 14" xfId="25537"/>
    <cellStyle name="Note 4 3 4 14 2" xfId="25538"/>
    <cellStyle name="Note 4 3 4 14 2 2" xfId="25539"/>
    <cellStyle name="Note 4 3 4 14 3" xfId="25540"/>
    <cellStyle name="Note 4 3 4 15" xfId="25541"/>
    <cellStyle name="Note 4 3 4 15 2" xfId="25542"/>
    <cellStyle name="Note 4 3 4 15 2 2" xfId="25543"/>
    <cellStyle name="Note 4 3 4 15 3" xfId="25544"/>
    <cellStyle name="Note 4 3 4 16" xfId="25545"/>
    <cellStyle name="Note 4 3 4 16 2" xfId="25546"/>
    <cellStyle name="Note 4 3 4 16 2 2" xfId="25547"/>
    <cellStyle name="Note 4 3 4 16 3" xfId="25548"/>
    <cellStyle name="Note 4 3 4 17" xfId="25549"/>
    <cellStyle name="Note 4 3 4 17 2" xfId="25550"/>
    <cellStyle name="Note 4 3 4 17 2 2" xfId="25551"/>
    <cellStyle name="Note 4 3 4 17 3" xfId="25552"/>
    <cellStyle name="Note 4 3 4 18" xfId="25553"/>
    <cellStyle name="Note 4 3 4 18 2" xfId="25554"/>
    <cellStyle name="Note 4 3 4 18 2 2" xfId="25555"/>
    <cellStyle name="Note 4 3 4 18 3" xfId="25556"/>
    <cellStyle name="Note 4 3 4 19" xfId="25557"/>
    <cellStyle name="Note 4 3 4 19 2" xfId="25558"/>
    <cellStyle name="Note 4 3 4 19 2 2" xfId="25559"/>
    <cellStyle name="Note 4 3 4 19 3" xfId="25560"/>
    <cellStyle name="Note 4 3 4 2" xfId="25561"/>
    <cellStyle name="Note 4 3 4 2 10" xfId="25562"/>
    <cellStyle name="Note 4 3 4 2 10 2" xfId="25563"/>
    <cellStyle name="Note 4 3 4 2 10 2 2" xfId="25564"/>
    <cellStyle name="Note 4 3 4 2 10 3" xfId="25565"/>
    <cellStyle name="Note 4 3 4 2 11" xfId="25566"/>
    <cellStyle name="Note 4 3 4 2 11 2" xfId="25567"/>
    <cellStyle name="Note 4 3 4 2 11 2 2" xfId="25568"/>
    <cellStyle name="Note 4 3 4 2 11 3" xfId="25569"/>
    <cellStyle name="Note 4 3 4 2 12" xfId="25570"/>
    <cellStyle name="Note 4 3 4 2 12 2" xfId="25571"/>
    <cellStyle name="Note 4 3 4 2 12 2 2" xfId="25572"/>
    <cellStyle name="Note 4 3 4 2 12 3" xfId="25573"/>
    <cellStyle name="Note 4 3 4 2 13" xfId="25574"/>
    <cellStyle name="Note 4 3 4 2 13 2" xfId="25575"/>
    <cellStyle name="Note 4 3 4 2 13 2 2" xfId="25576"/>
    <cellStyle name="Note 4 3 4 2 13 3" xfId="25577"/>
    <cellStyle name="Note 4 3 4 2 14" xfId="25578"/>
    <cellStyle name="Note 4 3 4 2 14 2" xfId="25579"/>
    <cellStyle name="Note 4 3 4 2 14 2 2" xfId="25580"/>
    <cellStyle name="Note 4 3 4 2 14 3" xfId="25581"/>
    <cellStyle name="Note 4 3 4 2 15" xfId="25582"/>
    <cellStyle name="Note 4 3 4 2 15 2" xfId="25583"/>
    <cellStyle name="Note 4 3 4 2 15 2 2" xfId="25584"/>
    <cellStyle name="Note 4 3 4 2 15 3" xfId="25585"/>
    <cellStyle name="Note 4 3 4 2 16" xfId="25586"/>
    <cellStyle name="Note 4 3 4 2 16 2" xfId="25587"/>
    <cellStyle name="Note 4 3 4 2 16 2 2" xfId="25588"/>
    <cellStyle name="Note 4 3 4 2 16 3" xfId="25589"/>
    <cellStyle name="Note 4 3 4 2 17" xfId="25590"/>
    <cellStyle name="Note 4 3 4 2 17 2" xfId="25591"/>
    <cellStyle name="Note 4 3 4 2 17 2 2" xfId="25592"/>
    <cellStyle name="Note 4 3 4 2 17 3" xfId="25593"/>
    <cellStyle name="Note 4 3 4 2 18" xfId="25594"/>
    <cellStyle name="Note 4 3 4 2 18 2" xfId="25595"/>
    <cellStyle name="Note 4 3 4 2 18 2 2" xfId="25596"/>
    <cellStyle name="Note 4 3 4 2 18 3" xfId="25597"/>
    <cellStyle name="Note 4 3 4 2 19" xfId="25598"/>
    <cellStyle name="Note 4 3 4 2 19 2" xfId="25599"/>
    <cellStyle name="Note 4 3 4 2 19 2 2" xfId="25600"/>
    <cellStyle name="Note 4 3 4 2 19 3" xfId="25601"/>
    <cellStyle name="Note 4 3 4 2 2" xfId="25602"/>
    <cellStyle name="Note 4 3 4 2 2 2" xfId="25603"/>
    <cellStyle name="Note 4 3 4 2 2 2 2" xfId="25604"/>
    <cellStyle name="Note 4 3 4 2 2 3" xfId="25605"/>
    <cellStyle name="Note 4 3 4 2 20" xfId="25606"/>
    <cellStyle name="Note 4 3 4 2 20 2" xfId="25607"/>
    <cellStyle name="Note 4 3 4 2 20 2 2" xfId="25608"/>
    <cellStyle name="Note 4 3 4 2 20 3" xfId="25609"/>
    <cellStyle name="Note 4 3 4 2 21" xfId="25610"/>
    <cellStyle name="Note 4 3 4 2 21 2" xfId="25611"/>
    <cellStyle name="Note 4 3 4 2 22" xfId="25612"/>
    <cellStyle name="Note 4 3 4 2 3" xfId="25613"/>
    <cellStyle name="Note 4 3 4 2 3 2" xfId="25614"/>
    <cellStyle name="Note 4 3 4 2 3 2 2" xfId="25615"/>
    <cellStyle name="Note 4 3 4 2 3 3" xfId="25616"/>
    <cellStyle name="Note 4 3 4 2 4" xfId="25617"/>
    <cellStyle name="Note 4 3 4 2 4 2" xfId="25618"/>
    <cellStyle name="Note 4 3 4 2 4 2 2" xfId="25619"/>
    <cellStyle name="Note 4 3 4 2 4 3" xfId="25620"/>
    <cellStyle name="Note 4 3 4 2 5" xfId="25621"/>
    <cellStyle name="Note 4 3 4 2 5 2" xfId="25622"/>
    <cellStyle name="Note 4 3 4 2 5 2 2" xfId="25623"/>
    <cellStyle name="Note 4 3 4 2 5 3" xfId="25624"/>
    <cellStyle name="Note 4 3 4 2 6" xfId="25625"/>
    <cellStyle name="Note 4 3 4 2 6 2" xfId="25626"/>
    <cellStyle name="Note 4 3 4 2 6 2 2" xfId="25627"/>
    <cellStyle name="Note 4 3 4 2 6 3" xfId="25628"/>
    <cellStyle name="Note 4 3 4 2 7" xfId="25629"/>
    <cellStyle name="Note 4 3 4 2 7 2" xfId="25630"/>
    <cellStyle name="Note 4 3 4 2 7 2 2" xfId="25631"/>
    <cellStyle name="Note 4 3 4 2 7 3" xfId="25632"/>
    <cellStyle name="Note 4 3 4 2 8" xfId="25633"/>
    <cellStyle name="Note 4 3 4 2 8 2" xfId="25634"/>
    <cellStyle name="Note 4 3 4 2 8 2 2" xfId="25635"/>
    <cellStyle name="Note 4 3 4 2 8 3" xfId="25636"/>
    <cellStyle name="Note 4 3 4 2 9" xfId="25637"/>
    <cellStyle name="Note 4 3 4 2 9 2" xfId="25638"/>
    <cellStyle name="Note 4 3 4 2 9 2 2" xfId="25639"/>
    <cellStyle name="Note 4 3 4 2 9 3" xfId="25640"/>
    <cellStyle name="Note 4 3 4 20" xfId="25641"/>
    <cellStyle name="Note 4 3 4 20 2" xfId="25642"/>
    <cellStyle name="Note 4 3 4 20 2 2" xfId="25643"/>
    <cellStyle name="Note 4 3 4 20 3" xfId="25644"/>
    <cellStyle name="Note 4 3 4 21" xfId="25645"/>
    <cellStyle name="Note 4 3 4 21 2" xfId="25646"/>
    <cellStyle name="Note 4 3 4 21 2 2" xfId="25647"/>
    <cellStyle name="Note 4 3 4 21 3" xfId="25648"/>
    <cellStyle name="Note 4 3 4 22" xfId="25649"/>
    <cellStyle name="Note 4 3 4 22 2" xfId="25650"/>
    <cellStyle name="Note 4 3 4 23" xfId="25651"/>
    <cellStyle name="Note 4 3 4 3" xfId="25652"/>
    <cellStyle name="Note 4 3 4 3 2" xfId="25653"/>
    <cellStyle name="Note 4 3 4 3 2 2" xfId="25654"/>
    <cellStyle name="Note 4 3 4 3 3" xfId="25655"/>
    <cellStyle name="Note 4 3 4 4" xfId="25656"/>
    <cellStyle name="Note 4 3 4 4 2" xfId="25657"/>
    <cellStyle name="Note 4 3 4 4 2 2" xfId="25658"/>
    <cellStyle name="Note 4 3 4 4 3" xfId="25659"/>
    <cellStyle name="Note 4 3 4 5" xfId="25660"/>
    <cellStyle name="Note 4 3 4 5 2" xfId="25661"/>
    <cellStyle name="Note 4 3 4 5 2 2" xfId="25662"/>
    <cellStyle name="Note 4 3 4 5 3" xfId="25663"/>
    <cellStyle name="Note 4 3 4 6" xfId="25664"/>
    <cellStyle name="Note 4 3 4 6 2" xfId="25665"/>
    <cellStyle name="Note 4 3 4 6 2 2" xfId="25666"/>
    <cellStyle name="Note 4 3 4 6 3" xfId="25667"/>
    <cellStyle name="Note 4 3 4 7" xfId="25668"/>
    <cellStyle name="Note 4 3 4 7 2" xfId="25669"/>
    <cellStyle name="Note 4 3 4 7 2 2" xfId="25670"/>
    <cellStyle name="Note 4 3 4 7 3" xfId="25671"/>
    <cellStyle name="Note 4 3 4 8" xfId="25672"/>
    <cellStyle name="Note 4 3 4 8 2" xfId="25673"/>
    <cellStyle name="Note 4 3 4 8 2 2" xfId="25674"/>
    <cellStyle name="Note 4 3 4 8 3" xfId="25675"/>
    <cellStyle name="Note 4 3 4 9" xfId="25676"/>
    <cellStyle name="Note 4 3 4 9 2" xfId="25677"/>
    <cellStyle name="Note 4 3 4 9 2 2" xfId="25678"/>
    <cellStyle name="Note 4 3 4 9 3" xfId="25679"/>
    <cellStyle name="Note 4 3 5" xfId="25680"/>
    <cellStyle name="Note 4 3 5 10" xfId="25681"/>
    <cellStyle name="Note 4 3 5 10 2" xfId="25682"/>
    <cellStyle name="Note 4 3 5 10 2 2" xfId="25683"/>
    <cellStyle name="Note 4 3 5 10 3" xfId="25684"/>
    <cellStyle name="Note 4 3 5 11" xfId="25685"/>
    <cellStyle name="Note 4 3 5 11 2" xfId="25686"/>
    <cellStyle name="Note 4 3 5 11 2 2" xfId="25687"/>
    <cellStyle name="Note 4 3 5 11 3" xfId="25688"/>
    <cellStyle name="Note 4 3 5 12" xfId="25689"/>
    <cellStyle name="Note 4 3 5 12 2" xfId="25690"/>
    <cellStyle name="Note 4 3 5 12 2 2" xfId="25691"/>
    <cellStyle name="Note 4 3 5 12 3" xfId="25692"/>
    <cellStyle name="Note 4 3 5 13" xfId="25693"/>
    <cellStyle name="Note 4 3 5 13 2" xfId="25694"/>
    <cellStyle name="Note 4 3 5 13 2 2" xfId="25695"/>
    <cellStyle name="Note 4 3 5 13 3" xfId="25696"/>
    <cellStyle name="Note 4 3 5 14" xfId="25697"/>
    <cellStyle name="Note 4 3 5 14 2" xfId="25698"/>
    <cellStyle name="Note 4 3 5 14 2 2" xfId="25699"/>
    <cellStyle name="Note 4 3 5 14 3" xfId="25700"/>
    <cellStyle name="Note 4 3 5 15" xfId="25701"/>
    <cellStyle name="Note 4 3 5 15 2" xfId="25702"/>
    <cellStyle name="Note 4 3 5 15 2 2" xfId="25703"/>
    <cellStyle name="Note 4 3 5 15 3" xfId="25704"/>
    <cellStyle name="Note 4 3 5 16" xfId="25705"/>
    <cellStyle name="Note 4 3 5 16 2" xfId="25706"/>
    <cellStyle name="Note 4 3 5 16 2 2" xfId="25707"/>
    <cellStyle name="Note 4 3 5 16 3" xfId="25708"/>
    <cellStyle name="Note 4 3 5 17" xfId="25709"/>
    <cellStyle name="Note 4 3 5 17 2" xfId="25710"/>
    <cellStyle name="Note 4 3 5 17 2 2" xfId="25711"/>
    <cellStyle name="Note 4 3 5 17 3" xfId="25712"/>
    <cellStyle name="Note 4 3 5 18" xfId="25713"/>
    <cellStyle name="Note 4 3 5 18 2" xfId="25714"/>
    <cellStyle name="Note 4 3 5 18 2 2" xfId="25715"/>
    <cellStyle name="Note 4 3 5 18 3" xfId="25716"/>
    <cellStyle name="Note 4 3 5 19" xfId="25717"/>
    <cellStyle name="Note 4 3 5 19 2" xfId="25718"/>
    <cellStyle name="Note 4 3 5 19 2 2" xfId="25719"/>
    <cellStyle name="Note 4 3 5 19 3" xfId="25720"/>
    <cellStyle name="Note 4 3 5 2" xfId="25721"/>
    <cellStyle name="Note 4 3 5 2 2" xfId="25722"/>
    <cellStyle name="Note 4 3 5 2 2 2" xfId="25723"/>
    <cellStyle name="Note 4 3 5 2 3" xfId="25724"/>
    <cellStyle name="Note 4 3 5 20" xfId="25725"/>
    <cellStyle name="Note 4 3 5 20 2" xfId="25726"/>
    <cellStyle name="Note 4 3 5 20 2 2" xfId="25727"/>
    <cellStyle name="Note 4 3 5 20 3" xfId="25728"/>
    <cellStyle name="Note 4 3 5 21" xfId="25729"/>
    <cellStyle name="Note 4 3 5 21 2" xfId="25730"/>
    <cellStyle name="Note 4 3 5 22" xfId="25731"/>
    <cellStyle name="Note 4 3 5 3" xfId="25732"/>
    <cellStyle name="Note 4 3 5 3 2" xfId="25733"/>
    <cellStyle name="Note 4 3 5 3 2 2" xfId="25734"/>
    <cellStyle name="Note 4 3 5 3 3" xfId="25735"/>
    <cellStyle name="Note 4 3 5 4" xfId="25736"/>
    <cellStyle name="Note 4 3 5 4 2" xfId="25737"/>
    <cellStyle name="Note 4 3 5 4 2 2" xfId="25738"/>
    <cellStyle name="Note 4 3 5 4 3" xfId="25739"/>
    <cellStyle name="Note 4 3 5 5" xfId="25740"/>
    <cellStyle name="Note 4 3 5 5 2" xfId="25741"/>
    <cellStyle name="Note 4 3 5 5 2 2" xfId="25742"/>
    <cellStyle name="Note 4 3 5 5 3" xfId="25743"/>
    <cellStyle name="Note 4 3 5 6" xfId="25744"/>
    <cellStyle name="Note 4 3 5 6 2" xfId="25745"/>
    <cellStyle name="Note 4 3 5 6 2 2" xfId="25746"/>
    <cellStyle name="Note 4 3 5 6 3" xfId="25747"/>
    <cellStyle name="Note 4 3 5 7" xfId="25748"/>
    <cellStyle name="Note 4 3 5 7 2" xfId="25749"/>
    <cellStyle name="Note 4 3 5 7 2 2" xfId="25750"/>
    <cellStyle name="Note 4 3 5 7 3" xfId="25751"/>
    <cellStyle name="Note 4 3 5 8" xfId="25752"/>
    <cellStyle name="Note 4 3 5 8 2" xfId="25753"/>
    <cellStyle name="Note 4 3 5 8 2 2" xfId="25754"/>
    <cellStyle name="Note 4 3 5 8 3" xfId="25755"/>
    <cellStyle name="Note 4 3 5 9" xfId="25756"/>
    <cellStyle name="Note 4 3 5 9 2" xfId="25757"/>
    <cellStyle name="Note 4 3 5 9 2 2" xfId="25758"/>
    <cellStyle name="Note 4 3 5 9 3" xfId="25759"/>
    <cellStyle name="Note 4 3 6" xfId="25760"/>
    <cellStyle name="Note 4 3 6 2" xfId="25761"/>
    <cellStyle name="Note 4 3 6 2 2" xfId="25762"/>
    <cellStyle name="Note 4 3 6 3" xfId="25763"/>
    <cellStyle name="Note 4 3 7" xfId="25764"/>
    <cellStyle name="Note 4 3 7 2" xfId="25765"/>
    <cellStyle name="Note 4 3 7 2 2" xfId="25766"/>
    <cellStyle name="Note 4 3 7 3" xfId="25767"/>
    <cellStyle name="Note 4 3 8" xfId="25768"/>
    <cellStyle name="Note 4 3 8 2" xfId="25769"/>
    <cellStyle name="Note 4 3 8 2 2" xfId="25770"/>
    <cellStyle name="Note 4 3 8 3" xfId="25771"/>
    <cellStyle name="Note 4 3 9" xfId="25772"/>
    <cellStyle name="Note 4 3 9 2" xfId="25773"/>
    <cellStyle name="Note 4 3 9 2 2" xfId="25774"/>
    <cellStyle name="Note 4 3 9 3" xfId="25775"/>
    <cellStyle name="Note 4 4" xfId="25776"/>
    <cellStyle name="Note 4 4 10" xfId="25777"/>
    <cellStyle name="Note 4 4 10 2" xfId="25778"/>
    <cellStyle name="Note 4 4 10 2 2" xfId="25779"/>
    <cellStyle name="Note 4 4 10 3" xfId="25780"/>
    <cellStyle name="Note 4 4 11" xfId="25781"/>
    <cellStyle name="Note 4 4 11 2" xfId="25782"/>
    <cellStyle name="Note 4 4 11 2 2" xfId="25783"/>
    <cellStyle name="Note 4 4 11 3" xfId="25784"/>
    <cellStyle name="Note 4 4 12" xfId="25785"/>
    <cellStyle name="Note 4 4 12 2" xfId="25786"/>
    <cellStyle name="Note 4 4 12 2 2" xfId="25787"/>
    <cellStyle name="Note 4 4 12 3" xfId="25788"/>
    <cellStyle name="Note 4 4 13" xfId="25789"/>
    <cellStyle name="Note 4 4 13 2" xfId="25790"/>
    <cellStyle name="Note 4 4 13 2 2" xfId="25791"/>
    <cellStyle name="Note 4 4 13 3" xfId="25792"/>
    <cellStyle name="Note 4 4 14" xfId="25793"/>
    <cellStyle name="Note 4 4 14 2" xfId="25794"/>
    <cellStyle name="Note 4 4 14 2 2" xfId="25795"/>
    <cellStyle name="Note 4 4 14 3" xfId="25796"/>
    <cellStyle name="Note 4 4 15" xfId="25797"/>
    <cellStyle name="Note 4 4 15 2" xfId="25798"/>
    <cellStyle name="Note 4 4 15 2 2" xfId="25799"/>
    <cellStyle name="Note 4 4 15 3" xfId="25800"/>
    <cellStyle name="Note 4 4 16" xfId="25801"/>
    <cellStyle name="Note 4 4 16 2" xfId="25802"/>
    <cellStyle name="Note 4 4 16 2 2" xfId="25803"/>
    <cellStyle name="Note 4 4 16 3" xfId="25804"/>
    <cellStyle name="Note 4 4 17" xfId="25805"/>
    <cellStyle name="Note 4 4 17 2" xfId="25806"/>
    <cellStyle name="Note 4 4 17 2 2" xfId="25807"/>
    <cellStyle name="Note 4 4 17 3" xfId="25808"/>
    <cellStyle name="Note 4 4 18" xfId="25809"/>
    <cellStyle name="Note 4 4 18 2" xfId="25810"/>
    <cellStyle name="Note 4 4 19" xfId="25811"/>
    <cellStyle name="Note 4 4 2" xfId="25812"/>
    <cellStyle name="Note 4 4 2 10" xfId="25813"/>
    <cellStyle name="Note 4 4 2 10 2" xfId="25814"/>
    <cellStyle name="Note 4 4 2 10 2 2" xfId="25815"/>
    <cellStyle name="Note 4 4 2 10 3" xfId="25816"/>
    <cellStyle name="Note 4 4 2 11" xfId="25817"/>
    <cellStyle name="Note 4 4 2 11 2" xfId="25818"/>
    <cellStyle name="Note 4 4 2 11 2 2" xfId="25819"/>
    <cellStyle name="Note 4 4 2 11 3" xfId="25820"/>
    <cellStyle name="Note 4 4 2 12" xfId="25821"/>
    <cellStyle name="Note 4 4 2 12 2" xfId="25822"/>
    <cellStyle name="Note 4 4 2 12 2 2" xfId="25823"/>
    <cellStyle name="Note 4 4 2 12 3" xfId="25824"/>
    <cellStyle name="Note 4 4 2 13" xfId="25825"/>
    <cellStyle name="Note 4 4 2 13 2" xfId="25826"/>
    <cellStyle name="Note 4 4 2 13 2 2" xfId="25827"/>
    <cellStyle name="Note 4 4 2 13 3" xfId="25828"/>
    <cellStyle name="Note 4 4 2 14" xfId="25829"/>
    <cellStyle name="Note 4 4 2 14 2" xfId="25830"/>
    <cellStyle name="Note 4 4 2 14 2 2" xfId="25831"/>
    <cellStyle name="Note 4 4 2 14 3" xfId="25832"/>
    <cellStyle name="Note 4 4 2 15" xfId="25833"/>
    <cellStyle name="Note 4 4 2 15 2" xfId="25834"/>
    <cellStyle name="Note 4 4 2 15 2 2" xfId="25835"/>
    <cellStyle name="Note 4 4 2 15 3" xfId="25836"/>
    <cellStyle name="Note 4 4 2 16" xfId="25837"/>
    <cellStyle name="Note 4 4 2 16 2" xfId="25838"/>
    <cellStyle name="Note 4 4 2 16 2 2" xfId="25839"/>
    <cellStyle name="Note 4 4 2 16 3" xfId="25840"/>
    <cellStyle name="Note 4 4 2 17" xfId="25841"/>
    <cellStyle name="Note 4 4 2 17 2" xfId="25842"/>
    <cellStyle name="Note 4 4 2 17 2 2" xfId="25843"/>
    <cellStyle name="Note 4 4 2 17 3" xfId="25844"/>
    <cellStyle name="Note 4 4 2 18" xfId="25845"/>
    <cellStyle name="Note 4 4 2 18 2" xfId="25846"/>
    <cellStyle name="Note 4 4 2 18 2 2" xfId="25847"/>
    <cellStyle name="Note 4 4 2 18 3" xfId="25848"/>
    <cellStyle name="Note 4 4 2 19" xfId="25849"/>
    <cellStyle name="Note 4 4 2 19 2" xfId="25850"/>
    <cellStyle name="Note 4 4 2 19 2 2" xfId="25851"/>
    <cellStyle name="Note 4 4 2 19 3" xfId="25852"/>
    <cellStyle name="Note 4 4 2 2" xfId="25853"/>
    <cellStyle name="Note 4 4 2 2 2" xfId="25854"/>
    <cellStyle name="Note 4 4 2 2 2 2" xfId="25855"/>
    <cellStyle name="Note 4 4 2 2 3" xfId="25856"/>
    <cellStyle name="Note 4 4 2 20" xfId="25857"/>
    <cellStyle name="Note 4 4 2 20 2" xfId="25858"/>
    <cellStyle name="Note 4 4 2 20 2 2" xfId="25859"/>
    <cellStyle name="Note 4 4 2 20 3" xfId="25860"/>
    <cellStyle name="Note 4 4 2 21" xfId="25861"/>
    <cellStyle name="Note 4 4 2 21 2" xfId="25862"/>
    <cellStyle name="Note 4 4 2 22" xfId="25863"/>
    <cellStyle name="Note 4 4 2 3" xfId="25864"/>
    <cellStyle name="Note 4 4 2 3 2" xfId="25865"/>
    <cellStyle name="Note 4 4 2 3 2 2" xfId="25866"/>
    <cellStyle name="Note 4 4 2 3 3" xfId="25867"/>
    <cellStyle name="Note 4 4 2 4" xfId="25868"/>
    <cellStyle name="Note 4 4 2 4 2" xfId="25869"/>
    <cellStyle name="Note 4 4 2 4 2 2" xfId="25870"/>
    <cellStyle name="Note 4 4 2 4 3" xfId="25871"/>
    <cellStyle name="Note 4 4 2 5" xfId="25872"/>
    <cellStyle name="Note 4 4 2 5 2" xfId="25873"/>
    <cellStyle name="Note 4 4 2 5 2 2" xfId="25874"/>
    <cellStyle name="Note 4 4 2 5 3" xfId="25875"/>
    <cellStyle name="Note 4 4 2 6" xfId="25876"/>
    <cellStyle name="Note 4 4 2 6 2" xfId="25877"/>
    <cellStyle name="Note 4 4 2 6 2 2" xfId="25878"/>
    <cellStyle name="Note 4 4 2 6 3" xfId="25879"/>
    <cellStyle name="Note 4 4 2 7" xfId="25880"/>
    <cellStyle name="Note 4 4 2 7 2" xfId="25881"/>
    <cellStyle name="Note 4 4 2 7 2 2" xfId="25882"/>
    <cellStyle name="Note 4 4 2 7 3" xfId="25883"/>
    <cellStyle name="Note 4 4 2 8" xfId="25884"/>
    <cellStyle name="Note 4 4 2 8 2" xfId="25885"/>
    <cellStyle name="Note 4 4 2 8 2 2" xfId="25886"/>
    <cellStyle name="Note 4 4 2 8 3" xfId="25887"/>
    <cellStyle name="Note 4 4 2 9" xfId="25888"/>
    <cellStyle name="Note 4 4 2 9 2" xfId="25889"/>
    <cellStyle name="Note 4 4 2 9 2 2" xfId="25890"/>
    <cellStyle name="Note 4 4 2 9 3" xfId="25891"/>
    <cellStyle name="Note 4 4 3" xfId="25892"/>
    <cellStyle name="Note 4 4 3 2" xfId="25893"/>
    <cellStyle name="Note 4 4 3 2 2" xfId="25894"/>
    <cellStyle name="Note 4 4 3 3" xfId="25895"/>
    <cellStyle name="Note 4 4 4" xfId="25896"/>
    <cellStyle name="Note 4 4 4 2" xfId="25897"/>
    <cellStyle name="Note 4 4 4 2 2" xfId="25898"/>
    <cellStyle name="Note 4 4 4 3" xfId="25899"/>
    <cellStyle name="Note 4 4 5" xfId="25900"/>
    <cellStyle name="Note 4 4 5 2" xfId="25901"/>
    <cellStyle name="Note 4 4 5 2 2" xfId="25902"/>
    <cellStyle name="Note 4 4 5 3" xfId="25903"/>
    <cellStyle name="Note 4 4 6" xfId="25904"/>
    <cellStyle name="Note 4 4 6 2" xfId="25905"/>
    <cellStyle name="Note 4 4 6 2 2" xfId="25906"/>
    <cellStyle name="Note 4 4 6 3" xfId="25907"/>
    <cellStyle name="Note 4 4 7" xfId="25908"/>
    <cellStyle name="Note 4 4 7 2" xfId="25909"/>
    <cellStyle name="Note 4 4 7 2 2" xfId="25910"/>
    <cellStyle name="Note 4 4 7 3" xfId="25911"/>
    <cellStyle name="Note 4 4 8" xfId="25912"/>
    <cellStyle name="Note 4 4 8 2" xfId="25913"/>
    <cellStyle name="Note 4 4 8 2 2" xfId="25914"/>
    <cellStyle name="Note 4 4 8 3" xfId="25915"/>
    <cellStyle name="Note 4 4 9" xfId="25916"/>
    <cellStyle name="Note 4 4 9 2" xfId="25917"/>
    <cellStyle name="Note 4 4 9 2 2" xfId="25918"/>
    <cellStyle name="Note 4 4 9 3" xfId="25919"/>
    <cellStyle name="Note 4 5" xfId="25920"/>
    <cellStyle name="Note 4 5 10" xfId="25921"/>
    <cellStyle name="Note 4 5 10 2" xfId="25922"/>
    <cellStyle name="Note 4 5 10 2 2" xfId="25923"/>
    <cellStyle name="Note 4 5 10 3" xfId="25924"/>
    <cellStyle name="Note 4 5 11" xfId="25925"/>
    <cellStyle name="Note 4 5 11 2" xfId="25926"/>
    <cellStyle name="Note 4 5 11 2 2" xfId="25927"/>
    <cellStyle name="Note 4 5 11 3" xfId="25928"/>
    <cellStyle name="Note 4 5 12" xfId="25929"/>
    <cellStyle name="Note 4 5 12 2" xfId="25930"/>
    <cellStyle name="Note 4 5 12 2 2" xfId="25931"/>
    <cellStyle name="Note 4 5 12 3" xfId="25932"/>
    <cellStyle name="Note 4 5 13" xfId="25933"/>
    <cellStyle name="Note 4 5 13 2" xfId="25934"/>
    <cellStyle name="Note 4 5 13 2 2" xfId="25935"/>
    <cellStyle name="Note 4 5 13 3" xfId="25936"/>
    <cellStyle name="Note 4 5 14" xfId="25937"/>
    <cellStyle name="Note 4 5 14 2" xfId="25938"/>
    <cellStyle name="Note 4 5 14 2 2" xfId="25939"/>
    <cellStyle name="Note 4 5 14 3" xfId="25940"/>
    <cellStyle name="Note 4 5 15" xfId="25941"/>
    <cellStyle name="Note 4 5 15 2" xfId="25942"/>
    <cellStyle name="Note 4 5 15 2 2" xfId="25943"/>
    <cellStyle name="Note 4 5 15 3" xfId="25944"/>
    <cellStyle name="Note 4 5 16" xfId="25945"/>
    <cellStyle name="Note 4 5 16 2" xfId="25946"/>
    <cellStyle name="Note 4 5 16 2 2" xfId="25947"/>
    <cellStyle name="Note 4 5 16 3" xfId="25948"/>
    <cellStyle name="Note 4 5 17" xfId="25949"/>
    <cellStyle name="Note 4 5 17 2" xfId="25950"/>
    <cellStyle name="Note 4 5 17 2 2" xfId="25951"/>
    <cellStyle name="Note 4 5 17 3" xfId="25952"/>
    <cellStyle name="Note 4 5 18" xfId="25953"/>
    <cellStyle name="Note 4 5 18 2" xfId="25954"/>
    <cellStyle name="Note 4 5 19" xfId="25955"/>
    <cellStyle name="Note 4 5 2" xfId="25956"/>
    <cellStyle name="Note 4 5 2 10" xfId="25957"/>
    <cellStyle name="Note 4 5 2 10 2" xfId="25958"/>
    <cellStyle name="Note 4 5 2 10 2 2" xfId="25959"/>
    <cellStyle name="Note 4 5 2 10 3" xfId="25960"/>
    <cellStyle name="Note 4 5 2 11" xfId="25961"/>
    <cellStyle name="Note 4 5 2 11 2" xfId="25962"/>
    <cellStyle name="Note 4 5 2 11 2 2" xfId="25963"/>
    <cellStyle name="Note 4 5 2 11 3" xfId="25964"/>
    <cellStyle name="Note 4 5 2 12" xfId="25965"/>
    <cellStyle name="Note 4 5 2 12 2" xfId="25966"/>
    <cellStyle name="Note 4 5 2 12 2 2" xfId="25967"/>
    <cellStyle name="Note 4 5 2 12 3" xfId="25968"/>
    <cellStyle name="Note 4 5 2 13" xfId="25969"/>
    <cellStyle name="Note 4 5 2 13 2" xfId="25970"/>
    <cellStyle name="Note 4 5 2 13 2 2" xfId="25971"/>
    <cellStyle name="Note 4 5 2 13 3" xfId="25972"/>
    <cellStyle name="Note 4 5 2 14" xfId="25973"/>
    <cellStyle name="Note 4 5 2 14 2" xfId="25974"/>
    <cellStyle name="Note 4 5 2 14 2 2" xfId="25975"/>
    <cellStyle name="Note 4 5 2 14 3" xfId="25976"/>
    <cellStyle name="Note 4 5 2 15" xfId="25977"/>
    <cellStyle name="Note 4 5 2 15 2" xfId="25978"/>
    <cellStyle name="Note 4 5 2 15 2 2" xfId="25979"/>
    <cellStyle name="Note 4 5 2 15 3" xfId="25980"/>
    <cellStyle name="Note 4 5 2 16" xfId="25981"/>
    <cellStyle name="Note 4 5 2 16 2" xfId="25982"/>
    <cellStyle name="Note 4 5 2 16 2 2" xfId="25983"/>
    <cellStyle name="Note 4 5 2 16 3" xfId="25984"/>
    <cellStyle name="Note 4 5 2 17" xfId="25985"/>
    <cellStyle name="Note 4 5 2 17 2" xfId="25986"/>
    <cellStyle name="Note 4 5 2 17 2 2" xfId="25987"/>
    <cellStyle name="Note 4 5 2 17 3" xfId="25988"/>
    <cellStyle name="Note 4 5 2 18" xfId="25989"/>
    <cellStyle name="Note 4 5 2 18 2" xfId="25990"/>
    <cellStyle name="Note 4 5 2 18 2 2" xfId="25991"/>
    <cellStyle name="Note 4 5 2 18 3" xfId="25992"/>
    <cellStyle name="Note 4 5 2 19" xfId="25993"/>
    <cellStyle name="Note 4 5 2 19 2" xfId="25994"/>
    <cellStyle name="Note 4 5 2 19 2 2" xfId="25995"/>
    <cellStyle name="Note 4 5 2 19 3" xfId="25996"/>
    <cellStyle name="Note 4 5 2 2" xfId="25997"/>
    <cellStyle name="Note 4 5 2 2 2" xfId="25998"/>
    <cellStyle name="Note 4 5 2 2 2 2" xfId="25999"/>
    <cellStyle name="Note 4 5 2 2 3" xfId="26000"/>
    <cellStyle name="Note 4 5 2 20" xfId="26001"/>
    <cellStyle name="Note 4 5 2 20 2" xfId="26002"/>
    <cellStyle name="Note 4 5 2 20 2 2" xfId="26003"/>
    <cellStyle name="Note 4 5 2 20 3" xfId="26004"/>
    <cellStyle name="Note 4 5 2 21" xfId="26005"/>
    <cellStyle name="Note 4 5 2 21 2" xfId="26006"/>
    <cellStyle name="Note 4 5 2 22" xfId="26007"/>
    <cellStyle name="Note 4 5 2 3" xfId="26008"/>
    <cellStyle name="Note 4 5 2 3 2" xfId="26009"/>
    <cellStyle name="Note 4 5 2 3 2 2" xfId="26010"/>
    <cellStyle name="Note 4 5 2 3 3" xfId="26011"/>
    <cellStyle name="Note 4 5 2 4" xfId="26012"/>
    <cellStyle name="Note 4 5 2 4 2" xfId="26013"/>
    <cellStyle name="Note 4 5 2 4 2 2" xfId="26014"/>
    <cellStyle name="Note 4 5 2 4 3" xfId="26015"/>
    <cellStyle name="Note 4 5 2 5" xfId="26016"/>
    <cellStyle name="Note 4 5 2 5 2" xfId="26017"/>
    <cellStyle name="Note 4 5 2 5 2 2" xfId="26018"/>
    <cellStyle name="Note 4 5 2 5 3" xfId="26019"/>
    <cellStyle name="Note 4 5 2 6" xfId="26020"/>
    <cellStyle name="Note 4 5 2 6 2" xfId="26021"/>
    <cellStyle name="Note 4 5 2 6 2 2" xfId="26022"/>
    <cellStyle name="Note 4 5 2 6 3" xfId="26023"/>
    <cellStyle name="Note 4 5 2 7" xfId="26024"/>
    <cellStyle name="Note 4 5 2 7 2" xfId="26025"/>
    <cellStyle name="Note 4 5 2 7 2 2" xfId="26026"/>
    <cellStyle name="Note 4 5 2 7 3" xfId="26027"/>
    <cellStyle name="Note 4 5 2 8" xfId="26028"/>
    <cellStyle name="Note 4 5 2 8 2" xfId="26029"/>
    <cellStyle name="Note 4 5 2 8 2 2" xfId="26030"/>
    <cellStyle name="Note 4 5 2 8 3" xfId="26031"/>
    <cellStyle name="Note 4 5 2 9" xfId="26032"/>
    <cellStyle name="Note 4 5 2 9 2" xfId="26033"/>
    <cellStyle name="Note 4 5 2 9 2 2" xfId="26034"/>
    <cellStyle name="Note 4 5 2 9 3" xfId="26035"/>
    <cellStyle name="Note 4 5 3" xfId="26036"/>
    <cellStyle name="Note 4 5 3 2" xfId="26037"/>
    <cellStyle name="Note 4 5 3 2 2" xfId="26038"/>
    <cellStyle name="Note 4 5 3 3" xfId="26039"/>
    <cellStyle name="Note 4 5 4" xfId="26040"/>
    <cellStyle name="Note 4 5 4 2" xfId="26041"/>
    <cellStyle name="Note 4 5 4 2 2" xfId="26042"/>
    <cellStyle name="Note 4 5 4 3" xfId="26043"/>
    <cellStyle name="Note 4 5 5" xfId="26044"/>
    <cellStyle name="Note 4 5 5 2" xfId="26045"/>
    <cellStyle name="Note 4 5 5 2 2" xfId="26046"/>
    <cellStyle name="Note 4 5 5 3" xfId="26047"/>
    <cellStyle name="Note 4 5 6" xfId="26048"/>
    <cellStyle name="Note 4 5 6 2" xfId="26049"/>
    <cellStyle name="Note 4 5 6 2 2" xfId="26050"/>
    <cellStyle name="Note 4 5 6 3" xfId="26051"/>
    <cellStyle name="Note 4 5 7" xfId="26052"/>
    <cellStyle name="Note 4 5 7 2" xfId="26053"/>
    <cellStyle name="Note 4 5 7 2 2" xfId="26054"/>
    <cellStyle name="Note 4 5 7 3" xfId="26055"/>
    <cellStyle name="Note 4 5 8" xfId="26056"/>
    <cellStyle name="Note 4 5 8 2" xfId="26057"/>
    <cellStyle name="Note 4 5 8 2 2" xfId="26058"/>
    <cellStyle name="Note 4 5 8 3" xfId="26059"/>
    <cellStyle name="Note 4 5 9" xfId="26060"/>
    <cellStyle name="Note 4 5 9 2" xfId="26061"/>
    <cellStyle name="Note 4 5 9 2 2" xfId="26062"/>
    <cellStyle name="Note 4 5 9 3" xfId="26063"/>
    <cellStyle name="Note 4 6" xfId="26064"/>
    <cellStyle name="Note 4 6 10" xfId="26065"/>
    <cellStyle name="Note 4 6 10 2" xfId="26066"/>
    <cellStyle name="Note 4 6 10 2 2" xfId="26067"/>
    <cellStyle name="Note 4 6 10 3" xfId="26068"/>
    <cellStyle name="Note 4 6 11" xfId="26069"/>
    <cellStyle name="Note 4 6 11 2" xfId="26070"/>
    <cellStyle name="Note 4 6 11 2 2" xfId="26071"/>
    <cellStyle name="Note 4 6 11 3" xfId="26072"/>
    <cellStyle name="Note 4 6 12" xfId="26073"/>
    <cellStyle name="Note 4 6 12 2" xfId="26074"/>
    <cellStyle name="Note 4 6 12 2 2" xfId="26075"/>
    <cellStyle name="Note 4 6 12 3" xfId="26076"/>
    <cellStyle name="Note 4 6 13" xfId="26077"/>
    <cellStyle name="Note 4 6 13 2" xfId="26078"/>
    <cellStyle name="Note 4 6 13 2 2" xfId="26079"/>
    <cellStyle name="Note 4 6 13 3" xfId="26080"/>
    <cellStyle name="Note 4 6 14" xfId="26081"/>
    <cellStyle name="Note 4 6 14 2" xfId="26082"/>
    <cellStyle name="Note 4 6 14 2 2" xfId="26083"/>
    <cellStyle name="Note 4 6 14 3" xfId="26084"/>
    <cellStyle name="Note 4 6 15" xfId="26085"/>
    <cellStyle name="Note 4 6 15 2" xfId="26086"/>
    <cellStyle name="Note 4 6 15 2 2" xfId="26087"/>
    <cellStyle name="Note 4 6 15 3" xfId="26088"/>
    <cellStyle name="Note 4 6 16" xfId="26089"/>
    <cellStyle name="Note 4 6 16 2" xfId="26090"/>
    <cellStyle name="Note 4 6 16 2 2" xfId="26091"/>
    <cellStyle name="Note 4 6 16 3" xfId="26092"/>
    <cellStyle name="Note 4 6 17" xfId="26093"/>
    <cellStyle name="Note 4 6 17 2" xfId="26094"/>
    <cellStyle name="Note 4 6 17 2 2" xfId="26095"/>
    <cellStyle name="Note 4 6 17 3" xfId="26096"/>
    <cellStyle name="Note 4 6 18" xfId="26097"/>
    <cellStyle name="Note 4 6 18 2" xfId="26098"/>
    <cellStyle name="Note 4 6 18 2 2" xfId="26099"/>
    <cellStyle name="Note 4 6 18 3" xfId="26100"/>
    <cellStyle name="Note 4 6 19" xfId="26101"/>
    <cellStyle name="Note 4 6 19 2" xfId="26102"/>
    <cellStyle name="Note 4 6 19 2 2" xfId="26103"/>
    <cellStyle name="Note 4 6 19 3" xfId="26104"/>
    <cellStyle name="Note 4 6 2" xfId="26105"/>
    <cellStyle name="Note 4 6 2 10" xfId="26106"/>
    <cellStyle name="Note 4 6 2 10 2" xfId="26107"/>
    <cellStyle name="Note 4 6 2 10 2 2" xfId="26108"/>
    <cellStyle name="Note 4 6 2 10 3" xfId="26109"/>
    <cellStyle name="Note 4 6 2 11" xfId="26110"/>
    <cellStyle name="Note 4 6 2 11 2" xfId="26111"/>
    <cellStyle name="Note 4 6 2 11 2 2" xfId="26112"/>
    <cellStyle name="Note 4 6 2 11 3" xfId="26113"/>
    <cellStyle name="Note 4 6 2 12" xfId="26114"/>
    <cellStyle name="Note 4 6 2 12 2" xfId="26115"/>
    <cellStyle name="Note 4 6 2 12 2 2" xfId="26116"/>
    <cellStyle name="Note 4 6 2 12 3" xfId="26117"/>
    <cellStyle name="Note 4 6 2 13" xfId="26118"/>
    <cellStyle name="Note 4 6 2 13 2" xfId="26119"/>
    <cellStyle name="Note 4 6 2 13 2 2" xfId="26120"/>
    <cellStyle name="Note 4 6 2 13 3" xfId="26121"/>
    <cellStyle name="Note 4 6 2 14" xfId="26122"/>
    <cellStyle name="Note 4 6 2 14 2" xfId="26123"/>
    <cellStyle name="Note 4 6 2 14 2 2" xfId="26124"/>
    <cellStyle name="Note 4 6 2 14 3" xfId="26125"/>
    <cellStyle name="Note 4 6 2 15" xfId="26126"/>
    <cellStyle name="Note 4 6 2 15 2" xfId="26127"/>
    <cellStyle name="Note 4 6 2 15 2 2" xfId="26128"/>
    <cellStyle name="Note 4 6 2 15 3" xfId="26129"/>
    <cellStyle name="Note 4 6 2 16" xfId="26130"/>
    <cellStyle name="Note 4 6 2 16 2" xfId="26131"/>
    <cellStyle name="Note 4 6 2 16 2 2" xfId="26132"/>
    <cellStyle name="Note 4 6 2 16 3" xfId="26133"/>
    <cellStyle name="Note 4 6 2 17" xfId="26134"/>
    <cellStyle name="Note 4 6 2 17 2" xfId="26135"/>
    <cellStyle name="Note 4 6 2 17 2 2" xfId="26136"/>
    <cellStyle name="Note 4 6 2 17 3" xfId="26137"/>
    <cellStyle name="Note 4 6 2 18" xfId="26138"/>
    <cellStyle name="Note 4 6 2 18 2" xfId="26139"/>
    <cellStyle name="Note 4 6 2 18 2 2" xfId="26140"/>
    <cellStyle name="Note 4 6 2 18 3" xfId="26141"/>
    <cellStyle name="Note 4 6 2 19" xfId="26142"/>
    <cellStyle name="Note 4 6 2 19 2" xfId="26143"/>
    <cellStyle name="Note 4 6 2 19 2 2" xfId="26144"/>
    <cellStyle name="Note 4 6 2 19 3" xfId="26145"/>
    <cellStyle name="Note 4 6 2 2" xfId="26146"/>
    <cellStyle name="Note 4 6 2 2 2" xfId="26147"/>
    <cellStyle name="Note 4 6 2 2 2 2" xfId="26148"/>
    <cellStyle name="Note 4 6 2 2 3" xfId="26149"/>
    <cellStyle name="Note 4 6 2 20" xfId="26150"/>
    <cellStyle name="Note 4 6 2 20 2" xfId="26151"/>
    <cellStyle name="Note 4 6 2 20 2 2" xfId="26152"/>
    <cellStyle name="Note 4 6 2 20 3" xfId="26153"/>
    <cellStyle name="Note 4 6 2 21" xfId="26154"/>
    <cellStyle name="Note 4 6 2 21 2" xfId="26155"/>
    <cellStyle name="Note 4 6 2 22" xfId="26156"/>
    <cellStyle name="Note 4 6 2 3" xfId="26157"/>
    <cellStyle name="Note 4 6 2 3 2" xfId="26158"/>
    <cellStyle name="Note 4 6 2 3 2 2" xfId="26159"/>
    <cellStyle name="Note 4 6 2 3 3" xfId="26160"/>
    <cellStyle name="Note 4 6 2 4" xfId="26161"/>
    <cellStyle name="Note 4 6 2 4 2" xfId="26162"/>
    <cellStyle name="Note 4 6 2 4 2 2" xfId="26163"/>
    <cellStyle name="Note 4 6 2 4 3" xfId="26164"/>
    <cellStyle name="Note 4 6 2 5" xfId="26165"/>
    <cellStyle name="Note 4 6 2 5 2" xfId="26166"/>
    <cellStyle name="Note 4 6 2 5 2 2" xfId="26167"/>
    <cellStyle name="Note 4 6 2 5 3" xfId="26168"/>
    <cellStyle name="Note 4 6 2 6" xfId="26169"/>
    <cellStyle name="Note 4 6 2 6 2" xfId="26170"/>
    <cellStyle name="Note 4 6 2 6 2 2" xfId="26171"/>
    <cellStyle name="Note 4 6 2 6 3" xfId="26172"/>
    <cellStyle name="Note 4 6 2 7" xfId="26173"/>
    <cellStyle name="Note 4 6 2 7 2" xfId="26174"/>
    <cellStyle name="Note 4 6 2 7 2 2" xfId="26175"/>
    <cellStyle name="Note 4 6 2 7 3" xfId="26176"/>
    <cellStyle name="Note 4 6 2 8" xfId="26177"/>
    <cellStyle name="Note 4 6 2 8 2" xfId="26178"/>
    <cellStyle name="Note 4 6 2 8 2 2" xfId="26179"/>
    <cellStyle name="Note 4 6 2 8 3" xfId="26180"/>
    <cellStyle name="Note 4 6 2 9" xfId="26181"/>
    <cellStyle name="Note 4 6 2 9 2" xfId="26182"/>
    <cellStyle name="Note 4 6 2 9 2 2" xfId="26183"/>
    <cellStyle name="Note 4 6 2 9 3" xfId="26184"/>
    <cellStyle name="Note 4 6 20" xfId="26185"/>
    <cellStyle name="Note 4 6 20 2" xfId="26186"/>
    <cellStyle name="Note 4 6 20 2 2" xfId="26187"/>
    <cellStyle name="Note 4 6 20 3" xfId="26188"/>
    <cellStyle name="Note 4 6 21" xfId="26189"/>
    <cellStyle name="Note 4 6 21 2" xfId="26190"/>
    <cellStyle name="Note 4 6 21 2 2" xfId="26191"/>
    <cellStyle name="Note 4 6 21 3" xfId="26192"/>
    <cellStyle name="Note 4 6 22" xfId="26193"/>
    <cellStyle name="Note 4 6 22 2" xfId="26194"/>
    <cellStyle name="Note 4 6 23" xfId="26195"/>
    <cellStyle name="Note 4 6 3" xfId="26196"/>
    <cellStyle name="Note 4 6 3 2" xfId="26197"/>
    <cellStyle name="Note 4 6 3 2 2" xfId="26198"/>
    <cellStyle name="Note 4 6 3 3" xfId="26199"/>
    <cellStyle name="Note 4 6 4" xfId="26200"/>
    <cellStyle name="Note 4 6 4 2" xfId="26201"/>
    <cellStyle name="Note 4 6 4 2 2" xfId="26202"/>
    <cellStyle name="Note 4 6 4 3" xfId="26203"/>
    <cellStyle name="Note 4 6 5" xfId="26204"/>
    <cellStyle name="Note 4 6 5 2" xfId="26205"/>
    <cellStyle name="Note 4 6 5 2 2" xfId="26206"/>
    <cellStyle name="Note 4 6 5 3" xfId="26207"/>
    <cellStyle name="Note 4 6 6" xfId="26208"/>
    <cellStyle name="Note 4 6 6 2" xfId="26209"/>
    <cellStyle name="Note 4 6 6 2 2" xfId="26210"/>
    <cellStyle name="Note 4 6 6 3" xfId="26211"/>
    <cellStyle name="Note 4 6 7" xfId="26212"/>
    <cellStyle name="Note 4 6 7 2" xfId="26213"/>
    <cellStyle name="Note 4 6 7 2 2" xfId="26214"/>
    <cellStyle name="Note 4 6 7 3" xfId="26215"/>
    <cellStyle name="Note 4 6 8" xfId="26216"/>
    <cellStyle name="Note 4 6 8 2" xfId="26217"/>
    <cellStyle name="Note 4 6 8 2 2" xfId="26218"/>
    <cellStyle name="Note 4 6 8 3" xfId="26219"/>
    <cellStyle name="Note 4 6 9" xfId="26220"/>
    <cellStyle name="Note 4 6 9 2" xfId="26221"/>
    <cellStyle name="Note 4 6 9 2 2" xfId="26222"/>
    <cellStyle name="Note 4 6 9 3" xfId="26223"/>
    <cellStyle name="Note 4 7" xfId="26224"/>
    <cellStyle name="Note 4 7 10" xfId="26225"/>
    <cellStyle name="Note 4 7 10 2" xfId="26226"/>
    <cellStyle name="Note 4 7 10 2 2" xfId="26227"/>
    <cellStyle name="Note 4 7 10 3" xfId="26228"/>
    <cellStyle name="Note 4 7 11" xfId="26229"/>
    <cellStyle name="Note 4 7 11 2" xfId="26230"/>
    <cellStyle name="Note 4 7 11 2 2" xfId="26231"/>
    <cellStyle name="Note 4 7 11 3" xfId="26232"/>
    <cellStyle name="Note 4 7 12" xfId="26233"/>
    <cellStyle name="Note 4 7 12 2" xfId="26234"/>
    <cellStyle name="Note 4 7 12 2 2" xfId="26235"/>
    <cellStyle name="Note 4 7 12 3" xfId="26236"/>
    <cellStyle name="Note 4 7 13" xfId="26237"/>
    <cellStyle name="Note 4 7 13 2" xfId="26238"/>
    <cellStyle name="Note 4 7 13 2 2" xfId="26239"/>
    <cellStyle name="Note 4 7 13 3" xfId="26240"/>
    <cellStyle name="Note 4 7 14" xfId="26241"/>
    <cellStyle name="Note 4 7 14 2" xfId="26242"/>
    <cellStyle name="Note 4 7 14 2 2" xfId="26243"/>
    <cellStyle name="Note 4 7 14 3" xfId="26244"/>
    <cellStyle name="Note 4 7 15" xfId="26245"/>
    <cellStyle name="Note 4 7 15 2" xfId="26246"/>
    <cellStyle name="Note 4 7 15 2 2" xfId="26247"/>
    <cellStyle name="Note 4 7 15 3" xfId="26248"/>
    <cellStyle name="Note 4 7 16" xfId="26249"/>
    <cellStyle name="Note 4 7 16 2" xfId="26250"/>
    <cellStyle name="Note 4 7 16 2 2" xfId="26251"/>
    <cellStyle name="Note 4 7 16 3" xfId="26252"/>
    <cellStyle name="Note 4 7 17" xfId="26253"/>
    <cellStyle name="Note 4 7 17 2" xfId="26254"/>
    <cellStyle name="Note 4 7 17 2 2" xfId="26255"/>
    <cellStyle name="Note 4 7 17 3" xfId="26256"/>
    <cellStyle name="Note 4 7 18" xfId="26257"/>
    <cellStyle name="Note 4 7 18 2" xfId="26258"/>
    <cellStyle name="Note 4 7 18 2 2" xfId="26259"/>
    <cellStyle name="Note 4 7 18 3" xfId="26260"/>
    <cellStyle name="Note 4 7 19" xfId="26261"/>
    <cellStyle name="Note 4 7 19 2" xfId="26262"/>
    <cellStyle name="Note 4 7 19 2 2" xfId="26263"/>
    <cellStyle name="Note 4 7 19 3" xfId="26264"/>
    <cellStyle name="Note 4 7 2" xfId="26265"/>
    <cellStyle name="Note 4 7 2 2" xfId="26266"/>
    <cellStyle name="Note 4 7 2 2 2" xfId="26267"/>
    <cellStyle name="Note 4 7 2 3" xfId="26268"/>
    <cellStyle name="Note 4 7 20" xfId="26269"/>
    <cellStyle name="Note 4 7 20 2" xfId="26270"/>
    <cellStyle name="Note 4 7 20 2 2" xfId="26271"/>
    <cellStyle name="Note 4 7 20 3" xfId="26272"/>
    <cellStyle name="Note 4 7 21" xfId="26273"/>
    <cellStyle name="Note 4 7 21 2" xfId="26274"/>
    <cellStyle name="Note 4 7 22" xfId="26275"/>
    <cellStyle name="Note 4 7 3" xfId="26276"/>
    <cellStyle name="Note 4 7 3 2" xfId="26277"/>
    <cellStyle name="Note 4 7 3 2 2" xfId="26278"/>
    <cellStyle name="Note 4 7 3 3" xfId="26279"/>
    <cellStyle name="Note 4 7 4" xfId="26280"/>
    <cellStyle name="Note 4 7 4 2" xfId="26281"/>
    <cellStyle name="Note 4 7 4 2 2" xfId="26282"/>
    <cellStyle name="Note 4 7 4 3" xfId="26283"/>
    <cellStyle name="Note 4 7 5" xfId="26284"/>
    <cellStyle name="Note 4 7 5 2" xfId="26285"/>
    <cellStyle name="Note 4 7 5 2 2" xfId="26286"/>
    <cellStyle name="Note 4 7 5 3" xfId="26287"/>
    <cellStyle name="Note 4 7 6" xfId="26288"/>
    <cellStyle name="Note 4 7 6 2" xfId="26289"/>
    <cellStyle name="Note 4 7 6 2 2" xfId="26290"/>
    <cellStyle name="Note 4 7 6 3" xfId="26291"/>
    <cellStyle name="Note 4 7 7" xfId="26292"/>
    <cellStyle name="Note 4 7 7 2" xfId="26293"/>
    <cellStyle name="Note 4 7 7 2 2" xfId="26294"/>
    <cellStyle name="Note 4 7 7 3" xfId="26295"/>
    <cellStyle name="Note 4 7 8" xfId="26296"/>
    <cellStyle name="Note 4 7 8 2" xfId="26297"/>
    <cellStyle name="Note 4 7 8 2 2" xfId="26298"/>
    <cellStyle name="Note 4 7 8 3" xfId="26299"/>
    <cellStyle name="Note 4 7 9" xfId="26300"/>
    <cellStyle name="Note 4 7 9 2" xfId="26301"/>
    <cellStyle name="Note 4 7 9 2 2" xfId="26302"/>
    <cellStyle name="Note 4 7 9 3" xfId="26303"/>
    <cellStyle name="Note 4 8" xfId="26304"/>
    <cellStyle name="Note 4 8 2" xfId="26305"/>
    <cellStyle name="Note 4 8 2 2" xfId="26306"/>
    <cellStyle name="Note 4 8 3" xfId="26307"/>
    <cellStyle name="Note 4 9" xfId="26308"/>
    <cellStyle name="Note 4 9 2" xfId="26309"/>
    <cellStyle name="Note 4 9 2 2" xfId="26310"/>
    <cellStyle name="Note 4 9 3" xfId="26311"/>
    <cellStyle name="Note 5" xfId="26312"/>
    <cellStyle name="Note 5 10" xfId="26313"/>
    <cellStyle name="Note 5 10 2" xfId="26314"/>
    <cellStyle name="Note 5 10 2 2" xfId="26315"/>
    <cellStyle name="Note 5 10 3" xfId="26316"/>
    <cellStyle name="Note 5 11" xfId="26317"/>
    <cellStyle name="Note 5 11 2" xfId="26318"/>
    <cellStyle name="Note 5 11 2 2" xfId="26319"/>
    <cellStyle name="Note 5 11 3" xfId="26320"/>
    <cellStyle name="Note 5 12" xfId="26321"/>
    <cellStyle name="Note 5 12 2" xfId="26322"/>
    <cellStyle name="Note 5 12 2 2" xfId="26323"/>
    <cellStyle name="Note 5 12 3" xfId="26324"/>
    <cellStyle name="Note 5 13" xfId="26325"/>
    <cellStyle name="Note 5 13 2" xfId="26326"/>
    <cellStyle name="Note 5 13 2 2" xfId="26327"/>
    <cellStyle name="Note 5 13 3" xfId="26328"/>
    <cellStyle name="Note 5 14" xfId="26329"/>
    <cellStyle name="Note 5 14 2" xfId="26330"/>
    <cellStyle name="Note 5 14 2 2" xfId="26331"/>
    <cellStyle name="Note 5 14 3" xfId="26332"/>
    <cellStyle name="Note 5 15" xfId="26333"/>
    <cellStyle name="Note 5 15 2" xfId="26334"/>
    <cellStyle name="Note 5 15 2 2" xfId="26335"/>
    <cellStyle name="Note 5 15 3" xfId="26336"/>
    <cellStyle name="Note 5 16" xfId="26337"/>
    <cellStyle name="Note 5 16 2" xfId="26338"/>
    <cellStyle name="Note 5 16 2 2" xfId="26339"/>
    <cellStyle name="Note 5 16 3" xfId="26340"/>
    <cellStyle name="Note 5 17" xfId="26341"/>
    <cellStyle name="Note 5 17 2" xfId="26342"/>
    <cellStyle name="Note 5 17 2 2" xfId="26343"/>
    <cellStyle name="Note 5 17 3" xfId="26344"/>
    <cellStyle name="Note 5 18" xfId="26345"/>
    <cellStyle name="Note 5 18 2" xfId="26346"/>
    <cellStyle name="Note 5 18 2 2" xfId="26347"/>
    <cellStyle name="Note 5 18 3" xfId="26348"/>
    <cellStyle name="Note 5 19" xfId="26349"/>
    <cellStyle name="Note 5 19 2" xfId="26350"/>
    <cellStyle name="Note 5 19 2 2" xfId="26351"/>
    <cellStyle name="Note 5 19 3" xfId="26352"/>
    <cellStyle name="Note 5 2" xfId="26353"/>
    <cellStyle name="Note 5 2 10" xfId="26354"/>
    <cellStyle name="Note 5 2 10 2" xfId="26355"/>
    <cellStyle name="Note 5 2 10 2 2" xfId="26356"/>
    <cellStyle name="Note 5 2 10 3" xfId="26357"/>
    <cellStyle name="Note 5 2 11" xfId="26358"/>
    <cellStyle name="Note 5 2 11 2" xfId="26359"/>
    <cellStyle name="Note 5 2 11 2 2" xfId="26360"/>
    <cellStyle name="Note 5 2 11 3" xfId="26361"/>
    <cellStyle name="Note 5 2 12" xfId="26362"/>
    <cellStyle name="Note 5 2 12 2" xfId="26363"/>
    <cellStyle name="Note 5 2 12 2 2" xfId="26364"/>
    <cellStyle name="Note 5 2 12 3" xfId="26365"/>
    <cellStyle name="Note 5 2 13" xfId="26366"/>
    <cellStyle name="Note 5 2 13 2" xfId="26367"/>
    <cellStyle name="Note 5 2 13 2 2" xfId="26368"/>
    <cellStyle name="Note 5 2 13 3" xfId="26369"/>
    <cellStyle name="Note 5 2 14" xfId="26370"/>
    <cellStyle name="Note 5 2 14 2" xfId="26371"/>
    <cellStyle name="Note 5 2 14 2 2" xfId="26372"/>
    <cellStyle name="Note 5 2 14 3" xfId="26373"/>
    <cellStyle name="Note 5 2 15" xfId="26374"/>
    <cellStyle name="Note 5 2 15 2" xfId="26375"/>
    <cellStyle name="Note 5 2 15 2 2" xfId="26376"/>
    <cellStyle name="Note 5 2 15 3" xfId="26377"/>
    <cellStyle name="Note 5 2 16" xfId="26378"/>
    <cellStyle name="Note 5 2 16 2" xfId="26379"/>
    <cellStyle name="Note 5 2 16 2 2" xfId="26380"/>
    <cellStyle name="Note 5 2 16 3" xfId="26381"/>
    <cellStyle name="Note 5 2 17" xfId="26382"/>
    <cellStyle name="Note 5 2 17 2" xfId="26383"/>
    <cellStyle name="Note 5 2 17 2 2" xfId="26384"/>
    <cellStyle name="Note 5 2 17 3" xfId="26385"/>
    <cellStyle name="Note 5 2 18" xfId="26386"/>
    <cellStyle name="Note 5 2 18 2" xfId="26387"/>
    <cellStyle name="Note 5 2 18 2 2" xfId="26388"/>
    <cellStyle name="Note 5 2 18 3" xfId="26389"/>
    <cellStyle name="Note 5 2 19" xfId="26390"/>
    <cellStyle name="Note 5 2 19 2" xfId="26391"/>
    <cellStyle name="Note 5 2 19 2 2" xfId="26392"/>
    <cellStyle name="Note 5 2 19 3" xfId="26393"/>
    <cellStyle name="Note 5 2 2" xfId="26394"/>
    <cellStyle name="Note 5 2 2 10" xfId="26395"/>
    <cellStyle name="Note 5 2 2 10 2" xfId="26396"/>
    <cellStyle name="Note 5 2 2 10 2 2" xfId="26397"/>
    <cellStyle name="Note 5 2 2 10 3" xfId="26398"/>
    <cellStyle name="Note 5 2 2 11" xfId="26399"/>
    <cellStyle name="Note 5 2 2 11 2" xfId="26400"/>
    <cellStyle name="Note 5 2 2 11 2 2" xfId="26401"/>
    <cellStyle name="Note 5 2 2 11 3" xfId="26402"/>
    <cellStyle name="Note 5 2 2 12" xfId="26403"/>
    <cellStyle name="Note 5 2 2 12 2" xfId="26404"/>
    <cellStyle name="Note 5 2 2 12 2 2" xfId="26405"/>
    <cellStyle name="Note 5 2 2 12 3" xfId="26406"/>
    <cellStyle name="Note 5 2 2 13" xfId="26407"/>
    <cellStyle name="Note 5 2 2 13 2" xfId="26408"/>
    <cellStyle name="Note 5 2 2 13 2 2" xfId="26409"/>
    <cellStyle name="Note 5 2 2 13 3" xfId="26410"/>
    <cellStyle name="Note 5 2 2 14" xfId="26411"/>
    <cellStyle name="Note 5 2 2 14 2" xfId="26412"/>
    <cellStyle name="Note 5 2 2 14 2 2" xfId="26413"/>
    <cellStyle name="Note 5 2 2 14 3" xfId="26414"/>
    <cellStyle name="Note 5 2 2 15" xfId="26415"/>
    <cellStyle name="Note 5 2 2 15 2" xfId="26416"/>
    <cellStyle name="Note 5 2 2 15 2 2" xfId="26417"/>
    <cellStyle name="Note 5 2 2 15 3" xfId="26418"/>
    <cellStyle name="Note 5 2 2 16" xfId="26419"/>
    <cellStyle name="Note 5 2 2 16 2" xfId="26420"/>
    <cellStyle name="Note 5 2 2 16 2 2" xfId="26421"/>
    <cellStyle name="Note 5 2 2 16 3" xfId="26422"/>
    <cellStyle name="Note 5 2 2 17" xfId="26423"/>
    <cellStyle name="Note 5 2 2 17 2" xfId="26424"/>
    <cellStyle name="Note 5 2 2 17 2 2" xfId="26425"/>
    <cellStyle name="Note 5 2 2 17 3" xfId="26426"/>
    <cellStyle name="Note 5 2 2 18" xfId="26427"/>
    <cellStyle name="Note 5 2 2 18 2" xfId="26428"/>
    <cellStyle name="Note 5 2 2 18 2 2" xfId="26429"/>
    <cellStyle name="Note 5 2 2 18 3" xfId="26430"/>
    <cellStyle name="Note 5 2 2 19" xfId="26431"/>
    <cellStyle name="Note 5 2 2 19 2" xfId="26432"/>
    <cellStyle name="Note 5 2 2 19 2 2" xfId="26433"/>
    <cellStyle name="Note 5 2 2 19 3" xfId="26434"/>
    <cellStyle name="Note 5 2 2 2" xfId="26435"/>
    <cellStyle name="Note 5 2 2 2 10" xfId="26436"/>
    <cellStyle name="Note 5 2 2 2 10 2" xfId="26437"/>
    <cellStyle name="Note 5 2 2 2 10 2 2" xfId="26438"/>
    <cellStyle name="Note 5 2 2 2 10 3" xfId="26439"/>
    <cellStyle name="Note 5 2 2 2 11" xfId="26440"/>
    <cellStyle name="Note 5 2 2 2 11 2" xfId="26441"/>
    <cellStyle name="Note 5 2 2 2 11 2 2" xfId="26442"/>
    <cellStyle name="Note 5 2 2 2 11 3" xfId="26443"/>
    <cellStyle name="Note 5 2 2 2 12" xfId="26444"/>
    <cellStyle name="Note 5 2 2 2 12 2" xfId="26445"/>
    <cellStyle name="Note 5 2 2 2 12 2 2" xfId="26446"/>
    <cellStyle name="Note 5 2 2 2 12 3" xfId="26447"/>
    <cellStyle name="Note 5 2 2 2 13" xfId="26448"/>
    <cellStyle name="Note 5 2 2 2 13 2" xfId="26449"/>
    <cellStyle name="Note 5 2 2 2 13 2 2" xfId="26450"/>
    <cellStyle name="Note 5 2 2 2 13 3" xfId="26451"/>
    <cellStyle name="Note 5 2 2 2 14" xfId="26452"/>
    <cellStyle name="Note 5 2 2 2 14 2" xfId="26453"/>
    <cellStyle name="Note 5 2 2 2 14 2 2" xfId="26454"/>
    <cellStyle name="Note 5 2 2 2 14 3" xfId="26455"/>
    <cellStyle name="Note 5 2 2 2 15" xfId="26456"/>
    <cellStyle name="Note 5 2 2 2 15 2" xfId="26457"/>
    <cellStyle name="Note 5 2 2 2 15 2 2" xfId="26458"/>
    <cellStyle name="Note 5 2 2 2 15 3" xfId="26459"/>
    <cellStyle name="Note 5 2 2 2 16" xfId="26460"/>
    <cellStyle name="Note 5 2 2 2 16 2" xfId="26461"/>
    <cellStyle name="Note 5 2 2 2 16 2 2" xfId="26462"/>
    <cellStyle name="Note 5 2 2 2 16 3" xfId="26463"/>
    <cellStyle name="Note 5 2 2 2 17" xfId="26464"/>
    <cellStyle name="Note 5 2 2 2 17 2" xfId="26465"/>
    <cellStyle name="Note 5 2 2 2 17 2 2" xfId="26466"/>
    <cellStyle name="Note 5 2 2 2 17 3" xfId="26467"/>
    <cellStyle name="Note 5 2 2 2 18" xfId="26468"/>
    <cellStyle name="Note 5 2 2 2 18 2" xfId="26469"/>
    <cellStyle name="Note 5 2 2 2 19" xfId="26470"/>
    <cellStyle name="Note 5 2 2 2 2" xfId="26471"/>
    <cellStyle name="Note 5 2 2 2 2 10" xfId="26472"/>
    <cellStyle name="Note 5 2 2 2 2 10 2" xfId="26473"/>
    <cellStyle name="Note 5 2 2 2 2 10 2 2" xfId="26474"/>
    <cellStyle name="Note 5 2 2 2 2 10 3" xfId="26475"/>
    <cellStyle name="Note 5 2 2 2 2 11" xfId="26476"/>
    <cellStyle name="Note 5 2 2 2 2 11 2" xfId="26477"/>
    <cellStyle name="Note 5 2 2 2 2 11 2 2" xfId="26478"/>
    <cellStyle name="Note 5 2 2 2 2 11 3" xfId="26479"/>
    <cellStyle name="Note 5 2 2 2 2 12" xfId="26480"/>
    <cellStyle name="Note 5 2 2 2 2 12 2" xfId="26481"/>
    <cellStyle name="Note 5 2 2 2 2 12 2 2" xfId="26482"/>
    <cellStyle name="Note 5 2 2 2 2 12 3" xfId="26483"/>
    <cellStyle name="Note 5 2 2 2 2 13" xfId="26484"/>
    <cellStyle name="Note 5 2 2 2 2 13 2" xfId="26485"/>
    <cellStyle name="Note 5 2 2 2 2 13 2 2" xfId="26486"/>
    <cellStyle name="Note 5 2 2 2 2 13 3" xfId="26487"/>
    <cellStyle name="Note 5 2 2 2 2 14" xfId="26488"/>
    <cellStyle name="Note 5 2 2 2 2 14 2" xfId="26489"/>
    <cellStyle name="Note 5 2 2 2 2 14 2 2" xfId="26490"/>
    <cellStyle name="Note 5 2 2 2 2 14 3" xfId="26491"/>
    <cellStyle name="Note 5 2 2 2 2 15" xfId="26492"/>
    <cellStyle name="Note 5 2 2 2 2 15 2" xfId="26493"/>
    <cellStyle name="Note 5 2 2 2 2 15 2 2" xfId="26494"/>
    <cellStyle name="Note 5 2 2 2 2 15 3" xfId="26495"/>
    <cellStyle name="Note 5 2 2 2 2 16" xfId="26496"/>
    <cellStyle name="Note 5 2 2 2 2 16 2" xfId="26497"/>
    <cellStyle name="Note 5 2 2 2 2 16 2 2" xfId="26498"/>
    <cellStyle name="Note 5 2 2 2 2 16 3" xfId="26499"/>
    <cellStyle name="Note 5 2 2 2 2 17" xfId="26500"/>
    <cellStyle name="Note 5 2 2 2 2 17 2" xfId="26501"/>
    <cellStyle name="Note 5 2 2 2 2 17 2 2" xfId="26502"/>
    <cellStyle name="Note 5 2 2 2 2 17 3" xfId="26503"/>
    <cellStyle name="Note 5 2 2 2 2 18" xfId="26504"/>
    <cellStyle name="Note 5 2 2 2 2 18 2" xfId="26505"/>
    <cellStyle name="Note 5 2 2 2 2 18 2 2" xfId="26506"/>
    <cellStyle name="Note 5 2 2 2 2 18 3" xfId="26507"/>
    <cellStyle name="Note 5 2 2 2 2 19" xfId="26508"/>
    <cellStyle name="Note 5 2 2 2 2 19 2" xfId="26509"/>
    <cellStyle name="Note 5 2 2 2 2 19 2 2" xfId="26510"/>
    <cellStyle name="Note 5 2 2 2 2 19 3" xfId="26511"/>
    <cellStyle name="Note 5 2 2 2 2 2" xfId="26512"/>
    <cellStyle name="Note 5 2 2 2 2 2 2" xfId="26513"/>
    <cellStyle name="Note 5 2 2 2 2 2 2 2" xfId="26514"/>
    <cellStyle name="Note 5 2 2 2 2 2 3" xfId="26515"/>
    <cellStyle name="Note 5 2 2 2 2 20" xfId="26516"/>
    <cellStyle name="Note 5 2 2 2 2 20 2" xfId="26517"/>
    <cellStyle name="Note 5 2 2 2 2 20 2 2" xfId="26518"/>
    <cellStyle name="Note 5 2 2 2 2 20 3" xfId="26519"/>
    <cellStyle name="Note 5 2 2 2 2 21" xfId="26520"/>
    <cellStyle name="Note 5 2 2 2 2 21 2" xfId="26521"/>
    <cellStyle name="Note 5 2 2 2 2 22" xfId="26522"/>
    <cellStyle name="Note 5 2 2 2 2 3" xfId="26523"/>
    <cellStyle name="Note 5 2 2 2 2 3 2" xfId="26524"/>
    <cellStyle name="Note 5 2 2 2 2 3 2 2" xfId="26525"/>
    <cellStyle name="Note 5 2 2 2 2 3 3" xfId="26526"/>
    <cellStyle name="Note 5 2 2 2 2 4" xfId="26527"/>
    <cellStyle name="Note 5 2 2 2 2 4 2" xfId="26528"/>
    <cellStyle name="Note 5 2 2 2 2 4 2 2" xfId="26529"/>
    <cellStyle name="Note 5 2 2 2 2 4 3" xfId="26530"/>
    <cellStyle name="Note 5 2 2 2 2 5" xfId="26531"/>
    <cellStyle name="Note 5 2 2 2 2 5 2" xfId="26532"/>
    <cellStyle name="Note 5 2 2 2 2 5 2 2" xfId="26533"/>
    <cellStyle name="Note 5 2 2 2 2 5 3" xfId="26534"/>
    <cellStyle name="Note 5 2 2 2 2 6" xfId="26535"/>
    <cellStyle name="Note 5 2 2 2 2 6 2" xfId="26536"/>
    <cellStyle name="Note 5 2 2 2 2 6 2 2" xfId="26537"/>
    <cellStyle name="Note 5 2 2 2 2 6 3" xfId="26538"/>
    <cellStyle name="Note 5 2 2 2 2 7" xfId="26539"/>
    <cellStyle name="Note 5 2 2 2 2 7 2" xfId="26540"/>
    <cellStyle name="Note 5 2 2 2 2 7 2 2" xfId="26541"/>
    <cellStyle name="Note 5 2 2 2 2 7 3" xfId="26542"/>
    <cellStyle name="Note 5 2 2 2 2 8" xfId="26543"/>
    <cellStyle name="Note 5 2 2 2 2 8 2" xfId="26544"/>
    <cellStyle name="Note 5 2 2 2 2 8 2 2" xfId="26545"/>
    <cellStyle name="Note 5 2 2 2 2 8 3" xfId="26546"/>
    <cellStyle name="Note 5 2 2 2 2 9" xfId="26547"/>
    <cellStyle name="Note 5 2 2 2 2 9 2" xfId="26548"/>
    <cellStyle name="Note 5 2 2 2 2 9 2 2" xfId="26549"/>
    <cellStyle name="Note 5 2 2 2 2 9 3" xfId="26550"/>
    <cellStyle name="Note 5 2 2 2 3" xfId="26551"/>
    <cellStyle name="Note 5 2 2 2 3 2" xfId="26552"/>
    <cellStyle name="Note 5 2 2 2 3 2 2" xfId="26553"/>
    <cellStyle name="Note 5 2 2 2 3 3" xfId="26554"/>
    <cellStyle name="Note 5 2 2 2 4" xfId="26555"/>
    <cellStyle name="Note 5 2 2 2 4 2" xfId="26556"/>
    <cellStyle name="Note 5 2 2 2 4 2 2" xfId="26557"/>
    <cellStyle name="Note 5 2 2 2 4 3" xfId="26558"/>
    <cellStyle name="Note 5 2 2 2 5" xfId="26559"/>
    <cellStyle name="Note 5 2 2 2 5 2" xfId="26560"/>
    <cellStyle name="Note 5 2 2 2 5 2 2" xfId="26561"/>
    <cellStyle name="Note 5 2 2 2 5 3" xfId="26562"/>
    <cellStyle name="Note 5 2 2 2 6" xfId="26563"/>
    <cellStyle name="Note 5 2 2 2 6 2" xfId="26564"/>
    <cellStyle name="Note 5 2 2 2 6 2 2" xfId="26565"/>
    <cellStyle name="Note 5 2 2 2 6 3" xfId="26566"/>
    <cellStyle name="Note 5 2 2 2 7" xfId="26567"/>
    <cellStyle name="Note 5 2 2 2 7 2" xfId="26568"/>
    <cellStyle name="Note 5 2 2 2 7 2 2" xfId="26569"/>
    <cellStyle name="Note 5 2 2 2 7 3" xfId="26570"/>
    <cellStyle name="Note 5 2 2 2 8" xfId="26571"/>
    <cellStyle name="Note 5 2 2 2 8 2" xfId="26572"/>
    <cellStyle name="Note 5 2 2 2 8 2 2" xfId="26573"/>
    <cellStyle name="Note 5 2 2 2 8 3" xfId="26574"/>
    <cellStyle name="Note 5 2 2 2 9" xfId="26575"/>
    <cellStyle name="Note 5 2 2 2 9 2" xfId="26576"/>
    <cellStyle name="Note 5 2 2 2 9 2 2" xfId="26577"/>
    <cellStyle name="Note 5 2 2 2 9 3" xfId="26578"/>
    <cellStyle name="Note 5 2 2 20" xfId="26579"/>
    <cellStyle name="Note 5 2 2 20 2" xfId="26580"/>
    <cellStyle name="Note 5 2 2 20 2 2" xfId="26581"/>
    <cellStyle name="Note 5 2 2 20 3" xfId="26582"/>
    <cellStyle name="Note 5 2 2 21" xfId="26583"/>
    <cellStyle name="Note 5 2 2 21 2" xfId="26584"/>
    <cellStyle name="Note 5 2 2 22" xfId="26585"/>
    <cellStyle name="Note 5 2 2 3" xfId="26586"/>
    <cellStyle name="Note 5 2 2 3 10" xfId="26587"/>
    <cellStyle name="Note 5 2 2 3 10 2" xfId="26588"/>
    <cellStyle name="Note 5 2 2 3 10 2 2" xfId="26589"/>
    <cellStyle name="Note 5 2 2 3 10 3" xfId="26590"/>
    <cellStyle name="Note 5 2 2 3 11" xfId="26591"/>
    <cellStyle name="Note 5 2 2 3 11 2" xfId="26592"/>
    <cellStyle name="Note 5 2 2 3 11 2 2" xfId="26593"/>
    <cellStyle name="Note 5 2 2 3 11 3" xfId="26594"/>
    <cellStyle name="Note 5 2 2 3 12" xfId="26595"/>
    <cellStyle name="Note 5 2 2 3 12 2" xfId="26596"/>
    <cellStyle name="Note 5 2 2 3 12 2 2" xfId="26597"/>
    <cellStyle name="Note 5 2 2 3 12 3" xfId="26598"/>
    <cellStyle name="Note 5 2 2 3 13" xfId="26599"/>
    <cellStyle name="Note 5 2 2 3 13 2" xfId="26600"/>
    <cellStyle name="Note 5 2 2 3 13 2 2" xfId="26601"/>
    <cellStyle name="Note 5 2 2 3 13 3" xfId="26602"/>
    <cellStyle name="Note 5 2 2 3 14" xfId="26603"/>
    <cellStyle name="Note 5 2 2 3 14 2" xfId="26604"/>
    <cellStyle name="Note 5 2 2 3 14 2 2" xfId="26605"/>
    <cellStyle name="Note 5 2 2 3 14 3" xfId="26606"/>
    <cellStyle name="Note 5 2 2 3 15" xfId="26607"/>
    <cellStyle name="Note 5 2 2 3 15 2" xfId="26608"/>
    <cellStyle name="Note 5 2 2 3 15 2 2" xfId="26609"/>
    <cellStyle name="Note 5 2 2 3 15 3" xfId="26610"/>
    <cellStyle name="Note 5 2 2 3 16" xfId="26611"/>
    <cellStyle name="Note 5 2 2 3 16 2" xfId="26612"/>
    <cellStyle name="Note 5 2 2 3 16 2 2" xfId="26613"/>
    <cellStyle name="Note 5 2 2 3 16 3" xfId="26614"/>
    <cellStyle name="Note 5 2 2 3 17" xfId="26615"/>
    <cellStyle name="Note 5 2 2 3 17 2" xfId="26616"/>
    <cellStyle name="Note 5 2 2 3 17 2 2" xfId="26617"/>
    <cellStyle name="Note 5 2 2 3 17 3" xfId="26618"/>
    <cellStyle name="Note 5 2 2 3 18" xfId="26619"/>
    <cellStyle name="Note 5 2 2 3 18 2" xfId="26620"/>
    <cellStyle name="Note 5 2 2 3 19" xfId="26621"/>
    <cellStyle name="Note 5 2 2 3 2" xfId="26622"/>
    <cellStyle name="Note 5 2 2 3 2 10" xfId="26623"/>
    <cellStyle name="Note 5 2 2 3 2 10 2" xfId="26624"/>
    <cellStyle name="Note 5 2 2 3 2 10 2 2" xfId="26625"/>
    <cellStyle name="Note 5 2 2 3 2 10 3" xfId="26626"/>
    <cellStyle name="Note 5 2 2 3 2 11" xfId="26627"/>
    <cellStyle name="Note 5 2 2 3 2 11 2" xfId="26628"/>
    <cellStyle name="Note 5 2 2 3 2 11 2 2" xfId="26629"/>
    <cellStyle name="Note 5 2 2 3 2 11 3" xfId="26630"/>
    <cellStyle name="Note 5 2 2 3 2 12" xfId="26631"/>
    <cellStyle name="Note 5 2 2 3 2 12 2" xfId="26632"/>
    <cellStyle name="Note 5 2 2 3 2 12 2 2" xfId="26633"/>
    <cellStyle name="Note 5 2 2 3 2 12 3" xfId="26634"/>
    <cellStyle name="Note 5 2 2 3 2 13" xfId="26635"/>
    <cellStyle name="Note 5 2 2 3 2 13 2" xfId="26636"/>
    <cellStyle name="Note 5 2 2 3 2 13 2 2" xfId="26637"/>
    <cellStyle name="Note 5 2 2 3 2 13 3" xfId="26638"/>
    <cellStyle name="Note 5 2 2 3 2 14" xfId="26639"/>
    <cellStyle name="Note 5 2 2 3 2 14 2" xfId="26640"/>
    <cellStyle name="Note 5 2 2 3 2 14 2 2" xfId="26641"/>
    <cellStyle name="Note 5 2 2 3 2 14 3" xfId="26642"/>
    <cellStyle name="Note 5 2 2 3 2 15" xfId="26643"/>
    <cellStyle name="Note 5 2 2 3 2 15 2" xfId="26644"/>
    <cellStyle name="Note 5 2 2 3 2 15 2 2" xfId="26645"/>
    <cellStyle name="Note 5 2 2 3 2 15 3" xfId="26646"/>
    <cellStyle name="Note 5 2 2 3 2 16" xfId="26647"/>
    <cellStyle name="Note 5 2 2 3 2 16 2" xfId="26648"/>
    <cellStyle name="Note 5 2 2 3 2 16 2 2" xfId="26649"/>
    <cellStyle name="Note 5 2 2 3 2 16 3" xfId="26650"/>
    <cellStyle name="Note 5 2 2 3 2 17" xfId="26651"/>
    <cellStyle name="Note 5 2 2 3 2 17 2" xfId="26652"/>
    <cellStyle name="Note 5 2 2 3 2 17 2 2" xfId="26653"/>
    <cellStyle name="Note 5 2 2 3 2 17 3" xfId="26654"/>
    <cellStyle name="Note 5 2 2 3 2 18" xfId="26655"/>
    <cellStyle name="Note 5 2 2 3 2 18 2" xfId="26656"/>
    <cellStyle name="Note 5 2 2 3 2 18 2 2" xfId="26657"/>
    <cellStyle name="Note 5 2 2 3 2 18 3" xfId="26658"/>
    <cellStyle name="Note 5 2 2 3 2 19" xfId="26659"/>
    <cellStyle name="Note 5 2 2 3 2 19 2" xfId="26660"/>
    <cellStyle name="Note 5 2 2 3 2 19 2 2" xfId="26661"/>
    <cellStyle name="Note 5 2 2 3 2 19 3" xfId="26662"/>
    <cellStyle name="Note 5 2 2 3 2 2" xfId="26663"/>
    <cellStyle name="Note 5 2 2 3 2 2 2" xfId="26664"/>
    <cellStyle name="Note 5 2 2 3 2 2 2 2" xfId="26665"/>
    <cellStyle name="Note 5 2 2 3 2 2 3" xfId="26666"/>
    <cellStyle name="Note 5 2 2 3 2 20" xfId="26667"/>
    <cellStyle name="Note 5 2 2 3 2 20 2" xfId="26668"/>
    <cellStyle name="Note 5 2 2 3 2 20 2 2" xfId="26669"/>
    <cellStyle name="Note 5 2 2 3 2 20 3" xfId="26670"/>
    <cellStyle name="Note 5 2 2 3 2 21" xfId="26671"/>
    <cellStyle name="Note 5 2 2 3 2 21 2" xfId="26672"/>
    <cellStyle name="Note 5 2 2 3 2 22" xfId="26673"/>
    <cellStyle name="Note 5 2 2 3 2 3" xfId="26674"/>
    <cellStyle name="Note 5 2 2 3 2 3 2" xfId="26675"/>
    <cellStyle name="Note 5 2 2 3 2 3 2 2" xfId="26676"/>
    <cellStyle name="Note 5 2 2 3 2 3 3" xfId="26677"/>
    <cellStyle name="Note 5 2 2 3 2 4" xfId="26678"/>
    <cellStyle name="Note 5 2 2 3 2 4 2" xfId="26679"/>
    <cellStyle name="Note 5 2 2 3 2 4 2 2" xfId="26680"/>
    <cellStyle name="Note 5 2 2 3 2 4 3" xfId="26681"/>
    <cellStyle name="Note 5 2 2 3 2 5" xfId="26682"/>
    <cellStyle name="Note 5 2 2 3 2 5 2" xfId="26683"/>
    <cellStyle name="Note 5 2 2 3 2 5 2 2" xfId="26684"/>
    <cellStyle name="Note 5 2 2 3 2 5 3" xfId="26685"/>
    <cellStyle name="Note 5 2 2 3 2 6" xfId="26686"/>
    <cellStyle name="Note 5 2 2 3 2 6 2" xfId="26687"/>
    <cellStyle name="Note 5 2 2 3 2 6 2 2" xfId="26688"/>
    <cellStyle name="Note 5 2 2 3 2 6 3" xfId="26689"/>
    <cellStyle name="Note 5 2 2 3 2 7" xfId="26690"/>
    <cellStyle name="Note 5 2 2 3 2 7 2" xfId="26691"/>
    <cellStyle name="Note 5 2 2 3 2 7 2 2" xfId="26692"/>
    <cellStyle name="Note 5 2 2 3 2 7 3" xfId="26693"/>
    <cellStyle name="Note 5 2 2 3 2 8" xfId="26694"/>
    <cellStyle name="Note 5 2 2 3 2 8 2" xfId="26695"/>
    <cellStyle name="Note 5 2 2 3 2 8 2 2" xfId="26696"/>
    <cellStyle name="Note 5 2 2 3 2 8 3" xfId="26697"/>
    <cellStyle name="Note 5 2 2 3 2 9" xfId="26698"/>
    <cellStyle name="Note 5 2 2 3 2 9 2" xfId="26699"/>
    <cellStyle name="Note 5 2 2 3 2 9 2 2" xfId="26700"/>
    <cellStyle name="Note 5 2 2 3 2 9 3" xfId="26701"/>
    <cellStyle name="Note 5 2 2 3 3" xfId="26702"/>
    <cellStyle name="Note 5 2 2 3 3 2" xfId="26703"/>
    <cellStyle name="Note 5 2 2 3 3 2 2" xfId="26704"/>
    <cellStyle name="Note 5 2 2 3 3 3" xfId="26705"/>
    <cellStyle name="Note 5 2 2 3 4" xfId="26706"/>
    <cellStyle name="Note 5 2 2 3 4 2" xfId="26707"/>
    <cellStyle name="Note 5 2 2 3 4 2 2" xfId="26708"/>
    <cellStyle name="Note 5 2 2 3 4 3" xfId="26709"/>
    <cellStyle name="Note 5 2 2 3 5" xfId="26710"/>
    <cellStyle name="Note 5 2 2 3 5 2" xfId="26711"/>
    <cellStyle name="Note 5 2 2 3 5 2 2" xfId="26712"/>
    <cellStyle name="Note 5 2 2 3 5 3" xfId="26713"/>
    <cellStyle name="Note 5 2 2 3 6" xfId="26714"/>
    <cellStyle name="Note 5 2 2 3 6 2" xfId="26715"/>
    <cellStyle name="Note 5 2 2 3 6 2 2" xfId="26716"/>
    <cellStyle name="Note 5 2 2 3 6 3" xfId="26717"/>
    <cellStyle name="Note 5 2 2 3 7" xfId="26718"/>
    <cellStyle name="Note 5 2 2 3 7 2" xfId="26719"/>
    <cellStyle name="Note 5 2 2 3 7 2 2" xfId="26720"/>
    <cellStyle name="Note 5 2 2 3 7 3" xfId="26721"/>
    <cellStyle name="Note 5 2 2 3 8" xfId="26722"/>
    <cellStyle name="Note 5 2 2 3 8 2" xfId="26723"/>
    <cellStyle name="Note 5 2 2 3 8 2 2" xfId="26724"/>
    <cellStyle name="Note 5 2 2 3 8 3" xfId="26725"/>
    <cellStyle name="Note 5 2 2 3 9" xfId="26726"/>
    <cellStyle name="Note 5 2 2 3 9 2" xfId="26727"/>
    <cellStyle name="Note 5 2 2 3 9 2 2" xfId="26728"/>
    <cellStyle name="Note 5 2 2 3 9 3" xfId="26729"/>
    <cellStyle name="Note 5 2 2 4" xfId="26730"/>
    <cellStyle name="Note 5 2 2 4 10" xfId="26731"/>
    <cellStyle name="Note 5 2 2 4 10 2" xfId="26732"/>
    <cellStyle name="Note 5 2 2 4 10 2 2" xfId="26733"/>
    <cellStyle name="Note 5 2 2 4 10 3" xfId="26734"/>
    <cellStyle name="Note 5 2 2 4 11" xfId="26735"/>
    <cellStyle name="Note 5 2 2 4 11 2" xfId="26736"/>
    <cellStyle name="Note 5 2 2 4 11 2 2" xfId="26737"/>
    <cellStyle name="Note 5 2 2 4 11 3" xfId="26738"/>
    <cellStyle name="Note 5 2 2 4 12" xfId="26739"/>
    <cellStyle name="Note 5 2 2 4 12 2" xfId="26740"/>
    <cellStyle name="Note 5 2 2 4 12 2 2" xfId="26741"/>
    <cellStyle name="Note 5 2 2 4 12 3" xfId="26742"/>
    <cellStyle name="Note 5 2 2 4 13" xfId="26743"/>
    <cellStyle name="Note 5 2 2 4 13 2" xfId="26744"/>
    <cellStyle name="Note 5 2 2 4 13 2 2" xfId="26745"/>
    <cellStyle name="Note 5 2 2 4 13 3" xfId="26746"/>
    <cellStyle name="Note 5 2 2 4 14" xfId="26747"/>
    <cellStyle name="Note 5 2 2 4 14 2" xfId="26748"/>
    <cellStyle name="Note 5 2 2 4 14 2 2" xfId="26749"/>
    <cellStyle name="Note 5 2 2 4 14 3" xfId="26750"/>
    <cellStyle name="Note 5 2 2 4 15" xfId="26751"/>
    <cellStyle name="Note 5 2 2 4 15 2" xfId="26752"/>
    <cellStyle name="Note 5 2 2 4 15 2 2" xfId="26753"/>
    <cellStyle name="Note 5 2 2 4 15 3" xfId="26754"/>
    <cellStyle name="Note 5 2 2 4 16" xfId="26755"/>
    <cellStyle name="Note 5 2 2 4 16 2" xfId="26756"/>
    <cellStyle name="Note 5 2 2 4 16 2 2" xfId="26757"/>
    <cellStyle name="Note 5 2 2 4 16 3" xfId="26758"/>
    <cellStyle name="Note 5 2 2 4 17" xfId="26759"/>
    <cellStyle name="Note 5 2 2 4 17 2" xfId="26760"/>
    <cellStyle name="Note 5 2 2 4 17 2 2" xfId="26761"/>
    <cellStyle name="Note 5 2 2 4 17 3" xfId="26762"/>
    <cellStyle name="Note 5 2 2 4 18" xfId="26763"/>
    <cellStyle name="Note 5 2 2 4 18 2" xfId="26764"/>
    <cellStyle name="Note 5 2 2 4 18 2 2" xfId="26765"/>
    <cellStyle name="Note 5 2 2 4 18 3" xfId="26766"/>
    <cellStyle name="Note 5 2 2 4 19" xfId="26767"/>
    <cellStyle name="Note 5 2 2 4 19 2" xfId="26768"/>
    <cellStyle name="Note 5 2 2 4 19 2 2" xfId="26769"/>
    <cellStyle name="Note 5 2 2 4 19 3" xfId="26770"/>
    <cellStyle name="Note 5 2 2 4 2" xfId="26771"/>
    <cellStyle name="Note 5 2 2 4 2 10" xfId="26772"/>
    <cellStyle name="Note 5 2 2 4 2 10 2" xfId="26773"/>
    <cellStyle name="Note 5 2 2 4 2 10 2 2" xfId="26774"/>
    <cellStyle name="Note 5 2 2 4 2 10 3" xfId="26775"/>
    <cellStyle name="Note 5 2 2 4 2 11" xfId="26776"/>
    <cellStyle name="Note 5 2 2 4 2 11 2" xfId="26777"/>
    <cellStyle name="Note 5 2 2 4 2 11 2 2" xfId="26778"/>
    <cellStyle name="Note 5 2 2 4 2 11 3" xfId="26779"/>
    <cellStyle name="Note 5 2 2 4 2 12" xfId="26780"/>
    <cellStyle name="Note 5 2 2 4 2 12 2" xfId="26781"/>
    <cellStyle name="Note 5 2 2 4 2 12 2 2" xfId="26782"/>
    <cellStyle name="Note 5 2 2 4 2 12 3" xfId="26783"/>
    <cellStyle name="Note 5 2 2 4 2 13" xfId="26784"/>
    <cellStyle name="Note 5 2 2 4 2 13 2" xfId="26785"/>
    <cellStyle name="Note 5 2 2 4 2 13 2 2" xfId="26786"/>
    <cellStyle name="Note 5 2 2 4 2 13 3" xfId="26787"/>
    <cellStyle name="Note 5 2 2 4 2 14" xfId="26788"/>
    <cellStyle name="Note 5 2 2 4 2 14 2" xfId="26789"/>
    <cellStyle name="Note 5 2 2 4 2 14 2 2" xfId="26790"/>
    <cellStyle name="Note 5 2 2 4 2 14 3" xfId="26791"/>
    <cellStyle name="Note 5 2 2 4 2 15" xfId="26792"/>
    <cellStyle name="Note 5 2 2 4 2 15 2" xfId="26793"/>
    <cellStyle name="Note 5 2 2 4 2 15 2 2" xfId="26794"/>
    <cellStyle name="Note 5 2 2 4 2 15 3" xfId="26795"/>
    <cellStyle name="Note 5 2 2 4 2 16" xfId="26796"/>
    <cellStyle name="Note 5 2 2 4 2 16 2" xfId="26797"/>
    <cellStyle name="Note 5 2 2 4 2 16 2 2" xfId="26798"/>
    <cellStyle name="Note 5 2 2 4 2 16 3" xfId="26799"/>
    <cellStyle name="Note 5 2 2 4 2 17" xfId="26800"/>
    <cellStyle name="Note 5 2 2 4 2 17 2" xfId="26801"/>
    <cellStyle name="Note 5 2 2 4 2 17 2 2" xfId="26802"/>
    <cellStyle name="Note 5 2 2 4 2 17 3" xfId="26803"/>
    <cellStyle name="Note 5 2 2 4 2 18" xfId="26804"/>
    <cellStyle name="Note 5 2 2 4 2 18 2" xfId="26805"/>
    <cellStyle name="Note 5 2 2 4 2 18 2 2" xfId="26806"/>
    <cellStyle name="Note 5 2 2 4 2 18 3" xfId="26807"/>
    <cellStyle name="Note 5 2 2 4 2 19" xfId="26808"/>
    <cellStyle name="Note 5 2 2 4 2 19 2" xfId="26809"/>
    <cellStyle name="Note 5 2 2 4 2 19 2 2" xfId="26810"/>
    <cellStyle name="Note 5 2 2 4 2 19 3" xfId="26811"/>
    <cellStyle name="Note 5 2 2 4 2 2" xfId="26812"/>
    <cellStyle name="Note 5 2 2 4 2 2 2" xfId="26813"/>
    <cellStyle name="Note 5 2 2 4 2 2 2 2" xfId="26814"/>
    <cellStyle name="Note 5 2 2 4 2 2 3" xfId="26815"/>
    <cellStyle name="Note 5 2 2 4 2 20" xfId="26816"/>
    <cellStyle name="Note 5 2 2 4 2 20 2" xfId="26817"/>
    <cellStyle name="Note 5 2 2 4 2 20 2 2" xfId="26818"/>
    <cellStyle name="Note 5 2 2 4 2 20 3" xfId="26819"/>
    <cellStyle name="Note 5 2 2 4 2 21" xfId="26820"/>
    <cellStyle name="Note 5 2 2 4 2 21 2" xfId="26821"/>
    <cellStyle name="Note 5 2 2 4 2 22" xfId="26822"/>
    <cellStyle name="Note 5 2 2 4 2 3" xfId="26823"/>
    <cellStyle name="Note 5 2 2 4 2 3 2" xfId="26824"/>
    <cellStyle name="Note 5 2 2 4 2 3 2 2" xfId="26825"/>
    <cellStyle name="Note 5 2 2 4 2 3 3" xfId="26826"/>
    <cellStyle name="Note 5 2 2 4 2 4" xfId="26827"/>
    <cellStyle name="Note 5 2 2 4 2 4 2" xfId="26828"/>
    <cellStyle name="Note 5 2 2 4 2 4 2 2" xfId="26829"/>
    <cellStyle name="Note 5 2 2 4 2 4 3" xfId="26830"/>
    <cellStyle name="Note 5 2 2 4 2 5" xfId="26831"/>
    <cellStyle name="Note 5 2 2 4 2 5 2" xfId="26832"/>
    <cellStyle name="Note 5 2 2 4 2 5 2 2" xfId="26833"/>
    <cellStyle name="Note 5 2 2 4 2 5 3" xfId="26834"/>
    <cellStyle name="Note 5 2 2 4 2 6" xfId="26835"/>
    <cellStyle name="Note 5 2 2 4 2 6 2" xfId="26836"/>
    <cellStyle name="Note 5 2 2 4 2 6 2 2" xfId="26837"/>
    <cellStyle name="Note 5 2 2 4 2 6 3" xfId="26838"/>
    <cellStyle name="Note 5 2 2 4 2 7" xfId="26839"/>
    <cellStyle name="Note 5 2 2 4 2 7 2" xfId="26840"/>
    <cellStyle name="Note 5 2 2 4 2 7 2 2" xfId="26841"/>
    <cellStyle name="Note 5 2 2 4 2 7 3" xfId="26842"/>
    <cellStyle name="Note 5 2 2 4 2 8" xfId="26843"/>
    <cellStyle name="Note 5 2 2 4 2 8 2" xfId="26844"/>
    <cellStyle name="Note 5 2 2 4 2 8 2 2" xfId="26845"/>
    <cellStyle name="Note 5 2 2 4 2 8 3" xfId="26846"/>
    <cellStyle name="Note 5 2 2 4 2 9" xfId="26847"/>
    <cellStyle name="Note 5 2 2 4 2 9 2" xfId="26848"/>
    <cellStyle name="Note 5 2 2 4 2 9 2 2" xfId="26849"/>
    <cellStyle name="Note 5 2 2 4 2 9 3" xfId="26850"/>
    <cellStyle name="Note 5 2 2 4 20" xfId="26851"/>
    <cellStyle name="Note 5 2 2 4 20 2" xfId="26852"/>
    <cellStyle name="Note 5 2 2 4 20 2 2" xfId="26853"/>
    <cellStyle name="Note 5 2 2 4 20 3" xfId="26854"/>
    <cellStyle name="Note 5 2 2 4 21" xfId="26855"/>
    <cellStyle name="Note 5 2 2 4 21 2" xfId="26856"/>
    <cellStyle name="Note 5 2 2 4 21 2 2" xfId="26857"/>
    <cellStyle name="Note 5 2 2 4 21 3" xfId="26858"/>
    <cellStyle name="Note 5 2 2 4 22" xfId="26859"/>
    <cellStyle name="Note 5 2 2 4 22 2" xfId="26860"/>
    <cellStyle name="Note 5 2 2 4 23" xfId="26861"/>
    <cellStyle name="Note 5 2 2 4 3" xfId="26862"/>
    <cellStyle name="Note 5 2 2 4 3 2" xfId="26863"/>
    <cellStyle name="Note 5 2 2 4 3 2 2" xfId="26864"/>
    <cellStyle name="Note 5 2 2 4 3 3" xfId="26865"/>
    <cellStyle name="Note 5 2 2 4 4" xfId="26866"/>
    <cellStyle name="Note 5 2 2 4 4 2" xfId="26867"/>
    <cellStyle name="Note 5 2 2 4 4 2 2" xfId="26868"/>
    <cellStyle name="Note 5 2 2 4 4 3" xfId="26869"/>
    <cellStyle name="Note 5 2 2 4 5" xfId="26870"/>
    <cellStyle name="Note 5 2 2 4 5 2" xfId="26871"/>
    <cellStyle name="Note 5 2 2 4 5 2 2" xfId="26872"/>
    <cellStyle name="Note 5 2 2 4 5 3" xfId="26873"/>
    <cellStyle name="Note 5 2 2 4 6" xfId="26874"/>
    <cellStyle name="Note 5 2 2 4 6 2" xfId="26875"/>
    <cellStyle name="Note 5 2 2 4 6 2 2" xfId="26876"/>
    <cellStyle name="Note 5 2 2 4 6 3" xfId="26877"/>
    <cellStyle name="Note 5 2 2 4 7" xfId="26878"/>
    <cellStyle name="Note 5 2 2 4 7 2" xfId="26879"/>
    <cellStyle name="Note 5 2 2 4 7 2 2" xfId="26880"/>
    <cellStyle name="Note 5 2 2 4 7 3" xfId="26881"/>
    <cellStyle name="Note 5 2 2 4 8" xfId="26882"/>
    <cellStyle name="Note 5 2 2 4 8 2" xfId="26883"/>
    <cellStyle name="Note 5 2 2 4 8 2 2" xfId="26884"/>
    <cellStyle name="Note 5 2 2 4 8 3" xfId="26885"/>
    <cellStyle name="Note 5 2 2 4 9" xfId="26886"/>
    <cellStyle name="Note 5 2 2 4 9 2" xfId="26887"/>
    <cellStyle name="Note 5 2 2 4 9 2 2" xfId="26888"/>
    <cellStyle name="Note 5 2 2 4 9 3" xfId="26889"/>
    <cellStyle name="Note 5 2 2 5" xfId="26890"/>
    <cellStyle name="Note 5 2 2 5 10" xfId="26891"/>
    <cellStyle name="Note 5 2 2 5 10 2" xfId="26892"/>
    <cellStyle name="Note 5 2 2 5 10 2 2" xfId="26893"/>
    <cellStyle name="Note 5 2 2 5 10 3" xfId="26894"/>
    <cellStyle name="Note 5 2 2 5 11" xfId="26895"/>
    <cellStyle name="Note 5 2 2 5 11 2" xfId="26896"/>
    <cellStyle name="Note 5 2 2 5 11 2 2" xfId="26897"/>
    <cellStyle name="Note 5 2 2 5 11 3" xfId="26898"/>
    <cellStyle name="Note 5 2 2 5 12" xfId="26899"/>
    <cellStyle name="Note 5 2 2 5 12 2" xfId="26900"/>
    <cellStyle name="Note 5 2 2 5 12 2 2" xfId="26901"/>
    <cellStyle name="Note 5 2 2 5 12 3" xfId="26902"/>
    <cellStyle name="Note 5 2 2 5 13" xfId="26903"/>
    <cellStyle name="Note 5 2 2 5 13 2" xfId="26904"/>
    <cellStyle name="Note 5 2 2 5 13 2 2" xfId="26905"/>
    <cellStyle name="Note 5 2 2 5 13 3" xfId="26906"/>
    <cellStyle name="Note 5 2 2 5 14" xfId="26907"/>
    <cellStyle name="Note 5 2 2 5 14 2" xfId="26908"/>
    <cellStyle name="Note 5 2 2 5 14 2 2" xfId="26909"/>
    <cellStyle name="Note 5 2 2 5 14 3" xfId="26910"/>
    <cellStyle name="Note 5 2 2 5 15" xfId="26911"/>
    <cellStyle name="Note 5 2 2 5 15 2" xfId="26912"/>
    <cellStyle name="Note 5 2 2 5 15 2 2" xfId="26913"/>
    <cellStyle name="Note 5 2 2 5 15 3" xfId="26914"/>
    <cellStyle name="Note 5 2 2 5 16" xfId="26915"/>
    <cellStyle name="Note 5 2 2 5 16 2" xfId="26916"/>
    <cellStyle name="Note 5 2 2 5 16 2 2" xfId="26917"/>
    <cellStyle name="Note 5 2 2 5 16 3" xfId="26918"/>
    <cellStyle name="Note 5 2 2 5 17" xfId="26919"/>
    <cellStyle name="Note 5 2 2 5 17 2" xfId="26920"/>
    <cellStyle name="Note 5 2 2 5 17 2 2" xfId="26921"/>
    <cellStyle name="Note 5 2 2 5 17 3" xfId="26922"/>
    <cellStyle name="Note 5 2 2 5 18" xfId="26923"/>
    <cellStyle name="Note 5 2 2 5 18 2" xfId="26924"/>
    <cellStyle name="Note 5 2 2 5 18 2 2" xfId="26925"/>
    <cellStyle name="Note 5 2 2 5 18 3" xfId="26926"/>
    <cellStyle name="Note 5 2 2 5 19" xfId="26927"/>
    <cellStyle name="Note 5 2 2 5 19 2" xfId="26928"/>
    <cellStyle name="Note 5 2 2 5 19 2 2" xfId="26929"/>
    <cellStyle name="Note 5 2 2 5 19 3" xfId="26930"/>
    <cellStyle name="Note 5 2 2 5 2" xfId="26931"/>
    <cellStyle name="Note 5 2 2 5 2 2" xfId="26932"/>
    <cellStyle name="Note 5 2 2 5 2 2 2" xfId="26933"/>
    <cellStyle name="Note 5 2 2 5 2 3" xfId="26934"/>
    <cellStyle name="Note 5 2 2 5 20" xfId="26935"/>
    <cellStyle name="Note 5 2 2 5 20 2" xfId="26936"/>
    <cellStyle name="Note 5 2 2 5 20 2 2" xfId="26937"/>
    <cellStyle name="Note 5 2 2 5 20 3" xfId="26938"/>
    <cellStyle name="Note 5 2 2 5 21" xfId="26939"/>
    <cellStyle name="Note 5 2 2 5 21 2" xfId="26940"/>
    <cellStyle name="Note 5 2 2 5 22" xfId="26941"/>
    <cellStyle name="Note 5 2 2 5 3" xfId="26942"/>
    <cellStyle name="Note 5 2 2 5 3 2" xfId="26943"/>
    <cellStyle name="Note 5 2 2 5 3 2 2" xfId="26944"/>
    <cellStyle name="Note 5 2 2 5 3 3" xfId="26945"/>
    <cellStyle name="Note 5 2 2 5 4" xfId="26946"/>
    <cellStyle name="Note 5 2 2 5 4 2" xfId="26947"/>
    <cellStyle name="Note 5 2 2 5 4 2 2" xfId="26948"/>
    <cellStyle name="Note 5 2 2 5 4 3" xfId="26949"/>
    <cellStyle name="Note 5 2 2 5 5" xfId="26950"/>
    <cellStyle name="Note 5 2 2 5 5 2" xfId="26951"/>
    <cellStyle name="Note 5 2 2 5 5 2 2" xfId="26952"/>
    <cellStyle name="Note 5 2 2 5 5 3" xfId="26953"/>
    <cellStyle name="Note 5 2 2 5 6" xfId="26954"/>
    <cellStyle name="Note 5 2 2 5 6 2" xfId="26955"/>
    <cellStyle name="Note 5 2 2 5 6 2 2" xfId="26956"/>
    <cellStyle name="Note 5 2 2 5 6 3" xfId="26957"/>
    <cellStyle name="Note 5 2 2 5 7" xfId="26958"/>
    <cellStyle name="Note 5 2 2 5 7 2" xfId="26959"/>
    <cellStyle name="Note 5 2 2 5 7 2 2" xfId="26960"/>
    <cellStyle name="Note 5 2 2 5 7 3" xfId="26961"/>
    <cellStyle name="Note 5 2 2 5 8" xfId="26962"/>
    <cellStyle name="Note 5 2 2 5 8 2" xfId="26963"/>
    <cellStyle name="Note 5 2 2 5 8 2 2" xfId="26964"/>
    <cellStyle name="Note 5 2 2 5 8 3" xfId="26965"/>
    <cellStyle name="Note 5 2 2 5 9" xfId="26966"/>
    <cellStyle name="Note 5 2 2 5 9 2" xfId="26967"/>
    <cellStyle name="Note 5 2 2 5 9 2 2" xfId="26968"/>
    <cellStyle name="Note 5 2 2 5 9 3" xfId="26969"/>
    <cellStyle name="Note 5 2 2 6" xfId="26970"/>
    <cellStyle name="Note 5 2 2 6 2" xfId="26971"/>
    <cellStyle name="Note 5 2 2 6 2 2" xfId="26972"/>
    <cellStyle name="Note 5 2 2 6 3" xfId="26973"/>
    <cellStyle name="Note 5 2 2 7" xfId="26974"/>
    <cellStyle name="Note 5 2 2 7 2" xfId="26975"/>
    <cellStyle name="Note 5 2 2 7 2 2" xfId="26976"/>
    <cellStyle name="Note 5 2 2 7 3" xfId="26977"/>
    <cellStyle name="Note 5 2 2 8" xfId="26978"/>
    <cellStyle name="Note 5 2 2 8 2" xfId="26979"/>
    <cellStyle name="Note 5 2 2 8 2 2" xfId="26980"/>
    <cellStyle name="Note 5 2 2 8 3" xfId="26981"/>
    <cellStyle name="Note 5 2 2 9" xfId="26982"/>
    <cellStyle name="Note 5 2 2 9 2" xfId="26983"/>
    <cellStyle name="Note 5 2 2 9 2 2" xfId="26984"/>
    <cellStyle name="Note 5 2 2 9 3" xfId="26985"/>
    <cellStyle name="Note 5 2 20" xfId="26986"/>
    <cellStyle name="Note 5 2 20 2" xfId="26987"/>
    <cellStyle name="Note 5 2 20 2 2" xfId="26988"/>
    <cellStyle name="Note 5 2 20 3" xfId="26989"/>
    <cellStyle name="Note 5 2 21" xfId="26990"/>
    <cellStyle name="Note 5 2 21 2" xfId="26991"/>
    <cellStyle name="Note 5 2 21 2 2" xfId="26992"/>
    <cellStyle name="Note 5 2 21 3" xfId="26993"/>
    <cellStyle name="Note 5 2 22" xfId="26994"/>
    <cellStyle name="Note 5 2 22 2" xfId="26995"/>
    <cellStyle name="Note 5 2 23" xfId="26996"/>
    <cellStyle name="Note 5 2 24" xfId="26997"/>
    <cellStyle name="Note 5 2 25" xfId="26998"/>
    <cellStyle name="Note 5 2 26" xfId="26999"/>
    <cellStyle name="Note 5 2 3" xfId="27000"/>
    <cellStyle name="Note 5 2 3 10" xfId="27001"/>
    <cellStyle name="Note 5 2 3 10 2" xfId="27002"/>
    <cellStyle name="Note 5 2 3 10 2 2" xfId="27003"/>
    <cellStyle name="Note 5 2 3 10 3" xfId="27004"/>
    <cellStyle name="Note 5 2 3 11" xfId="27005"/>
    <cellStyle name="Note 5 2 3 11 2" xfId="27006"/>
    <cellStyle name="Note 5 2 3 11 2 2" xfId="27007"/>
    <cellStyle name="Note 5 2 3 11 3" xfId="27008"/>
    <cellStyle name="Note 5 2 3 12" xfId="27009"/>
    <cellStyle name="Note 5 2 3 12 2" xfId="27010"/>
    <cellStyle name="Note 5 2 3 12 2 2" xfId="27011"/>
    <cellStyle name="Note 5 2 3 12 3" xfId="27012"/>
    <cellStyle name="Note 5 2 3 13" xfId="27013"/>
    <cellStyle name="Note 5 2 3 13 2" xfId="27014"/>
    <cellStyle name="Note 5 2 3 13 2 2" xfId="27015"/>
    <cellStyle name="Note 5 2 3 13 3" xfId="27016"/>
    <cellStyle name="Note 5 2 3 14" xfId="27017"/>
    <cellStyle name="Note 5 2 3 14 2" xfId="27018"/>
    <cellStyle name="Note 5 2 3 14 2 2" xfId="27019"/>
    <cellStyle name="Note 5 2 3 14 3" xfId="27020"/>
    <cellStyle name="Note 5 2 3 15" xfId="27021"/>
    <cellStyle name="Note 5 2 3 15 2" xfId="27022"/>
    <cellStyle name="Note 5 2 3 15 2 2" xfId="27023"/>
    <cellStyle name="Note 5 2 3 15 3" xfId="27024"/>
    <cellStyle name="Note 5 2 3 16" xfId="27025"/>
    <cellStyle name="Note 5 2 3 16 2" xfId="27026"/>
    <cellStyle name="Note 5 2 3 16 2 2" xfId="27027"/>
    <cellStyle name="Note 5 2 3 16 3" xfId="27028"/>
    <cellStyle name="Note 5 2 3 17" xfId="27029"/>
    <cellStyle name="Note 5 2 3 17 2" xfId="27030"/>
    <cellStyle name="Note 5 2 3 17 2 2" xfId="27031"/>
    <cellStyle name="Note 5 2 3 17 3" xfId="27032"/>
    <cellStyle name="Note 5 2 3 18" xfId="27033"/>
    <cellStyle name="Note 5 2 3 18 2" xfId="27034"/>
    <cellStyle name="Note 5 2 3 19" xfId="27035"/>
    <cellStyle name="Note 5 2 3 2" xfId="27036"/>
    <cellStyle name="Note 5 2 3 2 10" xfId="27037"/>
    <cellStyle name="Note 5 2 3 2 10 2" xfId="27038"/>
    <cellStyle name="Note 5 2 3 2 10 2 2" xfId="27039"/>
    <cellStyle name="Note 5 2 3 2 10 3" xfId="27040"/>
    <cellStyle name="Note 5 2 3 2 11" xfId="27041"/>
    <cellStyle name="Note 5 2 3 2 11 2" xfId="27042"/>
    <cellStyle name="Note 5 2 3 2 11 2 2" xfId="27043"/>
    <cellStyle name="Note 5 2 3 2 11 3" xfId="27044"/>
    <cellStyle name="Note 5 2 3 2 12" xfId="27045"/>
    <cellStyle name="Note 5 2 3 2 12 2" xfId="27046"/>
    <cellStyle name="Note 5 2 3 2 12 2 2" xfId="27047"/>
    <cellStyle name="Note 5 2 3 2 12 3" xfId="27048"/>
    <cellStyle name="Note 5 2 3 2 13" xfId="27049"/>
    <cellStyle name="Note 5 2 3 2 13 2" xfId="27050"/>
    <cellStyle name="Note 5 2 3 2 13 2 2" xfId="27051"/>
    <cellStyle name="Note 5 2 3 2 13 3" xfId="27052"/>
    <cellStyle name="Note 5 2 3 2 14" xfId="27053"/>
    <cellStyle name="Note 5 2 3 2 14 2" xfId="27054"/>
    <cellStyle name="Note 5 2 3 2 14 2 2" xfId="27055"/>
    <cellStyle name="Note 5 2 3 2 14 3" xfId="27056"/>
    <cellStyle name="Note 5 2 3 2 15" xfId="27057"/>
    <cellStyle name="Note 5 2 3 2 15 2" xfId="27058"/>
    <cellStyle name="Note 5 2 3 2 15 2 2" xfId="27059"/>
    <cellStyle name="Note 5 2 3 2 15 3" xfId="27060"/>
    <cellStyle name="Note 5 2 3 2 16" xfId="27061"/>
    <cellStyle name="Note 5 2 3 2 16 2" xfId="27062"/>
    <cellStyle name="Note 5 2 3 2 16 2 2" xfId="27063"/>
    <cellStyle name="Note 5 2 3 2 16 3" xfId="27064"/>
    <cellStyle name="Note 5 2 3 2 17" xfId="27065"/>
    <cellStyle name="Note 5 2 3 2 17 2" xfId="27066"/>
    <cellStyle name="Note 5 2 3 2 17 2 2" xfId="27067"/>
    <cellStyle name="Note 5 2 3 2 17 3" xfId="27068"/>
    <cellStyle name="Note 5 2 3 2 18" xfId="27069"/>
    <cellStyle name="Note 5 2 3 2 18 2" xfId="27070"/>
    <cellStyle name="Note 5 2 3 2 18 2 2" xfId="27071"/>
    <cellStyle name="Note 5 2 3 2 18 3" xfId="27072"/>
    <cellStyle name="Note 5 2 3 2 19" xfId="27073"/>
    <cellStyle name="Note 5 2 3 2 19 2" xfId="27074"/>
    <cellStyle name="Note 5 2 3 2 19 2 2" xfId="27075"/>
    <cellStyle name="Note 5 2 3 2 19 3" xfId="27076"/>
    <cellStyle name="Note 5 2 3 2 2" xfId="27077"/>
    <cellStyle name="Note 5 2 3 2 2 2" xfId="27078"/>
    <cellStyle name="Note 5 2 3 2 2 2 2" xfId="27079"/>
    <cellStyle name="Note 5 2 3 2 2 3" xfId="27080"/>
    <cellStyle name="Note 5 2 3 2 20" xfId="27081"/>
    <cellStyle name="Note 5 2 3 2 20 2" xfId="27082"/>
    <cellStyle name="Note 5 2 3 2 20 2 2" xfId="27083"/>
    <cellStyle name="Note 5 2 3 2 20 3" xfId="27084"/>
    <cellStyle name="Note 5 2 3 2 21" xfId="27085"/>
    <cellStyle name="Note 5 2 3 2 21 2" xfId="27086"/>
    <cellStyle name="Note 5 2 3 2 22" xfId="27087"/>
    <cellStyle name="Note 5 2 3 2 3" xfId="27088"/>
    <cellStyle name="Note 5 2 3 2 3 2" xfId="27089"/>
    <cellStyle name="Note 5 2 3 2 3 2 2" xfId="27090"/>
    <cellStyle name="Note 5 2 3 2 3 3" xfId="27091"/>
    <cellStyle name="Note 5 2 3 2 4" xfId="27092"/>
    <cellStyle name="Note 5 2 3 2 4 2" xfId="27093"/>
    <cellStyle name="Note 5 2 3 2 4 2 2" xfId="27094"/>
    <cellStyle name="Note 5 2 3 2 4 3" xfId="27095"/>
    <cellStyle name="Note 5 2 3 2 5" xfId="27096"/>
    <cellStyle name="Note 5 2 3 2 5 2" xfId="27097"/>
    <cellStyle name="Note 5 2 3 2 5 2 2" xfId="27098"/>
    <cellStyle name="Note 5 2 3 2 5 3" xfId="27099"/>
    <cellStyle name="Note 5 2 3 2 6" xfId="27100"/>
    <cellStyle name="Note 5 2 3 2 6 2" xfId="27101"/>
    <cellStyle name="Note 5 2 3 2 6 2 2" xfId="27102"/>
    <cellStyle name="Note 5 2 3 2 6 3" xfId="27103"/>
    <cellStyle name="Note 5 2 3 2 7" xfId="27104"/>
    <cellStyle name="Note 5 2 3 2 7 2" xfId="27105"/>
    <cellStyle name="Note 5 2 3 2 7 2 2" xfId="27106"/>
    <cellStyle name="Note 5 2 3 2 7 3" xfId="27107"/>
    <cellStyle name="Note 5 2 3 2 8" xfId="27108"/>
    <cellStyle name="Note 5 2 3 2 8 2" xfId="27109"/>
    <cellStyle name="Note 5 2 3 2 8 2 2" xfId="27110"/>
    <cellStyle name="Note 5 2 3 2 8 3" xfId="27111"/>
    <cellStyle name="Note 5 2 3 2 9" xfId="27112"/>
    <cellStyle name="Note 5 2 3 2 9 2" xfId="27113"/>
    <cellStyle name="Note 5 2 3 2 9 2 2" xfId="27114"/>
    <cellStyle name="Note 5 2 3 2 9 3" xfId="27115"/>
    <cellStyle name="Note 5 2 3 3" xfId="27116"/>
    <cellStyle name="Note 5 2 3 3 2" xfId="27117"/>
    <cellStyle name="Note 5 2 3 3 2 2" xfId="27118"/>
    <cellStyle name="Note 5 2 3 3 3" xfId="27119"/>
    <cellStyle name="Note 5 2 3 4" xfId="27120"/>
    <cellStyle name="Note 5 2 3 4 2" xfId="27121"/>
    <cellStyle name="Note 5 2 3 4 2 2" xfId="27122"/>
    <cellStyle name="Note 5 2 3 4 3" xfId="27123"/>
    <cellStyle name="Note 5 2 3 5" xfId="27124"/>
    <cellStyle name="Note 5 2 3 5 2" xfId="27125"/>
    <cellStyle name="Note 5 2 3 5 2 2" xfId="27126"/>
    <cellStyle name="Note 5 2 3 5 3" xfId="27127"/>
    <cellStyle name="Note 5 2 3 6" xfId="27128"/>
    <cellStyle name="Note 5 2 3 6 2" xfId="27129"/>
    <cellStyle name="Note 5 2 3 6 2 2" xfId="27130"/>
    <cellStyle name="Note 5 2 3 6 3" xfId="27131"/>
    <cellStyle name="Note 5 2 3 7" xfId="27132"/>
    <cellStyle name="Note 5 2 3 7 2" xfId="27133"/>
    <cellStyle name="Note 5 2 3 7 2 2" xfId="27134"/>
    <cellStyle name="Note 5 2 3 7 3" xfId="27135"/>
    <cellStyle name="Note 5 2 3 8" xfId="27136"/>
    <cellStyle name="Note 5 2 3 8 2" xfId="27137"/>
    <cellStyle name="Note 5 2 3 8 2 2" xfId="27138"/>
    <cellStyle name="Note 5 2 3 8 3" xfId="27139"/>
    <cellStyle name="Note 5 2 3 9" xfId="27140"/>
    <cellStyle name="Note 5 2 3 9 2" xfId="27141"/>
    <cellStyle name="Note 5 2 3 9 2 2" xfId="27142"/>
    <cellStyle name="Note 5 2 3 9 3" xfId="27143"/>
    <cellStyle name="Note 5 2 4" xfId="27144"/>
    <cellStyle name="Note 5 2 4 10" xfId="27145"/>
    <cellStyle name="Note 5 2 4 10 2" xfId="27146"/>
    <cellStyle name="Note 5 2 4 10 2 2" xfId="27147"/>
    <cellStyle name="Note 5 2 4 10 3" xfId="27148"/>
    <cellStyle name="Note 5 2 4 11" xfId="27149"/>
    <cellStyle name="Note 5 2 4 11 2" xfId="27150"/>
    <cellStyle name="Note 5 2 4 11 2 2" xfId="27151"/>
    <cellStyle name="Note 5 2 4 11 3" xfId="27152"/>
    <cellStyle name="Note 5 2 4 12" xfId="27153"/>
    <cellStyle name="Note 5 2 4 12 2" xfId="27154"/>
    <cellStyle name="Note 5 2 4 12 2 2" xfId="27155"/>
    <cellStyle name="Note 5 2 4 12 3" xfId="27156"/>
    <cellStyle name="Note 5 2 4 13" xfId="27157"/>
    <cellStyle name="Note 5 2 4 13 2" xfId="27158"/>
    <cellStyle name="Note 5 2 4 13 2 2" xfId="27159"/>
    <cellStyle name="Note 5 2 4 13 3" xfId="27160"/>
    <cellStyle name="Note 5 2 4 14" xfId="27161"/>
    <cellStyle name="Note 5 2 4 14 2" xfId="27162"/>
    <cellStyle name="Note 5 2 4 14 2 2" xfId="27163"/>
    <cellStyle name="Note 5 2 4 14 3" xfId="27164"/>
    <cellStyle name="Note 5 2 4 15" xfId="27165"/>
    <cellStyle name="Note 5 2 4 15 2" xfId="27166"/>
    <cellStyle name="Note 5 2 4 15 2 2" xfId="27167"/>
    <cellStyle name="Note 5 2 4 15 3" xfId="27168"/>
    <cellStyle name="Note 5 2 4 16" xfId="27169"/>
    <cellStyle name="Note 5 2 4 16 2" xfId="27170"/>
    <cellStyle name="Note 5 2 4 16 2 2" xfId="27171"/>
    <cellStyle name="Note 5 2 4 16 3" xfId="27172"/>
    <cellStyle name="Note 5 2 4 17" xfId="27173"/>
    <cellStyle name="Note 5 2 4 17 2" xfId="27174"/>
    <cellStyle name="Note 5 2 4 17 2 2" xfId="27175"/>
    <cellStyle name="Note 5 2 4 17 3" xfId="27176"/>
    <cellStyle name="Note 5 2 4 18" xfId="27177"/>
    <cellStyle name="Note 5 2 4 18 2" xfId="27178"/>
    <cellStyle name="Note 5 2 4 19" xfId="27179"/>
    <cellStyle name="Note 5 2 4 2" xfId="27180"/>
    <cellStyle name="Note 5 2 4 2 10" xfId="27181"/>
    <cellStyle name="Note 5 2 4 2 10 2" xfId="27182"/>
    <cellStyle name="Note 5 2 4 2 10 2 2" xfId="27183"/>
    <cellStyle name="Note 5 2 4 2 10 3" xfId="27184"/>
    <cellStyle name="Note 5 2 4 2 11" xfId="27185"/>
    <cellStyle name="Note 5 2 4 2 11 2" xfId="27186"/>
    <cellStyle name="Note 5 2 4 2 11 2 2" xfId="27187"/>
    <cellStyle name="Note 5 2 4 2 11 3" xfId="27188"/>
    <cellStyle name="Note 5 2 4 2 12" xfId="27189"/>
    <cellStyle name="Note 5 2 4 2 12 2" xfId="27190"/>
    <cellStyle name="Note 5 2 4 2 12 2 2" xfId="27191"/>
    <cellStyle name="Note 5 2 4 2 12 3" xfId="27192"/>
    <cellStyle name="Note 5 2 4 2 13" xfId="27193"/>
    <cellStyle name="Note 5 2 4 2 13 2" xfId="27194"/>
    <cellStyle name="Note 5 2 4 2 13 2 2" xfId="27195"/>
    <cellStyle name="Note 5 2 4 2 13 3" xfId="27196"/>
    <cellStyle name="Note 5 2 4 2 14" xfId="27197"/>
    <cellStyle name="Note 5 2 4 2 14 2" xfId="27198"/>
    <cellStyle name="Note 5 2 4 2 14 2 2" xfId="27199"/>
    <cellStyle name="Note 5 2 4 2 14 3" xfId="27200"/>
    <cellStyle name="Note 5 2 4 2 15" xfId="27201"/>
    <cellStyle name="Note 5 2 4 2 15 2" xfId="27202"/>
    <cellStyle name="Note 5 2 4 2 15 2 2" xfId="27203"/>
    <cellStyle name="Note 5 2 4 2 15 3" xfId="27204"/>
    <cellStyle name="Note 5 2 4 2 16" xfId="27205"/>
    <cellStyle name="Note 5 2 4 2 16 2" xfId="27206"/>
    <cellStyle name="Note 5 2 4 2 16 2 2" xfId="27207"/>
    <cellStyle name="Note 5 2 4 2 16 3" xfId="27208"/>
    <cellStyle name="Note 5 2 4 2 17" xfId="27209"/>
    <cellStyle name="Note 5 2 4 2 17 2" xfId="27210"/>
    <cellStyle name="Note 5 2 4 2 17 2 2" xfId="27211"/>
    <cellStyle name="Note 5 2 4 2 17 3" xfId="27212"/>
    <cellStyle name="Note 5 2 4 2 18" xfId="27213"/>
    <cellStyle name="Note 5 2 4 2 18 2" xfId="27214"/>
    <cellStyle name="Note 5 2 4 2 18 2 2" xfId="27215"/>
    <cellStyle name="Note 5 2 4 2 18 3" xfId="27216"/>
    <cellStyle name="Note 5 2 4 2 19" xfId="27217"/>
    <cellStyle name="Note 5 2 4 2 19 2" xfId="27218"/>
    <cellStyle name="Note 5 2 4 2 19 2 2" xfId="27219"/>
    <cellStyle name="Note 5 2 4 2 19 3" xfId="27220"/>
    <cellStyle name="Note 5 2 4 2 2" xfId="27221"/>
    <cellStyle name="Note 5 2 4 2 2 2" xfId="27222"/>
    <cellStyle name="Note 5 2 4 2 2 2 2" xfId="27223"/>
    <cellStyle name="Note 5 2 4 2 2 3" xfId="27224"/>
    <cellStyle name="Note 5 2 4 2 20" xfId="27225"/>
    <cellStyle name="Note 5 2 4 2 20 2" xfId="27226"/>
    <cellStyle name="Note 5 2 4 2 20 2 2" xfId="27227"/>
    <cellStyle name="Note 5 2 4 2 20 3" xfId="27228"/>
    <cellStyle name="Note 5 2 4 2 21" xfId="27229"/>
    <cellStyle name="Note 5 2 4 2 21 2" xfId="27230"/>
    <cellStyle name="Note 5 2 4 2 22" xfId="27231"/>
    <cellStyle name="Note 5 2 4 2 3" xfId="27232"/>
    <cellStyle name="Note 5 2 4 2 3 2" xfId="27233"/>
    <cellStyle name="Note 5 2 4 2 3 2 2" xfId="27234"/>
    <cellStyle name="Note 5 2 4 2 3 3" xfId="27235"/>
    <cellStyle name="Note 5 2 4 2 4" xfId="27236"/>
    <cellStyle name="Note 5 2 4 2 4 2" xfId="27237"/>
    <cellStyle name="Note 5 2 4 2 4 2 2" xfId="27238"/>
    <cellStyle name="Note 5 2 4 2 4 3" xfId="27239"/>
    <cellStyle name="Note 5 2 4 2 5" xfId="27240"/>
    <cellStyle name="Note 5 2 4 2 5 2" xfId="27241"/>
    <cellStyle name="Note 5 2 4 2 5 2 2" xfId="27242"/>
    <cellStyle name="Note 5 2 4 2 5 3" xfId="27243"/>
    <cellStyle name="Note 5 2 4 2 6" xfId="27244"/>
    <cellStyle name="Note 5 2 4 2 6 2" xfId="27245"/>
    <cellStyle name="Note 5 2 4 2 6 2 2" xfId="27246"/>
    <cellStyle name="Note 5 2 4 2 6 3" xfId="27247"/>
    <cellStyle name="Note 5 2 4 2 7" xfId="27248"/>
    <cellStyle name="Note 5 2 4 2 7 2" xfId="27249"/>
    <cellStyle name="Note 5 2 4 2 7 2 2" xfId="27250"/>
    <cellStyle name="Note 5 2 4 2 7 3" xfId="27251"/>
    <cellStyle name="Note 5 2 4 2 8" xfId="27252"/>
    <cellStyle name="Note 5 2 4 2 8 2" xfId="27253"/>
    <cellStyle name="Note 5 2 4 2 8 2 2" xfId="27254"/>
    <cellStyle name="Note 5 2 4 2 8 3" xfId="27255"/>
    <cellStyle name="Note 5 2 4 2 9" xfId="27256"/>
    <cellStyle name="Note 5 2 4 2 9 2" xfId="27257"/>
    <cellStyle name="Note 5 2 4 2 9 2 2" xfId="27258"/>
    <cellStyle name="Note 5 2 4 2 9 3" xfId="27259"/>
    <cellStyle name="Note 5 2 4 3" xfId="27260"/>
    <cellStyle name="Note 5 2 4 3 2" xfId="27261"/>
    <cellStyle name="Note 5 2 4 3 2 2" xfId="27262"/>
    <cellStyle name="Note 5 2 4 3 3" xfId="27263"/>
    <cellStyle name="Note 5 2 4 4" xfId="27264"/>
    <cellStyle name="Note 5 2 4 4 2" xfId="27265"/>
    <cellStyle name="Note 5 2 4 4 2 2" xfId="27266"/>
    <cellStyle name="Note 5 2 4 4 3" xfId="27267"/>
    <cellStyle name="Note 5 2 4 5" xfId="27268"/>
    <cellStyle name="Note 5 2 4 5 2" xfId="27269"/>
    <cellStyle name="Note 5 2 4 5 2 2" xfId="27270"/>
    <cellStyle name="Note 5 2 4 5 3" xfId="27271"/>
    <cellStyle name="Note 5 2 4 6" xfId="27272"/>
    <cellStyle name="Note 5 2 4 6 2" xfId="27273"/>
    <cellStyle name="Note 5 2 4 6 2 2" xfId="27274"/>
    <cellStyle name="Note 5 2 4 6 3" xfId="27275"/>
    <cellStyle name="Note 5 2 4 7" xfId="27276"/>
    <cellStyle name="Note 5 2 4 7 2" xfId="27277"/>
    <cellStyle name="Note 5 2 4 7 2 2" xfId="27278"/>
    <cellStyle name="Note 5 2 4 7 3" xfId="27279"/>
    <cellStyle name="Note 5 2 4 8" xfId="27280"/>
    <cellStyle name="Note 5 2 4 8 2" xfId="27281"/>
    <cellStyle name="Note 5 2 4 8 2 2" xfId="27282"/>
    <cellStyle name="Note 5 2 4 8 3" xfId="27283"/>
    <cellStyle name="Note 5 2 4 9" xfId="27284"/>
    <cellStyle name="Note 5 2 4 9 2" xfId="27285"/>
    <cellStyle name="Note 5 2 4 9 2 2" xfId="27286"/>
    <cellStyle name="Note 5 2 4 9 3" xfId="27287"/>
    <cellStyle name="Note 5 2 5" xfId="27288"/>
    <cellStyle name="Note 5 2 5 10" xfId="27289"/>
    <cellStyle name="Note 5 2 5 10 2" xfId="27290"/>
    <cellStyle name="Note 5 2 5 10 2 2" xfId="27291"/>
    <cellStyle name="Note 5 2 5 10 3" xfId="27292"/>
    <cellStyle name="Note 5 2 5 11" xfId="27293"/>
    <cellStyle name="Note 5 2 5 11 2" xfId="27294"/>
    <cellStyle name="Note 5 2 5 11 2 2" xfId="27295"/>
    <cellStyle name="Note 5 2 5 11 3" xfId="27296"/>
    <cellStyle name="Note 5 2 5 12" xfId="27297"/>
    <cellStyle name="Note 5 2 5 12 2" xfId="27298"/>
    <cellStyle name="Note 5 2 5 12 2 2" xfId="27299"/>
    <cellStyle name="Note 5 2 5 12 3" xfId="27300"/>
    <cellStyle name="Note 5 2 5 13" xfId="27301"/>
    <cellStyle name="Note 5 2 5 13 2" xfId="27302"/>
    <cellStyle name="Note 5 2 5 13 2 2" xfId="27303"/>
    <cellStyle name="Note 5 2 5 13 3" xfId="27304"/>
    <cellStyle name="Note 5 2 5 14" xfId="27305"/>
    <cellStyle name="Note 5 2 5 14 2" xfId="27306"/>
    <cellStyle name="Note 5 2 5 14 2 2" xfId="27307"/>
    <cellStyle name="Note 5 2 5 14 3" xfId="27308"/>
    <cellStyle name="Note 5 2 5 15" xfId="27309"/>
    <cellStyle name="Note 5 2 5 15 2" xfId="27310"/>
    <cellStyle name="Note 5 2 5 15 2 2" xfId="27311"/>
    <cellStyle name="Note 5 2 5 15 3" xfId="27312"/>
    <cellStyle name="Note 5 2 5 16" xfId="27313"/>
    <cellStyle name="Note 5 2 5 16 2" xfId="27314"/>
    <cellStyle name="Note 5 2 5 16 2 2" xfId="27315"/>
    <cellStyle name="Note 5 2 5 16 3" xfId="27316"/>
    <cellStyle name="Note 5 2 5 17" xfId="27317"/>
    <cellStyle name="Note 5 2 5 17 2" xfId="27318"/>
    <cellStyle name="Note 5 2 5 17 2 2" xfId="27319"/>
    <cellStyle name="Note 5 2 5 17 3" xfId="27320"/>
    <cellStyle name="Note 5 2 5 18" xfId="27321"/>
    <cellStyle name="Note 5 2 5 18 2" xfId="27322"/>
    <cellStyle name="Note 5 2 5 18 2 2" xfId="27323"/>
    <cellStyle name="Note 5 2 5 18 3" xfId="27324"/>
    <cellStyle name="Note 5 2 5 19" xfId="27325"/>
    <cellStyle name="Note 5 2 5 19 2" xfId="27326"/>
    <cellStyle name="Note 5 2 5 19 2 2" xfId="27327"/>
    <cellStyle name="Note 5 2 5 19 3" xfId="27328"/>
    <cellStyle name="Note 5 2 5 2" xfId="27329"/>
    <cellStyle name="Note 5 2 5 2 10" xfId="27330"/>
    <cellStyle name="Note 5 2 5 2 10 2" xfId="27331"/>
    <cellStyle name="Note 5 2 5 2 10 2 2" xfId="27332"/>
    <cellStyle name="Note 5 2 5 2 10 3" xfId="27333"/>
    <cellStyle name="Note 5 2 5 2 11" xfId="27334"/>
    <cellStyle name="Note 5 2 5 2 11 2" xfId="27335"/>
    <cellStyle name="Note 5 2 5 2 11 2 2" xfId="27336"/>
    <cellStyle name="Note 5 2 5 2 11 3" xfId="27337"/>
    <cellStyle name="Note 5 2 5 2 12" xfId="27338"/>
    <cellStyle name="Note 5 2 5 2 12 2" xfId="27339"/>
    <cellStyle name="Note 5 2 5 2 12 2 2" xfId="27340"/>
    <cellStyle name="Note 5 2 5 2 12 3" xfId="27341"/>
    <cellStyle name="Note 5 2 5 2 13" xfId="27342"/>
    <cellStyle name="Note 5 2 5 2 13 2" xfId="27343"/>
    <cellStyle name="Note 5 2 5 2 13 2 2" xfId="27344"/>
    <cellStyle name="Note 5 2 5 2 13 3" xfId="27345"/>
    <cellStyle name="Note 5 2 5 2 14" xfId="27346"/>
    <cellStyle name="Note 5 2 5 2 14 2" xfId="27347"/>
    <cellStyle name="Note 5 2 5 2 14 2 2" xfId="27348"/>
    <cellStyle name="Note 5 2 5 2 14 3" xfId="27349"/>
    <cellStyle name="Note 5 2 5 2 15" xfId="27350"/>
    <cellStyle name="Note 5 2 5 2 15 2" xfId="27351"/>
    <cellStyle name="Note 5 2 5 2 15 2 2" xfId="27352"/>
    <cellStyle name="Note 5 2 5 2 15 3" xfId="27353"/>
    <cellStyle name="Note 5 2 5 2 16" xfId="27354"/>
    <cellStyle name="Note 5 2 5 2 16 2" xfId="27355"/>
    <cellStyle name="Note 5 2 5 2 16 2 2" xfId="27356"/>
    <cellStyle name="Note 5 2 5 2 16 3" xfId="27357"/>
    <cellStyle name="Note 5 2 5 2 17" xfId="27358"/>
    <cellStyle name="Note 5 2 5 2 17 2" xfId="27359"/>
    <cellStyle name="Note 5 2 5 2 17 2 2" xfId="27360"/>
    <cellStyle name="Note 5 2 5 2 17 3" xfId="27361"/>
    <cellStyle name="Note 5 2 5 2 18" xfId="27362"/>
    <cellStyle name="Note 5 2 5 2 18 2" xfId="27363"/>
    <cellStyle name="Note 5 2 5 2 18 2 2" xfId="27364"/>
    <cellStyle name="Note 5 2 5 2 18 3" xfId="27365"/>
    <cellStyle name="Note 5 2 5 2 19" xfId="27366"/>
    <cellStyle name="Note 5 2 5 2 19 2" xfId="27367"/>
    <cellStyle name="Note 5 2 5 2 19 2 2" xfId="27368"/>
    <cellStyle name="Note 5 2 5 2 19 3" xfId="27369"/>
    <cellStyle name="Note 5 2 5 2 2" xfId="27370"/>
    <cellStyle name="Note 5 2 5 2 2 2" xfId="27371"/>
    <cellStyle name="Note 5 2 5 2 2 2 2" xfId="27372"/>
    <cellStyle name="Note 5 2 5 2 2 3" xfId="27373"/>
    <cellStyle name="Note 5 2 5 2 20" xfId="27374"/>
    <cellStyle name="Note 5 2 5 2 20 2" xfId="27375"/>
    <cellStyle name="Note 5 2 5 2 20 2 2" xfId="27376"/>
    <cellStyle name="Note 5 2 5 2 20 3" xfId="27377"/>
    <cellStyle name="Note 5 2 5 2 21" xfId="27378"/>
    <cellStyle name="Note 5 2 5 2 21 2" xfId="27379"/>
    <cellStyle name="Note 5 2 5 2 22" xfId="27380"/>
    <cellStyle name="Note 5 2 5 2 3" xfId="27381"/>
    <cellStyle name="Note 5 2 5 2 3 2" xfId="27382"/>
    <cellStyle name="Note 5 2 5 2 3 2 2" xfId="27383"/>
    <cellStyle name="Note 5 2 5 2 3 3" xfId="27384"/>
    <cellStyle name="Note 5 2 5 2 4" xfId="27385"/>
    <cellStyle name="Note 5 2 5 2 4 2" xfId="27386"/>
    <cellStyle name="Note 5 2 5 2 4 2 2" xfId="27387"/>
    <cellStyle name="Note 5 2 5 2 4 3" xfId="27388"/>
    <cellStyle name="Note 5 2 5 2 5" xfId="27389"/>
    <cellStyle name="Note 5 2 5 2 5 2" xfId="27390"/>
    <cellStyle name="Note 5 2 5 2 5 2 2" xfId="27391"/>
    <cellStyle name="Note 5 2 5 2 5 3" xfId="27392"/>
    <cellStyle name="Note 5 2 5 2 6" xfId="27393"/>
    <cellStyle name="Note 5 2 5 2 6 2" xfId="27394"/>
    <cellStyle name="Note 5 2 5 2 6 2 2" xfId="27395"/>
    <cellStyle name="Note 5 2 5 2 6 3" xfId="27396"/>
    <cellStyle name="Note 5 2 5 2 7" xfId="27397"/>
    <cellStyle name="Note 5 2 5 2 7 2" xfId="27398"/>
    <cellStyle name="Note 5 2 5 2 7 2 2" xfId="27399"/>
    <cellStyle name="Note 5 2 5 2 7 3" xfId="27400"/>
    <cellStyle name="Note 5 2 5 2 8" xfId="27401"/>
    <cellStyle name="Note 5 2 5 2 8 2" xfId="27402"/>
    <cellStyle name="Note 5 2 5 2 8 2 2" xfId="27403"/>
    <cellStyle name="Note 5 2 5 2 8 3" xfId="27404"/>
    <cellStyle name="Note 5 2 5 2 9" xfId="27405"/>
    <cellStyle name="Note 5 2 5 2 9 2" xfId="27406"/>
    <cellStyle name="Note 5 2 5 2 9 2 2" xfId="27407"/>
    <cellStyle name="Note 5 2 5 2 9 3" xfId="27408"/>
    <cellStyle name="Note 5 2 5 20" xfId="27409"/>
    <cellStyle name="Note 5 2 5 20 2" xfId="27410"/>
    <cellStyle name="Note 5 2 5 20 2 2" xfId="27411"/>
    <cellStyle name="Note 5 2 5 20 3" xfId="27412"/>
    <cellStyle name="Note 5 2 5 21" xfId="27413"/>
    <cellStyle name="Note 5 2 5 21 2" xfId="27414"/>
    <cellStyle name="Note 5 2 5 21 2 2" xfId="27415"/>
    <cellStyle name="Note 5 2 5 21 3" xfId="27416"/>
    <cellStyle name="Note 5 2 5 22" xfId="27417"/>
    <cellStyle name="Note 5 2 5 22 2" xfId="27418"/>
    <cellStyle name="Note 5 2 5 23" xfId="27419"/>
    <cellStyle name="Note 5 2 5 3" xfId="27420"/>
    <cellStyle name="Note 5 2 5 3 2" xfId="27421"/>
    <cellStyle name="Note 5 2 5 3 2 2" xfId="27422"/>
    <cellStyle name="Note 5 2 5 3 3" xfId="27423"/>
    <cellStyle name="Note 5 2 5 4" xfId="27424"/>
    <cellStyle name="Note 5 2 5 4 2" xfId="27425"/>
    <cellStyle name="Note 5 2 5 4 2 2" xfId="27426"/>
    <cellStyle name="Note 5 2 5 4 3" xfId="27427"/>
    <cellStyle name="Note 5 2 5 5" xfId="27428"/>
    <cellStyle name="Note 5 2 5 5 2" xfId="27429"/>
    <cellStyle name="Note 5 2 5 5 2 2" xfId="27430"/>
    <cellStyle name="Note 5 2 5 5 3" xfId="27431"/>
    <cellStyle name="Note 5 2 5 6" xfId="27432"/>
    <cellStyle name="Note 5 2 5 6 2" xfId="27433"/>
    <cellStyle name="Note 5 2 5 6 2 2" xfId="27434"/>
    <cellStyle name="Note 5 2 5 6 3" xfId="27435"/>
    <cellStyle name="Note 5 2 5 7" xfId="27436"/>
    <cellStyle name="Note 5 2 5 7 2" xfId="27437"/>
    <cellStyle name="Note 5 2 5 7 2 2" xfId="27438"/>
    <cellStyle name="Note 5 2 5 7 3" xfId="27439"/>
    <cellStyle name="Note 5 2 5 8" xfId="27440"/>
    <cellStyle name="Note 5 2 5 8 2" xfId="27441"/>
    <cellStyle name="Note 5 2 5 8 2 2" xfId="27442"/>
    <cellStyle name="Note 5 2 5 8 3" xfId="27443"/>
    <cellStyle name="Note 5 2 5 9" xfId="27444"/>
    <cellStyle name="Note 5 2 5 9 2" xfId="27445"/>
    <cellStyle name="Note 5 2 5 9 2 2" xfId="27446"/>
    <cellStyle name="Note 5 2 5 9 3" xfId="27447"/>
    <cellStyle name="Note 5 2 6" xfId="27448"/>
    <cellStyle name="Note 5 2 6 10" xfId="27449"/>
    <cellStyle name="Note 5 2 6 10 2" xfId="27450"/>
    <cellStyle name="Note 5 2 6 10 2 2" xfId="27451"/>
    <cellStyle name="Note 5 2 6 10 3" xfId="27452"/>
    <cellStyle name="Note 5 2 6 11" xfId="27453"/>
    <cellStyle name="Note 5 2 6 11 2" xfId="27454"/>
    <cellStyle name="Note 5 2 6 11 2 2" xfId="27455"/>
    <cellStyle name="Note 5 2 6 11 3" xfId="27456"/>
    <cellStyle name="Note 5 2 6 12" xfId="27457"/>
    <cellStyle name="Note 5 2 6 12 2" xfId="27458"/>
    <cellStyle name="Note 5 2 6 12 2 2" xfId="27459"/>
    <cellStyle name="Note 5 2 6 12 3" xfId="27460"/>
    <cellStyle name="Note 5 2 6 13" xfId="27461"/>
    <cellStyle name="Note 5 2 6 13 2" xfId="27462"/>
    <cellStyle name="Note 5 2 6 13 2 2" xfId="27463"/>
    <cellStyle name="Note 5 2 6 13 3" xfId="27464"/>
    <cellStyle name="Note 5 2 6 14" xfId="27465"/>
    <cellStyle name="Note 5 2 6 14 2" xfId="27466"/>
    <cellStyle name="Note 5 2 6 14 2 2" xfId="27467"/>
    <cellStyle name="Note 5 2 6 14 3" xfId="27468"/>
    <cellStyle name="Note 5 2 6 15" xfId="27469"/>
    <cellStyle name="Note 5 2 6 15 2" xfId="27470"/>
    <cellStyle name="Note 5 2 6 15 2 2" xfId="27471"/>
    <cellStyle name="Note 5 2 6 15 3" xfId="27472"/>
    <cellStyle name="Note 5 2 6 16" xfId="27473"/>
    <cellStyle name="Note 5 2 6 16 2" xfId="27474"/>
    <cellStyle name="Note 5 2 6 16 2 2" xfId="27475"/>
    <cellStyle name="Note 5 2 6 16 3" xfId="27476"/>
    <cellStyle name="Note 5 2 6 17" xfId="27477"/>
    <cellStyle name="Note 5 2 6 17 2" xfId="27478"/>
    <cellStyle name="Note 5 2 6 17 2 2" xfId="27479"/>
    <cellStyle name="Note 5 2 6 17 3" xfId="27480"/>
    <cellStyle name="Note 5 2 6 18" xfId="27481"/>
    <cellStyle name="Note 5 2 6 18 2" xfId="27482"/>
    <cellStyle name="Note 5 2 6 18 2 2" xfId="27483"/>
    <cellStyle name="Note 5 2 6 18 3" xfId="27484"/>
    <cellStyle name="Note 5 2 6 19" xfId="27485"/>
    <cellStyle name="Note 5 2 6 19 2" xfId="27486"/>
    <cellStyle name="Note 5 2 6 19 2 2" xfId="27487"/>
    <cellStyle name="Note 5 2 6 19 3" xfId="27488"/>
    <cellStyle name="Note 5 2 6 2" xfId="27489"/>
    <cellStyle name="Note 5 2 6 2 2" xfId="27490"/>
    <cellStyle name="Note 5 2 6 2 2 2" xfId="27491"/>
    <cellStyle name="Note 5 2 6 2 3" xfId="27492"/>
    <cellStyle name="Note 5 2 6 20" xfId="27493"/>
    <cellStyle name="Note 5 2 6 20 2" xfId="27494"/>
    <cellStyle name="Note 5 2 6 20 2 2" xfId="27495"/>
    <cellStyle name="Note 5 2 6 20 3" xfId="27496"/>
    <cellStyle name="Note 5 2 6 21" xfId="27497"/>
    <cellStyle name="Note 5 2 6 21 2" xfId="27498"/>
    <cellStyle name="Note 5 2 6 22" xfId="27499"/>
    <cellStyle name="Note 5 2 6 3" xfId="27500"/>
    <cellStyle name="Note 5 2 6 3 2" xfId="27501"/>
    <cellStyle name="Note 5 2 6 3 2 2" xfId="27502"/>
    <cellStyle name="Note 5 2 6 3 3" xfId="27503"/>
    <cellStyle name="Note 5 2 6 4" xfId="27504"/>
    <cellStyle name="Note 5 2 6 4 2" xfId="27505"/>
    <cellStyle name="Note 5 2 6 4 2 2" xfId="27506"/>
    <cellStyle name="Note 5 2 6 4 3" xfId="27507"/>
    <cellStyle name="Note 5 2 6 5" xfId="27508"/>
    <cellStyle name="Note 5 2 6 5 2" xfId="27509"/>
    <cellStyle name="Note 5 2 6 5 2 2" xfId="27510"/>
    <cellStyle name="Note 5 2 6 5 3" xfId="27511"/>
    <cellStyle name="Note 5 2 6 6" xfId="27512"/>
    <cellStyle name="Note 5 2 6 6 2" xfId="27513"/>
    <cellStyle name="Note 5 2 6 6 2 2" xfId="27514"/>
    <cellStyle name="Note 5 2 6 6 3" xfId="27515"/>
    <cellStyle name="Note 5 2 6 7" xfId="27516"/>
    <cellStyle name="Note 5 2 6 7 2" xfId="27517"/>
    <cellStyle name="Note 5 2 6 7 2 2" xfId="27518"/>
    <cellStyle name="Note 5 2 6 7 3" xfId="27519"/>
    <cellStyle name="Note 5 2 6 8" xfId="27520"/>
    <cellStyle name="Note 5 2 6 8 2" xfId="27521"/>
    <cellStyle name="Note 5 2 6 8 2 2" xfId="27522"/>
    <cellStyle name="Note 5 2 6 8 3" xfId="27523"/>
    <cellStyle name="Note 5 2 6 9" xfId="27524"/>
    <cellStyle name="Note 5 2 6 9 2" xfId="27525"/>
    <cellStyle name="Note 5 2 6 9 2 2" xfId="27526"/>
    <cellStyle name="Note 5 2 6 9 3" xfId="27527"/>
    <cellStyle name="Note 5 2 7" xfId="27528"/>
    <cellStyle name="Note 5 2 7 2" xfId="27529"/>
    <cellStyle name="Note 5 2 7 2 2" xfId="27530"/>
    <cellStyle name="Note 5 2 7 3" xfId="27531"/>
    <cellStyle name="Note 5 2 8" xfId="27532"/>
    <cellStyle name="Note 5 2 8 2" xfId="27533"/>
    <cellStyle name="Note 5 2 8 2 2" xfId="27534"/>
    <cellStyle name="Note 5 2 8 3" xfId="27535"/>
    <cellStyle name="Note 5 2 9" xfId="27536"/>
    <cellStyle name="Note 5 2 9 2" xfId="27537"/>
    <cellStyle name="Note 5 2 9 2 2" xfId="27538"/>
    <cellStyle name="Note 5 2 9 3" xfId="27539"/>
    <cellStyle name="Note 5 20" xfId="27540"/>
    <cellStyle name="Note 5 20 2" xfId="27541"/>
    <cellStyle name="Note 5 20 2 2" xfId="27542"/>
    <cellStyle name="Note 5 20 3" xfId="27543"/>
    <cellStyle name="Note 5 21" xfId="27544"/>
    <cellStyle name="Note 5 21 2" xfId="27545"/>
    <cellStyle name="Note 5 21 2 2" xfId="27546"/>
    <cellStyle name="Note 5 21 3" xfId="27547"/>
    <cellStyle name="Note 5 22" xfId="27548"/>
    <cellStyle name="Note 5 22 2" xfId="27549"/>
    <cellStyle name="Note 5 22 2 2" xfId="27550"/>
    <cellStyle name="Note 5 22 3" xfId="27551"/>
    <cellStyle name="Note 5 23" xfId="27552"/>
    <cellStyle name="Note 5 23 2" xfId="27553"/>
    <cellStyle name="Note 5 24" xfId="27554"/>
    <cellStyle name="Note 5 25" xfId="27555"/>
    <cellStyle name="Note 5 26" xfId="27556"/>
    <cellStyle name="Note 5 27" xfId="27557"/>
    <cellStyle name="Note 5 3" xfId="27558"/>
    <cellStyle name="Note 5 3 10" xfId="27559"/>
    <cellStyle name="Note 5 3 10 2" xfId="27560"/>
    <cellStyle name="Note 5 3 10 2 2" xfId="27561"/>
    <cellStyle name="Note 5 3 10 3" xfId="27562"/>
    <cellStyle name="Note 5 3 11" xfId="27563"/>
    <cellStyle name="Note 5 3 11 2" xfId="27564"/>
    <cellStyle name="Note 5 3 11 2 2" xfId="27565"/>
    <cellStyle name="Note 5 3 11 3" xfId="27566"/>
    <cellStyle name="Note 5 3 12" xfId="27567"/>
    <cellStyle name="Note 5 3 12 2" xfId="27568"/>
    <cellStyle name="Note 5 3 12 2 2" xfId="27569"/>
    <cellStyle name="Note 5 3 12 3" xfId="27570"/>
    <cellStyle name="Note 5 3 13" xfId="27571"/>
    <cellStyle name="Note 5 3 13 2" xfId="27572"/>
    <cellStyle name="Note 5 3 13 2 2" xfId="27573"/>
    <cellStyle name="Note 5 3 13 3" xfId="27574"/>
    <cellStyle name="Note 5 3 14" xfId="27575"/>
    <cellStyle name="Note 5 3 14 2" xfId="27576"/>
    <cellStyle name="Note 5 3 14 2 2" xfId="27577"/>
    <cellStyle name="Note 5 3 14 3" xfId="27578"/>
    <cellStyle name="Note 5 3 15" xfId="27579"/>
    <cellStyle name="Note 5 3 15 2" xfId="27580"/>
    <cellStyle name="Note 5 3 15 2 2" xfId="27581"/>
    <cellStyle name="Note 5 3 15 3" xfId="27582"/>
    <cellStyle name="Note 5 3 16" xfId="27583"/>
    <cellStyle name="Note 5 3 16 2" xfId="27584"/>
    <cellStyle name="Note 5 3 16 2 2" xfId="27585"/>
    <cellStyle name="Note 5 3 16 3" xfId="27586"/>
    <cellStyle name="Note 5 3 17" xfId="27587"/>
    <cellStyle name="Note 5 3 17 2" xfId="27588"/>
    <cellStyle name="Note 5 3 17 2 2" xfId="27589"/>
    <cellStyle name="Note 5 3 17 3" xfId="27590"/>
    <cellStyle name="Note 5 3 18" xfId="27591"/>
    <cellStyle name="Note 5 3 18 2" xfId="27592"/>
    <cellStyle name="Note 5 3 18 2 2" xfId="27593"/>
    <cellStyle name="Note 5 3 18 3" xfId="27594"/>
    <cellStyle name="Note 5 3 19" xfId="27595"/>
    <cellStyle name="Note 5 3 19 2" xfId="27596"/>
    <cellStyle name="Note 5 3 19 2 2" xfId="27597"/>
    <cellStyle name="Note 5 3 19 3" xfId="27598"/>
    <cellStyle name="Note 5 3 2" xfId="27599"/>
    <cellStyle name="Note 5 3 2 10" xfId="27600"/>
    <cellStyle name="Note 5 3 2 10 2" xfId="27601"/>
    <cellStyle name="Note 5 3 2 10 2 2" xfId="27602"/>
    <cellStyle name="Note 5 3 2 10 3" xfId="27603"/>
    <cellStyle name="Note 5 3 2 11" xfId="27604"/>
    <cellStyle name="Note 5 3 2 11 2" xfId="27605"/>
    <cellStyle name="Note 5 3 2 11 2 2" xfId="27606"/>
    <cellStyle name="Note 5 3 2 11 3" xfId="27607"/>
    <cellStyle name="Note 5 3 2 12" xfId="27608"/>
    <cellStyle name="Note 5 3 2 12 2" xfId="27609"/>
    <cellStyle name="Note 5 3 2 12 2 2" xfId="27610"/>
    <cellStyle name="Note 5 3 2 12 3" xfId="27611"/>
    <cellStyle name="Note 5 3 2 13" xfId="27612"/>
    <cellStyle name="Note 5 3 2 13 2" xfId="27613"/>
    <cellStyle name="Note 5 3 2 13 2 2" xfId="27614"/>
    <cellStyle name="Note 5 3 2 13 3" xfId="27615"/>
    <cellStyle name="Note 5 3 2 14" xfId="27616"/>
    <cellStyle name="Note 5 3 2 14 2" xfId="27617"/>
    <cellStyle name="Note 5 3 2 14 2 2" xfId="27618"/>
    <cellStyle name="Note 5 3 2 14 3" xfId="27619"/>
    <cellStyle name="Note 5 3 2 15" xfId="27620"/>
    <cellStyle name="Note 5 3 2 15 2" xfId="27621"/>
    <cellStyle name="Note 5 3 2 15 2 2" xfId="27622"/>
    <cellStyle name="Note 5 3 2 15 3" xfId="27623"/>
    <cellStyle name="Note 5 3 2 16" xfId="27624"/>
    <cellStyle name="Note 5 3 2 16 2" xfId="27625"/>
    <cellStyle name="Note 5 3 2 16 2 2" xfId="27626"/>
    <cellStyle name="Note 5 3 2 16 3" xfId="27627"/>
    <cellStyle name="Note 5 3 2 17" xfId="27628"/>
    <cellStyle name="Note 5 3 2 17 2" xfId="27629"/>
    <cellStyle name="Note 5 3 2 17 2 2" xfId="27630"/>
    <cellStyle name="Note 5 3 2 17 3" xfId="27631"/>
    <cellStyle name="Note 5 3 2 18" xfId="27632"/>
    <cellStyle name="Note 5 3 2 18 2" xfId="27633"/>
    <cellStyle name="Note 5 3 2 19" xfId="27634"/>
    <cellStyle name="Note 5 3 2 2" xfId="27635"/>
    <cellStyle name="Note 5 3 2 2 10" xfId="27636"/>
    <cellStyle name="Note 5 3 2 2 10 2" xfId="27637"/>
    <cellStyle name="Note 5 3 2 2 10 2 2" xfId="27638"/>
    <cellStyle name="Note 5 3 2 2 10 3" xfId="27639"/>
    <cellStyle name="Note 5 3 2 2 11" xfId="27640"/>
    <cellStyle name="Note 5 3 2 2 11 2" xfId="27641"/>
    <cellStyle name="Note 5 3 2 2 11 2 2" xfId="27642"/>
    <cellStyle name="Note 5 3 2 2 11 3" xfId="27643"/>
    <cellStyle name="Note 5 3 2 2 12" xfId="27644"/>
    <cellStyle name="Note 5 3 2 2 12 2" xfId="27645"/>
    <cellStyle name="Note 5 3 2 2 12 2 2" xfId="27646"/>
    <cellStyle name="Note 5 3 2 2 12 3" xfId="27647"/>
    <cellStyle name="Note 5 3 2 2 13" xfId="27648"/>
    <cellStyle name="Note 5 3 2 2 13 2" xfId="27649"/>
    <cellStyle name="Note 5 3 2 2 13 2 2" xfId="27650"/>
    <cellStyle name="Note 5 3 2 2 13 3" xfId="27651"/>
    <cellStyle name="Note 5 3 2 2 14" xfId="27652"/>
    <cellStyle name="Note 5 3 2 2 14 2" xfId="27653"/>
    <cellStyle name="Note 5 3 2 2 14 2 2" xfId="27654"/>
    <cellStyle name="Note 5 3 2 2 14 3" xfId="27655"/>
    <cellStyle name="Note 5 3 2 2 15" xfId="27656"/>
    <cellStyle name="Note 5 3 2 2 15 2" xfId="27657"/>
    <cellStyle name="Note 5 3 2 2 15 2 2" xfId="27658"/>
    <cellStyle name="Note 5 3 2 2 15 3" xfId="27659"/>
    <cellStyle name="Note 5 3 2 2 16" xfId="27660"/>
    <cellStyle name="Note 5 3 2 2 16 2" xfId="27661"/>
    <cellStyle name="Note 5 3 2 2 16 2 2" xfId="27662"/>
    <cellStyle name="Note 5 3 2 2 16 3" xfId="27663"/>
    <cellStyle name="Note 5 3 2 2 17" xfId="27664"/>
    <cellStyle name="Note 5 3 2 2 17 2" xfId="27665"/>
    <cellStyle name="Note 5 3 2 2 17 2 2" xfId="27666"/>
    <cellStyle name="Note 5 3 2 2 17 3" xfId="27667"/>
    <cellStyle name="Note 5 3 2 2 18" xfId="27668"/>
    <cellStyle name="Note 5 3 2 2 18 2" xfId="27669"/>
    <cellStyle name="Note 5 3 2 2 18 2 2" xfId="27670"/>
    <cellStyle name="Note 5 3 2 2 18 3" xfId="27671"/>
    <cellStyle name="Note 5 3 2 2 19" xfId="27672"/>
    <cellStyle name="Note 5 3 2 2 19 2" xfId="27673"/>
    <cellStyle name="Note 5 3 2 2 19 2 2" xfId="27674"/>
    <cellStyle name="Note 5 3 2 2 19 3" xfId="27675"/>
    <cellStyle name="Note 5 3 2 2 2" xfId="27676"/>
    <cellStyle name="Note 5 3 2 2 2 2" xfId="27677"/>
    <cellStyle name="Note 5 3 2 2 2 2 2" xfId="27678"/>
    <cellStyle name="Note 5 3 2 2 2 3" xfId="27679"/>
    <cellStyle name="Note 5 3 2 2 20" xfId="27680"/>
    <cellStyle name="Note 5 3 2 2 20 2" xfId="27681"/>
    <cellStyle name="Note 5 3 2 2 20 2 2" xfId="27682"/>
    <cellStyle name="Note 5 3 2 2 20 3" xfId="27683"/>
    <cellStyle name="Note 5 3 2 2 21" xfId="27684"/>
    <cellStyle name="Note 5 3 2 2 21 2" xfId="27685"/>
    <cellStyle name="Note 5 3 2 2 22" xfId="27686"/>
    <cellStyle name="Note 5 3 2 2 3" xfId="27687"/>
    <cellStyle name="Note 5 3 2 2 3 2" xfId="27688"/>
    <cellStyle name="Note 5 3 2 2 3 2 2" xfId="27689"/>
    <cellStyle name="Note 5 3 2 2 3 3" xfId="27690"/>
    <cellStyle name="Note 5 3 2 2 4" xfId="27691"/>
    <cellStyle name="Note 5 3 2 2 4 2" xfId="27692"/>
    <cellStyle name="Note 5 3 2 2 4 2 2" xfId="27693"/>
    <cellStyle name="Note 5 3 2 2 4 3" xfId="27694"/>
    <cellStyle name="Note 5 3 2 2 5" xfId="27695"/>
    <cellStyle name="Note 5 3 2 2 5 2" xfId="27696"/>
    <cellStyle name="Note 5 3 2 2 5 2 2" xfId="27697"/>
    <cellStyle name="Note 5 3 2 2 5 3" xfId="27698"/>
    <cellStyle name="Note 5 3 2 2 6" xfId="27699"/>
    <cellStyle name="Note 5 3 2 2 6 2" xfId="27700"/>
    <cellStyle name="Note 5 3 2 2 6 2 2" xfId="27701"/>
    <cellStyle name="Note 5 3 2 2 6 3" xfId="27702"/>
    <cellStyle name="Note 5 3 2 2 7" xfId="27703"/>
    <cellStyle name="Note 5 3 2 2 7 2" xfId="27704"/>
    <cellStyle name="Note 5 3 2 2 7 2 2" xfId="27705"/>
    <cellStyle name="Note 5 3 2 2 7 3" xfId="27706"/>
    <cellStyle name="Note 5 3 2 2 8" xfId="27707"/>
    <cellStyle name="Note 5 3 2 2 8 2" xfId="27708"/>
    <cellStyle name="Note 5 3 2 2 8 2 2" xfId="27709"/>
    <cellStyle name="Note 5 3 2 2 8 3" xfId="27710"/>
    <cellStyle name="Note 5 3 2 2 9" xfId="27711"/>
    <cellStyle name="Note 5 3 2 2 9 2" xfId="27712"/>
    <cellStyle name="Note 5 3 2 2 9 2 2" xfId="27713"/>
    <cellStyle name="Note 5 3 2 2 9 3" xfId="27714"/>
    <cellStyle name="Note 5 3 2 3" xfId="27715"/>
    <cellStyle name="Note 5 3 2 3 2" xfId="27716"/>
    <cellStyle name="Note 5 3 2 3 2 2" xfId="27717"/>
    <cellStyle name="Note 5 3 2 3 3" xfId="27718"/>
    <cellStyle name="Note 5 3 2 4" xfId="27719"/>
    <cellStyle name="Note 5 3 2 4 2" xfId="27720"/>
    <cellStyle name="Note 5 3 2 4 2 2" xfId="27721"/>
    <cellStyle name="Note 5 3 2 4 3" xfId="27722"/>
    <cellStyle name="Note 5 3 2 5" xfId="27723"/>
    <cellStyle name="Note 5 3 2 5 2" xfId="27724"/>
    <cellStyle name="Note 5 3 2 5 2 2" xfId="27725"/>
    <cellStyle name="Note 5 3 2 5 3" xfId="27726"/>
    <cellStyle name="Note 5 3 2 6" xfId="27727"/>
    <cellStyle name="Note 5 3 2 6 2" xfId="27728"/>
    <cellStyle name="Note 5 3 2 6 2 2" xfId="27729"/>
    <cellStyle name="Note 5 3 2 6 3" xfId="27730"/>
    <cellStyle name="Note 5 3 2 7" xfId="27731"/>
    <cellStyle name="Note 5 3 2 7 2" xfId="27732"/>
    <cellStyle name="Note 5 3 2 7 2 2" xfId="27733"/>
    <cellStyle name="Note 5 3 2 7 3" xfId="27734"/>
    <cellStyle name="Note 5 3 2 8" xfId="27735"/>
    <cellStyle name="Note 5 3 2 8 2" xfId="27736"/>
    <cellStyle name="Note 5 3 2 8 2 2" xfId="27737"/>
    <cellStyle name="Note 5 3 2 8 3" xfId="27738"/>
    <cellStyle name="Note 5 3 2 9" xfId="27739"/>
    <cellStyle name="Note 5 3 2 9 2" xfId="27740"/>
    <cellStyle name="Note 5 3 2 9 2 2" xfId="27741"/>
    <cellStyle name="Note 5 3 2 9 3" xfId="27742"/>
    <cellStyle name="Note 5 3 20" xfId="27743"/>
    <cellStyle name="Note 5 3 20 2" xfId="27744"/>
    <cellStyle name="Note 5 3 20 2 2" xfId="27745"/>
    <cellStyle name="Note 5 3 20 3" xfId="27746"/>
    <cellStyle name="Note 5 3 21" xfId="27747"/>
    <cellStyle name="Note 5 3 21 2" xfId="27748"/>
    <cellStyle name="Note 5 3 22" xfId="27749"/>
    <cellStyle name="Note 5 3 3" xfId="27750"/>
    <cellStyle name="Note 5 3 3 10" xfId="27751"/>
    <cellStyle name="Note 5 3 3 10 2" xfId="27752"/>
    <cellStyle name="Note 5 3 3 10 2 2" xfId="27753"/>
    <cellStyle name="Note 5 3 3 10 3" xfId="27754"/>
    <cellStyle name="Note 5 3 3 11" xfId="27755"/>
    <cellStyle name="Note 5 3 3 11 2" xfId="27756"/>
    <cellStyle name="Note 5 3 3 11 2 2" xfId="27757"/>
    <cellStyle name="Note 5 3 3 11 3" xfId="27758"/>
    <cellStyle name="Note 5 3 3 12" xfId="27759"/>
    <cellStyle name="Note 5 3 3 12 2" xfId="27760"/>
    <cellStyle name="Note 5 3 3 12 2 2" xfId="27761"/>
    <cellStyle name="Note 5 3 3 12 3" xfId="27762"/>
    <cellStyle name="Note 5 3 3 13" xfId="27763"/>
    <cellStyle name="Note 5 3 3 13 2" xfId="27764"/>
    <cellStyle name="Note 5 3 3 13 2 2" xfId="27765"/>
    <cellStyle name="Note 5 3 3 13 3" xfId="27766"/>
    <cellStyle name="Note 5 3 3 14" xfId="27767"/>
    <cellStyle name="Note 5 3 3 14 2" xfId="27768"/>
    <cellStyle name="Note 5 3 3 14 2 2" xfId="27769"/>
    <cellStyle name="Note 5 3 3 14 3" xfId="27770"/>
    <cellStyle name="Note 5 3 3 15" xfId="27771"/>
    <cellStyle name="Note 5 3 3 15 2" xfId="27772"/>
    <cellStyle name="Note 5 3 3 15 2 2" xfId="27773"/>
    <cellStyle name="Note 5 3 3 15 3" xfId="27774"/>
    <cellStyle name="Note 5 3 3 16" xfId="27775"/>
    <cellStyle name="Note 5 3 3 16 2" xfId="27776"/>
    <cellStyle name="Note 5 3 3 16 2 2" xfId="27777"/>
    <cellStyle name="Note 5 3 3 16 3" xfId="27778"/>
    <cellStyle name="Note 5 3 3 17" xfId="27779"/>
    <cellStyle name="Note 5 3 3 17 2" xfId="27780"/>
    <cellStyle name="Note 5 3 3 17 2 2" xfId="27781"/>
    <cellStyle name="Note 5 3 3 17 3" xfId="27782"/>
    <cellStyle name="Note 5 3 3 18" xfId="27783"/>
    <cellStyle name="Note 5 3 3 18 2" xfId="27784"/>
    <cellStyle name="Note 5 3 3 19" xfId="27785"/>
    <cellStyle name="Note 5 3 3 2" xfId="27786"/>
    <cellStyle name="Note 5 3 3 2 10" xfId="27787"/>
    <cellStyle name="Note 5 3 3 2 10 2" xfId="27788"/>
    <cellStyle name="Note 5 3 3 2 10 2 2" xfId="27789"/>
    <cellStyle name="Note 5 3 3 2 10 3" xfId="27790"/>
    <cellStyle name="Note 5 3 3 2 11" xfId="27791"/>
    <cellStyle name="Note 5 3 3 2 11 2" xfId="27792"/>
    <cellStyle name="Note 5 3 3 2 11 2 2" xfId="27793"/>
    <cellStyle name="Note 5 3 3 2 11 3" xfId="27794"/>
    <cellStyle name="Note 5 3 3 2 12" xfId="27795"/>
    <cellStyle name="Note 5 3 3 2 12 2" xfId="27796"/>
    <cellStyle name="Note 5 3 3 2 12 2 2" xfId="27797"/>
    <cellStyle name="Note 5 3 3 2 12 3" xfId="27798"/>
    <cellStyle name="Note 5 3 3 2 13" xfId="27799"/>
    <cellStyle name="Note 5 3 3 2 13 2" xfId="27800"/>
    <cellStyle name="Note 5 3 3 2 13 2 2" xfId="27801"/>
    <cellStyle name="Note 5 3 3 2 13 3" xfId="27802"/>
    <cellStyle name="Note 5 3 3 2 14" xfId="27803"/>
    <cellStyle name="Note 5 3 3 2 14 2" xfId="27804"/>
    <cellStyle name="Note 5 3 3 2 14 2 2" xfId="27805"/>
    <cellStyle name="Note 5 3 3 2 14 3" xfId="27806"/>
    <cellStyle name="Note 5 3 3 2 15" xfId="27807"/>
    <cellStyle name="Note 5 3 3 2 15 2" xfId="27808"/>
    <cellStyle name="Note 5 3 3 2 15 2 2" xfId="27809"/>
    <cellStyle name="Note 5 3 3 2 15 3" xfId="27810"/>
    <cellStyle name="Note 5 3 3 2 16" xfId="27811"/>
    <cellStyle name="Note 5 3 3 2 16 2" xfId="27812"/>
    <cellStyle name="Note 5 3 3 2 16 2 2" xfId="27813"/>
    <cellStyle name="Note 5 3 3 2 16 3" xfId="27814"/>
    <cellStyle name="Note 5 3 3 2 17" xfId="27815"/>
    <cellStyle name="Note 5 3 3 2 17 2" xfId="27816"/>
    <cellStyle name="Note 5 3 3 2 17 2 2" xfId="27817"/>
    <cellStyle name="Note 5 3 3 2 17 3" xfId="27818"/>
    <cellStyle name="Note 5 3 3 2 18" xfId="27819"/>
    <cellStyle name="Note 5 3 3 2 18 2" xfId="27820"/>
    <cellStyle name="Note 5 3 3 2 18 2 2" xfId="27821"/>
    <cellStyle name="Note 5 3 3 2 18 3" xfId="27822"/>
    <cellStyle name="Note 5 3 3 2 19" xfId="27823"/>
    <cellStyle name="Note 5 3 3 2 19 2" xfId="27824"/>
    <cellStyle name="Note 5 3 3 2 19 2 2" xfId="27825"/>
    <cellStyle name="Note 5 3 3 2 19 3" xfId="27826"/>
    <cellStyle name="Note 5 3 3 2 2" xfId="27827"/>
    <cellStyle name="Note 5 3 3 2 2 2" xfId="27828"/>
    <cellStyle name="Note 5 3 3 2 2 2 2" xfId="27829"/>
    <cellStyle name="Note 5 3 3 2 2 3" xfId="27830"/>
    <cellStyle name="Note 5 3 3 2 20" xfId="27831"/>
    <cellStyle name="Note 5 3 3 2 20 2" xfId="27832"/>
    <cellStyle name="Note 5 3 3 2 20 2 2" xfId="27833"/>
    <cellStyle name="Note 5 3 3 2 20 3" xfId="27834"/>
    <cellStyle name="Note 5 3 3 2 21" xfId="27835"/>
    <cellStyle name="Note 5 3 3 2 21 2" xfId="27836"/>
    <cellStyle name="Note 5 3 3 2 22" xfId="27837"/>
    <cellStyle name="Note 5 3 3 2 3" xfId="27838"/>
    <cellStyle name="Note 5 3 3 2 3 2" xfId="27839"/>
    <cellStyle name="Note 5 3 3 2 3 2 2" xfId="27840"/>
    <cellStyle name="Note 5 3 3 2 3 3" xfId="27841"/>
    <cellStyle name="Note 5 3 3 2 4" xfId="27842"/>
    <cellStyle name="Note 5 3 3 2 4 2" xfId="27843"/>
    <cellStyle name="Note 5 3 3 2 4 2 2" xfId="27844"/>
    <cellStyle name="Note 5 3 3 2 4 3" xfId="27845"/>
    <cellStyle name="Note 5 3 3 2 5" xfId="27846"/>
    <cellStyle name="Note 5 3 3 2 5 2" xfId="27847"/>
    <cellStyle name="Note 5 3 3 2 5 2 2" xfId="27848"/>
    <cellStyle name="Note 5 3 3 2 5 3" xfId="27849"/>
    <cellStyle name="Note 5 3 3 2 6" xfId="27850"/>
    <cellStyle name="Note 5 3 3 2 6 2" xfId="27851"/>
    <cellStyle name="Note 5 3 3 2 6 2 2" xfId="27852"/>
    <cellStyle name="Note 5 3 3 2 6 3" xfId="27853"/>
    <cellStyle name="Note 5 3 3 2 7" xfId="27854"/>
    <cellStyle name="Note 5 3 3 2 7 2" xfId="27855"/>
    <cellStyle name="Note 5 3 3 2 7 2 2" xfId="27856"/>
    <cellStyle name="Note 5 3 3 2 7 3" xfId="27857"/>
    <cellStyle name="Note 5 3 3 2 8" xfId="27858"/>
    <cellStyle name="Note 5 3 3 2 8 2" xfId="27859"/>
    <cellStyle name="Note 5 3 3 2 8 2 2" xfId="27860"/>
    <cellStyle name="Note 5 3 3 2 8 3" xfId="27861"/>
    <cellStyle name="Note 5 3 3 2 9" xfId="27862"/>
    <cellStyle name="Note 5 3 3 2 9 2" xfId="27863"/>
    <cellStyle name="Note 5 3 3 2 9 2 2" xfId="27864"/>
    <cellStyle name="Note 5 3 3 2 9 3" xfId="27865"/>
    <cellStyle name="Note 5 3 3 3" xfId="27866"/>
    <cellStyle name="Note 5 3 3 3 2" xfId="27867"/>
    <cellStyle name="Note 5 3 3 3 2 2" xfId="27868"/>
    <cellStyle name="Note 5 3 3 3 3" xfId="27869"/>
    <cellStyle name="Note 5 3 3 4" xfId="27870"/>
    <cellStyle name="Note 5 3 3 4 2" xfId="27871"/>
    <cellStyle name="Note 5 3 3 4 2 2" xfId="27872"/>
    <cellStyle name="Note 5 3 3 4 3" xfId="27873"/>
    <cellStyle name="Note 5 3 3 5" xfId="27874"/>
    <cellStyle name="Note 5 3 3 5 2" xfId="27875"/>
    <cellStyle name="Note 5 3 3 5 2 2" xfId="27876"/>
    <cellStyle name="Note 5 3 3 5 3" xfId="27877"/>
    <cellStyle name="Note 5 3 3 6" xfId="27878"/>
    <cellStyle name="Note 5 3 3 6 2" xfId="27879"/>
    <cellStyle name="Note 5 3 3 6 2 2" xfId="27880"/>
    <cellStyle name="Note 5 3 3 6 3" xfId="27881"/>
    <cellStyle name="Note 5 3 3 7" xfId="27882"/>
    <cellStyle name="Note 5 3 3 7 2" xfId="27883"/>
    <cellStyle name="Note 5 3 3 7 2 2" xfId="27884"/>
    <cellStyle name="Note 5 3 3 7 3" xfId="27885"/>
    <cellStyle name="Note 5 3 3 8" xfId="27886"/>
    <cellStyle name="Note 5 3 3 8 2" xfId="27887"/>
    <cellStyle name="Note 5 3 3 8 2 2" xfId="27888"/>
    <cellStyle name="Note 5 3 3 8 3" xfId="27889"/>
    <cellStyle name="Note 5 3 3 9" xfId="27890"/>
    <cellStyle name="Note 5 3 3 9 2" xfId="27891"/>
    <cellStyle name="Note 5 3 3 9 2 2" xfId="27892"/>
    <cellStyle name="Note 5 3 3 9 3" xfId="27893"/>
    <cellStyle name="Note 5 3 4" xfId="27894"/>
    <cellStyle name="Note 5 3 4 10" xfId="27895"/>
    <cellStyle name="Note 5 3 4 10 2" xfId="27896"/>
    <cellStyle name="Note 5 3 4 10 2 2" xfId="27897"/>
    <cellStyle name="Note 5 3 4 10 3" xfId="27898"/>
    <cellStyle name="Note 5 3 4 11" xfId="27899"/>
    <cellStyle name="Note 5 3 4 11 2" xfId="27900"/>
    <cellStyle name="Note 5 3 4 11 2 2" xfId="27901"/>
    <cellStyle name="Note 5 3 4 11 3" xfId="27902"/>
    <cellStyle name="Note 5 3 4 12" xfId="27903"/>
    <cellStyle name="Note 5 3 4 12 2" xfId="27904"/>
    <cellStyle name="Note 5 3 4 12 2 2" xfId="27905"/>
    <cellStyle name="Note 5 3 4 12 3" xfId="27906"/>
    <cellStyle name="Note 5 3 4 13" xfId="27907"/>
    <cellStyle name="Note 5 3 4 13 2" xfId="27908"/>
    <cellStyle name="Note 5 3 4 13 2 2" xfId="27909"/>
    <cellStyle name="Note 5 3 4 13 3" xfId="27910"/>
    <cellStyle name="Note 5 3 4 14" xfId="27911"/>
    <cellStyle name="Note 5 3 4 14 2" xfId="27912"/>
    <cellStyle name="Note 5 3 4 14 2 2" xfId="27913"/>
    <cellStyle name="Note 5 3 4 14 3" xfId="27914"/>
    <cellStyle name="Note 5 3 4 15" xfId="27915"/>
    <cellStyle name="Note 5 3 4 15 2" xfId="27916"/>
    <cellStyle name="Note 5 3 4 15 2 2" xfId="27917"/>
    <cellStyle name="Note 5 3 4 15 3" xfId="27918"/>
    <cellStyle name="Note 5 3 4 16" xfId="27919"/>
    <cellStyle name="Note 5 3 4 16 2" xfId="27920"/>
    <cellStyle name="Note 5 3 4 16 2 2" xfId="27921"/>
    <cellStyle name="Note 5 3 4 16 3" xfId="27922"/>
    <cellStyle name="Note 5 3 4 17" xfId="27923"/>
    <cellStyle name="Note 5 3 4 17 2" xfId="27924"/>
    <cellStyle name="Note 5 3 4 17 2 2" xfId="27925"/>
    <cellStyle name="Note 5 3 4 17 3" xfId="27926"/>
    <cellStyle name="Note 5 3 4 18" xfId="27927"/>
    <cellStyle name="Note 5 3 4 18 2" xfId="27928"/>
    <cellStyle name="Note 5 3 4 18 2 2" xfId="27929"/>
    <cellStyle name="Note 5 3 4 18 3" xfId="27930"/>
    <cellStyle name="Note 5 3 4 19" xfId="27931"/>
    <cellStyle name="Note 5 3 4 19 2" xfId="27932"/>
    <cellStyle name="Note 5 3 4 19 2 2" xfId="27933"/>
    <cellStyle name="Note 5 3 4 19 3" xfId="27934"/>
    <cellStyle name="Note 5 3 4 2" xfId="27935"/>
    <cellStyle name="Note 5 3 4 2 10" xfId="27936"/>
    <cellStyle name="Note 5 3 4 2 10 2" xfId="27937"/>
    <cellStyle name="Note 5 3 4 2 10 2 2" xfId="27938"/>
    <cellStyle name="Note 5 3 4 2 10 3" xfId="27939"/>
    <cellStyle name="Note 5 3 4 2 11" xfId="27940"/>
    <cellStyle name="Note 5 3 4 2 11 2" xfId="27941"/>
    <cellStyle name="Note 5 3 4 2 11 2 2" xfId="27942"/>
    <cellStyle name="Note 5 3 4 2 11 3" xfId="27943"/>
    <cellStyle name="Note 5 3 4 2 12" xfId="27944"/>
    <cellStyle name="Note 5 3 4 2 12 2" xfId="27945"/>
    <cellStyle name="Note 5 3 4 2 12 2 2" xfId="27946"/>
    <cellStyle name="Note 5 3 4 2 12 3" xfId="27947"/>
    <cellStyle name="Note 5 3 4 2 13" xfId="27948"/>
    <cellStyle name="Note 5 3 4 2 13 2" xfId="27949"/>
    <cellStyle name="Note 5 3 4 2 13 2 2" xfId="27950"/>
    <cellStyle name="Note 5 3 4 2 13 3" xfId="27951"/>
    <cellStyle name="Note 5 3 4 2 14" xfId="27952"/>
    <cellStyle name="Note 5 3 4 2 14 2" xfId="27953"/>
    <cellStyle name="Note 5 3 4 2 14 2 2" xfId="27954"/>
    <cellStyle name="Note 5 3 4 2 14 3" xfId="27955"/>
    <cellStyle name="Note 5 3 4 2 15" xfId="27956"/>
    <cellStyle name="Note 5 3 4 2 15 2" xfId="27957"/>
    <cellStyle name="Note 5 3 4 2 15 2 2" xfId="27958"/>
    <cellStyle name="Note 5 3 4 2 15 3" xfId="27959"/>
    <cellStyle name="Note 5 3 4 2 16" xfId="27960"/>
    <cellStyle name="Note 5 3 4 2 16 2" xfId="27961"/>
    <cellStyle name="Note 5 3 4 2 16 2 2" xfId="27962"/>
    <cellStyle name="Note 5 3 4 2 16 3" xfId="27963"/>
    <cellStyle name="Note 5 3 4 2 17" xfId="27964"/>
    <cellStyle name="Note 5 3 4 2 17 2" xfId="27965"/>
    <cellStyle name="Note 5 3 4 2 17 2 2" xfId="27966"/>
    <cellStyle name="Note 5 3 4 2 17 3" xfId="27967"/>
    <cellStyle name="Note 5 3 4 2 18" xfId="27968"/>
    <cellStyle name="Note 5 3 4 2 18 2" xfId="27969"/>
    <cellStyle name="Note 5 3 4 2 18 2 2" xfId="27970"/>
    <cellStyle name="Note 5 3 4 2 18 3" xfId="27971"/>
    <cellStyle name="Note 5 3 4 2 19" xfId="27972"/>
    <cellStyle name="Note 5 3 4 2 19 2" xfId="27973"/>
    <cellStyle name="Note 5 3 4 2 19 2 2" xfId="27974"/>
    <cellStyle name="Note 5 3 4 2 19 3" xfId="27975"/>
    <cellStyle name="Note 5 3 4 2 2" xfId="27976"/>
    <cellStyle name="Note 5 3 4 2 2 2" xfId="27977"/>
    <cellStyle name="Note 5 3 4 2 2 2 2" xfId="27978"/>
    <cellStyle name="Note 5 3 4 2 2 3" xfId="27979"/>
    <cellStyle name="Note 5 3 4 2 20" xfId="27980"/>
    <cellStyle name="Note 5 3 4 2 20 2" xfId="27981"/>
    <cellStyle name="Note 5 3 4 2 20 2 2" xfId="27982"/>
    <cellStyle name="Note 5 3 4 2 20 3" xfId="27983"/>
    <cellStyle name="Note 5 3 4 2 21" xfId="27984"/>
    <cellStyle name="Note 5 3 4 2 21 2" xfId="27985"/>
    <cellStyle name="Note 5 3 4 2 22" xfId="27986"/>
    <cellStyle name="Note 5 3 4 2 3" xfId="27987"/>
    <cellStyle name="Note 5 3 4 2 3 2" xfId="27988"/>
    <cellStyle name="Note 5 3 4 2 3 2 2" xfId="27989"/>
    <cellStyle name="Note 5 3 4 2 3 3" xfId="27990"/>
    <cellStyle name="Note 5 3 4 2 4" xfId="27991"/>
    <cellStyle name="Note 5 3 4 2 4 2" xfId="27992"/>
    <cellStyle name="Note 5 3 4 2 4 2 2" xfId="27993"/>
    <cellStyle name="Note 5 3 4 2 4 3" xfId="27994"/>
    <cellStyle name="Note 5 3 4 2 5" xfId="27995"/>
    <cellStyle name="Note 5 3 4 2 5 2" xfId="27996"/>
    <cellStyle name="Note 5 3 4 2 5 2 2" xfId="27997"/>
    <cellStyle name="Note 5 3 4 2 5 3" xfId="27998"/>
    <cellStyle name="Note 5 3 4 2 6" xfId="27999"/>
    <cellStyle name="Note 5 3 4 2 6 2" xfId="28000"/>
    <cellStyle name="Note 5 3 4 2 6 2 2" xfId="28001"/>
    <cellStyle name="Note 5 3 4 2 6 3" xfId="28002"/>
    <cellStyle name="Note 5 3 4 2 7" xfId="28003"/>
    <cellStyle name="Note 5 3 4 2 7 2" xfId="28004"/>
    <cellStyle name="Note 5 3 4 2 7 2 2" xfId="28005"/>
    <cellStyle name="Note 5 3 4 2 7 3" xfId="28006"/>
    <cellStyle name="Note 5 3 4 2 8" xfId="28007"/>
    <cellStyle name="Note 5 3 4 2 8 2" xfId="28008"/>
    <cellStyle name="Note 5 3 4 2 8 2 2" xfId="28009"/>
    <cellStyle name="Note 5 3 4 2 8 3" xfId="28010"/>
    <cellStyle name="Note 5 3 4 2 9" xfId="28011"/>
    <cellStyle name="Note 5 3 4 2 9 2" xfId="28012"/>
    <cellStyle name="Note 5 3 4 2 9 2 2" xfId="28013"/>
    <cellStyle name="Note 5 3 4 2 9 3" xfId="28014"/>
    <cellStyle name="Note 5 3 4 20" xfId="28015"/>
    <cellStyle name="Note 5 3 4 20 2" xfId="28016"/>
    <cellStyle name="Note 5 3 4 20 2 2" xfId="28017"/>
    <cellStyle name="Note 5 3 4 20 3" xfId="28018"/>
    <cellStyle name="Note 5 3 4 21" xfId="28019"/>
    <cellStyle name="Note 5 3 4 21 2" xfId="28020"/>
    <cellStyle name="Note 5 3 4 21 2 2" xfId="28021"/>
    <cellStyle name="Note 5 3 4 21 3" xfId="28022"/>
    <cellStyle name="Note 5 3 4 22" xfId="28023"/>
    <cellStyle name="Note 5 3 4 22 2" xfId="28024"/>
    <cellStyle name="Note 5 3 4 23" xfId="28025"/>
    <cellStyle name="Note 5 3 4 3" xfId="28026"/>
    <cellStyle name="Note 5 3 4 3 2" xfId="28027"/>
    <cellStyle name="Note 5 3 4 3 2 2" xfId="28028"/>
    <cellStyle name="Note 5 3 4 3 3" xfId="28029"/>
    <cellStyle name="Note 5 3 4 4" xfId="28030"/>
    <cellStyle name="Note 5 3 4 4 2" xfId="28031"/>
    <cellStyle name="Note 5 3 4 4 2 2" xfId="28032"/>
    <cellStyle name="Note 5 3 4 4 3" xfId="28033"/>
    <cellStyle name="Note 5 3 4 5" xfId="28034"/>
    <cellStyle name="Note 5 3 4 5 2" xfId="28035"/>
    <cellStyle name="Note 5 3 4 5 2 2" xfId="28036"/>
    <cellStyle name="Note 5 3 4 5 3" xfId="28037"/>
    <cellStyle name="Note 5 3 4 6" xfId="28038"/>
    <cellStyle name="Note 5 3 4 6 2" xfId="28039"/>
    <cellStyle name="Note 5 3 4 6 2 2" xfId="28040"/>
    <cellStyle name="Note 5 3 4 6 3" xfId="28041"/>
    <cellStyle name="Note 5 3 4 7" xfId="28042"/>
    <cellStyle name="Note 5 3 4 7 2" xfId="28043"/>
    <cellStyle name="Note 5 3 4 7 2 2" xfId="28044"/>
    <cellStyle name="Note 5 3 4 7 3" xfId="28045"/>
    <cellStyle name="Note 5 3 4 8" xfId="28046"/>
    <cellStyle name="Note 5 3 4 8 2" xfId="28047"/>
    <cellStyle name="Note 5 3 4 8 2 2" xfId="28048"/>
    <cellStyle name="Note 5 3 4 8 3" xfId="28049"/>
    <cellStyle name="Note 5 3 4 9" xfId="28050"/>
    <cellStyle name="Note 5 3 4 9 2" xfId="28051"/>
    <cellStyle name="Note 5 3 4 9 2 2" xfId="28052"/>
    <cellStyle name="Note 5 3 4 9 3" xfId="28053"/>
    <cellStyle name="Note 5 3 5" xfId="28054"/>
    <cellStyle name="Note 5 3 5 10" xfId="28055"/>
    <cellStyle name="Note 5 3 5 10 2" xfId="28056"/>
    <cellStyle name="Note 5 3 5 10 2 2" xfId="28057"/>
    <cellStyle name="Note 5 3 5 10 3" xfId="28058"/>
    <cellStyle name="Note 5 3 5 11" xfId="28059"/>
    <cellStyle name="Note 5 3 5 11 2" xfId="28060"/>
    <cellStyle name="Note 5 3 5 11 2 2" xfId="28061"/>
    <cellStyle name="Note 5 3 5 11 3" xfId="28062"/>
    <cellStyle name="Note 5 3 5 12" xfId="28063"/>
    <cellStyle name="Note 5 3 5 12 2" xfId="28064"/>
    <cellStyle name="Note 5 3 5 12 2 2" xfId="28065"/>
    <cellStyle name="Note 5 3 5 12 3" xfId="28066"/>
    <cellStyle name="Note 5 3 5 13" xfId="28067"/>
    <cellStyle name="Note 5 3 5 13 2" xfId="28068"/>
    <cellStyle name="Note 5 3 5 13 2 2" xfId="28069"/>
    <cellStyle name="Note 5 3 5 13 3" xfId="28070"/>
    <cellStyle name="Note 5 3 5 14" xfId="28071"/>
    <cellStyle name="Note 5 3 5 14 2" xfId="28072"/>
    <cellStyle name="Note 5 3 5 14 2 2" xfId="28073"/>
    <cellStyle name="Note 5 3 5 14 3" xfId="28074"/>
    <cellStyle name="Note 5 3 5 15" xfId="28075"/>
    <cellStyle name="Note 5 3 5 15 2" xfId="28076"/>
    <cellStyle name="Note 5 3 5 15 2 2" xfId="28077"/>
    <cellStyle name="Note 5 3 5 15 3" xfId="28078"/>
    <cellStyle name="Note 5 3 5 16" xfId="28079"/>
    <cellStyle name="Note 5 3 5 16 2" xfId="28080"/>
    <cellStyle name="Note 5 3 5 16 2 2" xfId="28081"/>
    <cellStyle name="Note 5 3 5 16 3" xfId="28082"/>
    <cellStyle name="Note 5 3 5 17" xfId="28083"/>
    <cellStyle name="Note 5 3 5 17 2" xfId="28084"/>
    <cellStyle name="Note 5 3 5 17 2 2" xfId="28085"/>
    <cellStyle name="Note 5 3 5 17 3" xfId="28086"/>
    <cellStyle name="Note 5 3 5 18" xfId="28087"/>
    <cellStyle name="Note 5 3 5 18 2" xfId="28088"/>
    <cellStyle name="Note 5 3 5 18 2 2" xfId="28089"/>
    <cellStyle name="Note 5 3 5 18 3" xfId="28090"/>
    <cellStyle name="Note 5 3 5 19" xfId="28091"/>
    <cellStyle name="Note 5 3 5 19 2" xfId="28092"/>
    <cellStyle name="Note 5 3 5 19 2 2" xfId="28093"/>
    <cellStyle name="Note 5 3 5 19 3" xfId="28094"/>
    <cellStyle name="Note 5 3 5 2" xfId="28095"/>
    <cellStyle name="Note 5 3 5 2 2" xfId="28096"/>
    <cellStyle name="Note 5 3 5 2 2 2" xfId="28097"/>
    <cellStyle name="Note 5 3 5 2 3" xfId="28098"/>
    <cellStyle name="Note 5 3 5 20" xfId="28099"/>
    <cellStyle name="Note 5 3 5 20 2" xfId="28100"/>
    <cellStyle name="Note 5 3 5 20 2 2" xfId="28101"/>
    <cellStyle name="Note 5 3 5 20 3" xfId="28102"/>
    <cellStyle name="Note 5 3 5 21" xfId="28103"/>
    <cellStyle name="Note 5 3 5 21 2" xfId="28104"/>
    <cellStyle name="Note 5 3 5 22" xfId="28105"/>
    <cellStyle name="Note 5 3 5 3" xfId="28106"/>
    <cellStyle name="Note 5 3 5 3 2" xfId="28107"/>
    <cellStyle name="Note 5 3 5 3 2 2" xfId="28108"/>
    <cellStyle name="Note 5 3 5 3 3" xfId="28109"/>
    <cellStyle name="Note 5 3 5 4" xfId="28110"/>
    <cellStyle name="Note 5 3 5 4 2" xfId="28111"/>
    <cellStyle name="Note 5 3 5 4 2 2" xfId="28112"/>
    <cellStyle name="Note 5 3 5 4 3" xfId="28113"/>
    <cellStyle name="Note 5 3 5 5" xfId="28114"/>
    <cellStyle name="Note 5 3 5 5 2" xfId="28115"/>
    <cellStyle name="Note 5 3 5 5 2 2" xfId="28116"/>
    <cellStyle name="Note 5 3 5 5 3" xfId="28117"/>
    <cellStyle name="Note 5 3 5 6" xfId="28118"/>
    <cellStyle name="Note 5 3 5 6 2" xfId="28119"/>
    <cellStyle name="Note 5 3 5 6 2 2" xfId="28120"/>
    <cellStyle name="Note 5 3 5 6 3" xfId="28121"/>
    <cellStyle name="Note 5 3 5 7" xfId="28122"/>
    <cellStyle name="Note 5 3 5 7 2" xfId="28123"/>
    <cellStyle name="Note 5 3 5 7 2 2" xfId="28124"/>
    <cellStyle name="Note 5 3 5 7 3" xfId="28125"/>
    <cellStyle name="Note 5 3 5 8" xfId="28126"/>
    <cellStyle name="Note 5 3 5 8 2" xfId="28127"/>
    <cellStyle name="Note 5 3 5 8 2 2" xfId="28128"/>
    <cellStyle name="Note 5 3 5 8 3" xfId="28129"/>
    <cellStyle name="Note 5 3 5 9" xfId="28130"/>
    <cellStyle name="Note 5 3 5 9 2" xfId="28131"/>
    <cellStyle name="Note 5 3 5 9 2 2" xfId="28132"/>
    <cellStyle name="Note 5 3 5 9 3" xfId="28133"/>
    <cellStyle name="Note 5 3 6" xfId="28134"/>
    <cellStyle name="Note 5 3 6 2" xfId="28135"/>
    <cellStyle name="Note 5 3 6 2 2" xfId="28136"/>
    <cellStyle name="Note 5 3 6 3" xfId="28137"/>
    <cellStyle name="Note 5 3 7" xfId="28138"/>
    <cellStyle name="Note 5 3 7 2" xfId="28139"/>
    <cellStyle name="Note 5 3 7 2 2" xfId="28140"/>
    <cellStyle name="Note 5 3 7 3" xfId="28141"/>
    <cellStyle name="Note 5 3 8" xfId="28142"/>
    <cellStyle name="Note 5 3 8 2" xfId="28143"/>
    <cellStyle name="Note 5 3 8 2 2" xfId="28144"/>
    <cellStyle name="Note 5 3 8 3" xfId="28145"/>
    <cellStyle name="Note 5 3 9" xfId="28146"/>
    <cellStyle name="Note 5 3 9 2" xfId="28147"/>
    <cellStyle name="Note 5 3 9 2 2" xfId="28148"/>
    <cellStyle name="Note 5 3 9 3" xfId="28149"/>
    <cellStyle name="Note 5 4" xfId="28150"/>
    <cellStyle name="Note 5 4 10" xfId="28151"/>
    <cellStyle name="Note 5 4 10 2" xfId="28152"/>
    <cellStyle name="Note 5 4 10 2 2" xfId="28153"/>
    <cellStyle name="Note 5 4 10 3" xfId="28154"/>
    <cellStyle name="Note 5 4 11" xfId="28155"/>
    <cellStyle name="Note 5 4 11 2" xfId="28156"/>
    <cellStyle name="Note 5 4 11 2 2" xfId="28157"/>
    <cellStyle name="Note 5 4 11 3" xfId="28158"/>
    <cellStyle name="Note 5 4 12" xfId="28159"/>
    <cellStyle name="Note 5 4 12 2" xfId="28160"/>
    <cellStyle name="Note 5 4 12 2 2" xfId="28161"/>
    <cellStyle name="Note 5 4 12 3" xfId="28162"/>
    <cellStyle name="Note 5 4 13" xfId="28163"/>
    <cellStyle name="Note 5 4 13 2" xfId="28164"/>
    <cellStyle name="Note 5 4 13 2 2" xfId="28165"/>
    <cellStyle name="Note 5 4 13 3" xfId="28166"/>
    <cellStyle name="Note 5 4 14" xfId="28167"/>
    <cellStyle name="Note 5 4 14 2" xfId="28168"/>
    <cellStyle name="Note 5 4 14 2 2" xfId="28169"/>
    <cellStyle name="Note 5 4 14 3" xfId="28170"/>
    <cellStyle name="Note 5 4 15" xfId="28171"/>
    <cellStyle name="Note 5 4 15 2" xfId="28172"/>
    <cellStyle name="Note 5 4 15 2 2" xfId="28173"/>
    <cellStyle name="Note 5 4 15 3" xfId="28174"/>
    <cellStyle name="Note 5 4 16" xfId="28175"/>
    <cellStyle name="Note 5 4 16 2" xfId="28176"/>
    <cellStyle name="Note 5 4 16 2 2" xfId="28177"/>
    <cellStyle name="Note 5 4 16 3" xfId="28178"/>
    <cellStyle name="Note 5 4 17" xfId="28179"/>
    <cellStyle name="Note 5 4 17 2" xfId="28180"/>
    <cellStyle name="Note 5 4 17 2 2" xfId="28181"/>
    <cellStyle name="Note 5 4 17 3" xfId="28182"/>
    <cellStyle name="Note 5 4 18" xfId="28183"/>
    <cellStyle name="Note 5 4 18 2" xfId="28184"/>
    <cellStyle name="Note 5 4 19" xfId="28185"/>
    <cellStyle name="Note 5 4 2" xfId="28186"/>
    <cellStyle name="Note 5 4 2 10" xfId="28187"/>
    <cellStyle name="Note 5 4 2 10 2" xfId="28188"/>
    <cellStyle name="Note 5 4 2 10 2 2" xfId="28189"/>
    <cellStyle name="Note 5 4 2 10 3" xfId="28190"/>
    <cellStyle name="Note 5 4 2 11" xfId="28191"/>
    <cellStyle name="Note 5 4 2 11 2" xfId="28192"/>
    <cellStyle name="Note 5 4 2 11 2 2" xfId="28193"/>
    <cellStyle name="Note 5 4 2 11 3" xfId="28194"/>
    <cellStyle name="Note 5 4 2 12" xfId="28195"/>
    <cellStyle name="Note 5 4 2 12 2" xfId="28196"/>
    <cellStyle name="Note 5 4 2 12 2 2" xfId="28197"/>
    <cellStyle name="Note 5 4 2 12 3" xfId="28198"/>
    <cellStyle name="Note 5 4 2 13" xfId="28199"/>
    <cellStyle name="Note 5 4 2 13 2" xfId="28200"/>
    <cellStyle name="Note 5 4 2 13 2 2" xfId="28201"/>
    <cellStyle name="Note 5 4 2 13 3" xfId="28202"/>
    <cellStyle name="Note 5 4 2 14" xfId="28203"/>
    <cellStyle name="Note 5 4 2 14 2" xfId="28204"/>
    <cellStyle name="Note 5 4 2 14 2 2" xfId="28205"/>
    <cellStyle name="Note 5 4 2 14 3" xfId="28206"/>
    <cellStyle name="Note 5 4 2 15" xfId="28207"/>
    <cellStyle name="Note 5 4 2 15 2" xfId="28208"/>
    <cellStyle name="Note 5 4 2 15 2 2" xfId="28209"/>
    <cellStyle name="Note 5 4 2 15 3" xfId="28210"/>
    <cellStyle name="Note 5 4 2 16" xfId="28211"/>
    <cellStyle name="Note 5 4 2 16 2" xfId="28212"/>
    <cellStyle name="Note 5 4 2 16 2 2" xfId="28213"/>
    <cellStyle name="Note 5 4 2 16 3" xfId="28214"/>
    <cellStyle name="Note 5 4 2 17" xfId="28215"/>
    <cellStyle name="Note 5 4 2 17 2" xfId="28216"/>
    <cellStyle name="Note 5 4 2 17 2 2" xfId="28217"/>
    <cellStyle name="Note 5 4 2 17 3" xfId="28218"/>
    <cellStyle name="Note 5 4 2 18" xfId="28219"/>
    <cellStyle name="Note 5 4 2 18 2" xfId="28220"/>
    <cellStyle name="Note 5 4 2 18 2 2" xfId="28221"/>
    <cellStyle name="Note 5 4 2 18 3" xfId="28222"/>
    <cellStyle name="Note 5 4 2 19" xfId="28223"/>
    <cellStyle name="Note 5 4 2 19 2" xfId="28224"/>
    <cellStyle name="Note 5 4 2 19 2 2" xfId="28225"/>
    <cellStyle name="Note 5 4 2 19 3" xfId="28226"/>
    <cellStyle name="Note 5 4 2 2" xfId="28227"/>
    <cellStyle name="Note 5 4 2 2 2" xfId="28228"/>
    <cellStyle name="Note 5 4 2 2 2 2" xfId="28229"/>
    <cellStyle name="Note 5 4 2 2 3" xfId="28230"/>
    <cellStyle name="Note 5 4 2 20" xfId="28231"/>
    <cellStyle name="Note 5 4 2 20 2" xfId="28232"/>
    <cellStyle name="Note 5 4 2 20 2 2" xfId="28233"/>
    <cellStyle name="Note 5 4 2 20 3" xfId="28234"/>
    <cellStyle name="Note 5 4 2 21" xfId="28235"/>
    <cellStyle name="Note 5 4 2 21 2" xfId="28236"/>
    <cellStyle name="Note 5 4 2 22" xfId="28237"/>
    <cellStyle name="Note 5 4 2 3" xfId="28238"/>
    <cellStyle name="Note 5 4 2 3 2" xfId="28239"/>
    <cellStyle name="Note 5 4 2 3 2 2" xfId="28240"/>
    <cellStyle name="Note 5 4 2 3 3" xfId="28241"/>
    <cellStyle name="Note 5 4 2 4" xfId="28242"/>
    <cellStyle name="Note 5 4 2 4 2" xfId="28243"/>
    <cellStyle name="Note 5 4 2 4 2 2" xfId="28244"/>
    <cellStyle name="Note 5 4 2 4 3" xfId="28245"/>
    <cellStyle name="Note 5 4 2 5" xfId="28246"/>
    <cellStyle name="Note 5 4 2 5 2" xfId="28247"/>
    <cellStyle name="Note 5 4 2 5 2 2" xfId="28248"/>
    <cellStyle name="Note 5 4 2 5 3" xfId="28249"/>
    <cellStyle name="Note 5 4 2 6" xfId="28250"/>
    <cellStyle name="Note 5 4 2 6 2" xfId="28251"/>
    <cellStyle name="Note 5 4 2 6 2 2" xfId="28252"/>
    <cellStyle name="Note 5 4 2 6 3" xfId="28253"/>
    <cellStyle name="Note 5 4 2 7" xfId="28254"/>
    <cellStyle name="Note 5 4 2 7 2" xfId="28255"/>
    <cellStyle name="Note 5 4 2 7 2 2" xfId="28256"/>
    <cellStyle name="Note 5 4 2 7 3" xfId="28257"/>
    <cellStyle name="Note 5 4 2 8" xfId="28258"/>
    <cellStyle name="Note 5 4 2 8 2" xfId="28259"/>
    <cellStyle name="Note 5 4 2 8 2 2" xfId="28260"/>
    <cellStyle name="Note 5 4 2 8 3" xfId="28261"/>
    <cellStyle name="Note 5 4 2 9" xfId="28262"/>
    <cellStyle name="Note 5 4 2 9 2" xfId="28263"/>
    <cellStyle name="Note 5 4 2 9 2 2" xfId="28264"/>
    <cellStyle name="Note 5 4 2 9 3" xfId="28265"/>
    <cellStyle name="Note 5 4 3" xfId="28266"/>
    <cellStyle name="Note 5 4 3 2" xfId="28267"/>
    <cellStyle name="Note 5 4 3 2 2" xfId="28268"/>
    <cellStyle name="Note 5 4 3 3" xfId="28269"/>
    <cellStyle name="Note 5 4 4" xfId="28270"/>
    <cellStyle name="Note 5 4 4 2" xfId="28271"/>
    <cellStyle name="Note 5 4 4 2 2" xfId="28272"/>
    <cellStyle name="Note 5 4 4 3" xfId="28273"/>
    <cellStyle name="Note 5 4 5" xfId="28274"/>
    <cellStyle name="Note 5 4 5 2" xfId="28275"/>
    <cellStyle name="Note 5 4 5 2 2" xfId="28276"/>
    <cellStyle name="Note 5 4 5 3" xfId="28277"/>
    <cellStyle name="Note 5 4 6" xfId="28278"/>
    <cellStyle name="Note 5 4 6 2" xfId="28279"/>
    <cellStyle name="Note 5 4 6 2 2" xfId="28280"/>
    <cellStyle name="Note 5 4 6 3" xfId="28281"/>
    <cellStyle name="Note 5 4 7" xfId="28282"/>
    <cellStyle name="Note 5 4 7 2" xfId="28283"/>
    <cellStyle name="Note 5 4 7 2 2" xfId="28284"/>
    <cellStyle name="Note 5 4 7 3" xfId="28285"/>
    <cellStyle name="Note 5 4 8" xfId="28286"/>
    <cellStyle name="Note 5 4 8 2" xfId="28287"/>
    <cellStyle name="Note 5 4 8 2 2" xfId="28288"/>
    <cellStyle name="Note 5 4 8 3" xfId="28289"/>
    <cellStyle name="Note 5 4 9" xfId="28290"/>
    <cellStyle name="Note 5 4 9 2" xfId="28291"/>
    <cellStyle name="Note 5 4 9 2 2" xfId="28292"/>
    <cellStyle name="Note 5 4 9 3" xfId="28293"/>
    <cellStyle name="Note 5 5" xfId="28294"/>
    <cellStyle name="Note 5 5 10" xfId="28295"/>
    <cellStyle name="Note 5 5 10 2" xfId="28296"/>
    <cellStyle name="Note 5 5 10 2 2" xfId="28297"/>
    <cellStyle name="Note 5 5 10 3" xfId="28298"/>
    <cellStyle name="Note 5 5 11" xfId="28299"/>
    <cellStyle name="Note 5 5 11 2" xfId="28300"/>
    <cellStyle name="Note 5 5 11 2 2" xfId="28301"/>
    <cellStyle name="Note 5 5 11 3" xfId="28302"/>
    <cellStyle name="Note 5 5 12" xfId="28303"/>
    <cellStyle name="Note 5 5 12 2" xfId="28304"/>
    <cellStyle name="Note 5 5 12 2 2" xfId="28305"/>
    <cellStyle name="Note 5 5 12 3" xfId="28306"/>
    <cellStyle name="Note 5 5 13" xfId="28307"/>
    <cellStyle name="Note 5 5 13 2" xfId="28308"/>
    <cellStyle name="Note 5 5 13 2 2" xfId="28309"/>
    <cellStyle name="Note 5 5 13 3" xfId="28310"/>
    <cellStyle name="Note 5 5 14" xfId="28311"/>
    <cellStyle name="Note 5 5 14 2" xfId="28312"/>
    <cellStyle name="Note 5 5 14 2 2" xfId="28313"/>
    <cellStyle name="Note 5 5 14 3" xfId="28314"/>
    <cellStyle name="Note 5 5 15" xfId="28315"/>
    <cellStyle name="Note 5 5 15 2" xfId="28316"/>
    <cellStyle name="Note 5 5 15 2 2" xfId="28317"/>
    <cellStyle name="Note 5 5 15 3" xfId="28318"/>
    <cellStyle name="Note 5 5 16" xfId="28319"/>
    <cellStyle name="Note 5 5 16 2" xfId="28320"/>
    <cellStyle name="Note 5 5 16 2 2" xfId="28321"/>
    <cellStyle name="Note 5 5 16 3" xfId="28322"/>
    <cellStyle name="Note 5 5 17" xfId="28323"/>
    <cellStyle name="Note 5 5 17 2" xfId="28324"/>
    <cellStyle name="Note 5 5 17 2 2" xfId="28325"/>
    <cellStyle name="Note 5 5 17 3" xfId="28326"/>
    <cellStyle name="Note 5 5 18" xfId="28327"/>
    <cellStyle name="Note 5 5 18 2" xfId="28328"/>
    <cellStyle name="Note 5 5 19" xfId="28329"/>
    <cellStyle name="Note 5 5 2" xfId="28330"/>
    <cellStyle name="Note 5 5 2 10" xfId="28331"/>
    <cellStyle name="Note 5 5 2 10 2" xfId="28332"/>
    <cellStyle name="Note 5 5 2 10 2 2" xfId="28333"/>
    <cellStyle name="Note 5 5 2 10 3" xfId="28334"/>
    <cellStyle name="Note 5 5 2 11" xfId="28335"/>
    <cellStyle name="Note 5 5 2 11 2" xfId="28336"/>
    <cellStyle name="Note 5 5 2 11 2 2" xfId="28337"/>
    <cellStyle name="Note 5 5 2 11 3" xfId="28338"/>
    <cellStyle name="Note 5 5 2 12" xfId="28339"/>
    <cellStyle name="Note 5 5 2 12 2" xfId="28340"/>
    <cellStyle name="Note 5 5 2 12 2 2" xfId="28341"/>
    <cellStyle name="Note 5 5 2 12 3" xfId="28342"/>
    <cellStyle name="Note 5 5 2 13" xfId="28343"/>
    <cellStyle name="Note 5 5 2 13 2" xfId="28344"/>
    <cellStyle name="Note 5 5 2 13 2 2" xfId="28345"/>
    <cellStyle name="Note 5 5 2 13 3" xfId="28346"/>
    <cellStyle name="Note 5 5 2 14" xfId="28347"/>
    <cellStyle name="Note 5 5 2 14 2" xfId="28348"/>
    <cellStyle name="Note 5 5 2 14 2 2" xfId="28349"/>
    <cellStyle name="Note 5 5 2 14 3" xfId="28350"/>
    <cellStyle name="Note 5 5 2 15" xfId="28351"/>
    <cellStyle name="Note 5 5 2 15 2" xfId="28352"/>
    <cellStyle name="Note 5 5 2 15 2 2" xfId="28353"/>
    <cellStyle name="Note 5 5 2 15 3" xfId="28354"/>
    <cellStyle name="Note 5 5 2 16" xfId="28355"/>
    <cellStyle name="Note 5 5 2 16 2" xfId="28356"/>
    <cellStyle name="Note 5 5 2 16 2 2" xfId="28357"/>
    <cellStyle name="Note 5 5 2 16 3" xfId="28358"/>
    <cellStyle name="Note 5 5 2 17" xfId="28359"/>
    <cellStyle name="Note 5 5 2 17 2" xfId="28360"/>
    <cellStyle name="Note 5 5 2 17 2 2" xfId="28361"/>
    <cellStyle name="Note 5 5 2 17 3" xfId="28362"/>
    <cellStyle name="Note 5 5 2 18" xfId="28363"/>
    <cellStyle name="Note 5 5 2 18 2" xfId="28364"/>
    <cellStyle name="Note 5 5 2 18 2 2" xfId="28365"/>
    <cellStyle name="Note 5 5 2 18 3" xfId="28366"/>
    <cellStyle name="Note 5 5 2 19" xfId="28367"/>
    <cellStyle name="Note 5 5 2 19 2" xfId="28368"/>
    <cellStyle name="Note 5 5 2 19 2 2" xfId="28369"/>
    <cellStyle name="Note 5 5 2 19 3" xfId="28370"/>
    <cellStyle name="Note 5 5 2 2" xfId="28371"/>
    <cellStyle name="Note 5 5 2 2 2" xfId="28372"/>
    <cellStyle name="Note 5 5 2 2 2 2" xfId="28373"/>
    <cellStyle name="Note 5 5 2 2 3" xfId="28374"/>
    <cellStyle name="Note 5 5 2 20" xfId="28375"/>
    <cellStyle name="Note 5 5 2 20 2" xfId="28376"/>
    <cellStyle name="Note 5 5 2 20 2 2" xfId="28377"/>
    <cellStyle name="Note 5 5 2 20 3" xfId="28378"/>
    <cellStyle name="Note 5 5 2 21" xfId="28379"/>
    <cellStyle name="Note 5 5 2 21 2" xfId="28380"/>
    <cellStyle name="Note 5 5 2 22" xfId="28381"/>
    <cellStyle name="Note 5 5 2 3" xfId="28382"/>
    <cellStyle name="Note 5 5 2 3 2" xfId="28383"/>
    <cellStyle name="Note 5 5 2 3 2 2" xfId="28384"/>
    <cellStyle name="Note 5 5 2 3 3" xfId="28385"/>
    <cellStyle name="Note 5 5 2 4" xfId="28386"/>
    <cellStyle name="Note 5 5 2 4 2" xfId="28387"/>
    <cellStyle name="Note 5 5 2 4 2 2" xfId="28388"/>
    <cellStyle name="Note 5 5 2 4 3" xfId="28389"/>
    <cellStyle name="Note 5 5 2 5" xfId="28390"/>
    <cellStyle name="Note 5 5 2 5 2" xfId="28391"/>
    <cellStyle name="Note 5 5 2 5 2 2" xfId="28392"/>
    <cellStyle name="Note 5 5 2 5 3" xfId="28393"/>
    <cellStyle name="Note 5 5 2 6" xfId="28394"/>
    <cellStyle name="Note 5 5 2 6 2" xfId="28395"/>
    <cellStyle name="Note 5 5 2 6 2 2" xfId="28396"/>
    <cellStyle name="Note 5 5 2 6 3" xfId="28397"/>
    <cellStyle name="Note 5 5 2 7" xfId="28398"/>
    <cellStyle name="Note 5 5 2 7 2" xfId="28399"/>
    <cellStyle name="Note 5 5 2 7 2 2" xfId="28400"/>
    <cellStyle name="Note 5 5 2 7 3" xfId="28401"/>
    <cellStyle name="Note 5 5 2 8" xfId="28402"/>
    <cellStyle name="Note 5 5 2 8 2" xfId="28403"/>
    <cellStyle name="Note 5 5 2 8 2 2" xfId="28404"/>
    <cellStyle name="Note 5 5 2 8 3" xfId="28405"/>
    <cellStyle name="Note 5 5 2 9" xfId="28406"/>
    <cellStyle name="Note 5 5 2 9 2" xfId="28407"/>
    <cellStyle name="Note 5 5 2 9 2 2" xfId="28408"/>
    <cellStyle name="Note 5 5 2 9 3" xfId="28409"/>
    <cellStyle name="Note 5 5 3" xfId="28410"/>
    <cellStyle name="Note 5 5 3 2" xfId="28411"/>
    <cellStyle name="Note 5 5 3 2 2" xfId="28412"/>
    <cellStyle name="Note 5 5 3 3" xfId="28413"/>
    <cellStyle name="Note 5 5 4" xfId="28414"/>
    <cellStyle name="Note 5 5 4 2" xfId="28415"/>
    <cellStyle name="Note 5 5 4 2 2" xfId="28416"/>
    <cellStyle name="Note 5 5 4 3" xfId="28417"/>
    <cellStyle name="Note 5 5 5" xfId="28418"/>
    <cellStyle name="Note 5 5 5 2" xfId="28419"/>
    <cellStyle name="Note 5 5 5 2 2" xfId="28420"/>
    <cellStyle name="Note 5 5 5 3" xfId="28421"/>
    <cellStyle name="Note 5 5 6" xfId="28422"/>
    <cellStyle name="Note 5 5 6 2" xfId="28423"/>
    <cellStyle name="Note 5 5 6 2 2" xfId="28424"/>
    <cellStyle name="Note 5 5 6 3" xfId="28425"/>
    <cellStyle name="Note 5 5 7" xfId="28426"/>
    <cellStyle name="Note 5 5 7 2" xfId="28427"/>
    <cellStyle name="Note 5 5 7 2 2" xfId="28428"/>
    <cellStyle name="Note 5 5 7 3" xfId="28429"/>
    <cellStyle name="Note 5 5 8" xfId="28430"/>
    <cellStyle name="Note 5 5 8 2" xfId="28431"/>
    <cellStyle name="Note 5 5 8 2 2" xfId="28432"/>
    <cellStyle name="Note 5 5 8 3" xfId="28433"/>
    <cellStyle name="Note 5 5 9" xfId="28434"/>
    <cellStyle name="Note 5 5 9 2" xfId="28435"/>
    <cellStyle name="Note 5 5 9 2 2" xfId="28436"/>
    <cellStyle name="Note 5 5 9 3" xfId="28437"/>
    <cellStyle name="Note 5 6" xfId="28438"/>
    <cellStyle name="Note 5 6 10" xfId="28439"/>
    <cellStyle name="Note 5 6 10 2" xfId="28440"/>
    <cellStyle name="Note 5 6 10 2 2" xfId="28441"/>
    <cellStyle name="Note 5 6 10 3" xfId="28442"/>
    <cellStyle name="Note 5 6 11" xfId="28443"/>
    <cellStyle name="Note 5 6 11 2" xfId="28444"/>
    <cellStyle name="Note 5 6 11 2 2" xfId="28445"/>
    <cellStyle name="Note 5 6 11 3" xfId="28446"/>
    <cellStyle name="Note 5 6 12" xfId="28447"/>
    <cellStyle name="Note 5 6 12 2" xfId="28448"/>
    <cellStyle name="Note 5 6 12 2 2" xfId="28449"/>
    <cellStyle name="Note 5 6 12 3" xfId="28450"/>
    <cellStyle name="Note 5 6 13" xfId="28451"/>
    <cellStyle name="Note 5 6 13 2" xfId="28452"/>
    <cellStyle name="Note 5 6 13 2 2" xfId="28453"/>
    <cellStyle name="Note 5 6 13 3" xfId="28454"/>
    <cellStyle name="Note 5 6 14" xfId="28455"/>
    <cellStyle name="Note 5 6 14 2" xfId="28456"/>
    <cellStyle name="Note 5 6 14 2 2" xfId="28457"/>
    <cellStyle name="Note 5 6 14 3" xfId="28458"/>
    <cellStyle name="Note 5 6 15" xfId="28459"/>
    <cellStyle name="Note 5 6 15 2" xfId="28460"/>
    <cellStyle name="Note 5 6 15 2 2" xfId="28461"/>
    <cellStyle name="Note 5 6 15 3" xfId="28462"/>
    <cellStyle name="Note 5 6 16" xfId="28463"/>
    <cellStyle name="Note 5 6 16 2" xfId="28464"/>
    <cellStyle name="Note 5 6 16 2 2" xfId="28465"/>
    <cellStyle name="Note 5 6 16 3" xfId="28466"/>
    <cellStyle name="Note 5 6 17" xfId="28467"/>
    <cellStyle name="Note 5 6 17 2" xfId="28468"/>
    <cellStyle name="Note 5 6 17 2 2" xfId="28469"/>
    <cellStyle name="Note 5 6 17 3" xfId="28470"/>
    <cellStyle name="Note 5 6 18" xfId="28471"/>
    <cellStyle name="Note 5 6 18 2" xfId="28472"/>
    <cellStyle name="Note 5 6 18 2 2" xfId="28473"/>
    <cellStyle name="Note 5 6 18 3" xfId="28474"/>
    <cellStyle name="Note 5 6 19" xfId="28475"/>
    <cellStyle name="Note 5 6 19 2" xfId="28476"/>
    <cellStyle name="Note 5 6 19 2 2" xfId="28477"/>
    <cellStyle name="Note 5 6 19 3" xfId="28478"/>
    <cellStyle name="Note 5 6 2" xfId="28479"/>
    <cellStyle name="Note 5 6 2 10" xfId="28480"/>
    <cellStyle name="Note 5 6 2 10 2" xfId="28481"/>
    <cellStyle name="Note 5 6 2 10 2 2" xfId="28482"/>
    <cellStyle name="Note 5 6 2 10 3" xfId="28483"/>
    <cellStyle name="Note 5 6 2 11" xfId="28484"/>
    <cellStyle name="Note 5 6 2 11 2" xfId="28485"/>
    <cellStyle name="Note 5 6 2 11 2 2" xfId="28486"/>
    <cellStyle name="Note 5 6 2 11 3" xfId="28487"/>
    <cellStyle name="Note 5 6 2 12" xfId="28488"/>
    <cellStyle name="Note 5 6 2 12 2" xfId="28489"/>
    <cellStyle name="Note 5 6 2 12 2 2" xfId="28490"/>
    <cellStyle name="Note 5 6 2 12 3" xfId="28491"/>
    <cellStyle name="Note 5 6 2 13" xfId="28492"/>
    <cellStyle name="Note 5 6 2 13 2" xfId="28493"/>
    <cellStyle name="Note 5 6 2 13 2 2" xfId="28494"/>
    <cellStyle name="Note 5 6 2 13 3" xfId="28495"/>
    <cellStyle name="Note 5 6 2 14" xfId="28496"/>
    <cellStyle name="Note 5 6 2 14 2" xfId="28497"/>
    <cellStyle name="Note 5 6 2 14 2 2" xfId="28498"/>
    <cellStyle name="Note 5 6 2 14 3" xfId="28499"/>
    <cellStyle name="Note 5 6 2 15" xfId="28500"/>
    <cellStyle name="Note 5 6 2 15 2" xfId="28501"/>
    <cellStyle name="Note 5 6 2 15 2 2" xfId="28502"/>
    <cellStyle name="Note 5 6 2 15 3" xfId="28503"/>
    <cellStyle name="Note 5 6 2 16" xfId="28504"/>
    <cellStyle name="Note 5 6 2 16 2" xfId="28505"/>
    <cellStyle name="Note 5 6 2 16 2 2" xfId="28506"/>
    <cellStyle name="Note 5 6 2 16 3" xfId="28507"/>
    <cellStyle name="Note 5 6 2 17" xfId="28508"/>
    <cellStyle name="Note 5 6 2 17 2" xfId="28509"/>
    <cellStyle name="Note 5 6 2 17 2 2" xfId="28510"/>
    <cellStyle name="Note 5 6 2 17 3" xfId="28511"/>
    <cellStyle name="Note 5 6 2 18" xfId="28512"/>
    <cellStyle name="Note 5 6 2 18 2" xfId="28513"/>
    <cellStyle name="Note 5 6 2 18 2 2" xfId="28514"/>
    <cellStyle name="Note 5 6 2 18 3" xfId="28515"/>
    <cellStyle name="Note 5 6 2 19" xfId="28516"/>
    <cellStyle name="Note 5 6 2 19 2" xfId="28517"/>
    <cellStyle name="Note 5 6 2 19 2 2" xfId="28518"/>
    <cellStyle name="Note 5 6 2 19 3" xfId="28519"/>
    <cellStyle name="Note 5 6 2 2" xfId="28520"/>
    <cellStyle name="Note 5 6 2 2 2" xfId="28521"/>
    <cellStyle name="Note 5 6 2 2 2 2" xfId="28522"/>
    <cellStyle name="Note 5 6 2 2 3" xfId="28523"/>
    <cellStyle name="Note 5 6 2 20" xfId="28524"/>
    <cellStyle name="Note 5 6 2 20 2" xfId="28525"/>
    <cellStyle name="Note 5 6 2 20 2 2" xfId="28526"/>
    <cellStyle name="Note 5 6 2 20 3" xfId="28527"/>
    <cellStyle name="Note 5 6 2 21" xfId="28528"/>
    <cellStyle name="Note 5 6 2 21 2" xfId="28529"/>
    <cellStyle name="Note 5 6 2 22" xfId="28530"/>
    <cellStyle name="Note 5 6 2 3" xfId="28531"/>
    <cellStyle name="Note 5 6 2 3 2" xfId="28532"/>
    <cellStyle name="Note 5 6 2 3 2 2" xfId="28533"/>
    <cellStyle name="Note 5 6 2 3 3" xfId="28534"/>
    <cellStyle name="Note 5 6 2 4" xfId="28535"/>
    <cellStyle name="Note 5 6 2 4 2" xfId="28536"/>
    <cellStyle name="Note 5 6 2 4 2 2" xfId="28537"/>
    <cellStyle name="Note 5 6 2 4 3" xfId="28538"/>
    <cellStyle name="Note 5 6 2 5" xfId="28539"/>
    <cellStyle name="Note 5 6 2 5 2" xfId="28540"/>
    <cellStyle name="Note 5 6 2 5 2 2" xfId="28541"/>
    <cellStyle name="Note 5 6 2 5 3" xfId="28542"/>
    <cellStyle name="Note 5 6 2 6" xfId="28543"/>
    <cellStyle name="Note 5 6 2 6 2" xfId="28544"/>
    <cellStyle name="Note 5 6 2 6 2 2" xfId="28545"/>
    <cellStyle name="Note 5 6 2 6 3" xfId="28546"/>
    <cellStyle name="Note 5 6 2 7" xfId="28547"/>
    <cellStyle name="Note 5 6 2 7 2" xfId="28548"/>
    <cellStyle name="Note 5 6 2 7 2 2" xfId="28549"/>
    <cellStyle name="Note 5 6 2 7 3" xfId="28550"/>
    <cellStyle name="Note 5 6 2 8" xfId="28551"/>
    <cellStyle name="Note 5 6 2 8 2" xfId="28552"/>
    <cellStyle name="Note 5 6 2 8 2 2" xfId="28553"/>
    <cellStyle name="Note 5 6 2 8 3" xfId="28554"/>
    <cellStyle name="Note 5 6 2 9" xfId="28555"/>
    <cellStyle name="Note 5 6 2 9 2" xfId="28556"/>
    <cellStyle name="Note 5 6 2 9 2 2" xfId="28557"/>
    <cellStyle name="Note 5 6 2 9 3" xfId="28558"/>
    <cellStyle name="Note 5 6 20" xfId="28559"/>
    <cellStyle name="Note 5 6 20 2" xfId="28560"/>
    <cellStyle name="Note 5 6 20 2 2" xfId="28561"/>
    <cellStyle name="Note 5 6 20 3" xfId="28562"/>
    <cellStyle name="Note 5 6 21" xfId="28563"/>
    <cellStyle name="Note 5 6 21 2" xfId="28564"/>
    <cellStyle name="Note 5 6 21 2 2" xfId="28565"/>
    <cellStyle name="Note 5 6 21 3" xfId="28566"/>
    <cellStyle name="Note 5 6 22" xfId="28567"/>
    <cellStyle name="Note 5 6 22 2" xfId="28568"/>
    <cellStyle name="Note 5 6 23" xfId="28569"/>
    <cellStyle name="Note 5 6 3" xfId="28570"/>
    <cellStyle name="Note 5 6 3 2" xfId="28571"/>
    <cellStyle name="Note 5 6 3 2 2" xfId="28572"/>
    <cellStyle name="Note 5 6 3 3" xfId="28573"/>
    <cellStyle name="Note 5 6 4" xfId="28574"/>
    <cellStyle name="Note 5 6 4 2" xfId="28575"/>
    <cellStyle name="Note 5 6 4 2 2" xfId="28576"/>
    <cellStyle name="Note 5 6 4 3" xfId="28577"/>
    <cellStyle name="Note 5 6 5" xfId="28578"/>
    <cellStyle name="Note 5 6 5 2" xfId="28579"/>
    <cellStyle name="Note 5 6 5 2 2" xfId="28580"/>
    <cellStyle name="Note 5 6 5 3" xfId="28581"/>
    <cellStyle name="Note 5 6 6" xfId="28582"/>
    <cellStyle name="Note 5 6 6 2" xfId="28583"/>
    <cellStyle name="Note 5 6 6 2 2" xfId="28584"/>
    <cellStyle name="Note 5 6 6 3" xfId="28585"/>
    <cellStyle name="Note 5 6 7" xfId="28586"/>
    <cellStyle name="Note 5 6 7 2" xfId="28587"/>
    <cellStyle name="Note 5 6 7 2 2" xfId="28588"/>
    <cellStyle name="Note 5 6 7 3" xfId="28589"/>
    <cellStyle name="Note 5 6 8" xfId="28590"/>
    <cellStyle name="Note 5 6 8 2" xfId="28591"/>
    <cellStyle name="Note 5 6 8 2 2" xfId="28592"/>
    <cellStyle name="Note 5 6 8 3" xfId="28593"/>
    <cellStyle name="Note 5 6 9" xfId="28594"/>
    <cellStyle name="Note 5 6 9 2" xfId="28595"/>
    <cellStyle name="Note 5 6 9 2 2" xfId="28596"/>
    <cellStyle name="Note 5 6 9 3" xfId="28597"/>
    <cellStyle name="Note 5 7" xfId="28598"/>
    <cellStyle name="Note 5 7 10" xfId="28599"/>
    <cellStyle name="Note 5 7 10 2" xfId="28600"/>
    <cellStyle name="Note 5 7 10 2 2" xfId="28601"/>
    <cellStyle name="Note 5 7 10 3" xfId="28602"/>
    <cellStyle name="Note 5 7 11" xfId="28603"/>
    <cellStyle name="Note 5 7 11 2" xfId="28604"/>
    <cellStyle name="Note 5 7 11 2 2" xfId="28605"/>
    <cellStyle name="Note 5 7 11 3" xfId="28606"/>
    <cellStyle name="Note 5 7 12" xfId="28607"/>
    <cellStyle name="Note 5 7 12 2" xfId="28608"/>
    <cellStyle name="Note 5 7 12 2 2" xfId="28609"/>
    <cellStyle name="Note 5 7 12 3" xfId="28610"/>
    <cellStyle name="Note 5 7 13" xfId="28611"/>
    <cellStyle name="Note 5 7 13 2" xfId="28612"/>
    <cellStyle name="Note 5 7 13 2 2" xfId="28613"/>
    <cellStyle name="Note 5 7 13 3" xfId="28614"/>
    <cellStyle name="Note 5 7 14" xfId="28615"/>
    <cellStyle name="Note 5 7 14 2" xfId="28616"/>
    <cellStyle name="Note 5 7 14 2 2" xfId="28617"/>
    <cellStyle name="Note 5 7 14 3" xfId="28618"/>
    <cellStyle name="Note 5 7 15" xfId="28619"/>
    <cellStyle name="Note 5 7 15 2" xfId="28620"/>
    <cellStyle name="Note 5 7 15 2 2" xfId="28621"/>
    <cellStyle name="Note 5 7 15 3" xfId="28622"/>
    <cellStyle name="Note 5 7 16" xfId="28623"/>
    <cellStyle name="Note 5 7 16 2" xfId="28624"/>
    <cellStyle name="Note 5 7 16 2 2" xfId="28625"/>
    <cellStyle name="Note 5 7 16 3" xfId="28626"/>
    <cellStyle name="Note 5 7 17" xfId="28627"/>
    <cellStyle name="Note 5 7 17 2" xfId="28628"/>
    <cellStyle name="Note 5 7 17 2 2" xfId="28629"/>
    <cellStyle name="Note 5 7 17 3" xfId="28630"/>
    <cellStyle name="Note 5 7 18" xfId="28631"/>
    <cellStyle name="Note 5 7 18 2" xfId="28632"/>
    <cellStyle name="Note 5 7 18 2 2" xfId="28633"/>
    <cellStyle name="Note 5 7 18 3" xfId="28634"/>
    <cellStyle name="Note 5 7 19" xfId="28635"/>
    <cellStyle name="Note 5 7 19 2" xfId="28636"/>
    <cellStyle name="Note 5 7 19 2 2" xfId="28637"/>
    <cellStyle name="Note 5 7 19 3" xfId="28638"/>
    <cellStyle name="Note 5 7 2" xfId="28639"/>
    <cellStyle name="Note 5 7 2 2" xfId="28640"/>
    <cellStyle name="Note 5 7 2 2 2" xfId="28641"/>
    <cellStyle name="Note 5 7 2 3" xfId="28642"/>
    <cellStyle name="Note 5 7 20" xfId="28643"/>
    <cellStyle name="Note 5 7 20 2" xfId="28644"/>
    <cellStyle name="Note 5 7 20 2 2" xfId="28645"/>
    <cellStyle name="Note 5 7 20 3" xfId="28646"/>
    <cellStyle name="Note 5 7 21" xfId="28647"/>
    <cellStyle name="Note 5 7 21 2" xfId="28648"/>
    <cellStyle name="Note 5 7 22" xfId="28649"/>
    <cellStyle name="Note 5 7 3" xfId="28650"/>
    <cellStyle name="Note 5 7 3 2" xfId="28651"/>
    <cellStyle name="Note 5 7 3 2 2" xfId="28652"/>
    <cellStyle name="Note 5 7 3 3" xfId="28653"/>
    <cellStyle name="Note 5 7 4" xfId="28654"/>
    <cellStyle name="Note 5 7 4 2" xfId="28655"/>
    <cellStyle name="Note 5 7 4 2 2" xfId="28656"/>
    <cellStyle name="Note 5 7 4 3" xfId="28657"/>
    <cellStyle name="Note 5 7 5" xfId="28658"/>
    <cellStyle name="Note 5 7 5 2" xfId="28659"/>
    <cellStyle name="Note 5 7 5 2 2" xfId="28660"/>
    <cellStyle name="Note 5 7 5 3" xfId="28661"/>
    <cellStyle name="Note 5 7 6" xfId="28662"/>
    <cellStyle name="Note 5 7 6 2" xfId="28663"/>
    <cellStyle name="Note 5 7 6 2 2" xfId="28664"/>
    <cellStyle name="Note 5 7 6 3" xfId="28665"/>
    <cellStyle name="Note 5 7 7" xfId="28666"/>
    <cellStyle name="Note 5 7 7 2" xfId="28667"/>
    <cellStyle name="Note 5 7 7 2 2" xfId="28668"/>
    <cellStyle name="Note 5 7 7 3" xfId="28669"/>
    <cellStyle name="Note 5 7 8" xfId="28670"/>
    <cellStyle name="Note 5 7 8 2" xfId="28671"/>
    <cellStyle name="Note 5 7 8 2 2" xfId="28672"/>
    <cellStyle name="Note 5 7 8 3" xfId="28673"/>
    <cellStyle name="Note 5 7 9" xfId="28674"/>
    <cellStyle name="Note 5 7 9 2" xfId="28675"/>
    <cellStyle name="Note 5 7 9 2 2" xfId="28676"/>
    <cellStyle name="Note 5 7 9 3" xfId="28677"/>
    <cellStyle name="Note 5 8" xfId="28678"/>
    <cellStyle name="Note 5 8 2" xfId="28679"/>
    <cellStyle name="Note 5 8 2 2" xfId="28680"/>
    <cellStyle name="Note 5 8 3" xfId="28681"/>
    <cellStyle name="Note 5 9" xfId="28682"/>
    <cellStyle name="Note 5 9 2" xfId="28683"/>
    <cellStyle name="Note 5 9 2 2" xfId="28684"/>
    <cellStyle name="Note 5 9 3" xfId="28685"/>
    <cellStyle name="Note 6" xfId="28686"/>
    <cellStyle name="Note 6 10" xfId="28687"/>
    <cellStyle name="Note 6 10 2" xfId="28688"/>
    <cellStyle name="Note 6 10 2 2" xfId="28689"/>
    <cellStyle name="Note 6 10 3" xfId="28690"/>
    <cellStyle name="Note 6 11" xfId="28691"/>
    <cellStyle name="Note 6 11 2" xfId="28692"/>
    <cellStyle name="Note 6 11 2 2" xfId="28693"/>
    <cellStyle name="Note 6 11 3" xfId="28694"/>
    <cellStyle name="Note 6 12" xfId="28695"/>
    <cellStyle name="Note 6 12 2" xfId="28696"/>
    <cellStyle name="Note 6 12 2 2" xfId="28697"/>
    <cellStyle name="Note 6 12 3" xfId="28698"/>
    <cellStyle name="Note 6 13" xfId="28699"/>
    <cellStyle name="Note 6 13 2" xfId="28700"/>
    <cellStyle name="Note 6 13 2 2" xfId="28701"/>
    <cellStyle name="Note 6 13 3" xfId="28702"/>
    <cellStyle name="Note 6 14" xfId="28703"/>
    <cellStyle name="Note 6 14 2" xfId="28704"/>
    <cellStyle name="Note 6 14 2 2" xfId="28705"/>
    <cellStyle name="Note 6 14 3" xfId="28706"/>
    <cellStyle name="Note 6 15" xfId="28707"/>
    <cellStyle name="Note 6 15 2" xfId="28708"/>
    <cellStyle name="Note 6 15 2 2" xfId="28709"/>
    <cellStyle name="Note 6 15 3" xfId="28710"/>
    <cellStyle name="Note 6 16" xfId="28711"/>
    <cellStyle name="Note 6 16 2" xfId="28712"/>
    <cellStyle name="Note 6 16 2 2" xfId="28713"/>
    <cellStyle name="Note 6 16 3" xfId="28714"/>
    <cellStyle name="Note 6 17" xfId="28715"/>
    <cellStyle name="Note 6 17 2" xfId="28716"/>
    <cellStyle name="Note 6 17 2 2" xfId="28717"/>
    <cellStyle name="Note 6 17 3" xfId="28718"/>
    <cellStyle name="Note 6 18" xfId="28719"/>
    <cellStyle name="Note 6 18 2" xfId="28720"/>
    <cellStyle name="Note 6 18 2 2" xfId="28721"/>
    <cellStyle name="Note 6 18 3" xfId="28722"/>
    <cellStyle name="Note 6 19" xfId="28723"/>
    <cellStyle name="Note 6 19 2" xfId="28724"/>
    <cellStyle name="Note 6 19 2 2" xfId="28725"/>
    <cellStyle name="Note 6 19 3" xfId="28726"/>
    <cellStyle name="Note 6 2" xfId="28727"/>
    <cellStyle name="Note 6 2 10" xfId="28728"/>
    <cellStyle name="Note 6 2 10 2" xfId="28729"/>
    <cellStyle name="Note 6 2 10 2 2" xfId="28730"/>
    <cellStyle name="Note 6 2 10 3" xfId="28731"/>
    <cellStyle name="Note 6 2 11" xfId="28732"/>
    <cellStyle name="Note 6 2 11 2" xfId="28733"/>
    <cellStyle name="Note 6 2 11 2 2" xfId="28734"/>
    <cellStyle name="Note 6 2 11 3" xfId="28735"/>
    <cellStyle name="Note 6 2 12" xfId="28736"/>
    <cellStyle name="Note 6 2 12 2" xfId="28737"/>
    <cellStyle name="Note 6 2 12 2 2" xfId="28738"/>
    <cellStyle name="Note 6 2 12 3" xfId="28739"/>
    <cellStyle name="Note 6 2 13" xfId="28740"/>
    <cellStyle name="Note 6 2 13 2" xfId="28741"/>
    <cellStyle name="Note 6 2 13 2 2" xfId="28742"/>
    <cellStyle name="Note 6 2 13 3" xfId="28743"/>
    <cellStyle name="Note 6 2 14" xfId="28744"/>
    <cellStyle name="Note 6 2 14 2" xfId="28745"/>
    <cellStyle name="Note 6 2 14 2 2" xfId="28746"/>
    <cellStyle name="Note 6 2 14 3" xfId="28747"/>
    <cellStyle name="Note 6 2 15" xfId="28748"/>
    <cellStyle name="Note 6 2 15 2" xfId="28749"/>
    <cellStyle name="Note 6 2 15 2 2" xfId="28750"/>
    <cellStyle name="Note 6 2 15 3" xfId="28751"/>
    <cellStyle name="Note 6 2 16" xfId="28752"/>
    <cellStyle name="Note 6 2 16 2" xfId="28753"/>
    <cellStyle name="Note 6 2 16 2 2" xfId="28754"/>
    <cellStyle name="Note 6 2 16 3" xfId="28755"/>
    <cellStyle name="Note 6 2 17" xfId="28756"/>
    <cellStyle name="Note 6 2 17 2" xfId="28757"/>
    <cellStyle name="Note 6 2 17 2 2" xfId="28758"/>
    <cellStyle name="Note 6 2 17 3" xfId="28759"/>
    <cellStyle name="Note 6 2 18" xfId="28760"/>
    <cellStyle name="Note 6 2 18 2" xfId="28761"/>
    <cellStyle name="Note 6 2 18 2 2" xfId="28762"/>
    <cellStyle name="Note 6 2 18 3" xfId="28763"/>
    <cellStyle name="Note 6 2 19" xfId="28764"/>
    <cellStyle name="Note 6 2 19 2" xfId="28765"/>
    <cellStyle name="Note 6 2 19 2 2" xfId="28766"/>
    <cellStyle name="Note 6 2 19 3" xfId="28767"/>
    <cellStyle name="Note 6 2 2" xfId="28768"/>
    <cellStyle name="Note 6 2 2 10" xfId="28769"/>
    <cellStyle name="Note 6 2 2 10 2" xfId="28770"/>
    <cellStyle name="Note 6 2 2 10 2 2" xfId="28771"/>
    <cellStyle name="Note 6 2 2 10 3" xfId="28772"/>
    <cellStyle name="Note 6 2 2 11" xfId="28773"/>
    <cellStyle name="Note 6 2 2 11 2" xfId="28774"/>
    <cellStyle name="Note 6 2 2 11 2 2" xfId="28775"/>
    <cellStyle name="Note 6 2 2 11 3" xfId="28776"/>
    <cellStyle name="Note 6 2 2 12" xfId="28777"/>
    <cellStyle name="Note 6 2 2 12 2" xfId="28778"/>
    <cellStyle name="Note 6 2 2 12 2 2" xfId="28779"/>
    <cellStyle name="Note 6 2 2 12 3" xfId="28780"/>
    <cellStyle name="Note 6 2 2 13" xfId="28781"/>
    <cellStyle name="Note 6 2 2 13 2" xfId="28782"/>
    <cellStyle name="Note 6 2 2 13 2 2" xfId="28783"/>
    <cellStyle name="Note 6 2 2 13 3" xfId="28784"/>
    <cellStyle name="Note 6 2 2 14" xfId="28785"/>
    <cellStyle name="Note 6 2 2 14 2" xfId="28786"/>
    <cellStyle name="Note 6 2 2 14 2 2" xfId="28787"/>
    <cellStyle name="Note 6 2 2 14 3" xfId="28788"/>
    <cellStyle name="Note 6 2 2 15" xfId="28789"/>
    <cellStyle name="Note 6 2 2 15 2" xfId="28790"/>
    <cellStyle name="Note 6 2 2 15 2 2" xfId="28791"/>
    <cellStyle name="Note 6 2 2 15 3" xfId="28792"/>
    <cellStyle name="Note 6 2 2 16" xfId="28793"/>
    <cellStyle name="Note 6 2 2 16 2" xfId="28794"/>
    <cellStyle name="Note 6 2 2 16 2 2" xfId="28795"/>
    <cellStyle name="Note 6 2 2 16 3" xfId="28796"/>
    <cellStyle name="Note 6 2 2 17" xfId="28797"/>
    <cellStyle name="Note 6 2 2 17 2" xfId="28798"/>
    <cellStyle name="Note 6 2 2 17 2 2" xfId="28799"/>
    <cellStyle name="Note 6 2 2 17 3" xfId="28800"/>
    <cellStyle name="Note 6 2 2 18" xfId="28801"/>
    <cellStyle name="Note 6 2 2 18 2" xfId="28802"/>
    <cellStyle name="Note 6 2 2 18 2 2" xfId="28803"/>
    <cellStyle name="Note 6 2 2 18 3" xfId="28804"/>
    <cellStyle name="Note 6 2 2 19" xfId="28805"/>
    <cellStyle name="Note 6 2 2 19 2" xfId="28806"/>
    <cellStyle name="Note 6 2 2 19 2 2" xfId="28807"/>
    <cellStyle name="Note 6 2 2 19 3" xfId="28808"/>
    <cellStyle name="Note 6 2 2 2" xfId="28809"/>
    <cellStyle name="Note 6 2 2 2 10" xfId="28810"/>
    <cellStyle name="Note 6 2 2 2 10 2" xfId="28811"/>
    <cellStyle name="Note 6 2 2 2 10 2 2" xfId="28812"/>
    <cellStyle name="Note 6 2 2 2 10 3" xfId="28813"/>
    <cellStyle name="Note 6 2 2 2 11" xfId="28814"/>
    <cellStyle name="Note 6 2 2 2 11 2" xfId="28815"/>
    <cellStyle name="Note 6 2 2 2 11 2 2" xfId="28816"/>
    <cellStyle name="Note 6 2 2 2 11 3" xfId="28817"/>
    <cellStyle name="Note 6 2 2 2 12" xfId="28818"/>
    <cellStyle name="Note 6 2 2 2 12 2" xfId="28819"/>
    <cellStyle name="Note 6 2 2 2 12 2 2" xfId="28820"/>
    <cellStyle name="Note 6 2 2 2 12 3" xfId="28821"/>
    <cellStyle name="Note 6 2 2 2 13" xfId="28822"/>
    <cellStyle name="Note 6 2 2 2 13 2" xfId="28823"/>
    <cellStyle name="Note 6 2 2 2 13 2 2" xfId="28824"/>
    <cellStyle name="Note 6 2 2 2 13 3" xfId="28825"/>
    <cellStyle name="Note 6 2 2 2 14" xfId="28826"/>
    <cellStyle name="Note 6 2 2 2 14 2" xfId="28827"/>
    <cellStyle name="Note 6 2 2 2 14 2 2" xfId="28828"/>
    <cellStyle name="Note 6 2 2 2 14 3" xfId="28829"/>
    <cellStyle name="Note 6 2 2 2 15" xfId="28830"/>
    <cellStyle name="Note 6 2 2 2 15 2" xfId="28831"/>
    <cellStyle name="Note 6 2 2 2 15 2 2" xfId="28832"/>
    <cellStyle name="Note 6 2 2 2 15 3" xfId="28833"/>
    <cellStyle name="Note 6 2 2 2 16" xfId="28834"/>
    <cellStyle name="Note 6 2 2 2 16 2" xfId="28835"/>
    <cellStyle name="Note 6 2 2 2 16 2 2" xfId="28836"/>
    <cellStyle name="Note 6 2 2 2 16 3" xfId="28837"/>
    <cellStyle name="Note 6 2 2 2 17" xfId="28838"/>
    <cellStyle name="Note 6 2 2 2 17 2" xfId="28839"/>
    <cellStyle name="Note 6 2 2 2 17 2 2" xfId="28840"/>
    <cellStyle name="Note 6 2 2 2 17 3" xfId="28841"/>
    <cellStyle name="Note 6 2 2 2 18" xfId="28842"/>
    <cellStyle name="Note 6 2 2 2 18 2" xfId="28843"/>
    <cellStyle name="Note 6 2 2 2 19" xfId="28844"/>
    <cellStyle name="Note 6 2 2 2 2" xfId="28845"/>
    <cellStyle name="Note 6 2 2 2 2 10" xfId="28846"/>
    <cellStyle name="Note 6 2 2 2 2 10 2" xfId="28847"/>
    <cellStyle name="Note 6 2 2 2 2 10 2 2" xfId="28848"/>
    <cellStyle name="Note 6 2 2 2 2 10 3" xfId="28849"/>
    <cellStyle name="Note 6 2 2 2 2 11" xfId="28850"/>
    <cellStyle name="Note 6 2 2 2 2 11 2" xfId="28851"/>
    <cellStyle name="Note 6 2 2 2 2 11 2 2" xfId="28852"/>
    <cellStyle name="Note 6 2 2 2 2 11 3" xfId="28853"/>
    <cellStyle name="Note 6 2 2 2 2 12" xfId="28854"/>
    <cellStyle name="Note 6 2 2 2 2 12 2" xfId="28855"/>
    <cellStyle name="Note 6 2 2 2 2 12 2 2" xfId="28856"/>
    <cellStyle name="Note 6 2 2 2 2 12 3" xfId="28857"/>
    <cellStyle name="Note 6 2 2 2 2 13" xfId="28858"/>
    <cellStyle name="Note 6 2 2 2 2 13 2" xfId="28859"/>
    <cellStyle name="Note 6 2 2 2 2 13 2 2" xfId="28860"/>
    <cellStyle name="Note 6 2 2 2 2 13 3" xfId="28861"/>
    <cellStyle name="Note 6 2 2 2 2 14" xfId="28862"/>
    <cellStyle name="Note 6 2 2 2 2 14 2" xfId="28863"/>
    <cellStyle name="Note 6 2 2 2 2 14 2 2" xfId="28864"/>
    <cellStyle name="Note 6 2 2 2 2 14 3" xfId="28865"/>
    <cellStyle name="Note 6 2 2 2 2 15" xfId="28866"/>
    <cellStyle name="Note 6 2 2 2 2 15 2" xfId="28867"/>
    <cellStyle name="Note 6 2 2 2 2 15 2 2" xfId="28868"/>
    <cellStyle name="Note 6 2 2 2 2 15 3" xfId="28869"/>
    <cellStyle name="Note 6 2 2 2 2 16" xfId="28870"/>
    <cellStyle name="Note 6 2 2 2 2 16 2" xfId="28871"/>
    <cellStyle name="Note 6 2 2 2 2 16 2 2" xfId="28872"/>
    <cellStyle name="Note 6 2 2 2 2 16 3" xfId="28873"/>
    <cellStyle name="Note 6 2 2 2 2 17" xfId="28874"/>
    <cellStyle name="Note 6 2 2 2 2 17 2" xfId="28875"/>
    <cellStyle name="Note 6 2 2 2 2 17 2 2" xfId="28876"/>
    <cellStyle name="Note 6 2 2 2 2 17 3" xfId="28877"/>
    <cellStyle name="Note 6 2 2 2 2 18" xfId="28878"/>
    <cellStyle name="Note 6 2 2 2 2 18 2" xfId="28879"/>
    <cellStyle name="Note 6 2 2 2 2 18 2 2" xfId="28880"/>
    <cellStyle name="Note 6 2 2 2 2 18 3" xfId="28881"/>
    <cellStyle name="Note 6 2 2 2 2 19" xfId="28882"/>
    <cellStyle name="Note 6 2 2 2 2 19 2" xfId="28883"/>
    <cellStyle name="Note 6 2 2 2 2 19 2 2" xfId="28884"/>
    <cellStyle name="Note 6 2 2 2 2 19 3" xfId="28885"/>
    <cellStyle name="Note 6 2 2 2 2 2" xfId="28886"/>
    <cellStyle name="Note 6 2 2 2 2 2 2" xfId="28887"/>
    <cellStyle name="Note 6 2 2 2 2 2 2 2" xfId="28888"/>
    <cellStyle name="Note 6 2 2 2 2 2 3" xfId="28889"/>
    <cellStyle name="Note 6 2 2 2 2 20" xfId="28890"/>
    <cellStyle name="Note 6 2 2 2 2 20 2" xfId="28891"/>
    <cellStyle name="Note 6 2 2 2 2 20 2 2" xfId="28892"/>
    <cellStyle name="Note 6 2 2 2 2 20 3" xfId="28893"/>
    <cellStyle name="Note 6 2 2 2 2 21" xfId="28894"/>
    <cellStyle name="Note 6 2 2 2 2 21 2" xfId="28895"/>
    <cellStyle name="Note 6 2 2 2 2 22" xfId="28896"/>
    <cellStyle name="Note 6 2 2 2 2 3" xfId="28897"/>
    <cellStyle name="Note 6 2 2 2 2 3 2" xfId="28898"/>
    <cellStyle name="Note 6 2 2 2 2 3 2 2" xfId="28899"/>
    <cellStyle name="Note 6 2 2 2 2 3 3" xfId="28900"/>
    <cellStyle name="Note 6 2 2 2 2 4" xfId="28901"/>
    <cellStyle name="Note 6 2 2 2 2 4 2" xfId="28902"/>
    <cellStyle name="Note 6 2 2 2 2 4 2 2" xfId="28903"/>
    <cellStyle name="Note 6 2 2 2 2 4 3" xfId="28904"/>
    <cellStyle name="Note 6 2 2 2 2 5" xfId="28905"/>
    <cellStyle name="Note 6 2 2 2 2 5 2" xfId="28906"/>
    <cellStyle name="Note 6 2 2 2 2 5 2 2" xfId="28907"/>
    <cellStyle name="Note 6 2 2 2 2 5 3" xfId="28908"/>
    <cellStyle name="Note 6 2 2 2 2 6" xfId="28909"/>
    <cellStyle name="Note 6 2 2 2 2 6 2" xfId="28910"/>
    <cellStyle name="Note 6 2 2 2 2 6 2 2" xfId="28911"/>
    <cellStyle name="Note 6 2 2 2 2 6 3" xfId="28912"/>
    <cellStyle name="Note 6 2 2 2 2 7" xfId="28913"/>
    <cellStyle name="Note 6 2 2 2 2 7 2" xfId="28914"/>
    <cellStyle name="Note 6 2 2 2 2 7 2 2" xfId="28915"/>
    <cellStyle name="Note 6 2 2 2 2 7 3" xfId="28916"/>
    <cellStyle name="Note 6 2 2 2 2 8" xfId="28917"/>
    <cellStyle name="Note 6 2 2 2 2 8 2" xfId="28918"/>
    <cellStyle name="Note 6 2 2 2 2 8 2 2" xfId="28919"/>
    <cellStyle name="Note 6 2 2 2 2 8 3" xfId="28920"/>
    <cellStyle name="Note 6 2 2 2 2 9" xfId="28921"/>
    <cellStyle name="Note 6 2 2 2 2 9 2" xfId="28922"/>
    <cellStyle name="Note 6 2 2 2 2 9 2 2" xfId="28923"/>
    <cellStyle name="Note 6 2 2 2 2 9 3" xfId="28924"/>
    <cellStyle name="Note 6 2 2 2 3" xfId="28925"/>
    <cellStyle name="Note 6 2 2 2 3 2" xfId="28926"/>
    <cellStyle name="Note 6 2 2 2 3 2 2" xfId="28927"/>
    <cellStyle name="Note 6 2 2 2 3 3" xfId="28928"/>
    <cellStyle name="Note 6 2 2 2 4" xfId="28929"/>
    <cellStyle name="Note 6 2 2 2 4 2" xfId="28930"/>
    <cellStyle name="Note 6 2 2 2 4 2 2" xfId="28931"/>
    <cellStyle name="Note 6 2 2 2 4 3" xfId="28932"/>
    <cellStyle name="Note 6 2 2 2 5" xfId="28933"/>
    <cellStyle name="Note 6 2 2 2 5 2" xfId="28934"/>
    <cellStyle name="Note 6 2 2 2 5 2 2" xfId="28935"/>
    <cellStyle name="Note 6 2 2 2 5 3" xfId="28936"/>
    <cellStyle name="Note 6 2 2 2 6" xfId="28937"/>
    <cellStyle name="Note 6 2 2 2 6 2" xfId="28938"/>
    <cellStyle name="Note 6 2 2 2 6 2 2" xfId="28939"/>
    <cellStyle name="Note 6 2 2 2 6 3" xfId="28940"/>
    <cellStyle name="Note 6 2 2 2 7" xfId="28941"/>
    <cellStyle name="Note 6 2 2 2 7 2" xfId="28942"/>
    <cellStyle name="Note 6 2 2 2 7 2 2" xfId="28943"/>
    <cellStyle name="Note 6 2 2 2 7 3" xfId="28944"/>
    <cellStyle name="Note 6 2 2 2 8" xfId="28945"/>
    <cellStyle name="Note 6 2 2 2 8 2" xfId="28946"/>
    <cellStyle name="Note 6 2 2 2 8 2 2" xfId="28947"/>
    <cellStyle name="Note 6 2 2 2 8 3" xfId="28948"/>
    <cellStyle name="Note 6 2 2 2 9" xfId="28949"/>
    <cellStyle name="Note 6 2 2 2 9 2" xfId="28950"/>
    <cellStyle name="Note 6 2 2 2 9 2 2" xfId="28951"/>
    <cellStyle name="Note 6 2 2 2 9 3" xfId="28952"/>
    <cellStyle name="Note 6 2 2 20" xfId="28953"/>
    <cellStyle name="Note 6 2 2 20 2" xfId="28954"/>
    <cellStyle name="Note 6 2 2 20 2 2" xfId="28955"/>
    <cellStyle name="Note 6 2 2 20 3" xfId="28956"/>
    <cellStyle name="Note 6 2 2 21" xfId="28957"/>
    <cellStyle name="Note 6 2 2 21 2" xfId="28958"/>
    <cellStyle name="Note 6 2 2 22" xfId="28959"/>
    <cellStyle name="Note 6 2 2 3" xfId="28960"/>
    <cellStyle name="Note 6 2 2 3 10" xfId="28961"/>
    <cellStyle name="Note 6 2 2 3 10 2" xfId="28962"/>
    <cellStyle name="Note 6 2 2 3 10 2 2" xfId="28963"/>
    <cellStyle name="Note 6 2 2 3 10 3" xfId="28964"/>
    <cellStyle name="Note 6 2 2 3 11" xfId="28965"/>
    <cellStyle name="Note 6 2 2 3 11 2" xfId="28966"/>
    <cellStyle name="Note 6 2 2 3 11 2 2" xfId="28967"/>
    <cellStyle name="Note 6 2 2 3 11 3" xfId="28968"/>
    <cellStyle name="Note 6 2 2 3 12" xfId="28969"/>
    <cellStyle name="Note 6 2 2 3 12 2" xfId="28970"/>
    <cellStyle name="Note 6 2 2 3 12 2 2" xfId="28971"/>
    <cellStyle name="Note 6 2 2 3 12 3" xfId="28972"/>
    <cellStyle name="Note 6 2 2 3 13" xfId="28973"/>
    <cellStyle name="Note 6 2 2 3 13 2" xfId="28974"/>
    <cellStyle name="Note 6 2 2 3 13 2 2" xfId="28975"/>
    <cellStyle name="Note 6 2 2 3 13 3" xfId="28976"/>
    <cellStyle name="Note 6 2 2 3 14" xfId="28977"/>
    <cellStyle name="Note 6 2 2 3 14 2" xfId="28978"/>
    <cellStyle name="Note 6 2 2 3 14 2 2" xfId="28979"/>
    <cellStyle name="Note 6 2 2 3 14 3" xfId="28980"/>
    <cellStyle name="Note 6 2 2 3 15" xfId="28981"/>
    <cellStyle name="Note 6 2 2 3 15 2" xfId="28982"/>
    <cellStyle name="Note 6 2 2 3 15 2 2" xfId="28983"/>
    <cellStyle name="Note 6 2 2 3 15 3" xfId="28984"/>
    <cellStyle name="Note 6 2 2 3 16" xfId="28985"/>
    <cellStyle name="Note 6 2 2 3 16 2" xfId="28986"/>
    <cellStyle name="Note 6 2 2 3 16 2 2" xfId="28987"/>
    <cellStyle name="Note 6 2 2 3 16 3" xfId="28988"/>
    <cellStyle name="Note 6 2 2 3 17" xfId="28989"/>
    <cellStyle name="Note 6 2 2 3 17 2" xfId="28990"/>
    <cellStyle name="Note 6 2 2 3 17 2 2" xfId="28991"/>
    <cellStyle name="Note 6 2 2 3 17 3" xfId="28992"/>
    <cellStyle name="Note 6 2 2 3 18" xfId="28993"/>
    <cellStyle name="Note 6 2 2 3 18 2" xfId="28994"/>
    <cellStyle name="Note 6 2 2 3 19" xfId="28995"/>
    <cellStyle name="Note 6 2 2 3 2" xfId="28996"/>
    <cellStyle name="Note 6 2 2 3 2 10" xfId="28997"/>
    <cellStyle name="Note 6 2 2 3 2 10 2" xfId="28998"/>
    <cellStyle name="Note 6 2 2 3 2 10 2 2" xfId="28999"/>
    <cellStyle name="Note 6 2 2 3 2 10 3" xfId="29000"/>
    <cellStyle name="Note 6 2 2 3 2 11" xfId="29001"/>
    <cellStyle name="Note 6 2 2 3 2 11 2" xfId="29002"/>
    <cellStyle name="Note 6 2 2 3 2 11 2 2" xfId="29003"/>
    <cellStyle name="Note 6 2 2 3 2 11 3" xfId="29004"/>
    <cellStyle name="Note 6 2 2 3 2 12" xfId="29005"/>
    <cellStyle name="Note 6 2 2 3 2 12 2" xfId="29006"/>
    <cellStyle name="Note 6 2 2 3 2 12 2 2" xfId="29007"/>
    <cellStyle name="Note 6 2 2 3 2 12 3" xfId="29008"/>
    <cellStyle name="Note 6 2 2 3 2 13" xfId="29009"/>
    <cellStyle name="Note 6 2 2 3 2 13 2" xfId="29010"/>
    <cellStyle name="Note 6 2 2 3 2 13 2 2" xfId="29011"/>
    <cellStyle name="Note 6 2 2 3 2 13 3" xfId="29012"/>
    <cellStyle name="Note 6 2 2 3 2 14" xfId="29013"/>
    <cellStyle name="Note 6 2 2 3 2 14 2" xfId="29014"/>
    <cellStyle name="Note 6 2 2 3 2 14 2 2" xfId="29015"/>
    <cellStyle name="Note 6 2 2 3 2 14 3" xfId="29016"/>
    <cellStyle name="Note 6 2 2 3 2 15" xfId="29017"/>
    <cellStyle name="Note 6 2 2 3 2 15 2" xfId="29018"/>
    <cellStyle name="Note 6 2 2 3 2 15 2 2" xfId="29019"/>
    <cellStyle name="Note 6 2 2 3 2 15 3" xfId="29020"/>
    <cellStyle name="Note 6 2 2 3 2 16" xfId="29021"/>
    <cellStyle name="Note 6 2 2 3 2 16 2" xfId="29022"/>
    <cellStyle name="Note 6 2 2 3 2 16 2 2" xfId="29023"/>
    <cellStyle name="Note 6 2 2 3 2 16 3" xfId="29024"/>
    <cellStyle name="Note 6 2 2 3 2 17" xfId="29025"/>
    <cellStyle name="Note 6 2 2 3 2 17 2" xfId="29026"/>
    <cellStyle name="Note 6 2 2 3 2 17 2 2" xfId="29027"/>
    <cellStyle name="Note 6 2 2 3 2 17 3" xfId="29028"/>
    <cellStyle name="Note 6 2 2 3 2 18" xfId="29029"/>
    <cellStyle name="Note 6 2 2 3 2 18 2" xfId="29030"/>
    <cellStyle name="Note 6 2 2 3 2 18 2 2" xfId="29031"/>
    <cellStyle name="Note 6 2 2 3 2 18 3" xfId="29032"/>
    <cellStyle name="Note 6 2 2 3 2 19" xfId="29033"/>
    <cellStyle name="Note 6 2 2 3 2 19 2" xfId="29034"/>
    <cellStyle name="Note 6 2 2 3 2 19 2 2" xfId="29035"/>
    <cellStyle name="Note 6 2 2 3 2 19 3" xfId="29036"/>
    <cellStyle name="Note 6 2 2 3 2 2" xfId="29037"/>
    <cellStyle name="Note 6 2 2 3 2 2 2" xfId="29038"/>
    <cellStyle name="Note 6 2 2 3 2 2 2 2" xfId="29039"/>
    <cellStyle name="Note 6 2 2 3 2 2 3" xfId="29040"/>
    <cellStyle name="Note 6 2 2 3 2 20" xfId="29041"/>
    <cellStyle name="Note 6 2 2 3 2 20 2" xfId="29042"/>
    <cellStyle name="Note 6 2 2 3 2 20 2 2" xfId="29043"/>
    <cellStyle name="Note 6 2 2 3 2 20 3" xfId="29044"/>
    <cellStyle name="Note 6 2 2 3 2 21" xfId="29045"/>
    <cellStyle name="Note 6 2 2 3 2 21 2" xfId="29046"/>
    <cellStyle name="Note 6 2 2 3 2 22" xfId="29047"/>
    <cellStyle name="Note 6 2 2 3 2 3" xfId="29048"/>
    <cellStyle name="Note 6 2 2 3 2 3 2" xfId="29049"/>
    <cellStyle name="Note 6 2 2 3 2 3 2 2" xfId="29050"/>
    <cellStyle name="Note 6 2 2 3 2 3 3" xfId="29051"/>
    <cellStyle name="Note 6 2 2 3 2 4" xfId="29052"/>
    <cellStyle name="Note 6 2 2 3 2 4 2" xfId="29053"/>
    <cellStyle name="Note 6 2 2 3 2 4 2 2" xfId="29054"/>
    <cellStyle name="Note 6 2 2 3 2 4 3" xfId="29055"/>
    <cellStyle name="Note 6 2 2 3 2 5" xfId="29056"/>
    <cellStyle name="Note 6 2 2 3 2 5 2" xfId="29057"/>
    <cellStyle name="Note 6 2 2 3 2 5 2 2" xfId="29058"/>
    <cellStyle name="Note 6 2 2 3 2 5 3" xfId="29059"/>
    <cellStyle name="Note 6 2 2 3 2 6" xfId="29060"/>
    <cellStyle name="Note 6 2 2 3 2 6 2" xfId="29061"/>
    <cellStyle name="Note 6 2 2 3 2 6 2 2" xfId="29062"/>
    <cellStyle name="Note 6 2 2 3 2 6 3" xfId="29063"/>
    <cellStyle name="Note 6 2 2 3 2 7" xfId="29064"/>
    <cellStyle name="Note 6 2 2 3 2 7 2" xfId="29065"/>
    <cellStyle name="Note 6 2 2 3 2 7 2 2" xfId="29066"/>
    <cellStyle name="Note 6 2 2 3 2 7 3" xfId="29067"/>
    <cellStyle name="Note 6 2 2 3 2 8" xfId="29068"/>
    <cellStyle name="Note 6 2 2 3 2 8 2" xfId="29069"/>
    <cellStyle name="Note 6 2 2 3 2 8 2 2" xfId="29070"/>
    <cellStyle name="Note 6 2 2 3 2 8 3" xfId="29071"/>
    <cellStyle name="Note 6 2 2 3 2 9" xfId="29072"/>
    <cellStyle name="Note 6 2 2 3 2 9 2" xfId="29073"/>
    <cellStyle name="Note 6 2 2 3 2 9 2 2" xfId="29074"/>
    <cellStyle name="Note 6 2 2 3 2 9 3" xfId="29075"/>
    <cellStyle name="Note 6 2 2 3 3" xfId="29076"/>
    <cellStyle name="Note 6 2 2 3 3 2" xfId="29077"/>
    <cellStyle name="Note 6 2 2 3 3 2 2" xfId="29078"/>
    <cellStyle name="Note 6 2 2 3 3 3" xfId="29079"/>
    <cellStyle name="Note 6 2 2 3 4" xfId="29080"/>
    <cellStyle name="Note 6 2 2 3 4 2" xfId="29081"/>
    <cellStyle name="Note 6 2 2 3 4 2 2" xfId="29082"/>
    <cellStyle name="Note 6 2 2 3 4 3" xfId="29083"/>
    <cellStyle name="Note 6 2 2 3 5" xfId="29084"/>
    <cellStyle name="Note 6 2 2 3 5 2" xfId="29085"/>
    <cellStyle name="Note 6 2 2 3 5 2 2" xfId="29086"/>
    <cellStyle name="Note 6 2 2 3 5 3" xfId="29087"/>
    <cellStyle name="Note 6 2 2 3 6" xfId="29088"/>
    <cellStyle name="Note 6 2 2 3 6 2" xfId="29089"/>
    <cellStyle name="Note 6 2 2 3 6 2 2" xfId="29090"/>
    <cellStyle name="Note 6 2 2 3 6 3" xfId="29091"/>
    <cellStyle name="Note 6 2 2 3 7" xfId="29092"/>
    <cellStyle name="Note 6 2 2 3 7 2" xfId="29093"/>
    <cellStyle name="Note 6 2 2 3 7 2 2" xfId="29094"/>
    <cellStyle name="Note 6 2 2 3 7 3" xfId="29095"/>
    <cellStyle name="Note 6 2 2 3 8" xfId="29096"/>
    <cellStyle name="Note 6 2 2 3 8 2" xfId="29097"/>
    <cellStyle name="Note 6 2 2 3 8 2 2" xfId="29098"/>
    <cellStyle name="Note 6 2 2 3 8 3" xfId="29099"/>
    <cellStyle name="Note 6 2 2 3 9" xfId="29100"/>
    <cellStyle name="Note 6 2 2 3 9 2" xfId="29101"/>
    <cellStyle name="Note 6 2 2 3 9 2 2" xfId="29102"/>
    <cellStyle name="Note 6 2 2 3 9 3" xfId="29103"/>
    <cellStyle name="Note 6 2 2 4" xfId="29104"/>
    <cellStyle name="Note 6 2 2 4 10" xfId="29105"/>
    <cellStyle name="Note 6 2 2 4 10 2" xfId="29106"/>
    <cellStyle name="Note 6 2 2 4 10 2 2" xfId="29107"/>
    <cellStyle name="Note 6 2 2 4 10 3" xfId="29108"/>
    <cellStyle name="Note 6 2 2 4 11" xfId="29109"/>
    <cellStyle name="Note 6 2 2 4 11 2" xfId="29110"/>
    <cellStyle name="Note 6 2 2 4 11 2 2" xfId="29111"/>
    <cellStyle name="Note 6 2 2 4 11 3" xfId="29112"/>
    <cellStyle name="Note 6 2 2 4 12" xfId="29113"/>
    <cellStyle name="Note 6 2 2 4 12 2" xfId="29114"/>
    <cellStyle name="Note 6 2 2 4 12 2 2" xfId="29115"/>
    <cellStyle name="Note 6 2 2 4 12 3" xfId="29116"/>
    <cellStyle name="Note 6 2 2 4 13" xfId="29117"/>
    <cellStyle name="Note 6 2 2 4 13 2" xfId="29118"/>
    <cellStyle name="Note 6 2 2 4 13 2 2" xfId="29119"/>
    <cellStyle name="Note 6 2 2 4 13 3" xfId="29120"/>
    <cellStyle name="Note 6 2 2 4 14" xfId="29121"/>
    <cellStyle name="Note 6 2 2 4 14 2" xfId="29122"/>
    <cellStyle name="Note 6 2 2 4 14 2 2" xfId="29123"/>
    <cellStyle name="Note 6 2 2 4 14 3" xfId="29124"/>
    <cellStyle name="Note 6 2 2 4 15" xfId="29125"/>
    <cellStyle name="Note 6 2 2 4 15 2" xfId="29126"/>
    <cellStyle name="Note 6 2 2 4 15 2 2" xfId="29127"/>
    <cellStyle name="Note 6 2 2 4 15 3" xfId="29128"/>
    <cellStyle name="Note 6 2 2 4 16" xfId="29129"/>
    <cellStyle name="Note 6 2 2 4 16 2" xfId="29130"/>
    <cellStyle name="Note 6 2 2 4 16 2 2" xfId="29131"/>
    <cellStyle name="Note 6 2 2 4 16 3" xfId="29132"/>
    <cellStyle name="Note 6 2 2 4 17" xfId="29133"/>
    <cellStyle name="Note 6 2 2 4 17 2" xfId="29134"/>
    <cellStyle name="Note 6 2 2 4 17 2 2" xfId="29135"/>
    <cellStyle name="Note 6 2 2 4 17 3" xfId="29136"/>
    <cellStyle name="Note 6 2 2 4 18" xfId="29137"/>
    <cellStyle name="Note 6 2 2 4 18 2" xfId="29138"/>
    <cellStyle name="Note 6 2 2 4 18 2 2" xfId="29139"/>
    <cellStyle name="Note 6 2 2 4 18 3" xfId="29140"/>
    <cellStyle name="Note 6 2 2 4 19" xfId="29141"/>
    <cellStyle name="Note 6 2 2 4 19 2" xfId="29142"/>
    <cellStyle name="Note 6 2 2 4 19 2 2" xfId="29143"/>
    <cellStyle name="Note 6 2 2 4 19 3" xfId="29144"/>
    <cellStyle name="Note 6 2 2 4 2" xfId="29145"/>
    <cellStyle name="Note 6 2 2 4 2 10" xfId="29146"/>
    <cellStyle name="Note 6 2 2 4 2 10 2" xfId="29147"/>
    <cellStyle name="Note 6 2 2 4 2 10 2 2" xfId="29148"/>
    <cellStyle name="Note 6 2 2 4 2 10 3" xfId="29149"/>
    <cellStyle name="Note 6 2 2 4 2 11" xfId="29150"/>
    <cellStyle name="Note 6 2 2 4 2 11 2" xfId="29151"/>
    <cellStyle name="Note 6 2 2 4 2 11 2 2" xfId="29152"/>
    <cellStyle name="Note 6 2 2 4 2 11 3" xfId="29153"/>
    <cellStyle name="Note 6 2 2 4 2 12" xfId="29154"/>
    <cellStyle name="Note 6 2 2 4 2 12 2" xfId="29155"/>
    <cellStyle name="Note 6 2 2 4 2 12 2 2" xfId="29156"/>
    <cellStyle name="Note 6 2 2 4 2 12 3" xfId="29157"/>
    <cellStyle name="Note 6 2 2 4 2 13" xfId="29158"/>
    <cellStyle name="Note 6 2 2 4 2 13 2" xfId="29159"/>
    <cellStyle name="Note 6 2 2 4 2 13 2 2" xfId="29160"/>
    <cellStyle name="Note 6 2 2 4 2 13 3" xfId="29161"/>
    <cellStyle name="Note 6 2 2 4 2 14" xfId="29162"/>
    <cellStyle name="Note 6 2 2 4 2 14 2" xfId="29163"/>
    <cellStyle name="Note 6 2 2 4 2 14 2 2" xfId="29164"/>
    <cellStyle name="Note 6 2 2 4 2 14 3" xfId="29165"/>
    <cellStyle name="Note 6 2 2 4 2 15" xfId="29166"/>
    <cellStyle name="Note 6 2 2 4 2 15 2" xfId="29167"/>
    <cellStyle name="Note 6 2 2 4 2 15 2 2" xfId="29168"/>
    <cellStyle name="Note 6 2 2 4 2 15 3" xfId="29169"/>
    <cellStyle name="Note 6 2 2 4 2 16" xfId="29170"/>
    <cellStyle name="Note 6 2 2 4 2 16 2" xfId="29171"/>
    <cellStyle name="Note 6 2 2 4 2 16 2 2" xfId="29172"/>
    <cellStyle name="Note 6 2 2 4 2 16 3" xfId="29173"/>
    <cellStyle name="Note 6 2 2 4 2 17" xfId="29174"/>
    <cellStyle name="Note 6 2 2 4 2 17 2" xfId="29175"/>
    <cellStyle name="Note 6 2 2 4 2 17 2 2" xfId="29176"/>
    <cellStyle name="Note 6 2 2 4 2 17 3" xfId="29177"/>
    <cellStyle name="Note 6 2 2 4 2 18" xfId="29178"/>
    <cellStyle name="Note 6 2 2 4 2 18 2" xfId="29179"/>
    <cellStyle name="Note 6 2 2 4 2 18 2 2" xfId="29180"/>
    <cellStyle name="Note 6 2 2 4 2 18 3" xfId="29181"/>
    <cellStyle name="Note 6 2 2 4 2 19" xfId="29182"/>
    <cellStyle name="Note 6 2 2 4 2 19 2" xfId="29183"/>
    <cellStyle name="Note 6 2 2 4 2 19 2 2" xfId="29184"/>
    <cellStyle name="Note 6 2 2 4 2 19 3" xfId="29185"/>
    <cellStyle name="Note 6 2 2 4 2 2" xfId="29186"/>
    <cellStyle name="Note 6 2 2 4 2 2 2" xfId="29187"/>
    <cellStyle name="Note 6 2 2 4 2 2 2 2" xfId="29188"/>
    <cellStyle name="Note 6 2 2 4 2 2 3" xfId="29189"/>
    <cellStyle name="Note 6 2 2 4 2 20" xfId="29190"/>
    <cellStyle name="Note 6 2 2 4 2 20 2" xfId="29191"/>
    <cellStyle name="Note 6 2 2 4 2 20 2 2" xfId="29192"/>
    <cellStyle name="Note 6 2 2 4 2 20 3" xfId="29193"/>
    <cellStyle name="Note 6 2 2 4 2 21" xfId="29194"/>
    <cellStyle name="Note 6 2 2 4 2 21 2" xfId="29195"/>
    <cellStyle name="Note 6 2 2 4 2 22" xfId="29196"/>
    <cellStyle name="Note 6 2 2 4 2 3" xfId="29197"/>
    <cellStyle name="Note 6 2 2 4 2 3 2" xfId="29198"/>
    <cellStyle name="Note 6 2 2 4 2 3 2 2" xfId="29199"/>
    <cellStyle name="Note 6 2 2 4 2 3 3" xfId="29200"/>
    <cellStyle name="Note 6 2 2 4 2 4" xfId="29201"/>
    <cellStyle name="Note 6 2 2 4 2 4 2" xfId="29202"/>
    <cellStyle name="Note 6 2 2 4 2 4 2 2" xfId="29203"/>
    <cellStyle name="Note 6 2 2 4 2 4 3" xfId="29204"/>
    <cellStyle name="Note 6 2 2 4 2 5" xfId="29205"/>
    <cellStyle name="Note 6 2 2 4 2 5 2" xfId="29206"/>
    <cellStyle name="Note 6 2 2 4 2 5 2 2" xfId="29207"/>
    <cellStyle name="Note 6 2 2 4 2 5 3" xfId="29208"/>
    <cellStyle name="Note 6 2 2 4 2 6" xfId="29209"/>
    <cellStyle name="Note 6 2 2 4 2 6 2" xfId="29210"/>
    <cellStyle name="Note 6 2 2 4 2 6 2 2" xfId="29211"/>
    <cellStyle name="Note 6 2 2 4 2 6 3" xfId="29212"/>
    <cellStyle name="Note 6 2 2 4 2 7" xfId="29213"/>
    <cellStyle name="Note 6 2 2 4 2 7 2" xfId="29214"/>
    <cellStyle name="Note 6 2 2 4 2 7 2 2" xfId="29215"/>
    <cellStyle name="Note 6 2 2 4 2 7 3" xfId="29216"/>
    <cellStyle name="Note 6 2 2 4 2 8" xfId="29217"/>
    <cellStyle name="Note 6 2 2 4 2 8 2" xfId="29218"/>
    <cellStyle name="Note 6 2 2 4 2 8 2 2" xfId="29219"/>
    <cellStyle name="Note 6 2 2 4 2 8 3" xfId="29220"/>
    <cellStyle name="Note 6 2 2 4 2 9" xfId="29221"/>
    <cellStyle name="Note 6 2 2 4 2 9 2" xfId="29222"/>
    <cellStyle name="Note 6 2 2 4 2 9 2 2" xfId="29223"/>
    <cellStyle name="Note 6 2 2 4 2 9 3" xfId="29224"/>
    <cellStyle name="Note 6 2 2 4 20" xfId="29225"/>
    <cellStyle name="Note 6 2 2 4 20 2" xfId="29226"/>
    <cellStyle name="Note 6 2 2 4 20 2 2" xfId="29227"/>
    <cellStyle name="Note 6 2 2 4 20 3" xfId="29228"/>
    <cellStyle name="Note 6 2 2 4 21" xfId="29229"/>
    <cellStyle name="Note 6 2 2 4 21 2" xfId="29230"/>
    <cellStyle name="Note 6 2 2 4 21 2 2" xfId="29231"/>
    <cellStyle name="Note 6 2 2 4 21 3" xfId="29232"/>
    <cellStyle name="Note 6 2 2 4 22" xfId="29233"/>
    <cellStyle name="Note 6 2 2 4 22 2" xfId="29234"/>
    <cellStyle name="Note 6 2 2 4 23" xfId="29235"/>
    <cellStyle name="Note 6 2 2 4 3" xfId="29236"/>
    <cellStyle name="Note 6 2 2 4 3 2" xfId="29237"/>
    <cellStyle name="Note 6 2 2 4 3 2 2" xfId="29238"/>
    <cellStyle name="Note 6 2 2 4 3 3" xfId="29239"/>
    <cellStyle name="Note 6 2 2 4 4" xfId="29240"/>
    <cellStyle name="Note 6 2 2 4 4 2" xfId="29241"/>
    <cellStyle name="Note 6 2 2 4 4 2 2" xfId="29242"/>
    <cellStyle name="Note 6 2 2 4 4 3" xfId="29243"/>
    <cellStyle name="Note 6 2 2 4 5" xfId="29244"/>
    <cellStyle name="Note 6 2 2 4 5 2" xfId="29245"/>
    <cellStyle name="Note 6 2 2 4 5 2 2" xfId="29246"/>
    <cellStyle name="Note 6 2 2 4 5 3" xfId="29247"/>
    <cellStyle name="Note 6 2 2 4 6" xfId="29248"/>
    <cellStyle name="Note 6 2 2 4 6 2" xfId="29249"/>
    <cellStyle name="Note 6 2 2 4 6 2 2" xfId="29250"/>
    <cellStyle name="Note 6 2 2 4 6 3" xfId="29251"/>
    <cellStyle name="Note 6 2 2 4 7" xfId="29252"/>
    <cellStyle name="Note 6 2 2 4 7 2" xfId="29253"/>
    <cellStyle name="Note 6 2 2 4 7 2 2" xfId="29254"/>
    <cellStyle name="Note 6 2 2 4 7 3" xfId="29255"/>
    <cellStyle name="Note 6 2 2 4 8" xfId="29256"/>
    <cellStyle name="Note 6 2 2 4 8 2" xfId="29257"/>
    <cellStyle name="Note 6 2 2 4 8 2 2" xfId="29258"/>
    <cellStyle name="Note 6 2 2 4 8 3" xfId="29259"/>
    <cellStyle name="Note 6 2 2 4 9" xfId="29260"/>
    <cellStyle name="Note 6 2 2 4 9 2" xfId="29261"/>
    <cellStyle name="Note 6 2 2 4 9 2 2" xfId="29262"/>
    <cellStyle name="Note 6 2 2 4 9 3" xfId="29263"/>
    <cellStyle name="Note 6 2 2 5" xfId="29264"/>
    <cellStyle name="Note 6 2 2 5 10" xfId="29265"/>
    <cellStyle name="Note 6 2 2 5 10 2" xfId="29266"/>
    <cellStyle name="Note 6 2 2 5 10 2 2" xfId="29267"/>
    <cellStyle name="Note 6 2 2 5 10 3" xfId="29268"/>
    <cellStyle name="Note 6 2 2 5 11" xfId="29269"/>
    <cellStyle name="Note 6 2 2 5 11 2" xfId="29270"/>
    <cellStyle name="Note 6 2 2 5 11 2 2" xfId="29271"/>
    <cellStyle name="Note 6 2 2 5 11 3" xfId="29272"/>
    <cellStyle name="Note 6 2 2 5 12" xfId="29273"/>
    <cellStyle name="Note 6 2 2 5 12 2" xfId="29274"/>
    <cellStyle name="Note 6 2 2 5 12 2 2" xfId="29275"/>
    <cellStyle name="Note 6 2 2 5 12 3" xfId="29276"/>
    <cellStyle name="Note 6 2 2 5 13" xfId="29277"/>
    <cellStyle name="Note 6 2 2 5 13 2" xfId="29278"/>
    <cellStyle name="Note 6 2 2 5 13 2 2" xfId="29279"/>
    <cellStyle name="Note 6 2 2 5 13 3" xfId="29280"/>
    <cellStyle name="Note 6 2 2 5 14" xfId="29281"/>
    <cellStyle name="Note 6 2 2 5 14 2" xfId="29282"/>
    <cellStyle name="Note 6 2 2 5 14 2 2" xfId="29283"/>
    <cellStyle name="Note 6 2 2 5 14 3" xfId="29284"/>
    <cellStyle name="Note 6 2 2 5 15" xfId="29285"/>
    <cellStyle name="Note 6 2 2 5 15 2" xfId="29286"/>
    <cellStyle name="Note 6 2 2 5 15 2 2" xfId="29287"/>
    <cellStyle name="Note 6 2 2 5 15 3" xfId="29288"/>
    <cellStyle name="Note 6 2 2 5 16" xfId="29289"/>
    <cellStyle name="Note 6 2 2 5 16 2" xfId="29290"/>
    <cellStyle name="Note 6 2 2 5 16 2 2" xfId="29291"/>
    <cellStyle name="Note 6 2 2 5 16 3" xfId="29292"/>
    <cellStyle name="Note 6 2 2 5 17" xfId="29293"/>
    <cellStyle name="Note 6 2 2 5 17 2" xfId="29294"/>
    <cellStyle name="Note 6 2 2 5 17 2 2" xfId="29295"/>
    <cellStyle name="Note 6 2 2 5 17 3" xfId="29296"/>
    <cellStyle name="Note 6 2 2 5 18" xfId="29297"/>
    <cellStyle name="Note 6 2 2 5 18 2" xfId="29298"/>
    <cellStyle name="Note 6 2 2 5 18 2 2" xfId="29299"/>
    <cellStyle name="Note 6 2 2 5 18 3" xfId="29300"/>
    <cellStyle name="Note 6 2 2 5 19" xfId="29301"/>
    <cellStyle name="Note 6 2 2 5 19 2" xfId="29302"/>
    <cellStyle name="Note 6 2 2 5 19 2 2" xfId="29303"/>
    <cellStyle name="Note 6 2 2 5 19 3" xfId="29304"/>
    <cellStyle name="Note 6 2 2 5 2" xfId="29305"/>
    <cellStyle name="Note 6 2 2 5 2 2" xfId="29306"/>
    <cellStyle name="Note 6 2 2 5 2 2 2" xfId="29307"/>
    <cellStyle name="Note 6 2 2 5 2 3" xfId="29308"/>
    <cellStyle name="Note 6 2 2 5 20" xfId="29309"/>
    <cellStyle name="Note 6 2 2 5 20 2" xfId="29310"/>
    <cellStyle name="Note 6 2 2 5 20 2 2" xfId="29311"/>
    <cellStyle name="Note 6 2 2 5 20 3" xfId="29312"/>
    <cellStyle name="Note 6 2 2 5 21" xfId="29313"/>
    <cellStyle name="Note 6 2 2 5 21 2" xfId="29314"/>
    <cellStyle name="Note 6 2 2 5 22" xfId="29315"/>
    <cellStyle name="Note 6 2 2 5 3" xfId="29316"/>
    <cellStyle name="Note 6 2 2 5 3 2" xfId="29317"/>
    <cellStyle name="Note 6 2 2 5 3 2 2" xfId="29318"/>
    <cellStyle name="Note 6 2 2 5 3 3" xfId="29319"/>
    <cellStyle name="Note 6 2 2 5 4" xfId="29320"/>
    <cellStyle name="Note 6 2 2 5 4 2" xfId="29321"/>
    <cellStyle name="Note 6 2 2 5 4 2 2" xfId="29322"/>
    <cellStyle name="Note 6 2 2 5 4 3" xfId="29323"/>
    <cellStyle name="Note 6 2 2 5 5" xfId="29324"/>
    <cellStyle name="Note 6 2 2 5 5 2" xfId="29325"/>
    <cellStyle name="Note 6 2 2 5 5 2 2" xfId="29326"/>
    <cellStyle name="Note 6 2 2 5 5 3" xfId="29327"/>
    <cellStyle name="Note 6 2 2 5 6" xfId="29328"/>
    <cellStyle name="Note 6 2 2 5 6 2" xfId="29329"/>
    <cellStyle name="Note 6 2 2 5 6 2 2" xfId="29330"/>
    <cellStyle name="Note 6 2 2 5 6 3" xfId="29331"/>
    <cellStyle name="Note 6 2 2 5 7" xfId="29332"/>
    <cellStyle name="Note 6 2 2 5 7 2" xfId="29333"/>
    <cellStyle name="Note 6 2 2 5 7 2 2" xfId="29334"/>
    <cellStyle name="Note 6 2 2 5 7 3" xfId="29335"/>
    <cellStyle name="Note 6 2 2 5 8" xfId="29336"/>
    <cellStyle name="Note 6 2 2 5 8 2" xfId="29337"/>
    <cellStyle name="Note 6 2 2 5 8 2 2" xfId="29338"/>
    <cellStyle name="Note 6 2 2 5 8 3" xfId="29339"/>
    <cellStyle name="Note 6 2 2 5 9" xfId="29340"/>
    <cellStyle name="Note 6 2 2 5 9 2" xfId="29341"/>
    <cellStyle name="Note 6 2 2 5 9 2 2" xfId="29342"/>
    <cellStyle name="Note 6 2 2 5 9 3" xfId="29343"/>
    <cellStyle name="Note 6 2 2 6" xfId="29344"/>
    <cellStyle name="Note 6 2 2 6 2" xfId="29345"/>
    <cellStyle name="Note 6 2 2 6 2 2" xfId="29346"/>
    <cellStyle name="Note 6 2 2 6 3" xfId="29347"/>
    <cellStyle name="Note 6 2 2 7" xfId="29348"/>
    <cellStyle name="Note 6 2 2 7 2" xfId="29349"/>
    <cellStyle name="Note 6 2 2 7 2 2" xfId="29350"/>
    <cellStyle name="Note 6 2 2 7 3" xfId="29351"/>
    <cellStyle name="Note 6 2 2 8" xfId="29352"/>
    <cellStyle name="Note 6 2 2 8 2" xfId="29353"/>
    <cellStyle name="Note 6 2 2 8 2 2" xfId="29354"/>
    <cellStyle name="Note 6 2 2 8 3" xfId="29355"/>
    <cellStyle name="Note 6 2 2 9" xfId="29356"/>
    <cellStyle name="Note 6 2 2 9 2" xfId="29357"/>
    <cellStyle name="Note 6 2 2 9 2 2" xfId="29358"/>
    <cellStyle name="Note 6 2 2 9 3" xfId="29359"/>
    <cellStyle name="Note 6 2 20" xfId="29360"/>
    <cellStyle name="Note 6 2 20 2" xfId="29361"/>
    <cellStyle name="Note 6 2 20 2 2" xfId="29362"/>
    <cellStyle name="Note 6 2 20 3" xfId="29363"/>
    <cellStyle name="Note 6 2 21" xfId="29364"/>
    <cellStyle name="Note 6 2 21 2" xfId="29365"/>
    <cellStyle name="Note 6 2 21 2 2" xfId="29366"/>
    <cellStyle name="Note 6 2 21 3" xfId="29367"/>
    <cellStyle name="Note 6 2 22" xfId="29368"/>
    <cellStyle name="Note 6 2 22 2" xfId="29369"/>
    <cellStyle name="Note 6 2 23" xfId="29370"/>
    <cellStyle name="Note 6 2 24" xfId="29371"/>
    <cellStyle name="Note 6 2 25" xfId="29372"/>
    <cellStyle name="Note 6 2 26" xfId="29373"/>
    <cellStyle name="Note 6 2 3" xfId="29374"/>
    <cellStyle name="Note 6 2 3 10" xfId="29375"/>
    <cellStyle name="Note 6 2 3 10 2" xfId="29376"/>
    <cellStyle name="Note 6 2 3 10 2 2" xfId="29377"/>
    <cellStyle name="Note 6 2 3 10 3" xfId="29378"/>
    <cellStyle name="Note 6 2 3 11" xfId="29379"/>
    <cellStyle name="Note 6 2 3 11 2" xfId="29380"/>
    <cellStyle name="Note 6 2 3 11 2 2" xfId="29381"/>
    <cellStyle name="Note 6 2 3 11 3" xfId="29382"/>
    <cellStyle name="Note 6 2 3 12" xfId="29383"/>
    <cellStyle name="Note 6 2 3 12 2" xfId="29384"/>
    <cellStyle name="Note 6 2 3 12 2 2" xfId="29385"/>
    <cellStyle name="Note 6 2 3 12 3" xfId="29386"/>
    <cellStyle name="Note 6 2 3 13" xfId="29387"/>
    <cellStyle name="Note 6 2 3 13 2" xfId="29388"/>
    <cellStyle name="Note 6 2 3 13 2 2" xfId="29389"/>
    <cellStyle name="Note 6 2 3 13 3" xfId="29390"/>
    <cellStyle name="Note 6 2 3 14" xfId="29391"/>
    <cellStyle name="Note 6 2 3 14 2" xfId="29392"/>
    <cellStyle name="Note 6 2 3 14 2 2" xfId="29393"/>
    <cellStyle name="Note 6 2 3 14 3" xfId="29394"/>
    <cellStyle name="Note 6 2 3 15" xfId="29395"/>
    <cellStyle name="Note 6 2 3 15 2" xfId="29396"/>
    <cellStyle name="Note 6 2 3 15 2 2" xfId="29397"/>
    <cellStyle name="Note 6 2 3 15 3" xfId="29398"/>
    <cellStyle name="Note 6 2 3 16" xfId="29399"/>
    <cellStyle name="Note 6 2 3 16 2" xfId="29400"/>
    <cellStyle name="Note 6 2 3 16 2 2" xfId="29401"/>
    <cellStyle name="Note 6 2 3 16 3" xfId="29402"/>
    <cellStyle name="Note 6 2 3 17" xfId="29403"/>
    <cellStyle name="Note 6 2 3 17 2" xfId="29404"/>
    <cellStyle name="Note 6 2 3 17 2 2" xfId="29405"/>
    <cellStyle name="Note 6 2 3 17 3" xfId="29406"/>
    <cellStyle name="Note 6 2 3 18" xfId="29407"/>
    <cellStyle name="Note 6 2 3 18 2" xfId="29408"/>
    <cellStyle name="Note 6 2 3 19" xfId="29409"/>
    <cellStyle name="Note 6 2 3 2" xfId="29410"/>
    <cellStyle name="Note 6 2 3 2 10" xfId="29411"/>
    <cellStyle name="Note 6 2 3 2 10 2" xfId="29412"/>
    <cellStyle name="Note 6 2 3 2 10 2 2" xfId="29413"/>
    <cellStyle name="Note 6 2 3 2 10 3" xfId="29414"/>
    <cellStyle name="Note 6 2 3 2 11" xfId="29415"/>
    <cellStyle name="Note 6 2 3 2 11 2" xfId="29416"/>
    <cellStyle name="Note 6 2 3 2 11 2 2" xfId="29417"/>
    <cellStyle name="Note 6 2 3 2 11 3" xfId="29418"/>
    <cellStyle name="Note 6 2 3 2 12" xfId="29419"/>
    <cellStyle name="Note 6 2 3 2 12 2" xfId="29420"/>
    <cellStyle name="Note 6 2 3 2 12 2 2" xfId="29421"/>
    <cellStyle name="Note 6 2 3 2 12 3" xfId="29422"/>
    <cellStyle name="Note 6 2 3 2 13" xfId="29423"/>
    <cellStyle name="Note 6 2 3 2 13 2" xfId="29424"/>
    <cellStyle name="Note 6 2 3 2 13 2 2" xfId="29425"/>
    <cellStyle name="Note 6 2 3 2 13 3" xfId="29426"/>
    <cellStyle name="Note 6 2 3 2 14" xfId="29427"/>
    <cellStyle name="Note 6 2 3 2 14 2" xfId="29428"/>
    <cellStyle name="Note 6 2 3 2 14 2 2" xfId="29429"/>
    <cellStyle name="Note 6 2 3 2 14 3" xfId="29430"/>
    <cellStyle name="Note 6 2 3 2 15" xfId="29431"/>
    <cellStyle name="Note 6 2 3 2 15 2" xfId="29432"/>
    <cellStyle name="Note 6 2 3 2 15 2 2" xfId="29433"/>
    <cellStyle name="Note 6 2 3 2 15 3" xfId="29434"/>
    <cellStyle name="Note 6 2 3 2 16" xfId="29435"/>
    <cellStyle name="Note 6 2 3 2 16 2" xfId="29436"/>
    <cellStyle name="Note 6 2 3 2 16 2 2" xfId="29437"/>
    <cellStyle name="Note 6 2 3 2 16 3" xfId="29438"/>
    <cellStyle name="Note 6 2 3 2 17" xfId="29439"/>
    <cellStyle name="Note 6 2 3 2 17 2" xfId="29440"/>
    <cellStyle name="Note 6 2 3 2 17 2 2" xfId="29441"/>
    <cellStyle name="Note 6 2 3 2 17 3" xfId="29442"/>
    <cellStyle name="Note 6 2 3 2 18" xfId="29443"/>
    <cellStyle name="Note 6 2 3 2 18 2" xfId="29444"/>
    <cellStyle name="Note 6 2 3 2 18 2 2" xfId="29445"/>
    <cellStyle name="Note 6 2 3 2 18 3" xfId="29446"/>
    <cellStyle name="Note 6 2 3 2 19" xfId="29447"/>
    <cellStyle name="Note 6 2 3 2 19 2" xfId="29448"/>
    <cellStyle name="Note 6 2 3 2 19 2 2" xfId="29449"/>
    <cellStyle name="Note 6 2 3 2 19 3" xfId="29450"/>
    <cellStyle name="Note 6 2 3 2 2" xfId="29451"/>
    <cellStyle name="Note 6 2 3 2 2 2" xfId="29452"/>
    <cellStyle name="Note 6 2 3 2 2 2 2" xfId="29453"/>
    <cellStyle name="Note 6 2 3 2 2 3" xfId="29454"/>
    <cellStyle name="Note 6 2 3 2 20" xfId="29455"/>
    <cellStyle name="Note 6 2 3 2 20 2" xfId="29456"/>
    <cellStyle name="Note 6 2 3 2 20 2 2" xfId="29457"/>
    <cellStyle name="Note 6 2 3 2 20 3" xfId="29458"/>
    <cellStyle name="Note 6 2 3 2 21" xfId="29459"/>
    <cellStyle name="Note 6 2 3 2 21 2" xfId="29460"/>
    <cellStyle name="Note 6 2 3 2 22" xfId="29461"/>
    <cellStyle name="Note 6 2 3 2 3" xfId="29462"/>
    <cellStyle name="Note 6 2 3 2 3 2" xfId="29463"/>
    <cellStyle name="Note 6 2 3 2 3 2 2" xfId="29464"/>
    <cellStyle name="Note 6 2 3 2 3 3" xfId="29465"/>
    <cellStyle name="Note 6 2 3 2 4" xfId="29466"/>
    <cellStyle name="Note 6 2 3 2 4 2" xfId="29467"/>
    <cellStyle name="Note 6 2 3 2 4 2 2" xfId="29468"/>
    <cellStyle name="Note 6 2 3 2 4 3" xfId="29469"/>
    <cellStyle name="Note 6 2 3 2 5" xfId="29470"/>
    <cellStyle name="Note 6 2 3 2 5 2" xfId="29471"/>
    <cellStyle name="Note 6 2 3 2 5 2 2" xfId="29472"/>
    <cellStyle name="Note 6 2 3 2 5 3" xfId="29473"/>
    <cellStyle name="Note 6 2 3 2 6" xfId="29474"/>
    <cellStyle name="Note 6 2 3 2 6 2" xfId="29475"/>
    <cellStyle name="Note 6 2 3 2 6 2 2" xfId="29476"/>
    <cellStyle name="Note 6 2 3 2 6 3" xfId="29477"/>
    <cellStyle name="Note 6 2 3 2 7" xfId="29478"/>
    <cellStyle name="Note 6 2 3 2 7 2" xfId="29479"/>
    <cellStyle name="Note 6 2 3 2 7 2 2" xfId="29480"/>
    <cellStyle name="Note 6 2 3 2 7 3" xfId="29481"/>
    <cellStyle name="Note 6 2 3 2 8" xfId="29482"/>
    <cellStyle name="Note 6 2 3 2 8 2" xfId="29483"/>
    <cellStyle name="Note 6 2 3 2 8 2 2" xfId="29484"/>
    <cellStyle name="Note 6 2 3 2 8 3" xfId="29485"/>
    <cellStyle name="Note 6 2 3 2 9" xfId="29486"/>
    <cellStyle name="Note 6 2 3 2 9 2" xfId="29487"/>
    <cellStyle name="Note 6 2 3 2 9 2 2" xfId="29488"/>
    <cellStyle name="Note 6 2 3 2 9 3" xfId="29489"/>
    <cellStyle name="Note 6 2 3 3" xfId="29490"/>
    <cellStyle name="Note 6 2 3 3 2" xfId="29491"/>
    <cellStyle name="Note 6 2 3 3 2 2" xfId="29492"/>
    <cellStyle name="Note 6 2 3 3 3" xfId="29493"/>
    <cellStyle name="Note 6 2 3 4" xfId="29494"/>
    <cellStyle name="Note 6 2 3 4 2" xfId="29495"/>
    <cellStyle name="Note 6 2 3 4 2 2" xfId="29496"/>
    <cellStyle name="Note 6 2 3 4 3" xfId="29497"/>
    <cellStyle name="Note 6 2 3 5" xfId="29498"/>
    <cellStyle name="Note 6 2 3 5 2" xfId="29499"/>
    <cellStyle name="Note 6 2 3 5 2 2" xfId="29500"/>
    <cellStyle name="Note 6 2 3 5 3" xfId="29501"/>
    <cellStyle name="Note 6 2 3 6" xfId="29502"/>
    <cellStyle name="Note 6 2 3 6 2" xfId="29503"/>
    <cellStyle name="Note 6 2 3 6 2 2" xfId="29504"/>
    <cellStyle name="Note 6 2 3 6 3" xfId="29505"/>
    <cellStyle name="Note 6 2 3 7" xfId="29506"/>
    <cellStyle name="Note 6 2 3 7 2" xfId="29507"/>
    <cellStyle name="Note 6 2 3 7 2 2" xfId="29508"/>
    <cellStyle name="Note 6 2 3 7 3" xfId="29509"/>
    <cellStyle name="Note 6 2 3 8" xfId="29510"/>
    <cellStyle name="Note 6 2 3 8 2" xfId="29511"/>
    <cellStyle name="Note 6 2 3 8 2 2" xfId="29512"/>
    <cellStyle name="Note 6 2 3 8 3" xfId="29513"/>
    <cellStyle name="Note 6 2 3 9" xfId="29514"/>
    <cellStyle name="Note 6 2 3 9 2" xfId="29515"/>
    <cellStyle name="Note 6 2 3 9 2 2" xfId="29516"/>
    <cellStyle name="Note 6 2 3 9 3" xfId="29517"/>
    <cellStyle name="Note 6 2 4" xfId="29518"/>
    <cellStyle name="Note 6 2 4 10" xfId="29519"/>
    <cellStyle name="Note 6 2 4 10 2" xfId="29520"/>
    <cellStyle name="Note 6 2 4 10 2 2" xfId="29521"/>
    <cellStyle name="Note 6 2 4 10 3" xfId="29522"/>
    <cellStyle name="Note 6 2 4 11" xfId="29523"/>
    <cellStyle name="Note 6 2 4 11 2" xfId="29524"/>
    <cellStyle name="Note 6 2 4 11 2 2" xfId="29525"/>
    <cellStyle name="Note 6 2 4 11 3" xfId="29526"/>
    <cellStyle name="Note 6 2 4 12" xfId="29527"/>
    <cellStyle name="Note 6 2 4 12 2" xfId="29528"/>
    <cellStyle name="Note 6 2 4 12 2 2" xfId="29529"/>
    <cellStyle name="Note 6 2 4 12 3" xfId="29530"/>
    <cellStyle name="Note 6 2 4 13" xfId="29531"/>
    <cellStyle name="Note 6 2 4 13 2" xfId="29532"/>
    <cellStyle name="Note 6 2 4 13 2 2" xfId="29533"/>
    <cellStyle name="Note 6 2 4 13 3" xfId="29534"/>
    <cellStyle name="Note 6 2 4 14" xfId="29535"/>
    <cellStyle name="Note 6 2 4 14 2" xfId="29536"/>
    <cellStyle name="Note 6 2 4 14 2 2" xfId="29537"/>
    <cellStyle name="Note 6 2 4 14 3" xfId="29538"/>
    <cellStyle name="Note 6 2 4 15" xfId="29539"/>
    <cellStyle name="Note 6 2 4 15 2" xfId="29540"/>
    <cellStyle name="Note 6 2 4 15 2 2" xfId="29541"/>
    <cellStyle name="Note 6 2 4 15 3" xfId="29542"/>
    <cellStyle name="Note 6 2 4 16" xfId="29543"/>
    <cellStyle name="Note 6 2 4 16 2" xfId="29544"/>
    <cellStyle name="Note 6 2 4 16 2 2" xfId="29545"/>
    <cellStyle name="Note 6 2 4 16 3" xfId="29546"/>
    <cellStyle name="Note 6 2 4 17" xfId="29547"/>
    <cellStyle name="Note 6 2 4 17 2" xfId="29548"/>
    <cellStyle name="Note 6 2 4 17 2 2" xfId="29549"/>
    <cellStyle name="Note 6 2 4 17 3" xfId="29550"/>
    <cellStyle name="Note 6 2 4 18" xfId="29551"/>
    <cellStyle name="Note 6 2 4 18 2" xfId="29552"/>
    <cellStyle name="Note 6 2 4 19" xfId="29553"/>
    <cellStyle name="Note 6 2 4 2" xfId="29554"/>
    <cellStyle name="Note 6 2 4 2 10" xfId="29555"/>
    <cellStyle name="Note 6 2 4 2 10 2" xfId="29556"/>
    <cellStyle name="Note 6 2 4 2 10 2 2" xfId="29557"/>
    <cellStyle name="Note 6 2 4 2 10 3" xfId="29558"/>
    <cellStyle name="Note 6 2 4 2 11" xfId="29559"/>
    <cellStyle name="Note 6 2 4 2 11 2" xfId="29560"/>
    <cellStyle name="Note 6 2 4 2 11 2 2" xfId="29561"/>
    <cellStyle name="Note 6 2 4 2 11 3" xfId="29562"/>
    <cellStyle name="Note 6 2 4 2 12" xfId="29563"/>
    <cellStyle name="Note 6 2 4 2 12 2" xfId="29564"/>
    <cellStyle name="Note 6 2 4 2 12 2 2" xfId="29565"/>
    <cellStyle name="Note 6 2 4 2 12 3" xfId="29566"/>
    <cellStyle name="Note 6 2 4 2 13" xfId="29567"/>
    <cellStyle name="Note 6 2 4 2 13 2" xfId="29568"/>
    <cellStyle name="Note 6 2 4 2 13 2 2" xfId="29569"/>
    <cellStyle name="Note 6 2 4 2 13 3" xfId="29570"/>
    <cellStyle name="Note 6 2 4 2 14" xfId="29571"/>
    <cellStyle name="Note 6 2 4 2 14 2" xfId="29572"/>
    <cellStyle name="Note 6 2 4 2 14 2 2" xfId="29573"/>
    <cellStyle name="Note 6 2 4 2 14 3" xfId="29574"/>
    <cellStyle name="Note 6 2 4 2 15" xfId="29575"/>
    <cellStyle name="Note 6 2 4 2 15 2" xfId="29576"/>
    <cellStyle name="Note 6 2 4 2 15 2 2" xfId="29577"/>
    <cellStyle name="Note 6 2 4 2 15 3" xfId="29578"/>
    <cellStyle name="Note 6 2 4 2 16" xfId="29579"/>
    <cellStyle name="Note 6 2 4 2 16 2" xfId="29580"/>
    <cellStyle name="Note 6 2 4 2 16 2 2" xfId="29581"/>
    <cellStyle name="Note 6 2 4 2 16 3" xfId="29582"/>
    <cellStyle name="Note 6 2 4 2 17" xfId="29583"/>
    <cellStyle name="Note 6 2 4 2 17 2" xfId="29584"/>
    <cellStyle name="Note 6 2 4 2 17 2 2" xfId="29585"/>
    <cellStyle name="Note 6 2 4 2 17 3" xfId="29586"/>
    <cellStyle name="Note 6 2 4 2 18" xfId="29587"/>
    <cellStyle name="Note 6 2 4 2 18 2" xfId="29588"/>
    <cellStyle name="Note 6 2 4 2 18 2 2" xfId="29589"/>
    <cellStyle name="Note 6 2 4 2 18 3" xfId="29590"/>
    <cellStyle name="Note 6 2 4 2 19" xfId="29591"/>
    <cellStyle name="Note 6 2 4 2 19 2" xfId="29592"/>
    <cellStyle name="Note 6 2 4 2 19 2 2" xfId="29593"/>
    <cellStyle name="Note 6 2 4 2 19 3" xfId="29594"/>
    <cellStyle name="Note 6 2 4 2 2" xfId="29595"/>
    <cellStyle name="Note 6 2 4 2 2 2" xfId="29596"/>
    <cellStyle name="Note 6 2 4 2 2 2 2" xfId="29597"/>
    <cellStyle name="Note 6 2 4 2 2 3" xfId="29598"/>
    <cellStyle name="Note 6 2 4 2 20" xfId="29599"/>
    <cellStyle name="Note 6 2 4 2 20 2" xfId="29600"/>
    <cellStyle name="Note 6 2 4 2 20 2 2" xfId="29601"/>
    <cellStyle name="Note 6 2 4 2 20 3" xfId="29602"/>
    <cellStyle name="Note 6 2 4 2 21" xfId="29603"/>
    <cellStyle name="Note 6 2 4 2 21 2" xfId="29604"/>
    <cellStyle name="Note 6 2 4 2 22" xfId="29605"/>
    <cellStyle name="Note 6 2 4 2 3" xfId="29606"/>
    <cellStyle name="Note 6 2 4 2 3 2" xfId="29607"/>
    <cellStyle name="Note 6 2 4 2 3 2 2" xfId="29608"/>
    <cellStyle name="Note 6 2 4 2 3 3" xfId="29609"/>
    <cellStyle name="Note 6 2 4 2 4" xfId="29610"/>
    <cellStyle name="Note 6 2 4 2 4 2" xfId="29611"/>
    <cellStyle name="Note 6 2 4 2 4 2 2" xfId="29612"/>
    <cellStyle name="Note 6 2 4 2 4 3" xfId="29613"/>
    <cellStyle name="Note 6 2 4 2 5" xfId="29614"/>
    <cellStyle name="Note 6 2 4 2 5 2" xfId="29615"/>
    <cellStyle name="Note 6 2 4 2 5 2 2" xfId="29616"/>
    <cellStyle name="Note 6 2 4 2 5 3" xfId="29617"/>
    <cellStyle name="Note 6 2 4 2 6" xfId="29618"/>
    <cellStyle name="Note 6 2 4 2 6 2" xfId="29619"/>
    <cellStyle name="Note 6 2 4 2 6 2 2" xfId="29620"/>
    <cellStyle name="Note 6 2 4 2 6 3" xfId="29621"/>
    <cellStyle name="Note 6 2 4 2 7" xfId="29622"/>
    <cellStyle name="Note 6 2 4 2 7 2" xfId="29623"/>
    <cellStyle name="Note 6 2 4 2 7 2 2" xfId="29624"/>
    <cellStyle name="Note 6 2 4 2 7 3" xfId="29625"/>
    <cellStyle name="Note 6 2 4 2 8" xfId="29626"/>
    <cellStyle name="Note 6 2 4 2 8 2" xfId="29627"/>
    <cellStyle name="Note 6 2 4 2 8 2 2" xfId="29628"/>
    <cellStyle name="Note 6 2 4 2 8 3" xfId="29629"/>
    <cellStyle name="Note 6 2 4 2 9" xfId="29630"/>
    <cellStyle name="Note 6 2 4 2 9 2" xfId="29631"/>
    <cellStyle name="Note 6 2 4 2 9 2 2" xfId="29632"/>
    <cellStyle name="Note 6 2 4 2 9 3" xfId="29633"/>
    <cellStyle name="Note 6 2 4 3" xfId="29634"/>
    <cellStyle name="Note 6 2 4 3 2" xfId="29635"/>
    <cellStyle name="Note 6 2 4 3 2 2" xfId="29636"/>
    <cellStyle name="Note 6 2 4 3 3" xfId="29637"/>
    <cellStyle name="Note 6 2 4 4" xfId="29638"/>
    <cellStyle name="Note 6 2 4 4 2" xfId="29639"/>
    <cellStyle name="Note 6 2 4 4 2 2" xfId="29640"/>
    <cellStyle name="Note 6 2 4 4 3" xfId="29641"/>
    <cellStyle name="Note 6 2 4 5" xfId="29642"/>
    <cellStyle name="Note 6 2 4 5 2" xfId="29643"/>
    <cellStyle name="Note 6 2 4 5 2 2" xfId="29644"/>
    <cellStyle name="Note 6 2 4 5 3" xfId="29645"/>
    <cellStyle name="Note 6 2 4 6" xfId="29646"/>
    <cellStyle name="Note 6 2 4 6 2" xfId="29647"/>
    <cellStyle name="Note 6 2 4 6 2 2" xfId="29648"/>
    <cellStyle name="Note 6 2 4 6 3" xfId="29649"/>
    <cellStyle name="Note 6 2 4 7" xfId="29650"/>
    <cellStyle name="Note 6 2 4 7 2" xfId="29651"/>
    <cellStyle name="Note 6 2 4 7 2 2" xfId="29652"/>
    <cellStyle name="Note 6 2 4 7 3" xfId="29653"/>
    <cellStyle name="Note 6 2 4 8" xfId="29654"/>
    <cellStyle name="Note 6 2 4 8 2" xfId="29655"/>
    <cellStyle name="Note 6 2 4 8 2 2" xfId="29656"/>
    <cellStyle name="Note 6 2 4 8 3" xfId="29657"/>
    <cellStyle name="Note 6 2 4 9" xfId="29658"/>
    <cellStyle name="Note 6 2 4 9 2" xfId="29659"/>
    <cellStyle name="Note 6 2 4 9 2 2" xfId="29660"/>
    <cellStyle name="Note 6 2 4 9 3" xfId="29661"/>
    <cellStyle name="Note 6 2 5" xfId="29662"/>
    <cellStyle name="Note 6 2 5 10" xfId="29663"/>
    <cellStyle name="Note 6 2 5 10 2" xfId="29664"/>
    <cellStyle name="Note 6 2 5 10 2 2" xfId="29665"/>
    <cellStyle name="Note 6 2 5 10 3" xfId="29666"/>
    <cellStyle name="Note 6 2 5 11" xfId="29667"/>
    <cellStyle name="Note 6 2 5 11 2" xfId="29668"/>
    <cellStyle name="Note 6 2 5 11 2 2" xfId="29669"/>
    <cellStyle name="Note 6 2 5 11 3" xfId="29670"/>
    <cellStyle name="Note 6 2 5 12" xfId="29671"/>
    <cellStyle name="Note 6 2 5 12 2" xfId="29672"/>
    <cellStyle name="Note 6 2 5 12 2 2" xfId="29673"/>
    <cellStyle name="Note 6 2 5 12 3" xfId="29674"/>
    <cellStyle name="Note 6 2 5 13" xfId="29675"/>
    <cellStyle name="Note 6 2 5 13 2" xfId="29676"/>
    <cellStyle name="Note 6 2 5 13 2 2" xfId="29677"/>
    <cellStyle name="Note 6 2 5 13 3" xfId="29678"/>
    <cellStyle name="Note 6 2 5 14" xfId="29679"/>
    <cellStyle name="Note 6 2 5 14 2" xfId="29680"/>
    <cellStyle name="Note 6 2 5 14 2 2" xfId="29681"/>
    <cellStyle name="Note 6 2 5 14 3" xfId="29682"/>
    <cellStyle name="Note 6 2 5 15" xfId="29683"/>
    <cellStyle name="Note 6 2 5 15 2" xfId="29684"/>
    <cellStyle name="Note 6 2 5 15 2 2" xfId="29685"/>
    <cellStyle name="Note 6 2 5 15 3" xfId="29686"/>
    <cellStyle name="Note 6 2 5 16" xfId="29687"/>
    <cellStyle name="Note 6 2 5 16 2" xfId="29688"/>
    <cellStyle name="Note 6 2 5 16 2 2" xfId="29689"/>
    <cellStyle name="Note 6 2 5 16 3" xfId="29690"/>
    <cellStyle name="Note 6 2 5 17" xfId="29691"/>
    <cellStyle name="Note 6 2 5 17 2" xfId="29692"/>
    <cellStyle name="Note 6 2 5 17 2 2" xfId="29693"/>
    <cellStyle name="Note 6 2 5 17 3" xfId="29694"/>
    <cellStyle name="Note 6 2 5 18" xfId="29695"/>
    <cellStyle name="Note 6 2 5 18 2" xfId="29696"/>
    <cellStyle name="Note 6 2 5 18 2 2" xfId="29697"/>
    <cellStyle name="Note 6 2 5 18 3" xfId="29698"/>
    <cellStyle name="Note 6 2 5 19" xfId="29699"/>
    <cellStyle name="Note 6 2 5 19 2" xfId="29700"/>
    <cellStyle name="Note 6 2 5 19 2 2" xfId="29701"/>
    <cellStyle name="Note 6 2 5 19 3" xfId="29702"/>
    <cellStyle name="Note 6 2 5 2" xfId="29703"/>
    <cellStyle name="Note 6 2 5 2 10" xfId="29704"/>
    <cellStyle name="Note 6 2 5 2 10 2" xfId="29705"/>
    <cellStyle name="Note 6 2 5 2 10 2 2" xfId="29706"/>
    <cellStyle name="Note 6 2 5 2 10 3" xfId="29707"/>
    <cellStyle name="Note 6 2 5 2 11" xfId="29708"/>
    <cellStyle name="Note 6 2 5 2 11 2" xfId="29709"/>
    <cellStyle name="Note 6 2 5 2 11 2 2" xfId="29710"/>
    <cellStyle name="Note 6 2 5 2 11 3" xfId="29711"/>
    <cellStyle name="Note 6 2 5 2 12" xfId="29712"/>
    <cellStyle name="Note 6 2 5 2 12 2" xfId="29713"/>
    <cellStyle name="Note 6 2 5 2 12 2 2" xfId="29714"/>
    <cellStyle name="Note 6 2 5 2 12 3" xfId="29715"/>
    <cellStyle name="Note 6 2 5 2 13" xfId="29716"/>
    <cellStyle name="Note 6 2 5 2 13 2" xfId="29717"/>
    <cellStyle name="Note 6 2 5 2 13 2 2" xfId="29718"/>
    <cellStyle name="Note 6 2 5 2 13 3" xfId="29719"/>
    <cellStyle name="Note 6 2 5 2 14" xfId="29720"/>
    <cellStyle name="Note 6 2 5 2 14 2" xfId="29721"/>
    <cellStyle name="Note 6 2 5 2 14 2 2" xfId="29722"/>
    <cellStyle name="Note 6 2 5 2 14 3" xfId="29723"/>
    <cellStyle name="Note 6 2 5 2 15" xfId="29724"/>
    <cellStyle name="Note 6 2 5 2 15 2" xfId="29725"/>
    <cellStyle name="Note 6 2 5 2 15 2 2" xfId="29726"/>
    <cellStyle name="Note 6 2 5 2 15 3" xfId="29727"/>
    <cellStyle name="Note 6 2 5 2 16" xfId="29728"/>
    <cellStyle name="Note 6 2 5 2 16 2" xfId="29729"/>
    <cellStyle name="Note 6 2 5 2 16 2 2" xfId="29730"/>
    <cellStyle name="Note 6 2 5 2 16 3" xfId="29731"/>
    <cellStyle name="Note 6 2 5 2 17" xfId="29732"/>
    <cellStyle name="Note 6 2 5 2 17 2" xfId="29733"/>
    <cellStyle name="Note 6 2 5 2 17 2 2" xfId="29734"/>
    <cellStyle name="Note 6 2 5 2 17 3" xfId="29735"/>
    <cellStyle name="Note 6 2 5 2 18" xfId="29736"/>
    <cellStyle name="Note 6 2 5 2 18 2" xfId="29737"/>
    <cellStyle name="Note 6 2 5 2 18 2 2" xfId="29738"/>
    <cellStyle name="Note 6 2 5 2 18 3" xfId="29739"/>
    <cellStyle name="Note 6 2 5 2 19" xfId="29740"/>
    <cellStyle name="Note 6 2 5 2 19 2" xfId="29741"/>
    <cellStyle name="Note 6 2 5 2 19 2 2" xfId="29742"/>
    <cellStyle name="Note 6 2 5 2 19 3" xfId="29743"/>
    <cellStyle name="Note 6 2 5 2 2" xfId="29744"/>
    <cellStyle name="Note 6 2 5 2 2 2" xfId="29745"/>
    <cellStyle name="Note 6 2 5 2 2 2 2" xfId="29746"/>
    <cellStyle name="Note 6 2 5 2 2 3" xfId="29747"/>
    <cellStyle name="Note 6 2 5 2 20" xfId="29748"/>
    <cellStyle name="Note 6 2 5 2 20 2" xfId="29749"/>
    <cellStyle name="Note 6 2 5 2 20 2 2" xfId="29750"/>
    <cellStyle name="Note 6 2 5 2 20 3" xfId="29751"/>
    <cellStyle name="Note 6 2 5 2 21" xfId="29752"/>
    <cellStyle name="Note 6 2 5 2 21 2" xfId="29753"/>
    <cellStyle name="Note 6 2 5 2 22" xfId="29754"/>
    <cellStyle name="Note 6 2 5 2 3" xfId="29755"/>
    <cellStyle name="Note 6 2 5 2 3 2" xfId="29756"/>
    <cellStyle name="Note 6 2 5 2 3 2 2" xfId="29757"/>
    <cellStyle name="Note 6 2 5 2 3 3" xfId="29758"/>
    <cellStyle name="Note 6 2 5 2 4" xfId="29759"/>
    <cellStyle name="Note 6 2 5 2 4 2" xfId="29760"/>
    <cellStyle name="Note 6 2 5 2 4 2 2" xfId="29761"/>
    <cellStyle name="Note 6 2 5 2 4 3" xfId="29762"/>
    <cellStyle name="Note 6 2 5 2 5" xfId="29763"/>
    <cellStyle name="Note 6 2 5 2 5 2" xfId="29764"/>
    <cellStyle name="Note 6 2 5 2 5 2 2" xfId="29765"/>
    <cellStyle name="Note 6 2 5 2 5 3" xfId="29766"/>
    <cellStyle name="Note 6 2 5 2 6" xfId="29767"/>
    <cellStyle name="Note 6 2 5 2 6 2" xfId="29768"/>
    <cellStyle name="Note 6 2 5 2 6 2 2" xfId="29769"/>
    <cellStyle name="Note 6 2 5 2 6 3" xfId="29770"/>
    <cellStyle name="Note 6 2 5 2 7" xfId="29771"/>
    <cellStyle name="Note 6 2 5 2 7 2" xfId="29772"/>
    <cellStyle name="Note 6 2 5 2 7 2 2" xfId="29773"/>
    <cellStyle name="Note 6 2 5 2 7 3" xfId="29774"/>
    <cellStyle name="Note 6 2 5 2 8" xfId="29775"/>
    <cellStyle name="Note 6 2 5 2 8 2" xfId="29776"/>
    <cellStyle name="Note 6 2 5 2 8 2 2" xfId="29777"/>
    <cellStyle name="Note 6 2 5 2 8 3" xfId="29778"/>
    <cellStyle name="Note 6 2 5 2 9" xfId="29779"/>
    <cellStyle name="Note 6 2 5 2 9 2" xfId="29780"/>
    <cellStyle name="Note 6 2 5 2 9 2 2" xfId="29781"/>
    <cellStyle name="Note 6 2 5 2 9 3" xfId="29782"/>
    <cellStyle name="Note 6 2 5 20" xfId="29783"/>
    <cellStyle name="Note 6 2 5 20 2" xfId="29784"/>
    <cellStyle name="Note 6 2 5 20 2 2" xfId="29785"/>
    <cellStyle name="Note 6 2 5 20 3" xfId="29786"/>
    <cellStyle name="Note 6 2 5 21" xfId="29787"/>
    <cellStyle name="Note 6 2 5 21 2" xfId="29788"/>
    <cellStyle name="Note 6 2 5 21 2 2" xfId="29789"/>
    <cellStyle name="Note 6 2 5 21 3" xfId="29790"/>
    <cellStyle name="Note 6 2 5 22" xfId="29791"/>
    <cellStyle name="Note 6 2 5 22 2" xfId="29792"/>
    <cellStyle name="Note 6 2 5 23" xfId="29793"/>
    <cellStyle name="Note 6 2 5 3" xfId="29794"/>
    <cellStyle name="Note 6 2 5 3 2" xfId="29795"/>
    <cellStyle name="Note 6 2 5 3 2 2" xfId="29796"/>
    <cellStyle name="Note 6 2 5 3 3" xfId="29797"/>
    <cellStyle name="Note 6 2 5 4" xfId="29798"/>
    <cellStyle name="Note 6 2 5 4 2" xfId="29799"/>
    <cellStyle name="Note 6 2 5 4 2 2" xfId="29800"/>
    <cellStyle name="Note 6 2 5 4 3" xfId="29801"/>
    <cellStyle name="Note 6 2 5 5" xfId="29802"/>
    <cellStyle name="Note 6 2 5 5 2" xfId="29803"/>
    <cellStyle name="Note 6 2 5 5 2 2" xfId="29804"/>
    <cellStyle name="Note 6 2 5 5 3" xfId="29805"/>
    <cellStyle name="Note 6 2 5 6" xfId="29806"/>
    <cellStyle name="Note 6 2 5 6 2" xfId="29807"/>
    <cellStyle name="Note 6 2 5 6 2 2" xfId="29808"/>
    <cellStyle name="Note 6 2 5 6 3" xfId="29809"/>
    <cellStyle name="Note 6 2 5 7" xfId="29810"/>
    <cellStyle name="Note 6 2 5 7 2" xfId="29811"/>
    <cellStyle name="Note 6 2 5 7 2 2" xfId="29812"/>
    <cellStyle name="Note 6 2 5 7 3" xfId="29813"/>
    <cellStyle name="Note 6 2 5 8" xfId="29814"/>
    <cellStyle name="Note 6 2 5 8 2" xfId="29815"/>
    <cellStyle name="Note 6 2 5 8 2 2" xfId="29816"/>
    <cellStyle name="Note 6 2 5 8 3" xfId="29817"/>
    <cellStyle name="Note 6 2 5 9" xfId="29818"/>
    <cellStyle name="Note 6 2 5 9 2" xfId="29819"/>
    <cellStyle name="Note 6 2 5 9 2 2" xfId="29820"/>
    <cellStyle name="Note 6 2 5 9 3" xfId="29821"/>
    <cellStyle name="Note 6 2 6" xfId="29822"/>
    <cellStyle name="Note 6 2 6 10" xfId="29823"/>
    <cellStyle name="Note 6 2 6 10 2" xfId="29824"/>
    <cellStyle name="Note 6 2 6 10 2 2" xfId="29825"/>
    <cellStyle name="Note 6 2 6 10 3" xfId="29826"/>
    <cellStyle name="Note 6 2 6 11" xfId="29827"/>
    <cellStyle name="Note 6 2 6 11 2" xfId="29828"/>
    <cellStyle name="Note 6 2 6 11 2 2" xfId="29829"/>
    <cellStyle name="Note 6 2 6 11 3" xfId="29830"/>
    <cellStyle name="Note 6 2 6 12" xfId="29831"/>
    <cellStyle name="Note 6 2 6 12 2" xfId="29832"/>
    <cellStyle name="Note 6 2 6 12 2 2" xfId="29833"/>
    <cellStyle name="Note 6 2 6 12 3" xfId="29834"/>
    <cellStyle name="Note 6 2 6 13" xfId="29835"/>
    <cellStyle name="Note 6 2 6 13 2" xfId="29836"/>
    <cellStyle name="Note 6 2 6 13 2 2" xfId="29837"/>
    <cellStyle name="Note 6 2 6 13 3" xfId="29838"/>
    <cellStyle name="Note 6 2 6 14" xfId="29839"/>
    <cellStyle name="Note 6 2 6 14 2" xfId="29840"/>
    <cellStyle name="Note 6 2 6 14 2 2" xfId="29841"/>
    <cellStyle name="Note 6 2 6 14 3" xfId="29842"/>
    <cellStyle name="Note 6 2 6 15" xfId="29843"/>
    <cellStyle name="Note 6 2 6 15 2" xfId="29844"/>
    <cellStyle name="Note 6 2 6 15 2 2" xfId="29845"/>
    <cellStyle name="Note 6 2 6 15 3" xfId="29846"/>
    <cellStyle name="Note 6 2 6 16" xfId="29847"/>
    <cellStyle name="Note 6 2 6 16 2" xfId="29848"/>
    <cellStyle name="Note 6 2 6 16 2 2" xfId="29849"/>
    <cellStyle name="Note 6 2 6 16 3" xfId="29850"/>
    <cellStyle name="Note 6 2 6 17" xfId="29851"/>
    <cellStyle name="Note 6 2 6 17 2" xfId="29852"/>
    <cellStyle name="Note 6 2 6 17 2 2" xfId="29853"/>
    <cellStyle name="Note 6 2 6 17 3" xfId="29854"/>
    <cellStyle name="Note 6 2 6 18" xfId="29855"/>
    <cellStyle name="Note 6 2 6 18 2" xfId="29856"/>
    <cellStyle name="Note 6 2 6 18 2 2" xfId="29857"/>
    <cellStyle name="Note 6 2 6 18 3" xfId="29858"/>
    <cellStyle name="Note 6 2 6 19" xfId="29859"/>
    <cellStyle name="Note 6 2 6 19 2" xfId="29860"/>
    <cellStyle name="Note 6 2 6 19 2 2" xfId="29861"/>
    <cellStyle name="Note 6 2 6 19 3" xfId="29862"/>
    <cellStyle name="Note 6 2 6 2" xfId="29863"/>
    <cellStyle name="Note 6 2 6 2 2" xfId="29864"/>
    <cellStyle name="Note 6 2 6 2 2 2" xfId="29865"/>
    <cellStyle name="Note 6 2 6 2 3" xfId="29866"/>
    <cellStyle name="Note 6 2 6 20" xfId="29867"/>
    <cellStyle name="Note 6 2 6 20 2" xfId="29868"/>
    <cellStyle name="Note 6 2 6 20 2 2" xfId="29869"/>
    <cellStyle name="Note 6 2 6 20 3" xfId="29870"/>
    <cellStyle name="Note 6 2 6 21" xfId="29871"/>
    <cellStyle name="Note 6 2 6 21 2" xfId="29872"/>
    <cellStyle name="Note 6 2 6 22" xfId="29873"/>
    <cellStyle name="Note 6 2 6 3" xfId="29874"/>
    <cellStyle name="Note 6 2 6 3 2" xfId="29875"/>
    <cellStyle name="Note 6 2 6 3 2 2" xfId="29876"/>
    <cellStyle name="Note 6 2 6 3 3" xfId="29877"/>
    <cellStyle name="Note 6 2 6 4" xfId="29878"/>
    <cellStyle name="Note 6 2 6 4 2" xfId="29879"/>
    <cellStyle name="Note 6 2 6 4 2 2" xfId="29880"/>
    <cellStyle name="Note 6 2 6 4 3" xfId="29881"/>
    <cellStyle name="Note 6 2 6 5" xfId="29882"/>
    <cellStyle name="Note 6 2 6 5 2" xfId="29883"/>
    <cellStyle name="Note 6 2 6 5 2 2" xfId="29884"/>
    <cellStyle name="Note 6 2 6 5 3" xfId="29885"/>
    <cellStyle name="Note 6 2 6 6" xfId="29886"/>
    <cellStyle name="Note 6 2 6 6 2" xfId="29887"/>
    <cellStyle name="Note 6 2 6 6 2 2" xfId="29888"/>
    <cellStyle name="Note 6 2 6 6 3" xfId="29889"/>
    <cellStyle name="Note 6 2 6 7" xfId="29890"/>
    <cellStyle name="Note 6 2 6 7 2" xfId="29891"/>
    <cellStyle name="Note 6 2 6 7 2 2" xfId="29892"/>
    <cellStyle name="Note 6 2 6 7 3" xfId="29893"/>
    <cellStyle name="Note 6 2 6 8" xfId="29894"/>
    <cellStyle name="Note 6 2 6 8 2" xfId="29895"/>
    <cellStyle name="Note 6 2 6 8 2 2" xfId="29896"/>
    <cellStyle name="Note 6 2 6 8 3" xfId="29897"/>
    <cellStyle name="Note 6 2 6 9" xfId="29898"/>
    <cellStyle name="Note 6 2 6 9 2" xfId="29899"/>
    <cellStyle name="Note 6 2 6 9 2 2" xfId="29900"/>
    <cellStyle name="Note 6 2 6 9 3" xfId="29901"/>
    <cellStyle name="Note 6 2 7" xfId="29902"/>
    <cellStyle name="Note 6 2 7 2" xfId="29903"/>
    <cellStyle name="Note 6 2 7 2 2" xfId="29904"/>
    <cellStyle name="Note 6 2 7 3" xfId="29905"/>
    <cellStyle name="Note 6 2 8" xfId="29906"/>
    <cellStyle name="Note 6 2 8 2" xfId="29907"/>
    <cellStyle name="Note 6 2 8 2 2" xfId="29908"/>
    <cellStyle name="Note 6 2 8 3" xfId="29909"/>
    <cellStyle name="Note 6 2 9" xfId="29910"/>
    <cellStyle name="Note 6 2 9 2" xfId="29911"/>
    <cellStyle name="Note 6 2 9 2 2" xfId="29912"/>
    <cellStyle name="Note 6 2 9 3" xfId="29913"/>
    <cellStyle name="Note 6 20" xfId="29914"/>
    <cellStyle name="Note 6 20 2" xfId="29915"/>
    <cellStyle name="Note 6 20 2 2" xfId="29916"/>
    <cellStyle name="Note 6 20 3" xfId="29917"/>
    <cellStyle name="Note 6 21" xfId="29918"/>
    <cellStyle name="Note 6 21 2" xfId="29919"/>
    <cellStyle name="Note 6 21 2 2" xfId="29920"/>
    <cellStyle name="Note 6 21 3" xfId="29921"/>
    <cellStyle name="Note 6 22" xfId="29922"/>
    <cellStyle name="Note 6 22 2" xfId="29923"/>
    <cellStyle name="Note 6 22 2 2" xfId="29924"/>
    <cellStyle name="Note 6 22 3" xfId="29925"/>
    <cellStyle name="Note 6 23" xfId="29926"/>
    <cellStyle name="Note 6 23 2" xfId="29927"/>
    <cellStyle name="Note 6 24" xfId="29928"/>
    <cellStyle name="Note 6 25" xfId="29929"/>
    <cellStyle name="Note 6 26" xfId="29930"/>
    <cellStyle name="Note 6 27" xfId="29931"/>
    <cellStyle name="Note 6 3" xfId="29932"/>
    <cellStyle name="Note 6 3 10" xfId="29933"/>
    <cellStyle name="Note 6 3 10 2" xfId="29934"/>
    <cellStyle name="Note 6 3 10 2 2" xfId="29935"/>
    <cellStyle name="Note 6 3 10 3" xfId="29936"/>
    <cellStyle name="Note 6 3 11" xfId="29937"/>
    <cellStyle name="Note 6 3 11 2" xfId="29938"/>
    <cellStyle name="Note 6 3 11 2 2" xfId="29939"/>
    <cellStyle name="Note 6 3 11 3" xfId="29940"/>
    <cellStyle name="Note 6 3 12" xfId="29941"/>
    <cellStyle name="Note 6 3 12 2" xfId="29942"/>
    <cellStyle name="Note 6 3 12 2 2" xfId="29943"/>
    <cellStyle name="Note 6 3 12 3" xfId="29944"/>
    <cellStyle name="Note 6 3 13" xfId="29945"/>
    <cellStyle name="Note 6 3 13 2" xfId="29946"/>
    <cellStyle name="Note 6 3 13 2 2" xfId="29947"/>
    <cellStyle name="Note 6 3 13 3" xfId="29948"/>
    <cellStyle name="Note 6 3 14" xfId="29949"/>
    <cellStyle name="Note 6 3 14 2" xfId="29950"/>
    <cellStyle name="Note 6 3 14 2 2" xfId="29951"/>
    <cellStyle name="Note 6 3 14 3" xfId="29952"/>
    <cellStyle name="Note 6 3 15" xfId="29953"/>
    <cellStyle name="Note 6 3 15 2" xfId="29954"/>
    <cellStyle name="Note 6 3 15 2 2" xfId="29955"/>
    <cellStyle name="Note 6 3 15 3" xfId="29956"/>
    <cellStyle name="Note 6 3 16" xfId="29957"/>
    <cellStyle name="Note 6 3 16 2" xfId="29958"/>
    <cellStyle name="Note 6 3 16 2 2" xfId="29959"/>
    <cellStyle name="Note 6 3 16 3" xfId="29960"/>
    <cellStyle name="Note 6 3 17" xfId="29961"/>
    <cellStyle name="Note 6 3 17 2" xfId="29962"/>
    <cellStyle name="Note 6 3 17 2 2" xfId="29963"/>
    <cellStyle name="Note 6 3 17 3" xfId="29964"/>
    <cellStyle name="Note 6 3 18" xfId="29965"/>
    <cellStyle name="Note 6 3 18 2" xfId="29966"/>
    <cellStyle name="Note 6 3 18 2 2" xfId="29967"/>
    <cellStyle name="Note 6 3 18 3" xfId="29968"/>
    <cellStyle name="Note 6 3 19" xfId="29969"/>
    <cellStyle name="Note 6 3 19 2" xfId="29970"/>
    <cellStyle name="Note 6 3 19 2 2" xfId="29971"/>
    <cellStyle name="Note 6 3 19 3" xfId="29972"/>
    <cellStyle name="Note 6 3 2" xfId="29973"/>
    <cellStyle name="Note 6 3 2 10" xfId="29974"/>
    <cellStyle name="Note 6 3 2 10 2" xfId="29975"/>
    <cellStyle name="Note 6 3 2 10 2 2" xfId="29976"/>
    <cellStyle name="Note 6 3 2 10 3" xfId="29977"/>
    <cellStyle name="Note 6 3 2 11" xfId="29978"/>
    <cellStyle name="Note 6 3 2 11 2" xfId="29979"/>
    <cellStyle name="Note 6 3 2 11 2 2" xfId="29980"/>
    <cellStyle name="Note 6 3 2 11 3" xfId="29981"/>
    <cellStyle name="Note 6 3 2 12" xfId="29982"/>
    <cellStyle name="Note 6 3 2 12 2" xfId="29983"/>
    <cellStyle name="Note 6 3 2 12 2 2" xfId="29984"/>
    <cellStyle name="Note 6 3 2 12 3" xfId="29985"/>
    <cellStyle name="Note 6 3 2 13" xfId="29986"/>
    <cellStyle name="Note 6 3 2 13 2" xfId="29987"/>
    <cellStyle name="Note 6 3 2 13 2 2" xfId="29988"/>
    <cellStyle name="Note 6 3 2 13 3" xfId="29989"/>
    <cellStyle name="Note 6 3 2 14" xfId="29990"/>
    <cellStyle name="Note 6 3 2 14 2" xfId="29991"/>
    <cellStyle name="Note 6 3 2 14 2 2" xfId="29992"/>
    <cellStyle name="Note 6 3 2 14 3" xfId="29993"/>
    <cellStyle name="Note 6 3 2 15" xfId="29994"/>
    <cellStyle name="Note 6 3 2 15 2" xfId="29995"/>
    <cellStyle name="Note 6 3 2 15 2 2" xfId="29996"/>
    <cellStyle name="Note 6 3 2 15 3" xfId="29997"/>
    <cellStyle name="Note 6 3 2 16" xfId="29998"/>
    <cellStyle name="Note 6 3 2 16 2" xfId="29999"/>
    <cellStyle name="Note 6 3 2 16 2 2" xfId="30000"/>
    <cellStyle name="Note 6 3 2 16 3" xfId="30001"/>
    <cellStyle name="Note 6 3 2 17" xfId="30002"/>
    <cellStyle name="Note 6 3 2 17 2" xfId="30003"/>
    <cellStyle name="Note 6 3 2 17 2 2" xfId="30004"/>
    <cellStyle name="Note 6 3 2 17 3" xfId="30005"/>
    <cellStyle name="Note 6 3 2 18" xfId="30006"/>
    <cellStyle name="Note 6 3 2 18 2" xfId="30007"/>
    <cellStyle name="Note 6 3 2 19" xfId="30008"/>
    <cellStyle name="Note 6 3 2 2" xfId="30009"/>
    <cellStyle name="Note 6 3 2 2 10" xfId="30010"/>
    <cellStyle name="Note 6 3 2 2 10 2" xfId="30011"/>
    <cellStyle name="Note 6 3 2 2 10 2 2" xfId="30012"/>
    <cellStyle name="Note 6 3 2 2 10 3" xfId="30013"/>
    <cellStyle name="Note 6 3 2 2 11" xfId="30014"/>
    <cellStyle name="Note 6 3 2 2 11 2" xfId="30015"/>
    <cellStyle name="Note 6 3 2 2 11 2 2" xfId="30016"/>
    <cellStyle name="Note 6 3 2 2 11 3" xfId="30017"/>
    <cellStyle name="Note 6 3 2 2 12" xfId="30018"/>
    <cellStyle name="Note 6 3 2 2 12 2" xfId="30019"/>
    <cellStyle name="Note 6 3 2 2 12 2 2" xfId="30020"/>
    <cellStyle name="Note 6 3 2 2 12 3" xfId="30021"/>
    <cellStyle name="Note 6 3 2 2 13" xfId="30022"/>
    <cellStyle name="Note 6 3 2 2 13 2" xfId="30023"/>
    <cellStyle name="Note 6 3 2 2 13 2 2" xfId="30024"/>
    <cellStyle name="Note 6 3 2 2 13 3" xfId="30025"/>
    <cellStyle name="Note 6 3 2 2 14" xfId="30026"/>
    <cellStyle name="Note 6 3 2 2 14 2" xfId="30027"/>
    <cellStyle name="Note 6 3 2 2 14 2 2" xfId="30028"/>
    <cellStyle name="Note 6 3 2 2 14 3" xfId="30029"/>
    <cellStyle name="Note 6 3 2 2 15" xfId="30030"/>
    <cellStyle name="Note 6 3 2 2 15 2" xfId="30031"/>
    <cellStyle name="Note 6 3 2 2 15 2 2" xfId="30032"/>
    <cellStyle name="Note 6 3 2 2 15 3" xfId="30033"/>
    <cellStyle name="Note 6 3 2 2 16" xfId="30034"/>
    <cellStyle name="Note 6 3 2 2 16 2" xfId="30035"/>
    <cellStyle name="Note 6 3 2 2 16 2 2" xfId="30036"/>
    <cellStyle name="Note 6 3 2 2 16 3" xfId="30037"/>
    <cellStyle name="Note 6 3 2 2 17" xfId="30038"/>
    <cellStyle name="Note 6 3 2 2 17 2" xfId="30039"/>
    <cellStyle name="Note 6 3 2 2 17 2 2" xfId="30040"/>
    <cellStyle name="Note 6 3 2 2 17 3" xfId="30041"/>
    <cellStyle name="Note 6 3 2 2 18" xfId="30042"/>
    <cellStyle name="Note 6 3 2 2 18 2" xfId="30043"/>
    <cellStyle name="Note 6 3 2 2 18 2 2" xfId="30044"/>
    <cellStyle name="Note 6 3 2 2 18 3" xfId="30045"/>
    <cellStyle name="Note 6 3 2 2 19" xfId="30046"/>
    <cellStyle name="Note 6 3 2 2 19 2" xfId="30047"/>
    <cellStyle name="Note 6 3 2 2 19 2 2" xfId="30048"/>
    <cellStyle name="Note 6 3 2 2 19 3" xfId="30049"/>
    <cellStyle name="Note 6 3 2 2 2" xfId="30050"/>
    <cellStyle name="Note 6 3 2 2 2 2" xfId="30051"/>
    <cellStyle name="Note 6 3 2 2 2 2 2" xfId="30052"/>
    <cellStyle name="Note 6 3 2 2 2 3" xfId="30053"/>
    <cellStyle name="Note 6 3 2 2 20" xfId="30054"/>
    <cellStyle name="Note 6 3 2 2 20 2" xfId="30055"/>
    <cellStyle name="Note 6 3 2 2 20 2 2" xfId="30056"/>
    <cellStyle name="Note 6 3 2 2 20 3" xfId="30057"/>
    <cellStyle name="Note 6 3 2 2 21" xfId="30058"/>
    <cellStyle name="Note 6 3 2 2 21 2" xfId="30059"/>
    <cellStyle name="Note 6 3 2 2 22" xfId="30060"/>
    <cellStyle name="Note 6 3 2 2 3" xfId="30061"/>
    <cellStyle name="Note 6 3 2 2 3 2" xfId="30062"/>
    <cellStyle name="Note 6 3 2 2 3 2 2" xfId="30063"/>
    <cellStyle name="Note 6 3 2 2 3 3" xfId="30064"/>
    <cellStyle name="Note 6 3 2 2 4" xfId="30065"/>
    <cellStyle name="Note 6 3 2 2 4 2" xfId="30066"/>
    <cellStyle name="Note 6 3 2 2 4 2 2" xfId="30067"/>
    <cellStyle name="Note 6 3 2 2 4 3" xfId="30068"/>
    <cellStyle name="Note 6 3 2 2 5" xfId="30069"/>
    <cellStyle name="Note 6 3 2 2 5 2" xfId="30070"/>
    <cellStyle name="Note 6 3 2 2 5 2 2" xfId="30071"/>
    <cellStyle name="Note 6 3 2 2 5 3" xfId="30072"/>
    <cellStyle name="Note 6 3 2 2 6" xfId="30073"/>
    <cellStyle name="Note 6 3 2 2 6 2" xfId="30074"/>
    <cellStyle name="Note 6 3 2 2 6 2 2" xfId="30075"/>
    <cellStyle name="Note 6 3 2 2 6 3" xfId="30076"/>
    <cellStyle name="Note 6 3 2 2 7" xfId="30077"/>
    <cellStyle name="Note 6 3 2 2 7 2" xfId="30078"/>
    <cellStyle name="Note 6 3 2 2 7 2 2" xfId="30079"/>
    <cellStyle name="Note 6 3 2 2 7 3" xfId="30080"/>
    <cellStyle name="Note 6 3 2 2 8" xfId="30081"/>
    <cellStyle name="Note 6 3 2 2 8 2" xfId="30082"/>
    <cellStyle name="Note 6 3 2 2 8 2 2" xfId="30083"/>
    <cellStyle name="Note 6 3 2 2 8 3" xfId="30084"/>
    <cellStyle name="Note 6 3 2 2 9" xfId="30085"/>
    <cellStyle name="Note 6 3 2 2 9 2" xfId="30086"/>
    <cellStyle name="Note 6 3 2 2 9 2 2" xfId="30087"/>
    <cellStyle name="Note 6 3 2 2 9 3" xfId="30088"/>
    <cellStyle name="Note 6 3 2 3" xfId="30089"/>
    <cellStyle name="Note 6 3 2 3 2" xfId="30090"/>
    <cellStyle name="Note 6 3 2 3 2 2" xfId="30091"/>
    <cellStyle name="Note 6 3 2 3 3" xfId="30092"/>
    <cellStyle name="Note 6 3 2 4" xfId="30093"/>
    <cellStyle name="Note 6 3 2 4 2" xfId="30094"/>
    <cellStyle name="Note 6 3 2 4 2 2" xfId="30095"/>
    <cellStyle name="Note 6 3 2 4 3" xfId="30096"/>
    <cellStyle name="Note 6 3 2 5" xfId="30097"/>
    <cellStyle name="Note 6 3 2 5 2" xfId="30098"/>
    <cellStyle name="Note 6 3 2 5 2 2" xfId="30099"/>
    <cellStyle name="Note 6 3 2 5 3" xfId="30100"/>
    <cellStyle name="Note 6 3 2 6" xfId="30101"/>
    <cellStyle name="Note 6 3 2 6 2" xfId="30102"/>
    <cellStyle name="Note 6 3 2 6 2 2" xfId="30103"/>
    <cellStyle name="Note 6 3 2 6 3" xfId="30104"/>
    <cellStyle name="Note 6 3 2 7" xfId="30105"/>
    <cellStyle name="Note 6 3 2 7 2" xfId="30106"/>
    <cellStyle name="Note 6 3 2 7 2 2" xfId="30107"/>
    <cellStyle name="Note 6 3 2 7 3" xfId="30108"/>
    <cellStyle name="Note 6 3 2 8" xfId="30109"/>
    <cellStyle name="Note 6 3 2 8 2" xfId="30110"/>
    <cellStyle name="Note 6 3 2 8 2 2" xfId="30111"/>
    <cellStyle name="Note 6 3 2 8 3" xfId="30112"/>
    <cellStyle name="Note 6 3 2 9" xfId="30113"/>
    <cellStyle name="Note 6 3 2 9 2" xfId="30114"/>
    <cellStyle name="Note 6 3 2 9 2 2" xfId="30115"/>
    <cellStyle name="Note 6 3 2 9 3" xfId="30116"/>
    <cellStyle name="Note 6 3 20" xfId="30117"/>
    <cellStyle name="Note 6 3 20 2" xfId="30118"/>
    <cellStyle name="Note 6 3 20 2 2" xfId="30119"/>
    <cellStyle name="Note 6 3 20 3" xfId="30120"/>
    <cellStyle name="Note 6 3 21" xfId="30121"/>
    <cellStyle name="Note 6 3 21 2" xfId="30122"/>
    <cellStyle name="Note 6 3 22" xfId="30123"/>
    <cellStyle name="Note 6 3 3" xfId="30124"/>
    <cellStyle name="Note 6 3 3 10" xfId="30125"/>
    <cellStyle name="Note 6 3 3 10 2" xfId="30126"/>
    <cellStyle name="Note 6 3 3 10 2 2" xfId="30127"/>
    <cellStyle name="Note 6 3 3 10 3" xfId="30128"/>
    <cellStyle name="Note 6 3 3 11" xfId="30129"/>
    <cellStyle name="Note 6 3 3 11 2" xfId="30130"/>
    <cellStyle name="Note 6 3 3 11 2 2" xfId="30131"/>
    <cellStyle name="Note 6 3 3 11 3" xfId="30132"/>
    <cellStyle name="Note 6 3 3 12" xfId="30133"/>
    <cellStyle name="Note 6 3 3 12 2" xfId="30134"/>
    <cellStyle name="Note 6 3 3 12 2 2" xfId="30135"/>
    <cellStyle name="Note 6 3 3 12 3" xfId="30136"/>
    <cellStyle name="Note 6 3 3 13" xfId="30137"/>
    <cellStyle name="Note 6 3 3 13 2" xfId="30138"/>
    <cellStyle name="Note 6 3 3 13 2 2" xfId="30139"/>
    <cellStyle name="Note 6 3 3 13 3" xfId="30140"/>
    <cellStyle name="Note 6 3 3 14" xfId="30141"/>
    <cellStyle name="Note 6 3 3 14 2" xfId="30142"/>
    <cellStyle name="Note 6 3 3 14 2 2" xfId="30143"/>
    <cellStyle name="Note 6 3 3 14 3" xfId="30144"/>
    <cellStyle name="Note 6 3 3 15" xfId="30145"/>
    <cellStyle name="Note 6 3 3 15 2" xfId="30146"/>
    <cellStyle name="Note 6 3 3 15 2 2" xfId="30147"/>
    <cellStyle name="Note 6 3 3 15 3" xfId="30148"/>
    <cellStyle name="Note 6 3 3 16" xfId="30149"/>
    <cellStyle name="Note 6 3 3 16 2" xfId="30150"/>
    <cellStyle name="Note 6 3 3 16 2 2" xfId="30151"/>
    <cellStyle name="Note 6 3 3 16 3" xfId="30152"/>
    <cellStyle name="Note 6 3 3 17" xfId="30153"/>
    <cellStyle name="Note 6 3 3 17 2" xfId="30154"/>
    <cellStyle name="Note 6 3 3 17 2 2" xfId="30155"/>
    <cellStyle name="Note 6 3 3 17 3" xfId="30156"/>
    <cellStyle name="Note 6 3 3 18" xfId="30157"/>
    <cellStyle name="Note 6 3 3 18 2" xfId="30158"/>
    <cellStyle name="Note 6 3 3 19" xfId="30159"/>
    <cellStyle name="Note 6 3 3 2" xfId="30160"/>
    <cellStyle name="Note 6 3 3 2 10" xfId="30161"/>
    <cellStyle name="Note 6 3 3 2 10 2" xfId="30162"/>
    <cellStyle name="Note 6 3 3 2 10 2 2" xfId="30163"/>
    <cellStyle name="Note 6 3 3 2 10 3" xfId="30164"/>
    <cellStyle name="Note 6 3 3 2 11" xfId="30165"/>
    <cellStyle name="Note 6 3 3 2 11 2" xfId="30166"/>
    <cellStyle name="Note 6 3 3 2 11 2 2" xfId="30167"/>
    <cellStyle name="Note 6 3 3 2 11 3" xfId="30168"/>
    <cellStyle name="Note 6 3 3 2 12" xfId="30169"/>
    <cellStyle name="Note 6 3 3 2 12 2" xfId="30170"/>
    <cellStyle name="Note 6 3 3 2 12 2 2" xfId="30171"/>
    <cellStyle name="Note 6 3 3 2 12 3" xfId="30172"/>
    <cellStyle name="Note 6 3 3 2 13" xfId="30173"/>
    <cellStyle name="Note 6 3 3 2 13 2" xfId="30174"/>
    <cellStyle name="Note 6 3 3 2 13 2 2" xfId="30175"/>
    <cellStyle name="Note 6 3 3 2 13 3" xfId="30176"/>
    <cellStyle name="Note 6 3 3 2 14" xfId="30177"/>
    <cellStyle name="Note 6 3 3 2 14 2" xfId="30178"/>
    <cellStyle name="Note 6 3 3 2 14 2 2" xfId="30179"/>
    <cellStyle name="Note 6 3 3 2 14 3" xfId="30180"/>
    <cellStyle name="Note 6 3 3 2 15" xfId="30181"/>
    <cellStyle name="Note 6 3 3 2 15 2" xfId="30182"/>
    <cellStyle name="Note 6 3 3 2 15 2 2" xfId="30183"/>
    <cellStyle name="Note 6 3 3 2 15 3" xfId="30184"/>
    <cellStyle name="Note 6 3 3 2 16" xfId="30185"/>
    <cellStyle name="Note 6 3 3 2 16 2" xfId="30186"/>
    <cellStyle name="Note 6 3 3 2 16 2 2" xfId="30187"/>
    <cellStyle name="Note 6 3 3 2 16 3" xfId="30188"/>
    <cellStyle name="Note 6 3 3 2 17" xfId="30189"/>
    <cellStyle name="Note 6 3 3 2 17 2" xfId="30190"/>
    <cellStyle name="Note 6 3 3 2 17 2 2" xfId="30191"/>
    <cellStyle name="Note 6 3 3 2 17 3" xfId="30192"/>
    <cellStyle name="Note 6 3 3 2 18" xfId="30193"/>
    <cellStyle name="Note 6 3 3 2 18 2" xfId="30194"/>
    <cellStyle name="Note 6 3 3 2 18 2 2" xfId="30195"/>
    <cellStyle name="Note 6 3 3 2 18 3" xfId="30196"/>
    <cellStyle name="Note 6 3 3 2 19" xfId="30197"/>
    <cellStyle name="Note 6 3 3 2 19 2" xfId="30198"/>
    <cellStyle name="Note 6 3 3 2 19 2 2" xfId="30199"/>
    <cellStyle name="Note 6 3 3 2 19 3" xfId="30200"/>
    <cellStyle name="Note 6 3 3 2 2" xfId="30201"/>
    <cellStyle name="Note 6 3 3 2 2 2" xfId="30202"/>
    <cellStyle name="Note 6 3 3 2 2 2 2" xfId="30203"/>
    <cellStyle name="Note 6 3 3 2 2 3" xfId="30204"/>
    <cellStyle name="Note 6 3 3 2 20" xfId="30205"/>
    <cellStyle name="Note 6 3 3 2 20 2" xfId="30206"/>
    <cellStyle name="Note 6 3 3 2 20 2 2" xfId="30207"/>
    <cellStyle name="Note 6 3 3 2 20 3" xfId="30208"/>
    <cellStyle name="Note 6 3 3 2 21" xfId="30209"/>
    <cellStyle name="Note 6 3 3 2 21 2" xfId="30210"/>
    <cellStyle name="Note 6 3 3 2 22" xfId="30211"/>
    <cellStyle name="Note 6 3 3 2 3" xfId="30212"/>
    <cellStyle name="Note 6 3 3 2 3 2" xfId="30213"/>
    <cellStyle name="Note 6 3 3 2 3 2 2" xfId="30214"/>
    <cellStyle name="Note 6 3 3 2 3 3" xfId="30215"/>
    <cellStyle name="Note 6 3 3 2 4" xfId="30216"/>
    <cellStyle name="Note 6 3 3 2 4 2" xfId="30217"/>
    <cellStyle name="Note 6 3 3 2 4 2 2" xfId="30218"/>
    <cellStyle name="Note 6 3 3 2 4 3" xfId="30219"/>
    <cellStyle name="Note 6 3 3 2 5" xfId="30220"/>
    <cellStyle name="Note 6 3 3 2 5 2" xfId="30221"/>
    <cellStyle name="Note 6 3 3 2 5 2 2" xfId="30222"/>
    <cellStyle name="Note 6 3 3 2 5 3" xfId="30223"/>
    <cellStyle name="Note 6 3 3 2 6" xfId="30224"/>
    <cellStyle name="Note 6 3 3 2 6 2" xfId="30225"/>
    <cellStyle name="Note 6 3 3 2 6 2 2" xfId="30226"/>
    <cellStyle name="Note 6 3 3 2 6 3" xfId="30227"/>
    <cellStyle name="Note 6 3 3 2 7" xfId="30228"/>
    <cellStyle name="Note 6 3 3 2 7 2" xfId="30229"/>
    <cellStyle name="Note 6 3 3 2 7 2 2" xfId="30230"/>
    <cellStyle name="Note 6 3 3 2 7 3" xfId="30231"/>
    <cellStyle name="Note 6 3 3 2 8" xfId="30232"/>
    <cellStyle name="Note 6 3 3 2 8 2" xfId="30233"/>
    <cellStyle name="Note 6 3 3 2 8 2 2" xfId="30234"/>
    <cellStyle name="Note 6 3 3 2 8 3" xfId="30235"/>
    <cellStyle name="Note 6 3 3 2 9" xfId="30236"/>
    <cellStyle name="Note 6 3 3 2 9 2" xfId="30237"/>
    <cellStyle name="Note 6 3 3 2 9 2 2" xfId="30238"/>
    <cellStyle name="Note 6 3 3 2 9 3" xfId="30239"/>
    <cellStyle name="Note 6 3 3 3" xfId="30240"/>
    <cellStyle name="Note 6 3 3 3 2" xfId="30241"/>
    <cellStyle name="Note 6 3 3 3 2 2" xfId="30242"/>
    <cellStyle name="Note 6 3 3 3 3" xfId="30243"/>
    <cellStyle name="Note 6 3 3 4" xfId="30244"/>
    <cellStyle name="Note 6 3 3 4 2" xfId="30245"/>
    <cellStyle name="Note 6 3 3 4 2 2" xfId="30246"/>
    <cellStyle name="Note 6 3 3 4 3" xfId="30247"/>
    <cellStyle name="Note 6 3 3 5" xfId="30248"/>
    <cellStyle name="Note 6 3 3 5 2" xfId="30249"/>
    <cellStyle name="Note 6 3 3 5 2 2" xfId="30250"/>
    <cellStyle name="Note 6 3 3 5 3" xfId="30251"/>
    <cellStyle name="Note 6 3 3 6" xfId="30252"/>
    <cellStyle name="Note 6 3 3 6 2" xfId="30253"/>
    <cellStyle name="Note 6 3 3 6 2 2" xfId="30254"/>
    <cellStyle name="Note 6 3 3 6 3" xfId="30255"/>
    <cellStyle name="Note 6 3 3 7" xfId="30256"/>
    <cellStyle name="Note 6 3 3 7 2" xfId="30257"/>
    <cellStyle name="Note 6 3 3 7 2 2" xfId="30258"/>
    <cellStyle name="Note 6 3 3 7 3" xfId="30259"/>
    <cellStyle name="Note 6 3 3 8" xfId="30260"/>
    <cellStyle name="Note 6 3 3 8 2" xfId="30261"/>
    <cellStyle name="Note 6 3 3 8 2 2" xfId="30262"/>
    <cellStyle name="Note 6 3 3 8 3" xfId="30263"/>
    <cellStyle name="Note 6 3 3 9" xfId="30264"/>
    <cellStyle name="Note 6 3 3 9 2" xfId="30265"/>
    <cellStyle name="Note 6 3 3 9 2 2" xfId="30266"/>
    <cellStyle name="Note 6 3 3 9 3" xfId="30267"/>
    <cellStyle name="Note 6 3 4" xfId="30268"/>
    <cellStyle name="Note 6 3 4 10" xfId="30269"/>
    <cellStyle name="Note 6 3 4 10 2" xfId="30270"/>
    <cellStyle name="Note 6 3 4 10 2 2" xfId="30271"/>
    <cellStyle name="Note 6 3 4 10 3" xfId="30272"/>
    <cellStyle name="Note 6 3 4 11" xfId="30273"/>
    <cellStyle name="Note 6 3 4 11 2" xfId="30274"/>
    <cellStyle name="Note 6 3 4 11 2 2" xfId="30275"/>
    <cellStyle name="Note 6 3 4 11 3" xfId="30276"/>
    <cellStyle name="Note 6 3 4 12" xfId="30277"/>
    <cellStyle name="Note 6 3 4 12 2" xfId="30278"/>
    <cellStyle name="Note 6 3 4 12 2 2" xfId="30279"/>
    <cellStyle name="Note 6 3 4 12 3" xfId="30280"/>
    <cellStyle name="Note 6 3 4 13" xfId="30281"/>
    <cellStyle name="Note 6 3 4 13 2" xfId="30282"/>
    <cellStyle name="Note 6 3 4 13 2 2" xfId="30283"/>
    <cellStyle name="Note 6 3 4 13 3" xfId="30284"/>
    <cellStyle name="Note 6 3 4 14" xfId="30285"/>
    <cellStyle name="Note 6 3 4 14 2" xfId="30286"/>
    <cellStyle name="Note 6 3 4 14 2 2" xfId="30287"/>
    <cellStyle name="Note 6 3 4 14 3" xfId="30288"/>
    <cellStyle name="Note 6 3 4 15" xfId="30289"/>
    <cellStyle name="Note 6 3 4 15 2" xfId="30290"/>
    <cellStyle name="Note 6 3 4 15 2 2" xfId="30291"/>
    <cellStyle name="Note 6 3 4 15 3" xfId="30292"/>
    <cellStyle name="Note 6 3 4 16" xfId="30293"/>
    <cellStyle name="Note 6 3 4 16 2" xfId="30294"/>
    <cellStyle name="Note 6 3 4 16 2 2" xfId="30295"/>
    <cellStyle name="Note 6 3 4 16 3" xfId="30296"/>
    <cellStyle name="Note 6 3 4 17" xfId="30297"/>
    <cellStyle name="Note 6 3 4 17 2" xfId="30298"/>
    <cellStyle name="Note 6 3 4 17 2 2" xfId="30299"/>
    <cellStyle name="Note 6 3 4 17 3" xfId="30300"/>
    <cellStyle name="Note 6 3 4 18" xfId="30301"/>
    <cellStyle name="Note 6 3 4 18 2" xfId="30302"/>
    <cellStyle name="Note 6 3 4 18 2 2" xfId="30303"/>
    <cellStyle name="Note 6 3 4 18 3" xfId="30304"/>
    <cellStyle name="Note 6 3 4 19" xfId="30305"/>
    <cellStyle name="Note 6 3 4 19 2" xfId="30306"/>
    <cellStyle name="Note 6 3 4 19 2 2" xfId="30307"/>
    <cellStyle name="Note 6 3 4 19 3" xfId="30308"/>
    <cellStyle name="Note 6 3 4 2" xfId="30309"/>
    <cellStyle name="Note 6 3 4 2 10" xfId="30310"/>
    <cellStyle name="Note 6 3 4 2 10 2" xfId="30311"/>
    <cellStyle name="Note 6 3 4 2 10 2 2" xfId="30312"/>
    <cellStyle name="Note 6 3 4 2 10 3" xfId="30313"/>
    <cellStyle name="Note 6 3 4 2 11" xfId="30314"/>
    <cellStyle name="Note 6 3 4 2 11 2" xfId="30315"/>
    <cellStyle name="Note 6 3 4 2 11 2 2" xfId="30316"/>
    <cellStyle name="Note 6 3 4 2 11 3" xfId="30317"/>
    <cellStyle name="Note 6 3 4 2 12" xfId="30318"/>
    <cellStyle name="Note 6 3 4 2 12 2" xfId="30319"/>
    <cellStyle name="Note 6 3 4 2 12 2 2" xfId="30320"/>
    <cellStyle name="Note 6 3 4 2 12 3" xfId="30321"/>
    <cellStyle name="Note 6 3 4 2 13" xfId="30322"/>
    <cellStyle name="Note 6 3 4 2 13 2" xfId="30323"/>
    <cellStyle name="Note 6 3 4 2 13 2 2" xfId="30324"/>
    <cellStyle name="Note 6 3 4 2 13 3" xfId="30325"/>
    <cellStyle name="Note 6 3 4 2 14" xfId="30326"/>
    <cellStyle name="Note 6 3 4 2 14 2" xfId="30327"/>
    <cellStyle name="Note 6 3 4 2 14 2 2" xfId="30328"/>
    <cellStyle name="Note 6 3 4 2 14 3" xfId="30329"/>
    <cellStyle name="Note 6 3 4 2 15" xfId="30330"/>
    <cellStyle name="Note 6 3 4 2 15 2" xfId="30331"/>
    <cellStyle name="Note 6 3 4 2 15 2 2" xfId="30332"/>
    <cellStyle name="Note 6 3 4 2 15 3" xfId="30333"/>
    <cellStyle name="Note 6 3 4 2 16" xfId="30334"/>
    <cellStyle name="Note 6 3 4 2 16 2" xfId="30335"/>
    <cellStyle name="Note 6 3 4 2 16 2 2" xfId="30336"/>
    <cellStyle name="Note 6 3 4 2 16 3" xfId="30337"/>
    <cellStyle name="Note 6 3 4 2 17" xfId="30338"/>
    <cellStyle name="Note 6 3 4 2 17 2" xfId="30339"/>
    <cellStyle name="Note 6 3 4 2 17 2 2" xfId="30340"/>
    <cellStyle name="Note 6 3 4 2 17 3" xfId="30341"/>
    <cellStyle name="Note 6 3 4 2 18" xfId="30342"/>
    <cellStyle name="Note 6 3 4 2 18 2" xfId="30343"/>
    <cellStyle name="Note 6 3 4 2 18 2 2" xfId="30344"/>
    <cellStyle name="Note 6 3 4 2 18 3" xfId="30345"/>
    <cellStyle name="Note 6 3 4 2 19" xfId="30346"/>
    <cellStyle name="Note 6 3 4 2 19 2" xfId="30347"/>
    <cellStyle name="Note 6 3 4 2 19 2 2" xfId="30348"/>
    <cellStyle name="Note 6 3 4 2 19 3" xfId="30349"/>
    <cellStyle name="Note 6 3 4 2 2" xfId="30350"/>
    <cellStyle name="Note 6 3 4 2 2 2" xfId="30351"/>
    <cellStyle name="Note 6 3 4 2 2 2 2" xfId="30352"/>
    <cellStyle name="Note 6 3 4 2 2 3" xfId="30353"/>
    <cellStyle name="Note 6 3 4 2 20" xfId="30354"/>
    <cellStyle name="Note 6 3 4 2 20 2" xfId="30355"/>
    <cellStyle name="Note 6 3 4 2 20 2 2" xfId="30356"/>
    <cellStyle name="Note 6 3 4 2 20 3" xfId="30357"/>
    <cellStyle name="Note 6 3 4 2 21" xfId="30358"/>
    <cellStyle name="Note 6 3 4 2 21 2" xfId="30359"/>
    <cellStyle name="Note 6 3 4 2 22" xfId="30360"/>
    <cellStyle name="Note 6 3 4 2 3" xfId="30361"/>
    <cellStyle name="Note 6 3 4 2 3 2" xfId="30362"/>
    <cellStyle name="Note 6 3 4 2 3 2 2" xfId="30363"/>
    <cellStyle name="Note 6 3 4 2 3 3" xfId="30364"/>
    <cellStyle name="Note 6 3 4 2 4" xfId="30365"/>
    <cellStyle name="Note 6 3 4 2 4 2" xfId="30366"/>
    <cellStyle name="Note 6 3 4 2 4 2 2" xfId="30367"/>
    <cellStyle name="Note 6 3 4 2 4 3" xfId="30368"/>
    <cellStyle name="Note 6 3 4 2 5" xfId="30369"/>
    <cellStyle name="Note 6 3 4 2 5 2" xfId="30370"/>
    <cellStyle name="Note 6 3 4 2 5 2 2" xfId="30371"/>
    <cellStyle name="Note 6 3 4 2 5 3" xfId="30372"/>
    <cellStyle name="Note 6 3 4 2 6" xfId="30373"/>
    <cellStyle name="Note 6 3 4 2 6 2" xfId="30374"/>
    <cellStyle name="Note 6 3 4 2 6 2 2" xfId="30375"/>
    <cellStyle name="Note 6 3 4 2 6 3" xfId="30376"/>
    <cellStyle name="Note 6 3 4 2 7" xfId="30377"/>
    <cellStyle name="Note 6 3 4 2 7 2" xfId="30378"/>
    <cellStyle name="Note 6 3 4 2 7 2 2" xfId="30379"/>
    <cellStyle name="Note 6 3 4 2 7 3" xfId="30380"/>
    <cellStyle name="Note 6 3 4 2 8" xfId="30381"/>
    <cellStyle name="Note 6 3 4 2 8 2" xfId="30382"/>
    <cellStyle name="Note 6 3 4 2 8 2 2" xfId="30383"/>
    <cellStyle name="Note 6 3 4 2 8 3" xfId="30384"/>
    <cellStyle name="Note 6 3 4 2 9" xfId="30385"/>
    <cellStyle name="Note 6 3 4 2 9 2" xfId="30386"/>
    <cellStyle name="Note 6 3 4 2 9 2 2" xfId="30387"/>
    <cellStyle name="Note 6 3 4 2 9 3" xfId="30388"/>
    <cellStyle name="Note 6 3 4 20" xfId="30389"/>
    <cellStyle name="Note 6 3 4 20 2" xfId="30390"/>
    <cellStyle name="Note 6 3 4 20 2 2" xfId="30391"/>
    <cellStyle name="Note 6 3 4 20 3" xfId="30392"/>
    <cellStyle name="Note 6 3 4 21" xfId="30393"/>
    <cellStyle name="Note 6 3 4 21 2" xfId="30394"/>
    <cellStyle name="Note 6 3 4 21 2 2" xfId="30395"/>
    <cellStyle name="Note 6 3 4 21 3" xfId="30396"/>
    <cellStyle name="Note 6 3 4 22" xfId="30397"/>
    <cellStyle name="Note 6 3 4 22 2" xfId="30398"/>
    <cellStyle name="Note 6 3 4 23" xfId="30399"/>
    <cellStyle name="Note 6 3 4 3" xfId="30400"/>
    <cellStyle name="Note 6 3 4 3 2" xfId="30401"/>
    <cellStyle name="Note 6 3 4 3 2 2" xfId="30402"/>
    <cellStyle name="Note 6 3 4 3 3" xfId="30403"/>
    <cellStyle name="Note 6 3 4 4" xfId="30404"/>
    <cellStyle name="Note 6 3 4 4 2" xfId="30405"/>
    <cellStyle name="Note 6 3 4 4 2 2" xfId="30406"/>
    <cellStyle name="Note 6 3 4 4 3" xfId="30407"/>
    <cellStyle name="Note 6 3 4 5" xfId="30408"/>
    <cellStyle name="Note 6 3 4 5 2" xfId="30409"/>
    <cellStyle name="Note 6 3 4 5 2 2" xfId="30410"/>
    <cellStyle name="Note 6 3 4 5 3" xfId="30411"/>
    <cellStyle name="Note 6 3 4 6" xfId="30412"/>
    <cellStyle name="Note 6 3 4 6 2" xfId="30413"/>
    <cellStyle name="Note 6 3 4 6 2 2" xfId="30414"/>
    <cellStyle name="Note 6 3 4 6 3" xfId="30415"/>
    <cellStyle name="Note 6 3 4 7" xfId="30416"/>
    <cellStyle name="Note 6 3 4 7 2" xfId="30417"/>
    <cellStyle name="Note 6 3 4 7 2 2" xfId="30418"/>
    <cellStyle name="Note 6 3 4 7 3" xfId="30419"/>
    <cellStyle name="Note 6 3 4 8" xfId="30420"/>
    <cellStyle name="Note 6 3 4 8 2" xfId="30421"/>
    <cellStyle name="Note 6 3 4 8 2 2" xfId="30422"/>
    <cellStyle name="Note 6 3 4 8 3" xfId="30423"/>
    <cellStyle name="Note 6 3 4 9" xfId="30424"/>
    <cellStyle name="Note 6 3 4 9 2" xfId="30425"/>
    <cellStyle name="Note 6 3 4 9 2 2" xfId="30426"/>
    <cellStyle name="Note 6 3 4 9 3" xfId="30427"/>
    <cellStyle name="Note 6 3 5" xfId="30428"/>
    <cellStyle name="Note 6 3 5 10" xfId="30429"/>
    <cellStyle name="Note 6 3 5 10 2" xfId="30430"/>
    <cellStyle name="Note 6 3 5 10 2 2" xfId="30431"/>
    <cellStyle name="Note 6 3 5 10 3" xfId="30432"/>
    <cellStyle name="Note 6 3 5 11" xfId="30433"/>
    <cellStyle name="Note 6 3 5 11 2" xfId="30434"/>
    <cellStyle name="Note 6 3 5 11 2 2" xfId="30435"/>
    <cellStyle name="Note 6 3 5 11 3" xfId="30436"/>
    <cellStyle name="Note 6 3 5 12" xfId="30437"/>
    <cellStyle name="Note 6 3 5 12 2" xfId="30438"/>
    <cellStyle name="Note 6 3 5 12 2 2" xfId="30439"/>
    <cellStyle name="Note 6 3 5 12 3" xfId="30440"/>
    <cellStyle name="Note 6 3 5 13" xfId="30441"/>
    <cellStyle name="Note 6 3 5 13 2" xfId="30442"/>
    <cellStyle name="Note 6 3 5 13 2 2" xfId="30443"/>
    <cellStyle name="Note 6 3 5 13 3" xfId="30444"/>
    <cellStyle name="Note 6 3 5 14" xfId="30445"/>
    <cellStyle name="Note 6 3 5 14 2" xfId="30446"/>
    <cellStyle name="Note 6 3 5 14 2 2" xfId="30447"/>
    <cellStyle name="Note 6 3 5 14 3" xfId="30448"/>
    <cellStyle name="Note 6 3 5 15" xfId="30449"/>
    <cellStyle name="Note 6 3 5 15 2" xfId="30450"/>
    <cellStyle name="Note 6 3 5 15 2 2" xfId="30451"/>
    <cellStyle name="Note 6 3 5 15 3" xfId="30452"/>
    <cellStyle name="Note 6 3 5 16" xfId="30453"/>
    <cellStyle name="Note 6 3 5 16 2" xfId="30454"/>
    <cellStyle name="Note 6 3 5 16 2 2" xfId="30455"/>
    <cellStyle name="Note 6 3 5 16 3" xfId="30456"/>
    <cellStyle name="Note 6 3 5 17" xfId="30457"/>
    <cellStyle name="Note 6 3 5 17 2" xfId="30458"/>
    <cellStyle name="Note 6 3 5 17 2 2" xfId="30459"/>
    <cellStyle name="Note 6 3 5 17 3" xfId="30460"/>
    <cellStyle name="Note 6 3 5 18" xfId="30461"/>
    <cellStyle name="Note 6 3 5 18 2" xfId="30462"/>
    <cellStyle name="Note 6 3 5 18 2 2" xfId="30463"/>
    <cellStyle name="Note 6 3 5 18 3" xfId="30464"/>
    <cellStyle name="Note 6 3 5 19" xfId="30465"/>
    <cellStyle name="Note 6 3 5 19 2" xfId="30466"/>
    <cellStyle name="Note 6 3 5 19 2 2" xfId="30467"/>
    <cellStyle name="Note 6 3 5 19 3" xfId="30468"/>
    <cellStyle name="Note 6 3 5 2" xfId="30469"/>
    <cellStyle name="Note 6 3 5 2 2" xfId="30470"/>
    <cellStyle name="Note 6 3 5 2 2 2" xfId="30471"/>
    <cellStyle name="Note 6 3 5 2 3" xfId="30472"/>
    <cellStyle name="Note 6 3 5 20" xfId="30473"/>
    <cellStyle name="Note 6 3 5 20 2" xfId="30474"/>
    <cellStyle name="Note 6 3 5 20 2 2" xfId="30475"/>
    <cellStyle name="Note 6 3 5 20 3" xfId="30476"/>
    <cellStyle name="Note 6 3 5 21" xfId="30477"/>
    <cellStyle name="Note 6 3 5 21 2" xfId="30478"/>
    <cellStyle name="Note 6 3 5 22" xfId="30479"/>
    <cellStyle name="Note 6 3 5 3" xfId="30480"/>
    <cellStyle name="Note 6 3 5 3 2" xfId="30481"/>
    <cellStyle name="Note 6 3 5 3 2 2" xfId="30482"/>
    <cellStyle name="Note 6 3 5 3 3" xfId="30483"/>
    <cellStyle name="Note 6 3 5 4" xfId="30484"/>
    <cellStyle name="Note 6 3 5 4 2" xfId="30485"/>
    <cellStyle name="Note 6 3 5 4 2 2" xfId="30486"/>
    <cellStyle name="Note 6 3 5 4 3" xfId="30487"/>
    <cellStyle name="Note 6 3 5 5" xfId="30488"/>
    <cellStyle name="Note 6 3 5 5 2" xfId="30489"/>
    <cellStyle name="Note 6 3 5 5 2 2" xfId="30490"/>
    <cellStyle name="Note 6 3 5 5 3" xfId="30491"/>
    <cellStyle name="Note 6 3 5 6" xfId="30492"/>
    <cellStyle name="Note 6 3 5 6 2" xfId="30493"/>
    <cellStyle name="Note 6 3 5 6 2 2" xfId="30494"/>
    <cellStyle name="Note 6 3 5 6 3" xfId="30495"/>
    <cellStyle name="Note 6 3 5 7" xfId="30496"/>
    <cellStyle name="Note 6 3 5 7 2" xfId="30497"/>
    <cellStyle name="Note 6 3 5 7 2 2" xfId="30498"/>
    <cellStyle name="Note 6 3 5 7 3" xfId="30499"/>
    <cellStyle name="Note 6 3 5 8" xfId="30500"/>
    <cellStyle name="Note 6 3 5 8 2" xfId="30501"/>
    <cellStyle name="Note 6 3 5 8 2 2" xfId="30502"/>
    <cellStyle name="Note 6 3 5 8 3" xfId="30503"/>
    <cellStyle name="Note 6 3 5 9" xfId="30504"/>
    <cellStyle name="Note 6 3 5 9 2" xfId="30505"/>
    <cellStyle name="Note 6 3 5 9 2 2" xfId="30506"/>
    <cellStyle name="Note 6 3 5 9 3" xfId="30507"/>
    <cellStyle name="Note 6 3 6" xfId="30508"/>
    <cellStyle name="Note 6 3 6 2" xfId="30509"/>
    <cellStyle name="Note 6 3 6 2 2" xfId="30510"/>
    <cellStyle name="Note 6 3 6 3" xfId="30511"/>
    <cellStyle name="Note 6 3 7" xfId="30512"/>
    <cellStyle name="Note 6 3 7 2" xfId="30513"/>
    <cellStyle name="Note 6 3 7 2 2" xfId="30514"/>
    <cellStyle name="Note 6 3 7 3" xfId="30515"/>
    <cellStyle name="Note 6 3 8" xfId="30516"/>
    <cellStyle name="Note 6 3 8 2" xfId="30517"/>
    <cellStyle name="Note 6 3 8 2 2" xfId="30518"/>
    <cellStyle name="Note 6 3 8 3" xfId="30519"/>
    <cellStyle name="Note 6 3 9" xfId="30520"/>
    <cellStyle name="Note 6 3 9 2" xfId="30521"/>
    <cellStyle name="Note 6 3 9 2 2" xfId="30522"/>
    <cellStyle name="Note 6 3 9 3" xfId="30523"/>
    <cellStyle name="Note 6 4" xfId="30524"/>
    <cellStyle name="Note 6 4 10" xfId="30525"/>
    <cellStyle name="Note 6 4 10 2" xfId="30526"/>
    <cellStyle name="Note 6 4 10 2 2" xfId="30527"/>
    <cellStyle name="Note 6 4 10 3" xfId="30528"/>
    <cellStyle name="Note 6 4 11" xfId="30529"/>
    <cellStyle name="Note 6 4 11 2" xfId="30530"/>
    <cellStyle name="Note 6 4 11 2 2" xfId="30531"/>
    <cellStyle name="Note 6 4 11 3" xfId="30532"/>
    <cellStyle name="Note 6 4 12" xfId="30533"/>
    <cellStyle name="Note 6 4 12 2" xfId="30534"/>
    <cellStyle name="Note 6 4 12 2 2" xfId="30535"/>
    <cellStyle name="Note 6 4 12 3" xfId="30536"/>
    <cellStyle name="Note 6 4 13" xfId="30537"/>
    <cellStyle name="Note 6 4 13 2" xfId="30538"/>
    <cellStyle name="Note 6 4 13 2 2" xfId="30539"/>
    <cellStyle name="Note 6 4 13 3" xfId="30540"/>
    <cellStyle name="Note 6 4 14" xfId="30541"/>
    <cellStyle name="Note 6 4 14 2" xfId="30542"/>
    <cellStyle name="Note 6 4 14 2 2" xfId="30543"/>
    <cellStyle name="Note 6 4 14 3" xfId="30544"/>
    <cellStyle name="Note 6 4 15" xfId="30545"/>
    <cellStyle name="Note 6 4 15 2" xfId="30546"/>
    <cellStyle name="Note 6 4 15 2 2" xfId="30547"/>
    <cellStyle name="Note 6 4 15 3" xfId="30548"/>
    <cellStyle name="Note 6 4 16" xfId="30549"/>
    <cellStyle name="Note 6 4 16 2" xfId="30550"/>
    <cellStyle name="Note 6 4 16 2 2" xfId="30551"/>
    <cellStyle name="Note 6 4 16 3" xfId="30552"/>
    <cellStyle name="Note 6 4 17" xfId="30553"/>
    <cellStyle name="Note 6 4 17 2" xfId="30554"/>
    <cellStyle name="Note 6 4 17 2 2" xfId="30555"/>
    <cellStyle name="Note 6 4 17 3" xfId="30556"/>
    <cellStyle name="Note 6 4 18" xfId="30557"/>
    <cellStyle name="Note 6 4 18 2" xfId="30558"/>
    <cellStyle name="Note 6 4 19" xfId="30559"/>
    <cellStyle name="Note 6 4 2" xfId="30560"/>
    <cellStyle name="Note 6 4 2 10" xfId="30561"/>
    <cellStyle name="Note 6 4 2 10 2" xfId="30562"/>
    <cellStyle name="Note 6 4 2 10 2 2" xfId="30563"/>
    <cellStyle name="Note 6 4 2 10 3" xfId="30564"/>
    <cellStyle name="Note 6 4 2 11" xfId="30565"/>
    <cellStyle name="Note 6 4 2 11 2" xfId="30566"/>
    <cellStyle name="Note 6 4 2 11 2 2" xfId="30567"/>
    <cellStyle name="Note 6 4 2 11 3" xfId="30568"/>
    <cellStyle name="Note 6 4 2 12" xfId="30569"/>
    <cellStyle name="Note 6 4 2 12 2" xfId="30570"/>
    <cellStyle name="Note 6 4 2 12 2 2" xfId="30571"/>
    <cellStyle name="Note 6 4 2 12 3" xfId="30572"/>
    <cellStyle name="Note 6 4 2 13" xfId="30573"/>
    <cellStyle name="Note 6 4 2 13 2" xfId="30574"/>
    <cellStyle name="Note 6 4 2 13 2 2" xfId="30575"/>
    <cellStyle name="Note 6 4 2 13 3" xfId="30576"/>
    <cellStyle name="Note 6 4 2 14" xfId="30577"/>
    <cellStyle name="Note 6 4 2 14 2" xfId="30578"/>
    <cellStyle name="Note 6 4 2 14 2 2" xfId="30579"/>
    <cellStyle name="Note 6 4 2 14 3" xfId="30580"/>
    <cellStyle name="Note 6 4 2 15" xfId="30581"/>
    <cellStyle name="Note 6 4 2 15 2" xfId="30582"/>
    <cellStyle name="Note 6 4 2 15 2 2" xfId="30583"/>
    <cellStyle name="Note 6 4 2 15 3" xfId="30584"/>
    <cellStyle name="Note 6 4 2 16" xfId="30585"/>
    <cellStyle name="Note 6 4 2 16 2" xfId="30586"/>
    <cellStyle name="Note 6 4 2 16 2 2" xfId="30587"/>
    <cellStyle name="Note 6 4 2 16 3" xfId="30588"/>
    <cellStyle name="Note 6 4 2 17" xfId="30589"/>
    <cellStyle name="Note 6 4 2 17 2" xfId="30590"/>
    <cellStyle name="Note 6 4 2 17 2 2" xfId="30591"/>
    <cellStyle name="Note 6 4 2 17 3" xfId="30592"/>
    <cellStyle name="Note 6 4 2 18" xfId="30593"/>
    <cellStyle name="Note 6 4 2 18 2" xfId="30594"/>
    <cellStyle name="Note 6 4 2 18 2 2" xfId="30595"/>
    <cellStyle name="Note 6 4 2 18 3" xfId="30596"/>
    <cellStyle name="Note 6 4 2 19" xfId="30597"/>
    <cellStyle name="Note 6 4 2 19 2" xfId="30598"/>
    <cellStyle name="Note 6 4 2 19 2 2" xfId="30599"/>
    <cellStyle name="Note 6 4 2 19 3" xfId="30600"/>
    <cellStyle name="Note 6 4 2 2" xfId="30601"/>
    <cellStyle name="Note 6 4 2 2 2" xfId="30602"/>
    <cellStyle name="Note 6 4 2 2 2 2" xfId="30603"/>
    <cellStyle name="Note 6 4 2 2 3" xfId="30604"/>
    <cellStyle name="Note 6 4 2 20" xfId="30605"/>
    <cellStyle name="Note 6 4 2 20 2" xfId="30606"/>
    <cellStyle name="Note 6 4 2 20 2 2" xfId="30607"/>
    <cellStyle name="Note 6 4 2 20 3" xfId="30608"/>
    <cellStyle name="Note 6 4 2 21" xfId="30609"/>
    <cellStyle name="Note 6 4 2 21 2" xfId="30610"/>
    <cellStyle name="Note 6 4 2 22" xfId="30611"/>
    <cellStyle name="Note 6 4 2 3" xfId="30612"/>
    <cellStyle name="Note 6 4 2 3 2" xfId="30613"/>
    <cellStyle name="Note 6 4 2 3 2 2" xfId="30614"/>
    <cellStyle name="Note 6 4 2 3 3" xfId="30615"/>
    <cellStyle name="Note 6 4 2 4" xfId="30616"/>
    <cellStyle name="Note 6 4 2 4 2" xfId="30617"/>
    <cellStyle name="Note 6 4 2 4 2 2" xfId="30618"/>
    <cellStyle name="Note 6 4 2 4 3" xfId="30619"/>
    <cellStyle name="Note 6 4 2 5" xfId="30620"/>
    <cellStyle name="Note 6 4 2 5 2" xfId="30621"/>
    <cellStyle name="Note 6 4 2 5 2 2" xfId="30622"/>
    <cellStyle name="Note 6 4 2 5 3" xfId="30623"/>
    <cellStyle name="Note 6 4 2 6" xfId="30624"/>
    <cellStyle name="Note 6 4 2 6 2" xfId="30625"/>
    <cellStyle name="Note 6 4 2 6 2 2" xfId="30626"/>
    <cellStyle name="Note 6 4 2 6 3" xfId="30627"/>
    <cellStyle name="Note 6 4 2 7" xfId="30628"/>
    <cellStyle name="Note 6 4 2 7 2" xfId="30629"/>
    <cellStyle name="Note 6 4 2 7 2 2" xfId="30630"/>
    <cellStyle name="Note 6 4 2 7 3" xfId="30631"/>
    <cellStyle name="Note 6 4 2 8" xfId="30632"/>
    <cellStyle name="Note 6 4 2 8 2" xfId="30633"/>
    <cellStyle name="Note 6 4 2 8 2 2" xfId="30634"/>
    <cellStyle name="Note 6 4 2 8 3" xfId="30635"/>
    <cellStyle name="Note 6 4 2 9" xfId="30636"/>
    <cellStyle name="Note 6 4 2 9 2" xfId="30637"/>
    <cellStyle name="Note 6 4 2 9 2 2" xfId="30638"/>
    <cellStyle name="Note 6 4 2 9 3" xfId="30639"/>
    <cellStyle name="Note 6 4 3" xfId="30640"/>
    <cellStyle name="Note 6 4 3 2" xfId="30641"/>
    <cellStyle name="Note 6 4 3 2 2" xfId="30642"/>
    <cellStyle name="Note 6 4 3 3" xfId="30643"/>
    <cellStyle name="Note 6 4 4" xfId="30644"/>
    <cellStyle name="Note 6 4 4 2" xfId="30645"/>
    <cellStyle name="Note 6 4 4 2 2" xfId="30646"/>
    <cellStyle name="Note 6 4 4 3" xfId="30647"/>
    <cellStyle name="Note 6 4 5" xfId="30648"/>
    <cellStyle name="Note 6 4 5 2" xfId="30649"/>
    <cellStyle name="Note 6 4 5 2 2" xfId="30650"/>
    <cellStyle name="Note 6 4 5 3" xfId="30651"/>
    <cellStyle name="Note 6 4 6" xfId="30652"/>
    <cellStyle name="Note 6 4 6 2" xfId="30653"/>
    <cellStyle name="Note 6 4 6 2 2" xfId="30654"/>
    <cellStyle name="Note 6 4 6 3" xfId="30655"/>
    <cellStyle name="Note 6 4 7" xfId="30656"/>
    <cellStyle name="Note 6 4 7 2" xfId="30657"/>
    <cellStyle name="Note 6 4 7 2 2" xfId="30658"/>
    <cellStyle name="Note 6 4 7 3" xfId="30659"/>
    <cellStyle name="Note 6 4 8" xfId="30660"/>
    <cellStyle name="Note 6 4 8 2" xfId="30661"/>
    <cellStyle name="Note 6 4 8 2 2" xfId="30662"/>
    <cellStyle name="Note 6 4 8 3" xfId="30663"/>
    <cellStyle name="Note 6 4 9" xfId="30664"/>
    <cellStyle name="Note 6 4 9 2" xfId="30665"/>
    <cellStyle name="Note 6 4 9 2 2" xfId="30666"/>
    <cellStyle name="Note 6 4 9 3" xfId="30667"/>
    <cellStyle name="Note 6 5" xfId="30668"/>
    <cellStyle name="Note 6 5 10" xfId="30669"/>
    <cellStyle name="Note 6 5 10 2" xfId="30670"/>
    <cellStyle name="Note 6 5 10 2 2" xfId="30671"/>
    <cellStyle name="Note 6 5 10 3" xfId="30672"/>
    <cellStyle name="Note 6 5 11" xfId="30673"/>
    <cellStyle name="Note 6 5 11 2" xfId="30674"/>
    <cellStyle name="Note 6 5 11 2 2" xfId="30675"/>
    <cellStyle name="Note 6 5 11 3" xfId="30676"/>
    <cellStyle name="Note 6 5 12" xfId="30677"/>
    <cellStyle name="Note 6 5 12 2" xfId="30678"/>
    <cellStyle name="Note 6 5 12 2 2" xfId="30679"/>
    <cellStyle name="Note 6 5 12 3" xfId="30680"/>
    <cellStyle name="Note 6 5 13" xfId="30681"/>
    <cellStyle name="Note 6 5 13 2" xfId="30682"/>
    <cellStyle name="Note 6 5 13 2 2" xfId="30683"/>
    <cellStyle name="Note 6 5 13 3" xfId="30684"/>
    <cellStyle name="Note 6 5 14" xfId="30685"/>
    <cellStyle name="Note 6 5 14 2" xfId="30686"/>
    <cellStyle name="Note 6 5 14 2 2" xfId="30687"/>
    <cellStyle name="Note 6 5 14 3" xfId="30688"/>
    <cellStyle name="Note 6 5 15" xfId="30689"/>
    <cellStyle name="Note 6 5 15 2" xfId="30690"/>
    <cellStyle name="Note 6 5 15 2 2" xfId="30691"/>
    <cellStyle name="Note 6 5 15 3" xfId="30692"/>
    <cellStyle name="Note 6 5 16" xfId="30693"/>
    <cellStyle name="Note 6 5 16 2" xfId="30694"/>
    <cellStyle name="Note 6 5 16 2 2" xfId="30695"/>
    <cellStyle name="Note 6 5 16 3" xfId="30696"/>
    <cellStyle name="Note 6 5 17" xfId="30697"/>
    <cellStyle name="Note 6 5 17 2" xfId="30698"/>
    <cellStyle name="Note 6 5 17 2 2" xfId="30699"/>
    <cellStyle name="Note 6 5 17 3" xfId="30700"/>
    <cellStyle name="Note 6 5 18" xfId="30701"/>
    <cellStyle name="Note 6 5 18 2" xfId="30702"/>
    <cellStyle name="Note 6 5 19" xfId="30703"/>
    <cellStyle name="Note 6 5 2" xfId="30704"/>
    <cellStyle name="Note 6 5 2 10" xfId="30705"/>
    <cellStyle name="Note 6 5 2 10 2" xfId="30706"/>
    <cellStyle name="Note 6 5 2 10 2 2" xfId="30707"/>
    <cellStyle name="Note 6 5 2 10 3" xfId="30708"/>
    <cellStyle name="Note 6 5 2 11" xfId="30709"/>
    <cellStyle name="Note 6 5 2 11 2" xfId="30710"/>
    <cellStyle name="Note 6 5 2 11 2 2" xfId="30711"/>
    <cellStyle name="Note 6 5 2 11 3" xfId="30712"/>
    <cellStyle name="Note 6 5 2 12" xfId="30713"/>
    <cellStyle name="Note 6 5 2 12 2" xfId="30714"/>
    <cellStyle name="Note 6 5 2 12 2 2" xfId="30715"/>
    <cellStyle name="Note 6 5 2 12 3" xfId="30716"/>
    <cellStyle name="Note 6 5 2 13" xfId="30717"/>
    <cellStyle name="Note 6 5 2 13 2" xfId="30718"/>
    <cellStyle name="Note 6 5 2 13 2 2" xfId="30719"/>
    <cellStyle name="Note 6 5 2 13 3" xfId="30720"/>
    <cellStyle name="Note 6 5 2 14" xfId="30721"/>
    <cellStyle name="Note 6 5 2 14 2" xfId="30722"/>
    <cellStyle name="Note 6 5 2 14 2 2" xfId="30723"/>
    <cellStyle name="Note 6 5 2 14 3" xfId="30724"/>
    <cellStyle name="Note 6 5 2 15" xfId="30725"/>
    <cellStyle name="Note 6 5 2 15 2" xfId="30726"/>
    <cellStyle name="Note 6 5 2 15 2 2" xfId="30727"/>
    <cellStyle name="Note 6 5 2 15 3" xfId="30728"/>
    <cellStyle name="Note 6 5 2 16" xfId="30729"/>
    <cellStyle name="Note 6 5 2 16 2" xfId="30730"/>
    <cellStyle name="Note 6 5 2 16 2 2" xfId="30731"/>
    <cellStyle name="Note 6 5 2 16 3" xfId="30732"/>
    <cellStyle name="Note 6 5 2 17" xfId="30733"/>
    <cellStyle name="Note 6 5 2 17 2" xfId="30734"/>
    <cellStyle name="Note 6 5 2 17 2 2" xfId="30735"/>
    <cellStyle name="Note 6 5 2 17 3" xfId="30736"/>
    <cellStyle name="Note 6 5 2 18" xfId="30737"/>
    <cellStyle name="Note 6 5 2 18 2" xfId="30738"/>
    <cellStyle name="Note 6 5 2 18 2 2" xfId="30739"/>
    <cellStyle name="Note 6 5 2 18 3" xfId="30740"/>
    <cellStyle name="Note 6 5 2 19" xfId="30741"/>
    <cellStyle name="Note 6 5 2 19 2" xfId="30742"/>
    <cellStyle name="Note 6 5 2 19 2 2" xfId="30743"/>
    <cellStyle name="Note 6 5 2 19 3" xfId="30744"/>
    <cellStyle name="Note 6 5 2 2" xfId="30745"/>
    <cellStyle name="Note 6 5 2 2 2" xfId="30746"/>
    <cellStyle name="Note 6 5 2 2 2 2" xfId="30747"/>
    <cellStyle name="Note 6 5 2 2 3" xfId="30748"/>
    <cellStyle name="Note 6 5 2 20" xfId="30749"/>
    <cellStyle name="Note 6 5 2 20 2" xfId="30750"/>
    <cellStyle name="Note 6 5 2 20 2 2" xfId="30751"/>
    <cellStyle name="Note 6 5 2 20 3" xfId="30752"/>
    <cellStyle name="Note 6 5 2 21" xfId="30753"/>
    <cellStyle name="Note 6 5 2 21 2" xfId="30754"/>
    <cellStyle name="Note 6 5 2 22" xfId="30755"/>
    <cellStyle name="Note 6 5 2 3" xfId="30756"/>
    <cellStyle name="Note 6 5 2 3 2" xfId="30757"/>
    <cellStyle name="Note 6 5 2 3 2 2" xfId="30758"/>
    <cellStyle name="Note 6 5 2 3 3" xfId="30759"/>
    <cellStyle name="Note 6 5 2 4" xfId="30760"/>
    <cellStyle name="Note 6 5 2 4 2" xfId="30761"/>
    <cellStyle name="Note 6 5 2 4 2 2" xfId="30762"/>
    <cellStyle name="Note 6 5 2 4 3" xfId="30763"/>
    <cellStyle name="Note 6 5 2 5" xfId="30764"/>
    <cellStyle name="Note 6 5 2 5 2" xfId="30765"/>
    <cellStyle name="Note 6 5 2 5 2 2" xfId="30766"/>
    <cellStyle name="Note 6 5 2 5 3" xfId="30767"/>
    <cellStyle name="Note 6 5 2 6" xfId="30768"/>
    <cellStyle name="Note 6 5 2 6 2" xfId="30769"/>
    <cellStyle name="Note 6 5 2 6 2 2" xfId="30770"/>
    <cellStyle name="Note 6 5 2 6 3" xfId="30771"/>
    <cellStyle name="Note 6 5 2 7" xfId="30772"/>
    <cellStyle name="Note 6 5 2 7 2" xfId="30773"/>
    <cellStyle name="Note 6 5 2 7 2 2" xfId="30774"/>
    <cellStyle name="Note 6 5 2 7 3" xfId="30775"/>
    <cellStyle name="Note 6 5 2 8" xfId="30776"/>
    <cellStyle name="Note 6 5 2 8 2" xfId="30777"/>
    <cellStyle name="Note 6 5 2 8 2 2" xfId="30778"/>
    <cellStyle name="Note 6 5 2 8 3" xfId="30779"/>
    <cellStyle name="Note 6 5 2 9" xfId="30780"/>
    <cellStyle name="Note 6 5 2 9 2" xfId="30781"/>
    <cellStyle name="Note 6 5 2 9 2 2" xfId="30782"/>
    <cellStyle name="Note 6 5 2 9 3" xfId="30783"/>
    <cellStyle name="Note 6 5 3" xfId="30784"/>
    <cellStyle name="Note 6 5 3 2" xfId="30785"/>
    <cellStyle name="Note 6 5 3 2 2" xfId="30786"/>
    <cellStyle name="Note 6 5 3 3" xfId="30787"/>
    <cellStyle name="Note 6 5 4" xfId="30788"/>
    <cellStyle name="Note 6 5 4 2" xfId="30789"/>
    <cellStyle name="Note 6 5 4 2 2" xfId="30790"/>
    <cellStyle name="Note 6 5 4 3" xfId="30791"/>
    <cellStyle name="Note 6 5 5" xfId="30792"/>
    <cellStyle name="Note 6 5 5 2" xfId="30793"/>
    <cellStyle name="Note 6 5 5 2 2" xfId="30794"/>
    <cellStyle name="Note 6 5 5 3" xfId="30795"/>
    <cellStyle name="Note 6 5 6" xfId="30796"/>
    <cellStyle name="Note 6 5 6 2" xfId="30797"/>
    <cellStyle name="Note 6 5 6 2 2" xfId="30798"/>
    <cellStyle name="Note 6 5 6 3" xfId="30799"/>
    <cellStyle name="Note 6 5 7" xfId="30800"/>
    <cellStyle name="Note 6 5 7 2" xfId="30801"/>
    <cellStyle name="Note 6 5 7 2 2" xfId="30802"/>
    <cellStyle name="Note 6 5 7 3" xfId="30803"/>
    <cellStyle name="Note 6 5 8" xfId="30804"/>
    <cellStyle name="Note 6 5 8 2" xfId="30805"/>
    <cellStyle name="Note 6 5 8 2 2" xfId="30806"/>
    <cellStyle name="Note 6 5 8 3" xfId="30807"/>
    <cellStyle name="Note 6 5 9" xfId="30808"/>
    <cellStyle name="Note 6 5 9 2" xfId="30809"/>
    <cellStyle name="Note 6 5 9 2 2" xfId="30810"/>
    <cellStyle name="Note 6 5 9 3" xfId="30811"/>
    <cellStyle name="Note 6 6" xfId="30812"/>
    <cellStyle name="Note 6 6 10" xfId="30813"/>
    <cellStyle name="Note 6 6 10 2" xfId="30814"/>
    <cellStyle name="Note 6 6 10 2 2" xfId="30815"/>
    <cellStyle name="Note 6 6 10 3" xfId="30816"/>
    <cellStyle name="Note 6 6 11" xfId="30817"/>
    <cellStyle name="Note 6 6 11 2" xfId="30818"/>
    <cellStyle name="Note 6 6 11 2 2" xfId="30819"/>
    <cellStyle name="Note 6 6 11 3" xfId="30820"/>
    <cellStyle name="Note 6 6 12" xfId="30821"/>
    <cellStyle name="Note 6 6 12 2" xfId="30822"/>
    <cellStyle name="Note 6 6 12 2 2" xfId="30823"/>
    <cellStyle name="Note 6 6 12 3" xfId="30824"/>
    <cellStyle name="Note 6 6 13" xfId="30825"/>
    <cellStyle name="Note 6 6 13 2" xfId="30826"/>
    <cellStyle name="Note 6 6 13 2 2" xfId="30827"/>
    <cellStyle name="Note 6 6 13 3" xfId="30828"/>
    <cellStyle name="Note 6 6 14" xfId="30829"/>
    <cellStyle name="Note 6 6 14 2" xfId="30830"/>
    <cellStyle name="Note 6 6 14 2 2" xfId="30831"/>
    <cellStyle name="Note 6 6 14 3" xfId="30832"/>
    <cellStyle name="Note 6 6 15" xfId="30833"/>
    <cellStyle name="Note 6 6 15 2" xfId="30834"/>
    <cellStyle name="Note 6 6 15 2 2" xfId="30835"/>
    <cellStyle name="Note 6 6 15 3" xfId="30836"/>
    <cellStyle name="Note 6 6 16" xfId="30837"/>
    <cellStyle name="Note 6 6 16 2" xfId="30838"/>
    <cellStyle name="Note 6 6 16 2 2" xfId="30839"/>
    <cellStyle name="Note 6 6 16 3" xfId="30840"/>
    <cellStyle name="Note 6 6 17" xfId="30841"/>
    <cellStyle name="Note 6 6 17 2" xfId="30842"/>
    <cellStyle name="Note 6 6 17 2 2" xfId="30843"/>
    <cellStyle name="Note 6 6 17 3" xfId="30844"/>
    <cellStyle name="Note 6 6 18" xfId="30845"/>
    <cellStyle name="Note 6 6 18 2" xfId="30846"/>
    <cellStyle name="Note 6 6 18 2 2" xfId="30847"/>
    <cellStyle name="Note 6 6 18 3" xfId="30848"/>
    <cellStyle name="Note 6 6 19" xfId="30849"/>
    <cellStyle name="Note 6 6 19 2" xfId="30850"/>
    <cellStyle name="Note 6 6 19 2 2" xfId="30851"/>
    <cellStyle name="Note 6 6 19 3" xfId="30852"/>
    <cellStyle name="Note 6 6 2" xfId="30853"/>
    <cellStyle name="Note 6 6 2 10" xfId="30854"/>
    <cellStyle name="Note 6 6 2 10 2" xfId="30855"/>
    <cellStyle name="Note 6 6 2 10 2 2" xfId="30856"/>
    <cellStyle name="Note 6 6 2 10 3" xfId="30857"/>
    <cellStyle name="Note 6 6 2 11" xfId="30858"/>
    <cellStyle name="Note 6 6 2 11 2" xfId="30859"/>
    <cellStyle name="Note 6 6 2 11 2 2" xfId="30860"/>
    <cellStyle name="Note 6 6 2 11 3" xfId="30861"/>
    <cellStyle name="Note 6 6 2 12" xfId="30862"/>
    <cellStyle name="Note 6 6 2 12 2" xfId="30863"/>
    <cellStyle name="Note 6 6 2 12 2 2" xfId="30864"/>
    <cellStyle name="Note 6 6 2 12 3" xfId="30865"/>
    <cellStyle name="Note 6 6 2 13" xfId="30866"/>
    <cellStyle name="Note 6 6 2 13 2" xfId="30867"/>
    <cellStyle name="Note 6 6 2 13 2 2" xfId="30868"/>
    <cellStyle name="Note 6 6 2 13 3" xfId="30869"/>
    <cellStyle name="Note 6 6 2 14" xfId="30870"/>
    <cellStyle name="Note 6 6 2 14 2" xfId="30871"/>
    <cellStyle name="Note 6 6 2 14 2 2" xfId="30872"/>
    <cellStyle name="Note 6 6 2 14 3" xfId="30873"/>
    <cellStyle name="Note 6 6 2 15" xfId="30874"/>
    <cellStyle name="Note 6 6 2 15 2" xfId="30875"/>
    <cellStyle name="Note 6 6 2 15 2 2" xfId="30876"/>
    <cellStyle name="Note 6 6 2 15 3" xfId="30877"/>
    <cellStyle name="Note 6 6 2 16" xfId="30878"/>
    <cellStyle name="Note 6 6 2 16 2" xfId="30879"/>
    <cellStyle name="Note 6 6 2 16 2 2" xfId="30880"/>
    <cellStyle name="Note 6 6 2 16 3" xfId="30881"/>
    <cellStyle name="Note 6 6 2 17" xfId="30882"/>
    <cellStyle name="Note 6 6 2 17 2" xfId="30883"/>
    <cellStyle name="Note 6 6 2 17 2 2" xfId="30884"/>
    <cellStyle name="Note 6 6 2 17 3" xfId="30885"/>
    <cellStyle name="Note 6 6 2 18" xfId="30886"/>
    <cellStyle name="Note 6 6 2 18 2" xfId="30887"/>
    <cellStyle name="Note 6 6 2 18 2 2" xfId="30888"/>
    <cellStyle name="Note 6 6 2 18 3" xfId="30889"/>
    <cellStyle name="Note 6 6 2 19" xfId="30890"/>
    <cellStyle name="Note 6 6 2 19 2" xfId="30891"/>
    <cellStyle name="Note 6 6 2 19 2 2" xfId="30892"/>
    <cellStyle name="Note 6 6 2 19 3" xfId="30893"/>
    <cellStyle name="Note 6 6 2 2" xfId="30894"/>
    <cellStyle name="Note 6 6 2 2 2" xfId="30895"/>
    <cellStyle name="Note 6 6 2 2 2 2" xfId="30896"/>
    <cellStyle name="Note 6 6 2 2 3" xfId="30897"/>
    <cellStyle name="Note 6 6 2 20" xfId="30898"/>
    <cellStyle name="Note 6 6 2 20 2" xfId="30899"/>
    <cellStyle name="Note 6 6 2 20 2 2" xfId="30900"/>
    <cellStyle name="Note 6 6 2 20 3" xfId="30901"/>
    <cellStyle name="Note 6 6 2 21" xfId="30902"/>
    <cellStyle name="Note 6 6 2 21 2" xfId="30903"/>
    <cellStyle name="Note 6 6 2 22" xfId="30904"/>
    <cellStyle name="Note 6 6 2 3" xfId="30905"/>
    <cellStyle name="Note 6 6 2 3 2" xfId="30906"/>
    <cellStyle name="Note 6 6 2 3 2 2" xfId="30907"/>
    <cellStyle name="Note 6 6 2 3 3" xfId="30908"/>
    <cellStyle name="Note 6 6 2 4" xfId="30909"/>
    <cellStyle name="Note 6 6 2 4 2" xfId="30910"/>
    <cellStyle name="Note 6 6 2 4 2 2" xfId="30911"/>
    <cellStyle name="Note 6 6 2 4 3" xfId="30912"/>
    <cellStyle name="Note 6 6 2 5" xfId="30913"/>
    <cellStyle name="Note 6 6 2 5 2" xfId="30914"/>
    <cellStyle name="Note 6 6 2 5 2 2" xfId="30915"/>
    <cellStyle name="Note 6 6 2 5 3" xfId="30916"/>
    <cellStyle name="Note 6 6 2 6" xfId="30917"/>
    <cellStyle name="Note 6 6 2 6 2" xfId="30918"/>
    <cellStyle name="Note 6 6 2 6 2 2" xfId="30919"/>
    <cellStyle name="Note 6 6 2 6 3" xfId="30920"/>
    <cellStyle name="Note 6 6 2 7" xfId="30921"/>
    <cellStyle name="Note 6 6 2 7 2" xfId="30922"/>
    <cellStyle name="Note 6 6 2 7 2 2" xfId="30923"/>
    <cellStyle name="Note 6 6 2 7 3" xfId="30924"/>
    <cellStyle name="Note 6 6 2 8" xfId="30925"/>
    <cellStyle name="Note 6 6 2 8 2" xfId="30926"/>
    <cellStyle name="Note 6 6 2 8 2 2" xfId="30927"/>
    <cellStyle name="Note 6 6 2 8 3" xfId="30928"/>
    <cellStyle name="Note 6 6 2 9" xfId="30929"/>
    <cellStyle name="Note 6 6 2 9 2" xfId="30930"/>
    <cellStyle name="Note 6 6 2 9 2 2" xfId="30931"/>
    <cellStyle name="Note 6 6 2 9 3" xfId="30932"/>
    <cellStyle name="Note 6 6 20" xfId="30933"/>
    <cellStyle name="Note 6 6 20 2" xfId="30934"/>
    <cellStyle name="Note 6 6 20 2 2" xfId="30935"/>
    <cellStyle name="Note 6 6 20 3" xfId="30936"/>
    <cellStyle name="Note 6 6 21" xfId="30937"/>
    <cellStyle name="Note 6 6 21 2" xfId="30938"/>
    <cellStyle name="Note 6 6 21 2 2" xfId="30939"/>
    <cellStyle name="Note 6 6 21 3" xfId="30940"/>
    <cellStyle name="Note 6 6 22" xfId="30941"/>
    <cellStyle name="Note 6 6 22 2" xfId="30942"/>
    <cellStyle name="Note 6 6 23" xfId="30943"/>
    <cellStyle name="Note 6 6 3" xfId="30944"/>
    <cellStyle name="Note 6 6 3 2" xfId="30945"/>
    <cellStyle name="Note 6 6 3 2 2" xfId="30946"/>
    <cellStyle name="Note 6 6 3 3" xfId="30947"/>
    <cellStyle name="Note 6 6 4" xfId="30948"/>
    <cellStyle name="Note 6 6 4 2" xfId="30949"/>
    <cellStyle name="Note 6 6 4 2 2" xfId="30950"/>
    <cellStyle name="Note 6 6 4 3" xfId="30951"/>
    <cellStyle name="Note 6 6 5" xfId="30952"/>
    <cellStyle name="Note 6 6 5 2" xfId="30953"/>
    <cellStyle name="Note 6 6 5 2 2" xfId="30954"/>
    <cellStyle name="Note 6 6 5 3" xfId="30955"/>
    <cellStyle name="Note 6 6 6" xfId="30956"/>
    <cellStyle name="Note 6 6 6 2" xfId="30957"/>
    <cellStyle name="Note 6 6 6 2 2" xfId="30958"/>
    <cellStyle name="Note 6 6 6 3" xfId="30959"/>
    <cellStyle name="Note 6 6 7" xfId="30960"/>
    <cellStyle name="Note 6 6 7 2" xfId="30961"/>
    <cellStyle name="Note 6 6 7 2 2" xfId="30962"/>
    <cellStyle name="Note 6 6 7 3" xfId="30963"/>
    <cellStyle name="Note 6 6 8" xfId="30964"/>
    <cellStyle name="Note 6 6 8 2" xfId="30965"/>
    <cellStyle name="Note 6 6 8 2 2" xfId="30966"/>
    <cellStyle name="Note 6 6 8 3" xfId="30967"/>
    <cellStyle name="Note 6 6 9" xfId="30968"/>
    <cellStyle name="Note 6 6 9 2" xfId="30969"/>
    <cellStyle name="Note 6 6 9 2 2" xfId="30970"/>
    <cellStyle name="Note 6 6 9 3" xfId="30971"/>
    <cellStyle name="Note 6 7" xfId="30972"/>
    <cellStyle name="Note 6 7 10" xfId="30973"/>
    <cellStyle name="Note 6 7 10 2" xfId="30974"/>
    <cellStyle name="Note 6 7 10 2 2" xfId="30975"/>
    <cellStyle name="Note 6 7 10 3" xfId="30976"/>
    <cellStyle name="Note 6 7 11" xfId="30977"/>
    <cellStyle name="Note 6 7 11 2" xfId="30978"/>
    <cellStyle name="Note 6 7 11 2 2" xfId="30979"/>
    <cellStyle name="Note 6 7 11 3" xfId="30980"/>
    <cellStyle name="Note 6 7 12" xfId="30981"/>
    <cellStyle name="Note 6 7 12 2" xfId="30982"/>
    <cellStyle name="Note 6 7 12 2 2" xfId="30983"/>
    <cellStyle name="Note 6 7 12 3" xfId="30984"/>
    <cellStyle name="Note 6 7 13" xfId="30985"/>
    <cellStyle name="Note 6 7 13 2" xfId="30986"/>
    <cellStyle name="Note 6 7 13 2 2" xfId="30987"/>
    <cellStyle name="Note 6 7 13 3" xfId="30988"/>
    <cellStyle name="Note 6 7 14" xfId="30989"/>
    <cellStyle name="Note 6 7 14 2" xfId="30990"/>
    <cellStyle name="Note 6 7 14 2 2" xfId="30991"/>
    <cellStyle name="Note 6 7 14 3" xfId="30992"/>
    <cellStyle name="Note 6 7 15" xfId="30993"/>
    <cellStyle name="Note 6 7 15 2" xfId="30994"/>
    <cellStyle name="Note 6 7 15 2 2" xfId="30995"/>
    <cellStyle name="Note 6 7 15 3" xfId="30996"/>
    <cellStyle name="Note 6 7 16" xfId="30997"/>
    <cellStyle name="Note 6 7 16 2" xfId="30998"/>
    <cellStyle name="Note 6 7 16 2 2" xfId="30999"/>
    <cellStyle name="Note 6 7 16 3" xfId="31000"/>
    <cellStyle name="Note 6 7 17" xfId="31001"/>
    <cellStyle name="Note 6 7 17 2" xfId="31002"/>
    <cellStyle name="Note 6 7 17 2 2" xfId="31003"/>
    <cellStyle name="Note 6 7 17 3" xfId="31004"/>
    <cellStyle name="Note 6 7 18" xfId="31005"/>
    <cellStyle name="Note 6 7 18 2" xfId="31006"/>
    <cellStyle name="Note 6 7 18 2 2" xfId="31007"/>
    <cellStyle name="Note 6 7 18 3" xfId="31008"/>
    <cellStyle name="Note 6 7 19" xfId="31009"/>
    <cellStyle name="Note 6 7 19 2" xfId="31010"/>
    <cellStyle name="Note 6 7 19 2 2" xfId="31011"/>
    <cellStyle name="Note 6 7 19 3" xfId="31012"/>
    <cellStyle name="Note 6 7 2" xfId="31013"/>
    <cellStyle name="Note 6 7 2 2" xfId="31014"/>
    <cellStyle name="Note 6 7 2 2 2" xfId="31015"/>
    <cellStyle name="Note 6 7 2 3" xfId="31016"/>
    <cellStyle name="Note 6 7 20" xfId="31017"/>
    <cellStyle name="Note 6 7 20 2" xfId="31018"/>
    <cellStyle name="Note 6 7 20 2 2" xfId="31019"/>
    <cellStyle name="Note 6 7 20 3" xfId="31020"/>
    <cellStyle name="Note 6 7 21" xfId="31021"/>
    <cellStyle name="Note 6 7 21 2" xfId="31022"/>
    <cellStyle name="Note 6 7 22" xfId="31023"/>
    <cellStyle name="Note 6 7 3" xfId="31024"/>
    <cellStyle name="Note 6 7 3 2" xfId="31025"/>
    <cellStyle name="Note 6 7 3 2 2" xfId="31026"/>
    <cellStyle name="Note 6 7 3 3" xfId="31027"/>
    <cellStyle name="Note 6 7 4" xfId="31028"/>
    <cellStyle name="Note 6 7 4 2" xfId="31029"/>
    <cellStyle name="Note 6 7 4 2 2" xfId="31030"/>
    <cellStyle name="Note 6 7 4 3" xfId="31031"/>
    <cellStyle name="Note 6 7 5" xfId="31032"/>
    <cellStyle name="Note 6 7 5 2" xfId="31033"/>
    <cellStyle name="Note 6 7 5 2 2" xfId="31034"/>
    <cellStyle name="Note 6 7 5 3" xfId="31035"/>
    <cellStyle name="Note 6 7 6" xfId="31036"/>
    <cellStyle name="Note 6 7 6 2" xfId="31037"/>
    <cellStyle name="Note 6 7 6 2 2" xfId="31038"/>
    <cellStyle name="Note 6 7 6 3" xfId="31039"/>
    <cellStyle name="Note 6 7 7" xfId="31040"/>
    <cellStyle name="Note 6 7 7 2" xfId="31041"/>
    <cellStyle name="Note 6 7 7 2 2" xfId="31042"/>
    <cellStyle name="Note 6 7 7 3" xfId="31043"/>
    <cellStyle name="Note 6 7 8" xfId="31044"/>
    <cellStyle name="Note 6 7 8 2" xfId="31045"/>
    <cellStyle name="Note 6 7 8 2 2" xfId="31046"/>
    <cellStyle name="Note 6 7 8 3" xfId="31047"/>
    <cellStyle name="Note 6 7 9" xfId="31048"/>
    <cellStyle name="Note 6 7 9 2" xfId="31049"/>
    <cellStyle name="Note 6 7 9 2 2" xfId="31050"/>
    <cellStyle name="Note 6 7 9 3" xfId="31051"/>
    <cellStyle name="Note 6 8" xfId="31052"/>
    <cellStyle name="Note 6 8 2" xfId="31053"/>
    <cellStyle name="Note 6 8 2 2" xfId="31054"/>
    <cellStyle name="Note 6 8 3" xfId="31055"/>
    <cellStyle name="Note 6 9" xfId="31056"/>
    <cellStyle name="Note 6 9 2" xfId="31057"/>
    <cellStyle name="Note 6 9 2 2" xfId="31058"/>
    <cellStyle name="Note 6 9 3" xfId="31059"/>
    <cellStyle name="Output 2" xfId="31060"/>
    <cellStyle name="Output 2 10" xfId="31061"/>
    <cellStyle name="Output 2 10 2" xfId="31062"/>
    <cellStyle name="Output 2 10 2 2" xfId="31063"/>
    <cellStyle name="Output 2 10 3" xfId="31064"/>
    <cellStyle name="Output 2 11" xfId="31065"/>
    <cellStyle name="Output 2 11 2" xfId="31066"/>
    <cellStyle name="Output 2 11 2 2" xfId="31067"/>
    <cellStyle name="Output 2 11 3" xfId="31068"/>
    <cellStyle name="Output 2 12" xfId="31069"/>
    <cellStyle name="Output 2 12 2" xfId="31070"/>
    <cellStyle name="Output 2 12 2 2" xfId="31071"/>
    <cellStyle name="Output 2 12 3" xfId="31072"/>
    <cellStyle name="Output 2 13" xfId="31073"/>
    <cellStyle name="Output 2 13 2" xfId="31074"/>
    <cellStyle name="Output 2 13 2 2" xfId="31075"/>
    <cellStyle name="Output 2 13 3" xfId="31076"/>
    <cellStyle name="Output 2 14" xfId="31077"/>
    <cellStyle name="Output 2 14 2" xfId="31078"/>
    <cellStyle name="Output 2 14 2 2" xfId="31079"/>
    <cellStyle name="Output 2 14 3" xfId="31080"/>
    <cellStyle name="Output 2 15" xfId="31081"/>
    <cellStyle name="Output 2 15 2" xfId="31082"/>
    <cellStyle name="Output 2 15 2 2" xfId="31083"/>
    <cellStyle name="Output 2 15 3" xfId="31084"/>
    <cellStyle name="Output 2 16" xfId="31085"/>
    <cellStyle name="Output 2 16 2" xfId="31086"/>
    <cellStyle name="Output 2 16 2 2" xfId="31087"/>
    <cellStyle name="Output 2 16 3" xfId="31088"/>
    <cellStyle name="Output 2 17" xfId="31089"/>
    <cellStyle name="Output 2 17 2" xfId="31090"/>
    <cellStyle name="Output 2 17 2 2" xfId="31091"/>
    <cellStyle name="Output 2 17 3" xfId="31092"/>
    <cellStyle name="Output 2 18" xfId="31093"/>
    <cellStyle name="Output 2 18 2" xfId="31094"/>
    <cellStyle name="Output 2 18 2 2" xfId="31095"/>
    <cellStyle name="Output 2 18 3" xfId="31096"/>
    <cellStyle name="Output 2 19" xfId="31097"/>
    <cellStyle name="Output 2 19 2" xfId="31098"/>
    <cellStyle name="Output 2 19 2 2" xfId="31099"/>
    <cellStyle name="Output 2 19 3" xfId="31100"/>
    <cellStyle name="Output 2 2" xfId="31101"/>
    <cellStyle name="Output 2 2 10" xfId="31102"/>
    <cellStyle name="Output 2 2 10 2" xfId="31103"/>
    <cellStyle name="Output 2 2 10 2 2" xfId="31104"/>
    <cellStyle name="Output 2 2 10 3" xfId="31105"/>
    <cellStyle name="Output 2 2 11" xfId="31106"/>
    <cellStyle name="Output 2 2 11 2" xfId="31107"/>
    <cellStyle name="Output 2 2 11 2 2" xfId="31108"/>
    <cellStyle name="Output 2 2 11 3" xfId="31109"/>
    <cellStyle name="Output 2 2 12" xfId="31110"/>
    <cellStyle name="Output 2 2 12 2" xfId="31111"/>
    <cellStyle name="Output 2 2 12 2 2" xfId="31112"/>
    <cellStyle name="Output 2 2 12 3" xfId="31113"/>
    <cellStyle name="Output 2 2 13" xfId="31114"/>
    <cellStyle name="Output 2 2 13 2" xfId="31115"/>
    <cellStyle name="Output 2 2 13 2 2" xfId="31116"/>
    <cellStyle name="Output 2 2 13 3" xfId="31117"/>
    <cellStyle name="Output 2 2 14" xfId="31118"/>
    <cellStyle name="Output 2 2 14 2" xfId="31119"/>
    <cellStyle name="Output 2 2 14 2 2" xfId="31120"/>
    <cellStyle name="Output 2 2 14 3" xfId="31121"/>
    <cellStyle name="Output 2 2 15" xfId="31122"/>
    <cellStyle name="Output 2 2 15 2" xfId="31123"/>
    <cellStyle name="Output 2 2 15 2 2" xfId="31124"/>
    <cellStyle name="Output 2 2 15 3" xfId="31125"/>
    <cellStyle name="Output 2 2 16" xfId="31126"/>
    <cellStyle name="Output 2 2 16 2" xfId="31127"/>
    <cellStyle name="Output 2 2 16 2 2" xfId="31128"/>
    <cellStyle name="Output 2 2 16 3" xfId="31129"/>
    <cellStyle name="Output 2 2 17" xfId="31130"/>
    <cellStyle name="Output 2 2 17 2" xfId="31131"/>
    <cellStyle name="Output 2 2 17 2 2" xfId="31132"/>
    <cellStyle name="Output 2 2 17 3" xfId="31133"/>
    <cellStyle name="Output 2 2 18" xfId="31134"/>
    <cellStyle name="Output 2 2 18 2" xfId="31135"/>
    <cellStyle name="Output 2 2 18 2 2" xfId="31136"/>
    <cellStyle name="Output 2 2 18 3" xfId="31137"/>
    <cellStyle name="Output 2 2 19" xfId="31138"/>
    <cellStyle name="Output 2 2 19 2" xfId="31139"/>
    <cellStyle name="Output 2 2 19 2 2" xfId="31140"/>
    <cellStyle name="Output 2 2 19 3" xfId="31141"/>
    <cellStyle name="Output 2 2 2" xfId="31142"/>
    <cellStyle name="Output 2 2 2 10" xfId="31143"/>
    <cellStyle name="Output 2 2 2 10 2" xfId="31144"/>
    <cellStyle name="Output 2 2 2 10 2 2" xfId="31145"/>
    <cellStyle name="Output 2 2 2 10 3" xfId="31146"/>
    <cellStyle name="Output 2 2 2 11" xfId="31147"/>
    <cellStyle name="Output 2 2 2 11 2" xfId="31148"/>
    <cellStyle name="Output 2 2 2 11 2 2" xfId="31149"/>
    <cellStyle name="Output 2 2 2 11 3" xfId="31150"/>
    <cellStyle name="Output 2 2 2 12" xfId="31151"/>
    <cellStyle name="Output 2 2 2 12 2" xfId="31152"/>
    <cellStyle name="Output 2 2 2 12 2 2" xfId="31153"/>
    <cellStyle name="Output 2 2 2 12 3" xfId="31154"/>
    <cellStyle name="Output 2 2 2 13" xfId="31155"/>
    <cellStyle name="Output 2 2 2 13 2" xfId="31156"/>
    <cellStyle name="Output 2 2 2 13 2 2" xfId="31157"/>
    <cellStyle name="Output 2 2 2 13 3" xfId="31158"/>
    <cellStyle name="Output 2 2 2 14" xfId="31159"/>
    <cellStyle name="Output 2 2 2 14 2" xfId="31160"/>
    <cellStyle name="Output 2 2 2 14 2 2" xfId="31161"/>
    <cellStyle name="Output 2 2 2 14 3" xfId="31162"/>
    <cellStyle name="Output 2 2 2 15" xfId="31163"/>
    <cellStyle name="Output 2 2 2 15 2" xfId="31164"/>
    <cellStyle name="Output 2 2 2 15 2 2" xfId="31165"/>
    <cellStyle name="Output 2 2 2 15 3" xfId="31166"/>
    <cellStyle name="Output 2 2 2 16" xfId="31167"/>
    <cellStyle name="Output 2 2 2 16 2" xfId="31168"/>
    <cellStyle name="Output 2 2 2 16 2 2" xfId="31169"/>
    <cellStyle name="Output 2 2 2 16 3" xfId="31170"/>
    <cellStyle name="Output 2 2 2 17" xfId="31171"/>
    <cellStyle name="Output 2 2 2 17 2" xfId="31172"/>
    <cellStyle name="Output 2 2 2 17 2 2" xfId="31173"/>
    <cellStyle name="Output 2 2 2 17 3" xfId="31174"/>
    <cellStyle name="Output 2 2 2 18" xfId="31175"/>
    <cellStyle name="Output 2 2 2 18 2" xfId="31176"/>
    <cellStyle name="Output 2 2 2 19" xfId="31177"/>
    <cellStyle name="Output 2 2 2 2" xfId="31178"/>
    <cellStyle name="Output 2 2 2 2 10" xfId="31179"/>
    <cellStyle name="Output 2 2 2 2 10 2" xfId="31180"/>
    <cellStyle name="Output 2 2 2 2 10 2 2" xfId="31181"/>
    <cellStyle name="Output 2 2 2 2 10 3" xfId="31182"/>
    <cellStyle name="Output 2 2 2 2 11" xfId="31183"/>
    <cellStyle name="Output 2 2 2 2 11 2" xfId="31184"/>
    <cellStyle name="Output 2 2 2 2 11 2 2" xfId="31185"/>
    <cellStyle name="Output 2 2 2 2 11 3" xfId="31186"/>
    <cellStyle name="Output 2 2 2 2 12" xfId="31187"/>
    <cellStyle name="Output 2 2 2 2 12 2" xfId="31188"/>
    <cellStyle name="Output 2 2 2 2 12 2 2" xfId="31189"/>
    <cellStyle name="Output 2 2 2 2 12 3" xfId="31190"/>
    <cellStyle name="Output 2 2 2 2 13" xfId="31191"/>
    <cellStyle name="Output 2 2 2 2 13 2" xfId="31192"/>
    <cellStyle name="Output 2 2 2 2 13 2 2" xfId="31193"/>
    <cellStyle name="Output 2 2 2 2 13 3" xfId="31194"/>
    <cellStyle name="Output 2 2 2 2 14" xfId="31195"/>
    <cellStyle name="Output 2 2 2 2 14 2" xfId="31196"/>
    <cellStyle name="Output 2 2 2 2 14 2 2" xfId="31197"/>
    <cellStyle name="Output 2 2 2 2 14 3" xfId="31198"/>
    <cellStyle name="Output 2 2 2 2 15" xfId="31199"/>
    <cellStyle name="Output 2 2 2 2 15 2" xfId="31200"/>
    <cellStyle name="Output 2 2 2 2 15 2 2" xfId="31201"/>
    <cellStyle name="Output 2 2 2 2 15 3" xfId="31202"/>
    <cellStyle name="Output 2 2 2 2 16" xfId="31203"/>
    <cellStyle name="Output 2 2 2 2 16 2" xfId="31204"/>
    <cellStyle name="Output 2 2 2 2 16 2 2" xfId="31205"/>
    <cellStyle name="Output 2 2 2 2 16 3" xfId="31206"/>
    <cellStyle name="Output 2 2 2 2 17" xfId="31207"/>
    <cellStyle name="Output 2 2 2 2 17 2" xfId="31208"/>
    <cellStyle name="Output 2 2 2 2 17 2 2" xfId="31209"/>
    <cellStyle name="Output 2 2 2 2 17 3" xfId="31210"/>
    <cellStyle name="Output 2 2 2 2 18" xfId="31211"/>
    <cellStyle name="Output 2 2 2 2 18 2" xfId="31212"/>
    <cellStyle name="Output 2 2 2 2 18 2 2" xfId="31213"/>
    <cellStyle name="Output 2 2 2 2 18 3" xfId="31214"/>
    <cellStyle name="Output 2 2 2 2 19" xfId="31215"/>
    <cellStyle name="Output 2 2 2 2 19 2" xfId="31216"/>
    <cellStyle name="Output 2 2 2 2 19 2 2" xfId="31217"/>
    <cellStyle name="Output 2 2 2 2 19 3" xfId="31218"/>
    <cellStyle name="Output 2 2 2 2 2" xfId="31219"/>
    <cellStyle name="Output 2 2 2 2 2 2" xfId="31220"/>
    <cellStyle name="Output 2 2 2 2 2 2 2" xfId="31221"/>
    <cellStyle name="Output 2 2 2 2 2 3" xfId="31222"/>
    <cellStyle name="Output 2 2 2 2 20" xfId="31223"/>
    <cellStyle name="Output 2 2 2 2 20 2" xfId="31224"/>
    <cellStyle name="Output 2 2 2 2 20 2 2" xfId="31225"/>
    <cellStyle name="Output 2 2 2 2 20 3" xfId="31226"/>
    <cellStyle name="Output 2 2 2 2 21" xfId="31227"/>
    <cellStyle name="Output 2 2 2 2 21 2" xfId="31228"/>
    <cellStyle name="Output 2 2 2 2 22" xfId="31229"/>
    <cellStyle name="Output 2 2 2 2 3" xfId="31230"/>
    <cellStyle name="Output 2 2 2 2 3 2" xfId="31231"/>
    <cellStyle name="Output 2 2 2 2 3 2 2" xfId="31232"/>
    <cellStyle name="Output 2 2 2 2 3 3" xfId="31233"/>
    <cellStyle name="Output 2 2 2 2 4" xfId="31234"/>
    <cellStyle name="Output 2 2 2 2 4 2" xfId="31235"/>
    <cellStyle name="Output 2 2 2 2 4 2 2" xfId="31236"/>
    <cellStyle name="Output 2 2 2 2 4 3" xfId="31237"/>
    <cellStyle name="Output 2 2 2 2 5" xfId="31238"/>
    <cellStyle name="Output 2 2 2 2 5 2" xfId="31239"/>
    <cellStyle name="Output 2 2 2 2 5 2 2" xfId="31240"/>
    <cellStyle name="Output 2 2 2 2 5 3" xfId="31241"/>
    <cellStyle name="Output 2 2 2 2 6" xfId="31242"/>
    <cellStyle name="Output 2 2 2 2 6 2" xfId="31243"/>
    <cellStyle name="Output 2 2 2 2 6 2 2" xfId="31244"/>
    <cellStyle name="Output 2 2 2 2 6 3" xfId="31245"/>
    <cellStyle name="Output 2 2 2 2 7" xfId="31246"/>
    <cellStyle name="Output 2 2 2 2 7 2" xfId="31247"/>
    <cellStyle name="Output 2 2 2 2 7 2 2" xfId="31248"/>
    <cellStyle name="Output 2 2 2 2 7 3" xfId="31249"/>
    <cellStyle name="Output 2 2 2 2 8" xfId="31250"/>
    <cellStyle name="Output 2 2 2 2 8 2" xfId="31251"/>
    <cellStyle name="Output 2 2 2 2 8 2 2" xfId="31252"/>
    <cellStyle name="Output 2 2 2 2 8 3" xfId="31253"/>
    <cellStyle name="Output 2 2 2 2 9" xfId="31254"/>
    <cellStyle name="Output 2 2 2 2 9 2" xfId="31255"/>
    <cellStyle name="Output 2 2 2 2 9 2 2" xfId="31256"/>
    <cellStyle name="Output 2 2 2 2 9 3" xfId="31257"/>
    <cellStyle name="Output 2 2 2 3" xfId="31258"/>
    <cellStyle name="Output 2 2 2 3 2" xfId="31259"/>
    <cellStyle name="Output 2 2 2 3 2 2" xfId="31260"/>
    <cellStyle name="Output 2 2 2 3 3" xfId="31261"/>
    <cellStyle name="Output 2 2 2 4" xfId="31262"/>
    <cellStyle name="Output 2 2 2 4 2" xfId="31263"/>
    <cellStyle name="Output 2 2 2 4 2 2" xfId="31264"/>
    <cellStyle name="Output 2 2 2 4 3" xfId="31265"/>
    <cellStyle name="Output 2 2 2 5" xfId="31266"/>
    <cellStyle name="Output 2 2 2 5 2" xfId="31267"/>
    <cellStyle name="Output 2 2 2 5 2 2" xfId="31268"/>
    <cellStyle name="Output 2 2 2 5 3" xfId="31269"/>
    <cellStyle name="Output 2 2 2 6" xfId="31270"/>
    <cellStyle name="Output 2 2 2 6 2" xfId="31271"/>
    <cellStyle name="Output 2 2 2 6 2 2" xfId="31272"/>
    <cellStyle name="Output 2 2 2 6 3" xfId="31273"/>
    <cellStyle name="Output 2 2 2 7" xfId="31274"/>
    <cellStyle name="Output 2 2 2 7 2" xfId="31275"/>
    <cellStyle name="Output 2 2 2 7 2 2" xfId="31276"/>
    <cellStyle name="Output 2 2 2 7 3" xfId="31277"/>
    <cellStyle name="Output 2 2 2 8" xfId="31278"/>
    <cellStyle name="Output 2 2 2 8 2" xfId="31279"/>
    <cellStyle name="Output 2 2 2 8 2 2" xfId="31280"/>
    <cellStyle name="Output 2 2 2 8 3" xfId="31281"/>
    <cellStyle name="Output 2 2 2 9" xfId="31282"/>
    <cellStyle name="Output 2 2 2 9 2" xfId="31283"/>
    <cellStyle name="Output 2 2 2 9 2 2" xfId="31284"/>
    <cellStyle name="Output 2 2 2 9 3" xfId="31285"/>
    <cellStyle name="Output 2 2 20" xfId="31286"/>
    <cellStyle name="Output 2 2 20 2" xfId="31287"/>
    <cellStyle name="Output 2 2 20 2 2" xfId="31288"/>
    <cellStyle name="Output 2 2 20 3" xfId="31289"/>
    <cellStyle name="Output 2 2 21" xfId="31290"/>
    <cellStyle name="Output 2 2 21 2" xfId="31291"/>
    <cellStyle name="Output 2 2 22" xfId="31292"/>
    <cellStyle name="Output 2 2 3" xfId="31293"/>
    <cellStyle name="Output 2 2 3 10" xfId="31294"/>
    <cellStyle name="Output 2 2 3 10 2" xfId="31295"/>
    <cellStyle name="Output 2 2 3 10 2 2" xfId="31296"/>
    <cellStyle name="Output 2 2 3 10 3" xfId="31297"/>
    <cellStyle name="Output 2 2 3 11" xfId="31298"/>
    <cellStyle name="Output 2 2 3 11 2" xfId="31299"/>
    <cellStyle name="Output 2 2 3 11 2 2" xfId="31300"/>
    <cellStyle name="Output 2 2 3 11 3" xfId="31301"/>
    <cellStyle name="Output 2 2 3 12" xfId="31302"/>
    <cellStyle name="Output 2 2 3 12 2" xfId="31303"/>
    <cellStyle name="Output 2 2 3 12 2 2" xfId="31304"/>
    <cellStyle name="Output 2 2 3 12 3" xfId="31305"/>
    <cellStyle name="Output 2 2 3 13" xfId="31306"/>
    <cellStyle name="Output 2 2 3 13 2" xfId="31307"/>
    <cellStyle name="Output 2 2 3 13 2 2" xfId="31308"/>
    <cellStyle name="Output 2 2 3 13 3" xfId="31309"/>
    <cellStyle name="Output 2 2 3 14" xfId="31310"/>
    <cellStyle name="Output 2 2 3 14 2" xfId="31311"/>
    <cellStyle name="Output 2 2 3 14 2 2" xfId="31312"/>
    <cellStyle name="Output 2 2 3 14 3" xfId="31313"/>
    <cellStyle name="Output 2 2 3 15" xfId="31314"/>
    <cellStyle name="Output 2 2 3 15 2" xfId="31315"/>
    <cellStyle name="Output 2 2 3 15 2 2" xfId="31316"/>
    <cellStyle name="Output 2 2 3 15 3" xfId="31317"/>
    <cellStyle name="Output 2 2 3 16" xfId="31318"/>
    <cellStyle name="Output 2 2 3 16 2" xfId="31319"/>
    <cellStyle name="Output 2 2 3 16 2 2" xfId="31320"/>
    <cellStyle name="Output 2 2 3 16 3" xfId="31321"/>
    <cellStyle name="Output 2 2 3 17" xfId="31322"/>
    <cellStyle name="Output 2 2 3 17 2" xfId="31323"/>
    <cellStyle name="Output 2 2 3 17 2 2" xfId="31324"/>
    <cellStyle name="Output 2 2 3 17 3" xfId="31325"/>
    <cellStyle name="Output 2 2 3 18" xfId="31326"/>
    <cellStyle name="Output 2 2 3 18 2" xfId="31327"/>
    <cellStyle name="Output 2 2 3 19" xfId="31328"/>
    <cellStyle name="Output 2 2 3 2" xfId="31329"/>
    <cellStyle name="Output 2 2 3 2 10" xfId="31330"/>
    <cellStyle name="Output 2 2 3 2 10 2" xfId="31331"/>
    <cellStyle name="Output 2 2 3 2 10 2 2" xfId="31332"/>
    <cellStyle name="Output 2 2 3 2 10 3" xfId="31333"/>
    <cellStyle name="Output 2 2 3 2 11" xfId="31334"/>
    <cellStyle name="Output 2 2 3 2 11 2" xfId="31335"/>
    <cellStyle name="Output 2 2 3 2 11 2 2" xfId="31336"/>
    <cellStyle name="Output 2 2 3 2 11 3" xfId="31337"/>
    <cellStyle name="Output 2 2 3 2 12" xfId="31338"/>
    <cellStyle name="Output 2 2 3 2 12 2" xfId="31339"/>
    <cellStyle name="Output 2 2 3 2 12 2 2" xfId="31340"/>
    <cellStyle name="Output 2 2 3 2 12 3" xfId="31341"/>
    <cellStyle name="Output 2 2 3 2 13" xfId="31342"/>
    <cellStyle name="Output 2 2 3 2 13 2" xfId="31343"/>
    <cellStyle name="Output 2 2 3 2 13 2 2" xfId="31344"/>
    <cellStyle name="Output 2 2 3 2 13 3" xfId="31345"/>
    <cellStyle name="Output 2 2 3 2 14" xfId="31346"/>
    <cellStyle name="Output 2 2 3 2 14 2" xfId="31347"/>
    <cellStyle name="Output 2 2 3 2 14 2 2" xfId="31348"/>
    <cellStyle name="Output 2 2 3 2 14 3" xfId="31349"/>
    <cellStyle name="Output 2 2 3 2 15" xfId="31350"/>
    <cellStyle name="Output 2 2 3 2 15 2" xfId="31351"/>
    <cellStyle name="Output 2 2 3 2 15 2 2" xfId="31352"/>
    <cellStyle name="Output 2 2 3 2 15 3" xfId="31353"/>
    <cellStyle name="Output 2 2 3 2 16" xfId="31354"/>
    <cellStyle name="Output 2 2 3 2 16 2" xfId="31355"/>
    <cellStyle name="Output 2 2 3 2 16 2 2" xfId="31356"/>
    <cellStyle name="Output 2 2 3 2 16 3" xfId="31357"/>
    <cellStyle name="Output 2 2 3 2 17" xfId="31358"/>
    <cellStyle name="Output 2 2 3 2 17 2" xfId="31359"/>
    <cellStyle name="Output 2 2 3 2 17 2 2" xfId="31360"/>
    <cellStyle name="Output 2 2 3 2 17 3" xfId="31361"/>
    <cellStyle name="Output 2 2 3 2 18" xfId="31362"/>
    <cellStyle name="Output 2 2 3 2 18 2" xfId="31363"/>
    <cellStyle name="Output 2 2 3 2 18 2 2" xfId="31364"/>
    <cellStyle name="Output 2 2 3 2 18 3" xfId="31365"/>
    <cellStyle name="Output 2 2 3 2 19" xfId="31366"/>
    <cellStyle name="Output 2 2 3 2 19 2" xfId="31367"/>
    <cellStyle name="Output 2 2 3 2 19 2 2" xfId="31368"/>
    <cellStyle name="Output 2 2 3 2 19 3" xfId="31369"/>
    <cellStyle name="Output 2 2 3 2 2" xfId="31370"/>
    <cellStyle name="Output 2 2 3 2 2 2" xfId="31371"/>
    <cellStyle name="Output 2 2 3 2 2 2 2" xfId="31372"/>
    <cellStyle name="Output 2 2 3 2 2 3" xfId="31373"/>
    <cellStyle name="Output 2 2 3 2 20" xfId="31374"/>
    <cellStyle name="Output 2 2 3 2 20 2" xfId="31375"/>
    <cellStyle name="Output 2 2 3 2 20 2 2" xfId="31376"/>
    <cellStyle name="Output 2 2 3 2 20 3" xfId="31377"/>
    <cellStyle name="Output 2 2 3 2 21" xfId="31378"/>
    <cellStyle name="Output 2 2 3 2 21 2" xfId="31379"/>
    <cellStyle name="Output 2 2 3 2 22" xfId="31380"/>
    <cellStyle name="Output 2 2 3 2 3" xfId="31381"/>
    <cellStyle name="Output 2 2 3 2 3 2" xfId="31382"/>
    <cellStyle name="Output 2 2 3 2 3 2 2" xfId="31383"/>
    <cellStyle name="Output 2 2 3 2 3 3" xfId="31384"/>
    <cellStyle name="Output 2 2 3 2 4" xfId="31385"/>
    <cellStyle name="Output 2 2 3 2 4 2" xfId="31386"/>
    <cellStyle name="Output 2 2 3 2 4 2 2" xfId="31387"/>
    <cellStyle name="Output 2 2 3 2 4 3" xfId="31388"/>
    <cellStyle name="Output 2 2 3 2 5" xfId="31389"/>
    <cellStyle name="Output 2 2 3 2 5 2" xfId="31390"/>
    <cellStyle name="Output 2 2 3 2 5 2 2" xfId="31391"/>
    <cellStyle name="Output 2 2 3 2 5 3" xfId="31392"/>
    <cellStyle name="Output 2 2 3 2 6" xfId="31393"/>
    <cellStyle name="Output 2 2 3 2 6 2" xfId="31394"/>
    <cellStyle name="Output 2 2 3 2 6 2 2" xfId="31395"/>
    <cellStyle name="Output 2 2 3 2 6 3" xfId="31396"/>
    <cellStyle name="Output 2 2 3 2 7" xfId="31397"/>
    <cellStyle name="Output 2 2 3 2 7 2" xfId="31398"/>
    <cellStyle name="Output 2 2 3 2 7 2 2" xfId="31399"/>
    <cellStyle name="Output 2 2 3 2 7 3" xfId="31400"/>
    <cellStyle name="Output 2 2 3 2 8" xfId="31401"/>
    <cellStyle name="Output 2 2 3 2 8 2" xfId="31402"/>
    <cellStyle name="Output 2 2 3 2 8 2 2" xfId="31403"/>
    <cellStyle name="Output 2 2 3 2 8 3" xfId="31404"/>
    <cellStyle name="Output 2 2 3 2 9" xfId="31405"/>
    <cellStyle name="Output 2 2 3 2 9 2" xfId="31406"/>
    <cellStyle name="Output 2 2 3 2 9 2 2" xfId="31407"/>
    <cellStyle name="Output 2 2 3 2 9 3" xfId="31408"/>
    <cellStyle name="Output 2 2 3 3" xfId="31409"/>
    <cellStyle name="Output 2 2 3 3 2" xfId="31410"/>
    <cellStyle name="Output 2 2 3 3 2 2" xfId="31411"/>
    <cellStyle name="Output 2 2 3 3 3" xfId="31412"/>
    <cellStyle name="Output 2 2 3 4" xfId="31413"/>
    <cellStyle name="Output 2 2 3 4 2" xfId="31414"/>
    <cellStyle name="Output 2 2 3 4 2 2" xfId="31415"/>
    <cellStyle name="Output 2 2 3 4 3" xfId="31416"/>
    <cellStyle name="Output 2 2 3 5" xfId="31417"/>
    <cellStyle name="Output 2 2 3 5 2" xfId="31418"/>
    <cellStyle name="Output 2 2 3 5 2 2" xfId="31419"/>
    <cellStyle name="Output 2 2 3 5 3" xfId="31420"/>
    <cellStyle name="Output 2 2 3 6" xfId="31421"/>
    <cellStyle name="Output 2 2 3 6 2" xfId="31422"/>
    <cellStyle name="Output 2 2 3 6 2 2" xfId="31423"/>
    <cellStyle name="Output 2 2 3 6 3" xfId="31424"/>
    <cellStyle name="Output 2 2 3 7" xfId="31425"/>
    <cellStyle name="Output 2 2 3 7 2" xfId="31426"/>
    <cellStyle name="Output 2 2 3 7 2 2" xfId="31427"/>
    <cellStyle name="Output 2 2 3 7 3" xfId="31428"/>
    <cellStyle name="Output 2 2 3 8" xfId="31429"/>
    <cellStyle name="Output 2 2 3 8 2" xfId="31430"/>
    <cellStyle name="Output 2 2 3 8 2 2" xfId="31431"/>
    <cellStyle name="Output 2 2 3 8 3" xfId="31432"/>
    <cellStyle name="Output 2 2 3 9" xfId="31433"/>
    <cellStyle name="Output 2 2 3 9 2" xfId="31434"/>
    <cellStyle name="Output 2 2 3 9 2 2" xfId="31435"/>
    <cellStyle name="Output 2 2 3 9 3" xfId="31436"/>
    <cellStyle name="Output 2 2 4" xfId="31437"/>
    <cellStyle name="Output 2 2 4 10" xfId="31438"/>
    <cellStyle name="Output 2 2 4 10 2" xfId="31439"/>
    <cellStyle name="Output 2 2 4 10 2 2" xfId="31440"/>
    <cellStyle name="Output 2 2 4 10 3" xfId="31441"/>
    <cellStyle name="Output 2 2 4 11" xfId="31442"/>
    <cellStyle name="Output 2 2 4 11 2" xfId="31443"/>
    <cellStyle name="Output 2 2 4 11 2 2" xfId="31444"/>
    <cellStyle name="Output 2 2 4 11 3" xfId="31445"/>
    <cellStyle name="Output 2 2 4 12" xfId="31446"/>
    <cellStyle name="Output 2 2 4 12 2" xfId="31447"/>
    <cellStyle name="Output 2 2 4 12 2 2" xfId="31448"/>
    <cellStyle name="Output 2 2 4 12 3" xfId="31449"/>
    <cellStyle name="Output 2 2 4 13" xfId="31450"/>
    <cellStyle name="Output 2 2 4 13 2" xfId="31451"/>
    <cellStyle name="Output 2 2 4 13 2 2" xfId="31452"/>
    <cellStyle name="Output 2 2 4 13 3" xfId="31453"/>
    <cellStyle name="Output 2 2 4 14" xfId="31454"/>
    <cellStyle name="Output 2 2 4 14 2" xfId="31455"/>
    <cellStyle name="Output 2 2 4 14 2 2" xfId="31456"/>
    <cellStyle name="Output 2 2 4 14 3" xfId="31457"/>
    <cellStyle name="Output 2 2 4 15" xfId="31458"/>
    <cellStyle name="Output 2 2 4 15 2" xfId="31459"/>
    <cellStyle name="Output 2 2 4 15 2 2" xfId="31460"/>
    <cellStyle name="Output 2 2 4 15 3" xfId="31461"/>
    <cellStyle name="Output 2 2 4 16" xfId="31462"/>
    <cellStyle name="Output 2 2 4 16 2" xfId="31463"/>
    <cellStyle name="Output 2 2 4 16 2 2" xfId="31464"/>
    <cellStyle name="Output 2 2 4 16 3" xfId="31465"/>
    <cellStyle name="Output 2 2 4 17" xfId="31466"/>
    <cellStyle name="Output 2 2 4 17 2" xfId="31467"/>
    <cellStyle name="Output 2 2 4 17 2 2" xfId="31468"/>
    <cellStyle name="Output 2 2 4 17 3" xfId="31469"/>
    <cellStyle name="Output 2 2 4 18" xfId="31470"/>
    <cellStyle name="Output 2 2 4 18 2" xfId="31471"/>
    <cellStyle name="Output 2 2 4 18 2 2" xfId="31472"/>
    <cellStyle name="Output 2 2 4 18 3" xfId="31473"/>
    <cellStyle name="Output 2 2 4 19" xfId="31474"/>
    <cellStyle name="Output 2 2 4 19 2" xfId="31475"/>
    <cellStyle name="Output 2 2 4 19 2 2" xfId="31476"/>
    <cellStyle name="Output 2 2 4 19 3" xfId="31477"/>
    <cellStyle name="Output 2 2 4 2" xfId="31478"/>
    <cellStyle name="Output 2 2 4 2 10" xfId="31479"/>
    <cellStyle name="Output 2 2 4 2 10 2" xfId="31480"/>
    <cellStyle name="Output 2 2 4 2 10 2 2" xfId="31481"/>
    <cellStyle name="Output 2 2 4 2 10 3" xfId="31482"/>
    <cellStyle name="Output 2 2 4 2 11" xfId="31483"/>
    <cellStyle name="Output 2 2 4 2 11 2" xfId="31484"/>
    <cellStyle name="Output 2 2 4 2 11 2 2" xfId="31485"/>
    <cellStyle name="Output 2 2 4 2 11 3" xfId="31486"/>
    <cellStyle name="Output 2 2 4 2 12" xfId="31487"/>
    <cellStyle name="Output 2 2 4 2 12 2" xfId="31488"/>
    <cellStyle name="Output 2 2 4 2 12 2 2" xfId="31489"/>
    <cellStyle name="Output 2 2 4 2 12 3" xfId="31490"/>
    <cellStyle name="Output 2 2 4 2 13" xfId="31491"/>
    <cellStyle name="Output 2 2 4 2 13 2" xfId="31492"/>
    <cellStyle name="Output 2 2 4 2 13 2 2" xfId="31493"/>
    <cellStyle name="Output 2 2 4 2 13 3" xfId="31494"/>
    <cellStyle name="Output 2 2 4 2 14" xfId="31495"/>
    <cellStyle name="Output 2 2 4 2 14 2" xfId="31496"/>
    <cellStyle name="Output 2 2 4 2 14 2 2" xfId="31497"/>
    <cellStyle name="Output 2 2 4 2 14 3" xfId="31498"/>
    <cellStyle name="Output 2 2 4 2 15" xfId="31499"/>
    <cellStyle name="Output 2 2 4 2 15 2" xfId="31500"/>
    <cellStyle name="Output 2 2 4 2 15 2 2" xfId="31501"/>
    <cellStyle name="Output 2 2 4 2 15 3" xfId="31502"/>
    <cellStyle name="Output 2 2 4 2 16" xfId="31503"/>
    <cellStyle name="Output 2 2 4 2 16 2" xfId="31504"/>
    <cellStyle name="Output 2 2 4 2 16 2 2" xfId="31505"/>
    <cellStyle name="Output 2 2 4 2 16 3" xfId="31506"/>
    <cellStyle name="Output 2 2 4 2 17" xfId="31507"/>
    <cellStyle name="Output 2 2 4 2 17 2" xfId="31508"/>
    <cellStyle name="Output 2 2 4 2 17 2 2" xfId="31509"/>
    <cellStyle name="Output 2 2 4 2 17 3" xfId="31510"/>
    <cellStyle name="Output 2 2 4 2 18" xfId="31511"/>
    <cellStyle name="Output 2 2 4 2 18 2" xfId="31512"/>
    <cellStyle name="Output 2 2 4 2 18 2 2" xfId="31513"/>
    <cellStyle name="Output 2 2 4 2 18 3" xfId="31514"/>
    <cellStyle name="Output 2 2 4 2 19" xfId="31515"/>
    <cellStyle name="Output 2 2 4 2 19 2" xfId="31516"/>
    <cellStyle name="Output 2 2 4 2 19 2 2" xfId="31517"/>
    <cellStyle name="Output 2 2 4 2 19 3" xfId="31518"/>
    <cellStyle name="Output 2 2 4 2 2" xfId="31519"/>
    <cellStyle name="Output 2 2 4 2 2 2" xfId="31520"/>
    <cellStyle name="Output 2 2 4 2 2 2 2" xfId="31521"/>
    <cellStyle name="Output 2 2 4 2 2 3" xfId="31522"/>
    <cellStyle name="Output 2 2 4 2 20" xfId="31523"/>
    <cellStyle name="Output 2 2 4 2 20 2" xfId="31524"/>
    <cellStyle name="Output 2 2 4 2 20 2 2" xfId="31525"/>
    <cellStyle name="Output 2 2 4 2 20 3" xfId="31526"/>
    <cellStyle name="Output 2 2 4 2 21" xfId="31527"/>
    <cellStyle name="Output 2 2 4 2 21 2" xfId="31528"/>
    <cellStyle name="Output 2 2 4 2 22" xfId="31529"/>
    <cellStyle name="Output 2 2 4 2 3" xfId="31530"/>
    <cellStyle name="Output 2 2 4 2 3 2" xfId="31531"/>
    <cellStyle name="Output 2 2 4 2 3 2 2" xfId="31532"/>
    <cellStyle name="Output 2 2 4 2 3 3" xfId="31533"/>
    <cellStyle name="Output 2 2 4 2 4" xfId="31534"/>
    <cellStyle name="Output 2 2 4 2 4 2" xfId="31535"/>
    <cellStyle name="Output 2 2 4 2 4 2 2" xfId="31536"/>
    <cellStyle name="Output 2 2 4 2 4 3" xfId="31537"/>
    <cellStyle name="Output 2 2 4 2 5" xfId="31538"/>
    <cellStyle name="Output 2 2 4 2 5 2" xfId="31539"/>
    <cellStyle name="Output 2 2 4 2 5 2 2" xfId="31540"/>
    <cellStyle name="Output 2 2 4 2 5 3" xfId="31541"/>
    <cellStyle name="Output 2 2 4 2 6" xfId="31542"/>
    <cellStyle name="Output 2 2 4 2 6 2" xfId="31543"/>
    <cellStyle name="Output 2 2 4 2 6 2 2" xfId="31544"/>
    <cellStyle name="Output 2 2 4 2 6 3" xfId="31545"/>
    <cellStyle name="Output 2 2 4 2 7" xfId="31546"/>
    <cellStyle name="Output 2 2 4 2 7 2" xfId="31547"/>
    <cellStyle name="Output 2 2 4 2 7 2 2" xfId="31548"/>
    <cellStyle name="Output 2 2 4 2 7 3" xfId="31549"/>
    <cellStyle name="Output 2 2 4 2 8" xfId="31550"/>
    <cellStyle name="Output 2 2 4 2 8 2" xfId="31551"/>
    <cellStyle name="Output 2 2 4 2 8 2 2" xfId="31552"/>
    <cellStyle name="Output 2 2 4 2 8 3" xfId="31553"/>
    <cellStyle name="Output 2 2 4 2 9" xfId="31554"/>
    <cellStyle name="Output 2 2 4 2 9 2" xfId="31555"/>
    <cellStyle name="Output 2 2 4 2 9 2 2" xfId="31556"/>
    <cellStyle name="Output 2 2 4 2 9 3" xfId="31557"/>
    <cellStyle name="Output 2 2 4 20" xfId="31558"/>
    <cellStyle name="Output 2 2 4 20 2" xfId="31559"/>
    <cellStyle name="Output 2 2 4 20 2 2" xfId="31560"/>
    <cellStyle name="Output 2 2 4 20 3" xfId="31561"/>
    <cellStyle name="Output 2 2 4 21" xfId="31562"/>
    <cellStyle name="Output 2 2 4 21 2" xfId="31563"/>
    <cellStyle name="Output 2 2 4 21 2 2" xfId="31564"/>
    <cellStyle name="Output 2 2 4 21 3" xfId="31565"/>
    <cellStyle name="Output 2 2 4 22" xfId="31566"/>
    <cellStyle name="Output 2 2 4 22 2" xfId="31567"/>
    <cellStyle name="Output 2 2 4 23" xfId="31568"/>
    <cellStyle name="Output 2 2 4 3" xfId="31569"/>
    <cellStyle name="Output 2 2 4 3 2" xfId="31570"/>
    <cellStyle name="Output 2 2 4 3 2 2" xfId="31571"/>
    <cellStyle name="Output 2 2 4 3 3" xfId="31572"/>
    <cellStyle name="Output 2 2 4 4" xfId="31573"/>
    <cellStyle name="Output 2 2 4 4 2" xfId="31574"/>
    <cellStyle name="Output 2 2 4 4 2 2" xfId="31575"/>
    <cellStyle name="Output 2 2 4 4 3" xfId="31576"/>
    <cellStyle name="Output 2 2 4 5" xfId="31577"/>
    <cellStyle name="Output 2 2 4 5 2" xfId="31578"/>
    <cellStyle name="Output 2 2 4 5 2 2" xfId="31579"/>
    <cellStyle name="Output 2 2 4 5 3" xfId="31580"/>
    <cellStyle name="Output 2 2 4 6" xfId="31581"/>
    <cellStyle name="Output 2 2 4 6 2" xfId="31582"/>
    <cellStyle name="Output 2 2 4 6 2 2" xfId="31583"/>
    <cellStyle name="Output 2 2 4 6 3" xfId="31584"/>
    <cellStyle name="Output 2 2 4 7" xfId="31585"/>
    <cellStyle name="Output 2 2 4 7 2" xfId="31586"/>
    <cellStyle name="Output 2 2 4 7 2 2" xfId="31587"/>
    <cellStyle name="Output 2 2 4 7 3" xfId="31588"/>
    <cellStyle name="Output 2 2 4 8" xfId="31589"/>
    <cellStyle name="Output 2 2 4 8 2" xfId="31590"/>
    <cellStyle name="Output 2 2 4 8 2 2" xfId="31591"/>
    <cellStyle name="Output 2 2 4 8 3" xfId="31592"/>
    <cellStyle name="Output 2 2 4 9" xfId="31593"/>
    <cellStyle name="Output 2 2 4 9 2" xfId="31594"/>
    <cellStyle name="Output 2 2 4 9 2 2" xfId="31595"/>
    <cellStyle name="Output 2 2 4 9 3" xfId="31596"/>
    <cellStyle name="Output 2 2 5" xfId="31597"/>
    <cellStyle name="Output 2 2 5 10" xfId="31598"/>
    <cellStyle name="Output 2 2 5 10 2" xfId="31599"/>
    <cellStyle name="Output 2 2 5 10 2 2" xfId="31600"/>
    <cellStyle name="Output 2 2 5 10 3" xfId="31601"/>
    <cellStyle name="Output 2 2 5 11" xfId="31602"/>
    <cellStyle name="Output 2 2 5 11 2" xfId="31603"/>
    <cellStyle name="Output 2 2 5 11 2 2" xfId="31604"/>
    <cellStyle name="Output 2 2 5 11 3" xfId="31605"/>
    <cellStyle name="Output 2 2 5 12" xfId="31606"/>
    <cellStyle name="Output 2 2 5 12 2" xfId="31607"/>
    <cellStyle name="Output 2 2 5 12 2 2" xfId="31608"/>
    <cellStyle name="Output 2 2 5 12 3" xfId="31609"/>
    <cellStyle name="Output 2 2 5 13" xfId="31610"/>
    <cellStyle name="Output 2 2 5 13 2" xfId="31611"/>
    <cellStyle name="Output 2 2 5 13 2 2" xfId="31612"/>
    <cellStyle name="Output 2 2 5 13 3" xfId="31613"/>
    <cellStyle name="Output 2 2 5 14" xfId="31614"/>
    <cellStyle name="Output 2 2 5 14 2" xfId="31615"/>
    <cellStyle name="Output 2 2 5 14 2 2" xfId="31616"/>
    <cellStyle name="Output 2 2 5 14 3" xfId="31617"/>
    <cellStyle name="Output 2 2 5 15" xfId="31618"/>
    <cellStyle name="Output 2 2 5 15 2" xfId="31619"/>
    <cellStyle name="Output 2 2 5 15 2 2" xfId="31620"/>
    <cellStyle name="Output 2 2 5 15 3" xfId="31621"/>
    <cellStyle name="Output 2 2 5 16" xfId="31622"/>
    <cellStyle name="Output 2 2 5 16 2" xfId="31623"/>
    <cellStyle name="Output 2 2 5 16 2 2" xfId="31624"/>
    <cellStyle name="Output 2 2 5 16 3" xfId="31625"/>
    <cellStyle name="Output 2 2 5 17" xfId="31626"/>
    <cellStyle name="Output 2 2 5 17 2" xfId="31627"/>
    <cellStyle name="Output 2 2 5 17 2 2" xfId="31628"/>
    <cellStyle name="Output 2 2 5 17 3" xfId="31629"/>
    <cellStyle name="Output 2 2 5 18" xfId="31630"/>
    <cellStyle name="Output 2 2 5 18 2" xfId="31631"/>
    <cellStyle name="Output 2 2 5 18 2 2" xfId="31632"/>
    <cellStyle name="Output 2 2 5 18 3" xfId="31633"/>
    <cellStyle name="Output 2 2 5 19" xfId="31634"/>
    <cellStyle name="Output 2 2 5 19 2" xfId="31635"/>
    <cellStyle name="Output 2 2 5 19 2 2" xfId="31636"/>
    <cellStyle name="Output 2 2 5 19 3" xfId="31637"/>
    <cellStyle name="Output 2 2 5 2" xfId="31638"/>
    <cellStyle name="Output 2 2 5 2 2" xfId="31639"/>
    <cellStyle name="Output 2 2 5 2 2 2" xfId="31640"/>
    <cellStyle name="Output 2 2 5 2 3" xfId="31641"/>
    <cellStyle name="Output 2 2 5 20" xfId="31642"/>
    <cellStyle name="Output 2 2 5 20 2" xfId="31643"/>
    <cellStyle name="Output 2 2 5 20 2 2" xfId="31644"/>
    <cellStyle name="Output 2 2 5 20 3" xfId="31645"/>
    <cellStyle name="Output 2 2 5 21" xfId="31646"/>
    <cellStyle name="Output 2 2 5 21 2" xfId="31647"/>
    <cellStyle name="Output 2 2 5 22" xfId="31648"/>
    <cellStyle name="Output 2 2 5 3" xfId="31649"/>
    <cellStyle name="Output 2 2 5 3 2" xfId="31650"/>
    <cellStyle name="Output 2 2 5 3 2 2" xfId="31651"/>
    <cellStyle name="Output 2 2 5 3 3" xfId="31652"/>
    <cellStyle name="Output 2 2 5 4" xfId="31653"/>
    <cellStyle name="Output 2 2 5 4 2" xfId="31654"/>
    <cellStyle name="Output 2 2 5 4 2 2" xfId="31655"/>
    <cellStyle name="Output 2 2 5 4 3" xfId="31656"/>
    <cellStyle name="Output 2 2 5 5" xfId="31657"/>
    <cellStyle name="Output 2 2 5 5 2" xfId="31658"/>
    <cellStyle name="Output 2 2 5 5 2 2" xfId="31659"/>
    <cellStyle name="Output 2 2 5 5 3" xfId="31660"/>
    <cellStyle name="Output 2 2 5 6" xfId="31661"/>
    <cellStyle name="Output 2 2 5 6 2" xfId="31662"/>
    <cellStyle name="Output 2 2 5 6 2 2" xfId="31663"/>
    <cellStyle name="Output 2 2 5 6 3" xfId="31664"/>
    <cellStyle name="Output 2 2 5 7" xfId="31665"/>
    <cellStyle name="Output 2 2 5 7 2" xfId="31666"/>
    <cellStyle name="Output 2 2 5 7 2 2" xfId="31667"/>
    <cellStyle name="Output 2 2 5 7 3" xfId="31668"/>
    <cellStyle name="Output 2 2 5 8" xfId="31669"/>
    <cellStyle name="Output 2 2 5 8 2" xfId="31670"/>
    <cellStyle name="Output 2 2 5 8 2 2" xfId="31671"/>
    <cellStyle name="Output 2 2 5 8 3" xfId="31672"/>
    <cellStyle name="Output 2 2 5 9" xfId="31673"/>
    <cellStyle name="Output 2 2 5 9 2" xfId="31674"/>
    <cellStyle name="Output 2 2 5 9 2 2" xfId="31675"/>
    <cellStyle name="Output 2 2 5 9 3" xfId="31676"/>
    <cellStyle name="Output 2 2 6" xfId="31677"/>
    <cellStyle name="Output 2 2 6 2" xfId="31678"/>
    <cellStyle name="Output 2 2 6 2 2" xfId="31679"/>
    <cellStyle name="Output 2 2 6 3" xfId="31680"/>
    <cellStyle name="Output 2 2 7" xfId="31681"/>
    <cellStyle name="Output 2 2 7 2" xfId="31682"/>
    <cellStyle name="Output 2 2 7 2 2" xfId="31683"/>
    <cellStyle name="Output 2 2 7 3" xfId="31684"/>
    <cellStyle name="Output 2 2 8" xfId="31685"/>
    <cellStyle name="Output 2 2 8 2" xfId="31686"/>
    <cellStyle name="Output 2 2 8 2 2" xfId="31687"/>
    <cellStyle name="Output 2 2 8 3" xfId="31688"/>
    <cellStyle name="Output 2 2 9" xfId="31689"/>
    <cellStyle name="Output 2 2 9 2" xfId="31690"/>
    <cellStyle name="Output 2 2 9 2 2" xfId="31691"/>
    <cellStyle name="Output 2 2 9 3" xfId="31692"/>
    <cellStyle name="Output 2 20" xfId="31693"/>
    <cellStyle name="Output 2 20 2" xfId="31694"/>
    <cellStyle name="Output 2 20 2 2" xfId="31695"/>
    <cellStyle name="Output 2 20 3" xfId="31696"/>
    <cellStyle name="Output 2 21" xfId="31697"/>
    <cellStyle name="Output 2 21 2" xfId="31698"/>
    <cellStyle name="Output 2 21 2 2" xfId="31699"/>
    <cellStyle name="Output 2 21 3" xfId="31700"/>
    <cellStyle name="Output 2 22" xfId="31701"/>
    <cellStyle name="Output 2 22 2" xfId="31702"/>
    <cellStyle name="Output 2 23" xfId="31703"/>
    <cellStyle name="Output 2 24" xfId="31704"/>
    <cellStyle name="Output 2 25" xfId="31705"/>
    <cellStyle name="Output 2 26" xfId="31706"/>
    <cellStyle name="Output 2 27" xfId="31707"/>
    <cellStyle name="Output 2 3" xfId="31708"/>
    <cellStyle name="Output 2 3 10" xfId="31709"/>
    <cellStyle name="Output 2 3 10 2" xfId="31710"/>
    <cellStyle name="Output 2 3 10 2 2" xfId="31711"/>
    <cellStyle name="Output 2 3 10 3" xfId="31712"/>
    <cellStyle name="Output 2 3 11" xfId="31713"/>
    <cellStyle name="Output 2 3 11 2" xfId="31714"/>
    <cellStyle name="Output 2 3 11 2 2" xfId="31715"/>
    <cellStyle name="Output 2 3 11 3" xfId="31716"/>
    <cellStyle name="Output 2 3 12" xfId="31717"/>
    <cellStyle name="Output 2 3 12 2" xfId="31718"/>
    <cellStyle name="Output 2 3 12 2 2" xfId="31719"/>
    <cellStyle name="Output 2 3 12 3" xfId="31720"/>
    <cellStyle name="Output 2 3 13" xfId="31721"/>
    <cellStyle name="Output 2 3 13 2" xfId="31722"/>
    <cellStyle name="Output 2 3 13 2 2" xfId="31723"/>
    <cellStyle name="Output 2 3 13 3" xfId="31724"/>
    <cellStyle name="Output 2 3 14" xfId="31725"/>
    <cellStyle name="Output 2 3 14 2" xfId="31726"/>
    <cellStyle name="Output 2 3 14 2 2" xfId="31727"/>
    <cellStyle name="Output 2 3 14 3" xfId="31728"/>
    <cellStyle name="Output 2 3 15" xfId="31729"/>
    <cellStyle name="Output 2 3 15 2" xfId="31730"/>
    <cellStyle name="Output 2 3 15 2 2" xfId="31731"/>
    <cellStyle name="Output 2 3 15 3" xfId="31732"/>
    <cellStyle name="Output 2 3 16" xfId="31733"/>
    <cellStyle name="Output 2 3 16 2" xfId="31734"/>
    <cellStyle name="Output 2 3 16 2 2" xfId="31735"/>
    <cellStyle name="Output 2 3 16 3" xfId="31736"/>
    <cellStyle name="Output 2 3 17" xfId="31737"/>
    <cellStyle name="Output 2 3 17 2" xfId="31738"/>
    <cellStyle name="Output 2 3 17 2 2" xfId="31739"/>
    <cellStyle name="Output 2 3 17 3" xfId="31740"/>
    <cellStyle name="Output 2 3 18" xfId="31741"/>
    <cellStyle name="Output 2 3 18 2" xfId="31742"/>
    <cellStyle name="Output 2 3 19" xfId="31743"/>
    <cellStyle name="Output 2 3 2" xfId="31744"/>
    <cellStyle name="Output 2 3 2 10" xfId="31745"/>
    <cellStyle name="Output 2 3 2 10 2" xfId="31746"/>
    <cellStyle name="Output 2 3 2 10 2 2" xfId="31747"/>
    <cellStyle name="Output 2 3 2 10 3" xfId="31748"/>
    <cellStyle name="Output 2 3 2 11" xfId="31749"/>
    <cellStyle name="Output 2 3 2 11 2" xfId="31750"/>
    <cellStyle name="Output 2 3 2 11 2 2" xfId="31751"/>
    <cellStyle name="Output 2 3 2 11 3" xfId="31752"/>
    <cellStyle name="Output 2 3 2 12" xfId="31753"/>
    <cellStyle name="Output 2 3 2 12 2" xfId="31754"/>
    <cellStyle name="Output 2 3 2 12 2 2" xfId="31755"/>
    <cellStyle name="Output 2 3 2 12 3" xfId="31756"/>
    <cellStyle name="Output 2 3 2 13" xfId="31757"/>
    <cellStyle name="Output 2 3 2 13 2" xfId="31758"/>
    <cellStyle name="Output 2 3 2 13 2 2" xfId="31759"/>
    <cellStyle name="Output 2 3 2 13 3" xfId="31760"/>
    <cellStyle name="Output 2 3 2 14" xfId="31761"/>
    <cellStyle name="Output 2 3 2 14 2" xfId="31762"/>
    <cellStyle name="Output 2 3 2 14 2 2" xfId="31763"/>
    <cellStyle name="Output 2 3 2 14 3" xfId="31764"/>
    <cellStyle name="Output 2 3 2 15" xfId="31765"/>
    <cellStyle name="Output 2 3 2 15 2" xfId="31766"/>
    <cellStyle name="Output 2 3 2 15 2 2" xfId="31767"/>
    <cellStyle name="Output 2 3 2 15 3" xfId="31768"/>
    <cellStyle name="Output 2 3 2 16" xfId="31769"/>
    <cellStyle name="Output 2 3 2 16 2" xfId="31770"/>
    <cellStyle name="Output 2 3 2 16 2 2" xfId="31771"/>
    <cellStyle name="Output 2 3 2 16 3" xfId="31772"/>
    <cellStyle name="Output 2 3 2 17" xfId="31773"/>
    <cellStyle name="Output 2 3 2 17 2" xfId="31774"/>
    <cellStyle name="Output 2 3 2 17 2 2" xfId="31775"/>
    <cellStyle name="Output 2 3 2 17 3" xfId="31776"/>
    <cellStyle name="Output 2 3 2 18" xfId="31777"/>
    <cellStyle name="Output 2 3 2 18 2" xfId="31778"/>
    <cellStyle name="Output 2 3 2 18 2 2" xfId="31779"/>
    <cellStyle name="Output 2 3 2 18 3" xfId="31780"/>
    <cellStyle name="Output 2 3 2 19" xfId="31781"/>
    <cellStyle name="Output 2 3 2 19 2" xfId="31782"/>
    <cellStyle name="Output 2 3 2 19 2 2" xfId="31783"/>
    <cellStyle name="Output 2 3 2 19 3" xfId="31784"/>
    <cellStyle name="Output 2 3 2 2" xfId="31785"/>
    <cellStyle name="Output 2 3 2 2 2" xfId="31786"/>
    <cellStyle name="Output 2 3 2 2 2 2" xfId="31787"/>
    <cellStyle name="Output 2 3 2 2 3" xfId="31788"/>
    <cellStyle name="Output 2 3 2 20" xfId="31789"/>
    <cellStyle name="Output 2 3 2 20 2" xfId="31790"/>
    <cellStyle name="Output 2 3 2 20 2 2" xfId="31791"/>
    <cellStyle name="Output 2 3 2 20 3" xfId="31792"/>
    <cellStyle name="Output 2 3 2 21" xfId="31793"/>
    <cellStyle name="Output 2 3 2 21 2" xfId="31794"/>
    <cellStyle name="Output 2 3 2 22" xfId="31795"/>
    <cellStyle name="Output 2 3 2 3" xfId="31796"/>
    <cellStyle name="Output 2 3 2 3 2" xfId="31797"/>
    <cellStyle name="Output 2 3 2 3 2 2" xfId="31798"/>
    <cellStyle name="Output 2 3 2 3 3" xfId="31799"/>
    <cellStyle name="Output 2 3 2 4" xfId="31800"/>
    <cellStyle name="Output 2 3 2 4 2" xfId="31801"/>
    <cellStyle name="Output 2 3 2 4 2 2" xfId="31802"/>
    <cellStyle name="Output 2 3 2 4 3" xfId="31803"/>
    <cellStyle name="Output 2 3 2 5" xfId="31804"/>
    <cellStyle name="Output 2 3 2 5 2" xfId="31805"/>
    <cellStyle name="Output 2 3 2 5 2 2" xfId="31806"/>
    <cellStyle name="Output 2 3 2 5 3" xfId="31807"/>
    <cellStyle name="Output 2 3 2 6" xfId="31808"/>
    <cellStyle name="Output 2 3 2 6 2" xfId="31809"/>
    <cellStyle name="Output 2 3 2 6 2 2" xfId="31810"/>
    <cellStyle name="Output 2 3 2 6 3" xfId="31811"/>
    <cellStyle name="Output 2 3 2 7" xfId="31812"/>
    <cellStyle name="Output 2 3 2 7 2" xfId="31813"/>
    <cellStyle name="Output 2 3 2 7 2 2" xfId="31814"/>
    <cellStyle name="Output 2 3 2 7 3" xfId="31815"/>
    <cellStyle name="Output 2 3 2 8" xfId="31816"/>
    <cellStyle name="Output 2 3 2 8 2" xfId="31817"/>
    <cellStyle name="Output 2 3 2 8 2 2" xfId="31818"/>
    <cellStyle name="Output 2 3 2 8 3" xfId="31819"/>
    <cellStyle name="Output 2 3 2 9" xfId="31820"/>
    <cellStyle name="Output 2 3 2 9 2" xfId="31821"/>
    <cellStyle name="Output 2 3 2 9 2 2" xfId="31822"/>
    <cellStyle name="Output 2 3 2 9 3" xfId="31823"/>
    <cellStyle name="Output 2 3 3" xfId="31824"/>
    <cellStyle name="Output 2 3 3 2" xfId="31825"/>
    <cellStyle name="Output 2 3 3 2 2" xfId="31826"/>
    <cellStyle name="Output 2 3 3 3" xfId="31827"/>
    <cellStyle name="Output 2 3 4" xfId="31828"/>
    <cellStyle name="Output 2 3 4 2" xfId="31829"/>
    <cellStyle name="Output 2 3 4 2 2" xfId="31830"/>
    <cellStyle name="Output 2 3 4 3" xfId="31831"/>
    <cellStyle name="Output 2 3 5" xfId="31832"/>
    <cellStyle name="Output 2 3 5 2" xfId="31833"/>
    <cellStyle name="Output 2 3 5 2 2" xfId="31834"/>
    <cellStyle name="Output 2 3 5 3" xfId="31835"/>
    <cellStyle name="Output 2 3 6" xfId="31836"/>
    <cellStyle name="Output 2 3 6 2" xfId="31837"/>
    <cellStyle name="Output 2 3 6 2 2" xfId="31838"/>
    <cellStyle name="Output 2 3 6 3" xfId="31839"/>
    <cellStyle name="Output 2 3 7" xfId="31840"/>
    <cellStyle name="Output 2 3 7 2" xfId="31841"/>
    <cellStyle name="Output 2 3 7 2 2" xfId="31842"/>
    <cellStyle name="Output 2 3 7 3" xfId="31843"/>
    <cellStyle name="Output 2 3 8" xfId="31844"/>
    <cellStyle name="Output 2 3 8 2" xfId="31845"/>
    <cellStyle name="Output 2 3 8 2 2" xfId="31846"/>
    <cellStyle name="Output 2 3 8 3" xfId="31847"/>
    <cellStyle name="Output 2 3 9" xfId="31848"/>
    <cellStyle name="Output 2 3 9 2" xfId="31849"/>
    <cellStyle name="Output 2 3 9 2 2" xfId="31850"/>
    <cellStyle name="Output 2 3 9 3" xfId="31851"/>
    <cellStyle name="Output 2 4" xfId="31852"/>
    <cellStyle name="Output 2 4 10" xfId="31853"/>
    <cellStyle name="Output 2 4 10 2" xfId="31854"/>
    <cellStyle name="Output 2 4 10 2 2" xfId="31855"/>
    <cellStyle name="Output 2 4 10 3" xfId="31856"/>
    <cellStyle name="Output 2 4 11" xfId="31857"/>
    <cellStyle name="Output 2 4 11 2" xfId="31858"/>
    <cellStyle name="Output 2 4 11 2 2" xfId="31859"/>
    <cellStyle name="Output 2 4 11 3" xfId="31860"/>
    <cellStyle name="Output 2 4 12" xfId="31861"/>
    <cellStyle name="Output 2 4 12 2" xfId="31862"/>
    <cellStyle name="Output 2 4 12 2 2" xfId="31863"/>
    <cellStyle name="Output 2 4 12 3" xfId="31864"/>
    <cellStyle name="Output 2 4 13" xfId="31865"/>
    <cellStyle name="Output 2 4 13 2" xfId="31866"/>
    <cellStyle name="Output 2 4 13 2 2" xfId="31867"/>
    <cellStyle name="Output 2 4 13 3" xfId="31868"/>
    <cellStyle name="Output 2 4 14" xfId="31869"/>
    <cellStyle name="Output 2 4 14 2" xfId="31870"/>
    <cellStyle name="Output 2 4 14 2 2" xfId="31871"/>
    <cellStyle name="Output 2 4 14 3" xfId="31872"/>
    <cellStyle name="Output 2 4 15" xfId="31873"/>
    <cellStyle name="Output 2 4 15 2" xfId="31874"/>
    <cellStyle name="Output 2 4 15 2 2" xfId="31875"/>
    <cellStyle name="Output 2 4 15 3" xfId="31876"/>
    <cellStyle name="Output 2 4 16" xfId="31877"/>
    <cellStyle name="Output 2 4 16 2" xfId="31878"/>
    <cellStyle name="Output 2 4 16 2 2" xfId="31879"/>
    <cellStyle name="Output 2 4 16 3" xfId="31880"/>
    <cellStyle name="Output 2 4 17" xfId="31881"/>
    <cellStyle name="Output 2 4 17 2" xfId="31882"/>
    <cellStyle name="Output 2 4 17 2 2" xfId="31883"/>
    <cellStyle name="Output 2 4 17 3" xfId="31884"/>
    <cellStyle name="Output 2 4 18" xfId="31885"/>
    <cellStyle name="Output 2 4 18 2" xfId="31886"/>
    <cellStyle name="Output 2 4 19" xfId="31887"/>
    <cellStyle name="Output 2 4 2" xfId="31888"/>
    <cellStyle name="Output 2 4 2 10" xfId="31889"/>
    <cellStyle name="Output 2 4 2 10 2" xfId="31890"/>
    <cellStyle name="Output 2 4 2 10 2 2" xfId="31891"/>
    <cellStyle name="Output 2 4 2 10 3" xfId="31892"/>
    <cellStyle name="Output 2 4 2 11" xfId="31893"/>
    <cellStyle name="Output 2 4 2 11 2" xfId="31894"/>
    <cellStyle name="Output 2 4 2 11 2 2" xfId="31895"/>
    <cellStyle name="Output 2 4 2 11 3" xfId="31896"/>
    <cellStyle name="Output 2 4 2 12" xfId="31897"/>
    <cellStyle name="Output 2 4 2 12 2" xfId="31898"/>
    <cellStyle name="Output 2 4 2 12 2 2" xfId="31899"/>
    <cellStyle name="Output 2 4 2 12 3" xfId="31900"/>
    <cellStyle name="Output 2 4 2 13" xfId="31901"/>
    <cellStyle name="Output 2 4 2 13 2" xfId="31902"/>
    <cellStyle name="Output 2 4 2 13 2 2" xfId="31903"/>
    <cellStyle name="Output 2 4 2 13 3" xfId="31904"/>
    <cellStyle name="Output 2 4 2 14" xfId="31905"/>
    <cellStyle name="Output 2 4 2 14 2" xfId="31906"/>
    <cellStyle name="Output 2 4 2 14 2 2" xfId="31907"/>
    <cellStyle name="Output 2 4 2 14 3" xfId="31908"/>
    <cellStyle name="Output 2 4 2 15" xfId="31909"/>
    <cellStyle name="Output 2 4 2 15 2" xfId="31910"/>
    <cellStyle name="Output 2 4 2 15 2 2" xfId="31911"/>
    <cellStyle name="Output 2 4 2 15 3" xfId="31912"/>
    <cellStyle name="Output 2 4 2 16" xfId="31913"/>
    <cellStyle name="Output 2 4 2 16 2" xfId="31914"/>
    <cellStyle name="Output 2 4 2 16 2 2" xfId="31915"/>
    <cellStyle name="Output 2 4 2 16 3" xfId="31916"/>
    <cellStyle name="Output 2 4 2 17" xfId="31917"/>
    <cellStyle name="Output 2 4 2 17 2" xfId="31918"/>
    <cellStyle name="Output 2 4 2 17 2 2" xfId="31919"/>
    <cellStyle name="Output 2 4 2 17 3" xfId="31920"/>
    <cellStyle name="Output 2 4 2 18" xfId="31921"/>
    <cellStyle name="Output 2 4 2 18 2" xfId="31922"/>
    <cellStyle name="Output 2 4 2 18 2 2" xfId="31923"/>
    <cellStyle name="Output 2 4 2 18 3" xfId="31924"/>
    <cellStyle name="Output 2 4 2 19" xfId="31925"/>
    <cellStyle name="Output 2 4 2 19 2" xfId="31926"/>
    <cellStyle name="Output 2 4 2 19 2 2" xfId="31927"/>
    <cellStyle name="Output 2 4 2 19 3" xfId="31928"/>
    <cellStyle name="Output 2 4 2 2" xfId="31929"/>
    <cellStyle name="Output 2 4 2 2 2" xfId="31930"/>
    <cellStyle name="Output 2 4 2 2 2 2" xfId="31931"/>
    <cellStyle name="Output 2 4 2 2 3" xfId="31932"/>
    <cellStyle name="Output 2 4 2 20" xfId="31933"/>
    <cellStyle name="Output 2 4 2 20 2" xfId="31934"/>
    <cellStyle name="Output 2 4 2 20 2 2" xfId="31935"/>
    <cellStyle name="Output 2 4 2 20 3" xfId="31936"/>
    <cellStyle name="Output 2 4 2 21" xfId="31937"/>
    <cellStyle name="Output 2 4 2 21 2" xfId="31938"/>
    <cellStyle name="Output 2 4 2 22" xfId="31939"/>
    <cellStyle name="Output 2 4 2 3" xfId="31940"/>
    <cellStyle name="Output 2 4 2 3 2" xfId="31941"/>
    <cellStyle name="Output 2 4 2 3 2 2" xfId="31942"/>
    <cellStyle name="Output 2 4 2 3 3" xfId="31943"/>
    <cellStyle name="Output 2 4 2 4" xfId="31944"/>
    <cellStyle name="Output 2 4 2 4 2" xfId="31945"/>
    <cellStyle name="Output 2 4 2 4 2 2" xfId="31946"/>
    <cellStyle name="Output 2 4 2 4 3" xfId="31947"/>
    <cellStyle name="Output 2 4 2 5" xfId="31948"/>
    <cellStyle name="Output 2 4 2 5 2" xfId="31949"/>
    <cellStyle name="Output 2 4 2 5 2 2" xfId="31950"/>
    <cellStyle name="Output 2 4 2 5 3" xfId="31951"/>
    <cellStyle name="Output 2 4 2 6" xfId="31952"/>
    <cellStyle name="Output 2 4 2 6 2" xfId="31953"/>
    <cellStyle name="Output 2 4 2 6 2 2" xfId="31954"/>
    <cellStyle name="Output 2 4 2 6 3" xfId="31955"/>
    <cellStyle name="Output 2 4 2 7" xfId="31956"/>
    <cellStyle name="Output 2 4 2 7 2" xfId="31957"/>
    <cellStyle name="Output 2 4 2 7 2 2" xfId="31958"/>
    <cellStyle name="Output 2 4 2 7 3" xfId="31959"/>
    <cellStyle name="Output 2 4 2 8" xfId="31960"/>
    <cellStyle name="Output 2 4 2 8 2" xfId="31961"/>
    <cellStyle name="Output 2 4 2 8 2 2" xfId="31962"/>
    <cellStyle name="Output 2 4 2 8 3" xfId="31963"/>
    <cellStyle name="Output 2 4 2 9" xfId="31964"/>
    <cellStyle name="Output 2 4 2 9 2" xfId="31965"/>
    <cellStyle name="Output 2 4 2 9 2 2" xfId="31966"/>
    <cellStyle name="Output 2 4 2 9 3" xfId="31967"/>
    <cellStyle name="Output 2 4 3" xfId="31968"/>
    <cellStyle name="Output 2 4 3 2" xfId="31969"/>
    <cellStyle name="Output 2 4 3 2 2" xfId="31970"/>
    <cellStyle name="Output 2 4 3 3" xfId="31971"/>
    <cellStyle name="Output 2 4 4" xfId="31972"/>
    <cellStyle name="Output 2 4 4 2" xfId="31973"/>
    <cellStyle name="Output 2 4 4 2 2" xfId="31974"/>
    <cellStyle name="Output 2 4 4 3" xfId="31975"/>
    <cellStyle name="Output 2 4 5" xfId="31976"/>
    <cellStyle name="Output 2 4 5 2" xfId="31977"/>
    <cellStyle name="Output 2 4 5 2 2" xfId="31978"/>
    <cellStyle name="Output 2 4 5 3" xfId="31979"/>
    <cellStyle name="Output 2 4 6" xfId="31980"/>
    <cellStyle name="Output 2 4 6 2" xfId="31981"/>
    <cellStyle name="Output 2 4 6 2 2" xfId="31982"/>
    <cellStyle name="Output 2 4 6 3" xfId="31983"/>
    <cellStyle name="Output 2 4 7" xfId="31984"/>
    <cellStyle name="Output 2 4 7 2" xfId="31985"/>
    <cellStyle name="Output 2 4 7 2 2" xfId="31986"/>
    <cellStyle name="Output 2 4 7 3" xfId="31987"/>
    <cellStyle name="Output 2 4 8" xfId="31988"/>
    <cellStyle name="Output 2 4 8 2" xfId="31989"/>
    <cellStyle name="Output 2 4 8 2 2" xfId="31990"/>
    <cellStyle name="Output 2 4 8 3" xfId="31991"/>
    <cellStyle name="Output 2 4 9" xfId="31992"/>
    <cellStyle name="Output 2 4 9 2" xfId="31993"/>
    <cellStyle name="Output 2 4 9 2 2" xfId="31994"/>
    <cellStyle name="Output 2 4 9 3" xfId="31995"/>
    <cellStyle name="Output 2 5" xfId="31996"/>
    <cellStyle name="Output 2 5 10" xfId="31997"/>
    <cellStyle name="Output 2 5 10 2" xfId="31998"/>
    <cellStyle name="Output 2 5 10 2 2" xfId="31999"/>
    <cellStyle name="Output 2 5 10 3" xfId="32000"/>
    <cellStyle name="Output 2 5 11" xfId="32001"/>
    <cellStyle name="Output 2 5 11 2" xfId="32002"/>
    <cellStyle name="Output 2 5 11 2 2" xfId="32003"/>
    <cellStyle name="Output 2 5 11 3" xfId="32004"/>
    <cellStyle name="Output 2 5 12" xfId="32005"/>
    <cellStyle name="Output 2 5 12 2" xfId="32006"/>
    <cellStyle name="Output 2 5 12 2 2" xfId="32007"/>
    <cellStyle name="Output 2 5 12 3" xfId="32008"/>
    <cellStyle name="Output 2 5 13" xfId="32009"/>
    <cellStyle name="Output 2 5 13 2" xfId="32010"/>
    <cellStyle name="Output 2 5 13 2 2" xfId="32011"/>
    <cellStyle name="Output 2 5 13 3" xfId="32012"/>
    <cellStyle name="Output 2 5 14" xfId="32013"/>
    <cellStyle name="Output 2 5 14 2" xfId="32014"/>
    <cellStyle name="Output 2 5 14 2 2" xfId="32015"/>
    <cellStyle name="Output 2 5 14 3" xfId="32016"/>
    <cellStyle name="Output 2 5 15" xfId="32017"/>
    <cellStyle name="Output 2 5 15 2" xfId="32018"/>
    <cellStyle name="Output 2 5 15 2 2" xfId="32019"/>
    <cellStyle name="Output 2 5 15 3" xfId="32020"/>
    <cellStyle name="Output 2 5 16" xfId="32021"/>
    <cellStyle name="Output 2 5 16 2" xfId="32022"/>
    <cellStyle name="Output 2 5 16 2 2" xfId="32023"/>
    <cellStyle name="Output 2 5 16 3" xfId="32024"/>
    <cellStyle name="Output 2 5 17" xfId="32025"/>
    <cellStyle name="Output 2 5 17 2" xfId="32026"/>
    <cellStyle name="Output 2 5 17 2 2" xfId="32027"/>
    <cellStyle name="Output 2 5 17 3" xfId="32028"/>
    <cellStyle name="Output 2 5 18" xfId="32029"/>
    <cellStyle name="Output 2 5 18 2" xfId="32030"/>
    <cellStyle name="Output 2 5 18 2 2" xfId="32031"/>
    <cellStyle name="Output 2 5 18 3" xfId="32032"/>
    <cellStyle name="Output 2 5 19" xfId="32033"/>
    <cellStyle name="Output 2 5 19 2" xfId="32034"/>
    <cellStyle name="Output 2 5 19 2 2" xfId="32035"/>
    <cellStyle name="Output 2 5 19 3" xfId="32036"/>
    <cellStyle name="Output 2 5 2" xfId="32037"/>
    <cellStyle name="Output 2 5 2 10" xfId="32038"/>
    <cellStyle name="Output 2 5 2 10 2" xfId="32039"/>
    <cellStyle name="Output 2 5 2 10 2 2" xfId="32040"/>
    <cellStyle name="Output 2 5 2 10 3" xfId="32041"/>
    <cellStyle name="Output 2 5 2 11" xfId="32042"/>
    <cellStyle name="Output 2 5 2 11 2" xfId="32043"/>
    <cellStyle name="Output 2 5 2 11 2 2" xfId="32044"/>
    <cellStyle name="Output 2 5 2 11 3" xfId="32045"/>
    <cellStyle name="Output 2 5 2 12" xfId="32046"/>
    <cellStyle name="Output 2 5 2 12 2" xfId="32047"/>
    <cellStyle name="Output 2 5 2 12 2 2" xfId="32048"/>
    <cellStyle name="Output 2 5 2 12 3" xfId="32049"/>
    <cellStyle name="Output 2 5 2 13" xfId="32050"/>
    <cellStyle name="Output 2 5 2 13 2" xfId="32051"/>
    <cellStyle name="Output 2 5 2 13 2 2" xfId="32052"/>
    <cellStyle name="Output 2 5 2 13 3" xfId="32053"/>
    <cellStyle name="Output 2 5 2 14" xfId="32054"/>
    <cellStyle name="Output 2 5 2 14 2" xfId="32055"/>
    <cellStyle name="Output 2 5 2 14 2 2" xfId="32056"/>
    <cellStyle name="Output 2 5 2 14 3" xfId="32057"/>
    <cellStyle name="Output 2 5 2 15" xfId="32058"/>
    <cellStyle name="Output 2 5 2 15 2" xfId="32059"/>
    <cellStyle name="Output 2 5 2 15 2 2" xfId="32060"/>
    <cellStyle name="Output 2 5 2 15 3" xfId="32061"/>
    <cellStyle name="Output 2 5 2 16" xfId="32062"/>
    <cellStyle name="Output 2 5 2 16 2" xfId="32063"/>
    <cellStyle name="Output 2 5 2 16 2 2" xfId="32064"/>
    <cellStyle name="Output 2 5 2 16 3" xfId="32065"/>
    <cellStyle name="Output 2 5 2 17" xfId="32066"/>
    <cellStyle name="Output 2 5 2 17 2" xfId="32067"/>
    <cellStyle name="Output 2 5 2 17 2 2" xfId="32068"/>
    <cellStyle name="Output 2 5 2 17 3" xfId="32069"/>
    <cellStyle name="Output 2 5 2 18" xfId="32070"/>
    <cellStyle name="Output 2 5 2 18 2" xfId="32071"/>
    <cellStyle name="Output 2 5 2 18 2 2" xfId="32072"/>
    <cellStyle name="Output 2 5 2 18 3" xfId="32073"/>
    <cellStyle name="Output 2 5 2 19" xfId="32074"/>
    <cellStyle name="Output 2 5 2 19 2" xfId="32075"/>
    <cellStyle name="Output 2 5 2 19 2 2" xfId="32076"/>
    <cellStyle name="Output 2 5 2 19 3" xfId="32077"/>
    <cellStyle name="Output 2 5 2 2" xfId="32078"/>
    <cellStyle name="Output 2 5 2 2 2" xfId="32079"/>
    <cellStyle name="Output 2 5 2 2 2 2" xfId="32080"/>
    <cellStyle name="Output 2 5 2 2 3" xfId="32081"/>
    <cellStyle name="Output 2 5 2 20" xfId="32082"/>
    <cellStyle name="Output 2 5 2 20 2" xfId="32083"/>
    <cellStyle name="Output 2 5 2 20 2 2" xfId="32084"/>
    <cellStyle name="Output 2 5 2 20 3" xfId="32085"/>
    <cellStyle name="Output 2 5 2 21" xfId="32086"/>
    <cellStyle name="Output 2 5 2 21 2" xfId="32087"/>
    <cellStyle name="Output 2 5 2 22" xfId="32088"/>
    <cellStyle name="Output 2 5 2 3" xfId="32089"/>
    <cellStyle name="Output 2 5 2 3 2" xfId="32090"/>
    <cellStyle name="Output 2 5 2 3 2 2" xfId="32091"/>
    <cellStyle name="Output 2 5 2 3 3" xfId="32092"/>
    <cellStyle name="Output 2 5 2 4" xfId="32093"/>
    <cellStyle name="Output 2 5 2 4 2" xfId="32094"/>
    <cellStyle name="Output 2 5 2 4 2 2" xfId="32095"/>
    <cellStyle name="Output 2 5 2 4 3" xfId="32096"/>
    <cellStyle name="Output 2 5 2 5" xfId="32097"/>
    <cellStyle name="Output 2 5 2 5 2" xfId="32098"/>
    <cellStyle name="Output 2 5 2 5 2 2" xfId="32099"/>
    <cellStyle name="Output 2 5 2 5 3" xfId="32100"/>
    <cellStyle name="Output 2 5 2 6" xfId="32101"/>
    <cellStyle name="Output 2 5 2 6 2" xfId="32102"/>
    <cellStyle name="Output 2 5 2 6 2 2" xfId="32103"/>
    <cellStyle name="Output 2 5 2 6 3" xfId="32104"/>
    <cellStyle name="Output 2 5 2 7" xfId="32105"/>
    <cellStyle name="Output 2 5 2 7 2" xfId="32106"/>
    <cellStyle name="Output 2 5 2 7 2 2" xfId="32107"/>
    <cellStyle name="Output 2 5 2 7 3" xfId="32108"/>
    <cellStyle name="Output 2 5 2 8" xfId="32109"/>
    <cellStyle name="Output 2 5 2 8 2" xfId="32110"/>
    <cellStyle name="Output 2 5 2 8 2 2" xfId="32111"/>
    <cellStyle name="Output 2 5 2 8 3" xfId="32112"/>
    <cellStyle name="Output 2 5 2 9" xfId="32113"/>
    <cellStyle name="Output 2 5 2 9 2" xfId="32114"/>
    <cellStyle name="Output 2 5 2 9 2 2" xfId="32115"/>
    <cellStyle name="Output 2 5 2 9 3" xfId="32116"/>
    <cellStyle name="Output 2 5 20" xfId="32117"/>
    <cellStyle name="Output 2 5 20 2" xfId="32118"/>
    <cellStyle name="Output 2 5 20 2 2" xfId="32119"/>
    <cellStyle name="Output 2 5 20 3" xfId="32120"/>
    <cellStyle name="Output 2 5 21" xfId="32121"/>
    <cellStyle name="Output 2 5 21 2" xfId="32122"/>
    <cellStyle name="Output 2 5 21 2 2" xfId="32123"/>
    <cellStyle name="Output 2 5 21 3" xfId="32124"/>
    <cellStyle name="Output 2 5 22" xfId="32125"/>
    <cellStyle name="Output 2 5 22 2" xfId="32126"/>
    <cellStyle name="Output 2 5 23" xfId="32127"/>
    <cellStyle name="Output 2 5 3" xfId="32128"/>
    <cellStyle name="Output 2 5 3 2" xfId="32129"/>
    <cellStyle name="Output 2 5 3 2 2" xfId="32130"/>
    <cellStyle name="Output 2 5 3 3" xfId="32131"/>
    <cellStyle name="Output 2 5 4" xfId="32132"/>
    <cellStyle name="Output 2 5 4 2" xfId="32133"/>
    <cellStyle name="Output 2 5 4 2 2" xfId="32134"/>
    <cellStyle name="Output 2 5 4 3" xfId="32135"/>
    <cellStyle name="Output 2 5 5" xfId="32136"/>
    <cellStyle name="Output 2 5 5 2" xfId="32137"/>
    <cellStyle name="Output 2 5 5 2 2" xfId="32138"/>
    <cellStyle name="Output 2 5 5 3" xfId="32139"/>
    <cellStyle name="Output 2 5 6" xfId="32140"/>
    <cellStyle name="Output 2 5 6 2" xfId="32141"/>
    <cellStyle name="Output 2 5 6 2 2" xfId="32142"/>
    <cellStyle name="Output 2 5 6 3" xfId="32143"/>
    <cellStyle name="Output 2 5 7" xfId="32144"/>
    <cellStyle name="Output 2 5 7 2" xfId="32145"/>
    <cellStyle name="Output 2 5 7 2 2" xfId="32146"/>
    <cellStyle name="Output 2 5 7 3" xfId="32147"/>
    <cellStyle name="Output 2 5 8" xfId="32148"/>
    <cellStyle name="Output 2 5 8 2" xfId="32149"/>
    <cellStyle name="Output 2 5 8 2 2" xfId="32150"/>
    <cellStyle name="Output 2 5 8 3" xfId="32151"/>
    <cellStyle name="Output 2 5 9" xfId="32152"/>
    <cellStyle name="Output 2 5 9 2" xfId="32153"/>
    <cellStyle name="Output 2 5 9 2 2" xfId="32154"/>
    <cellStyle name="Output 2 5 9 3" xfId="32155"/>
    <cellStyle name="Output 2 6" xfId="32156"/>
    <cellStyle name="Output 2 6 10" xfId="32157"/>
    <cellStyle name="Output 2 6 10 2" xfId="32158"/>
    <cellStyle name="Output 2 6 10 2 2" xfId="32159"/>
    <cellStyle name="Output 2 6 10 3" xfId="32160"/>
    <cellStyle name="Output 2 6 11" xfId="32161"/>
    <cellStyle name="Output 2 6 11 2" xfId="32162"/>
    <cellStyle name="Output 2 6 11 2 2" xfId="32163"/>
    <cellStyle name="Output 2 6 11 3" xfId="32164"/>
    <cellStyle name="Output 2 6 12" xfId="32165"/>
    <cellStyle name="Output 2 6 12 2" xfId="32166"/>
    <cellStyle name="Output 2 6 12 2 2" xfId="32167"/>
    <cellStyle name="Output 2 6 12 3" xfId="32168"/>
    <cellStyle name="Output 2 6 13" xfId="32169"/>
    <cellStyle name="Output 2 6 13 2" xfId="32170"/>
    <cellStyle name="Output 2 6 13 2 2" xfId="32171"/>
    <cellStyle name="Output 2 6 13 3" xfId="32172"/>
    <cellStyle name="Output 2 6 14" xfId="32173"/>
    <cellStyle name="Output 2 6 14 2" xfId="32174"/>
    <cellStyle name="Output 2 6 14 2 2" xfId="32175"/>
    <cellStyle name="Output 2 6 14 3" xfId="32176"/>
    <cellStyle name="Output 2 6 15" xfId="32177"/>
    <cellStyle name="Output 2 6 15 2" xfId="32178"/>
    <cellStyle name="Output 2 6 15 2 2" xfId="32179"/>
    <cellStyle name="Output 2 6 15 3" xfId="32180"/>
    <cellStyle name="Output 2 6 16" xfId="32181"/>
    <cellStyle name="Output 2 6 16 2" xfId="32182"/>
    <cellStyle name="Output 2 6 16 2 2" xfId="32183"/>
    <cellStyle name="Output 2 6 16 3" xfId="32184"/>
    <cellStyle name="Output 2 6 17" xfId="32185"/>
    <cellStyle name="Output 2 6 17 2" xfId="32186"/>
    <cellStyle name="Output 2 6 17 2 2" xfId="32187"/>
    <cellStyle name="Output 2 6 17 3" xfId="32188"/>
    <cellStyle name="Output 2 6 18" xfId="32189"/>
    <cellStyle name="Output 2 6 18 2" xfId="32190"/>
    <cellStyle name="Output 2 6 18 2 2" xfId="32191"/>
    <cellStyle name="Output 2 6 18 3" xfId="32192"/>
    <cellStyle name="Output 2 6 19" xfId="32193"/>
    <cellStyle name="Output 2 6 19 2" xfId="32194"/>
    <cellStyle name="Output 2 6 19 2 2" xfId="32195"/>
    <cellStyle name="Output 2 6 19 3" xfId="32196"/>
    <cellStyle name="Output 2 6 2" xfId="32197"/>
    <cellStyle name="Output 2 6 2 2" xfId="32198"/>
    <cellStyle name="Output 2 6 2 2 2" xfId="32199"/>
    <cellStyle name="Output 2 6 2 3" xfId="32200"/>
    <cellStyle name="Output 2 6 20" xfId="32201"/>
    <cellStyle name="Output 2 6 20 2" xfId="32202"/>
    <cellStyle name="Output 2 6 20 2 2" xfId="32203"/>
    <cellStyle name="Output 2 6 20 3" xfId="32204"/>
    <cellStyle name="Output 2 6 21" xfId="32205"/>
    <cellStyle name="Output 2 6 21 2" xfId="32206"/>
    <cellStyle name="Output 2 6 22" xfId="32207"/>
    <cellStyle name="Output 2 6 3" xfId="32208"/>
    <cellStyle name="Output 2 6 3 2" xfId="32209"/>
    <cellStyle name="Output 2 6 3 2 2" xfId="32210"/>
    <cellStyle name="Output 2 6 3 3" xfId="32211"/>
    <cellStyle name="Output 2 6 4" xfId="32212"/>
    <cellStyle name="Output 2 6 4 2" xfId="32213"/>
    <cellStyle name="Output 2 6 4 2 2" xfId="32214"/>
    <cellStyle name="Output 2 6 4 3" xfId="32215"/>
    <cellStyle name="Output 2 6 5" xfId="32216"/>
    <cellStyle name="Output 2 6 5 2" xfId="32217"/>
    <cellStyle name="Output 2 6 5 2 2" xfId="32218"/>
    <cellStyle name="Output 2 6 5 3" xfId="32219"/>
    <cellStyle name="Output 2 6 6" xfId="32220"/>
    <cellStyle name="Output 2 6 6 2" xfId="32221"/>
    <cellStyle name="Output 2 6 6 2 2" xfId="32222"/>
    <cellStyle name="Output 2 6 6 3" xfId="32223"/>
    <cellStyle name="Output 2 6 7" xfId="32224"/>
    <cellStyle name="Output 2 6 7 2" xfId="32225"/>
    <cellStyle name="Output 2 6 7 2 2" xfId="32226"/>
    <cellStyle name="Output 2 6 7 3" xfId="32227"/>
    <cellStyle name="Output 2 6 8" xfId="32228"/>
    <cellStyle name="Output 2 6 8 2" xfId="32229"/>
    <cellStyle name="Output 2 6 8 2 2" xfId="32230"/>
    <cellStyle name="Output 2 6 8 3" xfId="32231"/>
    <cellStyle name="Output 2 6 9" xfId="32232"/>
    <cellStyle name="Output 2 6 9 2" xfId="32233"/>
    <cellStyle name="Output 2 6 9 2 2" xfId="32234"/>
    <cellStyle name="Output 2 6 9 3" xfId="32235"/>
    <cellStyle name="Output 2 7" xfId="32236"/>
    <cellStyle name="Output 2 7 2" xfId="32237"/>
    <cellStyle name="Output 2 7 2 2" xfId="32238"/>
    <cellStyle name="Output 2 7 3" xfId="32239"/>
    <cellStyle name="Output 2 8" xfId="32240"/>
    <cellStyle name="Output 2 8 2" xfId="32241"/>
    <cellStyle name="Output 2 8 2 2" xfId="32242"/>
    <cellStyle name="Output 2 8 3" xfId="32243"/>
    <cellStyle name="Output 2 9" xfId="32244"/>
    <cellStyle name="Output 2 9 2" xfId="32245"/>
    <cellStyle name="Output 2 9 2 2" xfId="32246"/>
    <cellStyle name="Output 2 9 3" xfId="32247"/>
    <cellStyle name="Output 3" xfId="32248"/>
    <cellStyle name="Output 3 10" xfId="32249"/>
    <cellStyle name="Output 3 10 2" xfId="32250"/>
    <cellStyle name="Output 3 10 2 2" xfId="32251"/>
    <cellStyle name="Output 3 10 3" xfId="32252"/>
    <cellStyle name="Output 3 11" xfId="32253"/>
    <cellStyle name="Output 3 11 2" xfId="32254"/>
    <cellStyle name="Output 3 11 2 2" xfId="32255"/>
    <cellStyle name="Output 3 11 3" xfId="32256"/>
    <cellStyle name="Output 3 12" xfId="32257"/>
    <cellStyle name="Output 3 12 2" xfId="32258"/>
    <cellStyle name="Output 3 12 2 2" xfId="32259"/>
    <cellStyle name="Output 3 12 3" xfId="32260"/>
    <cellStyle name="Output 3 13" xfId="32261"/>
    <cellStyle name="Output 3 13 2" xfId="32262"/>
    <cellStyle name="Output 3 13 2 2" xfId="32263"/>
    <cellStyle name="Output 3 13 3" xfId="32264"/>
    <cellStyle name="Output 3 14" xfId="32265"/>
    <cellStyle name="Output 3 14 2" xfId="32266"/>
    <cellStyle name="Output 3 14 2 2" xfId="32267"/>
    <cellStyle name="Output 3 14 3" xfId="32268"/>
    <cellStyle name="Output 3 15" xfId="32269"/>
    <cellStyle name="Output 3 15 2" xfId="32270"/>
    <cellStyle name="Output 3 15 2 2" xfId="32271"/>
    <cellStyle name="Output 3 15 3" xfId="32272"/>
    <cellStyle name="Output 3 16" xfId="32273"/>
    <cellStyle name="Output 3 16 2" xfId="32274"/>
    <cellStyle name="Output 3 16 2 2" xfId="32275"/>
    <cellStyle name="Output 3 16 3" xfId="32276"/>
    <cellStyle name="Output 3 17" xfId="32277"/>
    <cellStyle name="Output 3 17 2" xfId="32278"/>
    <cellStyle name="Output 3 17 2 2" xfId="32279"/>
    <cellStyle name="Output 3 17 3" xfId="32280"/>
    <cellStyle name="Output 3 18" xfId="32281"/>
    <cellStyle name="Output 3 18 2" xfId="32282"/>
    <cellStyle name="Output 3 18 2 2" xfId="32283"/>
    <cellStyle name="Output 3 18 3" xfId="32284"/>
    <cellStyle name="Output 3 19" xfId="32285"/>
    <cellStyle name="Output 3 19 2" xfId="32286"/>
    <cellStyle name="Output 3 19 2 2" xfId="32287"/>
    <cellStyle name="Output 3 19 3" xfId="32288"/>
    <cellStyle name="Output 3 2" xfId="32289"/>
    <cellStyle name="Output 3 2 10" xfId="32290"/>
    <cellStyle name="Output 3 2 10 2" xfId="32291"/>
    <cellStyle name="Output 3 2 10 2 2" xfId="32292"/>
    <cellStyle name="Output 3 2 10 3" xfId="32293"/>
    <cellStyle name="Output 3 2 11" xfId="32294"/>
    <cellStyle name="Output 3 2 11 2" xfId="32295"/>
    <cellStyle name="Output 3 2 11 2 2" xfId="32296"/>
    <cellStyle name="Output 3 2 11 3" xfId="32297"/>
    <cellStyle name="Output 3 2 12" xfId="32298"/>
    <cellStyle name="Output 3 2 12 2" xfId="32299"/>
    <cellStyle name="Output 3 2 12 2 2" xfId="32300"/>
    <cellStyle name="Output 3 2 12 3" xfId="32301"/>
    <cellStyle name="Output 3 2 13" xfId="32302"/>
    <cellStyle name="Output 3 2 13 2" xfId="32303"/>
    <cellStyle name="Output 3 2 13 2 2" xfId="32304"/>
    <cellStyle name="Output 3 2 13 3" xfId="32305"/>
    <cellStyle name="Output 3 2 14" xfId="32306"/>
    <cellStyle name="Output 3 2 14 2" xfId="32307"/>
    <cellStyle name="Output 3 2 14 2 2" xfId="32308"/>
    <cellStyle name="Output 3 2 14 3" xfId="32309"/>
    <cellStyle name="Output 3 2 15" xfId="32310"/>
    <cellStyle name="Output 3 2 15 2" xfId="32311"/>
    <cellStyle name="Output 3 2 15 2 2" xfId="32312"/>
    <cellStyle name="Output 3 2 15 3" xfId="32313"/>
    <cellStyle name="Output 3 2 16" xfId="32314"/>
    <cellStyle name="Output 3 2 16 2" xfId="32315"/>
    <cellStyle name="Output 3 2 16 2 2" xfId="32316"/>
    <cellStyle name="Output 3 2 16 3" xfId="32317"/>
    <cellStyle name="Output 3 2 17" xfId="32318"/>
    <cellStyle name="Output 3 2 17 2" xfId="32319"/>
    <cellStyle name="Output 3 2 17 2 2" xfId="32320"/>
    <cellStyle name="Output 3 2 17 3" xfId="32321"/>
    <cellStyle name="Output 3 2 18" xfId="32322"/>
    <cellStyle name="Output 3 2 18 2" xfId="32323"/>
    <cellStyle name="Output 3 2 18 2 2" xfId="32324"/>
    <cellStyle name="Output 3 2 18 3" xfId="32325"/>
    <cellStyle name="Output 3 2 19" xfId="32326"/>
    <cellStyle name="Output 3 2 19 2" xfId="32327"/>
    <cellStyle name="Output 3 2 19 2 2" xfId="32328"/>
    <cellStyle name="Output 3 2 19 3" xfId="32329"/>
    <cellStyle name="Output 3 2 2" xfId="32330"/>
    <cellStyle name="Output 3 2 2 10" xfId="32331"/>
    <cellStyle name="Output 3 2 2 10 2" xfId="32332"/>
    <cellStyle name="Output 3 2 2 10 2 2" xfId="32333"/>
    <cellStyle name="Output 3 2 2 10 3" xfId="32334"/>
    <cellStyle name="Output 3 2 2 11" xfId="32335"/>
    <cellStyle name="Output 3 2 2 11 2" xfId="32336"/>
    <cellStyle name="Output 3 2 2 11 2 2" xfId="32337"/>
    <cellStyle name="Output 3 2 2 11 3" xfId="32338"/>
    <cellStyle name="Output 3 2 2 12" xfId="32339"/>
    <cellStyle name="Output 3 2 2 12 2" xfId="32340"/>
    <cellStyle name="Output 3 2 2 12 2 2" xfId="32341"/>
    <cellStyle name="Output 3 2 2 12 3" xfId="32342"/>
    <cellStyle name="Output 3 2 2 13" xfId="32343"/>
    <cellStyle name="Output 3 2 2 13 2" xfId="32344"/>
    <cellStyle name="Output 3 2 2 13 2 2" xfId="32345"/>
    <cellStyle name="Output 3 2 2 13 3" xfId="32346"/>
    <cellStyle name="Output 3 2 2 14" xfId="32347"/>
    <cellStyle name="Output 3 2 2 14 2" xfId="32348"/>
    <cellStyle name="Output 3 2 2 14 2 2" xfId="32349"/>
    <cellStyle name="Output 3 2 2 14 3" xfId="32350"/>
    <cellStyle name="Output 3 2 2 15" xfId="32351"/>
    <cellStyle name="Output 3 2 2 15 2" xfId="32352"/>
    <cellStyle name="Output 3 2 2 15 2 2" xfId="32353"/>
    <cellStyle name="Output 3 2 2 15 3" xfId="32354"/>
    <cellStyle name="Output 3 2 2 16" xfId="32355"/>
    <cellStyle name="Output 3 2 2 16 2" xfId="32356"/>
    <cellStyle name="Output 3 2 2 16 2 2" xfId="32357"/>
    <cellStyle name="Output 3 2 2 16 3" xfId="32358"/>
    <cellStyle name="Output 3 2 2 17" xfId="32359"/>
    <cellStyle name="Output 3 2 2 17 2" xfId="32360"/>
    <cellStyle name="Output 3 2 2 17 2 2" xfId="32361"/>
    <cellStyle name="Output 3 2 2 17 3" xfId="32362"/>
    <cellStyle name="Output 3 2 2 18" xfId="32363"/>
    <cellStyle name="Output 3 2 2 18 2" xfId="32364"/>
    <cellStyle name="Output 3 2 2 19" xfId="32365"/>
    <cellStyle name="Output 3 2 2 2" xfId="32366"/>
    <cellStyle name="Output 3 2 2 2 10" xfId="32367"/>
    <cellStyle name="Output 3 2 2 2 10 2" xfId="32368"/>
    <cellStyle name="Output 3 2 2 2 10 2 2" xfId="32369"/>
    <cellStyle name="Output 3 2 2 2 10 3" xfId="32370"/>
    <cellStyle name="Output 3 2 2 2 11" xfId="32371"/>
    <cellStyle name="Output 3 2 2 2 11 2" xfId="32372"/>
    <cellStyle name="Output 3 2 2 2 11 2 2" xfId="32373"/>
    <cellStyle name="Output 3 2 2 2 11 3" xfId="32374"/>
    <cellStyle name="Output 3 2 2 2 12" xfId="32375"/>
    <cellStyle name="Output 3 2 2 2 12 2" xfId="32376"/>
    <cellStyle name="Output 3 2 2 2 12 2 2" xfId="32377"/>
    <cellStyle name="Output 3 2 2 2 12 3" xfId="32378"/>
    <cellStyle name="Output 3 2 2 2 13" xfId="32379"/>
    <cellStyle name="Output 3 2 2 2 13 2" xfId="32380"/>
    <cellStyle name="Output 3 2 2 2 13 2 2" xfId="32381"/>
    <cellStyle name="Output 3 2 2 2 13 3" xfId="32382"/>
    <cellStyle name="Output 3 2 2 2 14" xfId="32383"/>
    <cellStyle name="Output 3 2 2 2 14 2" xfId="32384"/>
    <cellStyle name="Output 3 2 2 2 14 2 2" xfId="32385"/>
    <cellStyle name="Output 3 2 2 2 14 3" xfId="32386"/>
    <cellStyle name="Output 3 2 2 2 15" xfId="32387"/>
    <cellStyle name="Output 3 2 2 2 15 2" xfId="32388"/>
    <cellStyle name="Output 3 2 2 2 15 2 2" xfId="32389"/>
    <cellStyle name="Output 3 2 2 2 15 3" xfId="32390"/>
    <cellStyle name="Output 3 2 2 2 16" xfId="32391"/>
    <cellStyle name="Output 3 2 2 2 16 2" xfId="32392"/>
    <cellStyle name="Output 3 2 2 2 16 2 2" xfId="32393"/>
    <cellStyle name="Output 3 2 2 2 16 3" xfId="32394"/>
    <cellStyle name="Output 3 2 2 2 17" xfId="32395"/>
    <cellStyle name="Output 3 2 2 2 17 2" xfId="32396"/>
    <cellStyle name="Output 3 2 2 2 17 2 2" xfId="32397"/>
    <cellStyle name="Output 3 2 2 2 17 3" xfId="32398"/>
    <cellStyle name="Output 3 2 2 2 18" xfId="32399"/>
    <cellStyle name="Output 3 2 2 2 18 2" xfId="32400"/>
    <cellStyle name="Output 3 2 2 2 18 2 2" xfId="32401"/>
    <cellStyle name="Output 3 2 2 2 18 3" xfId="32402"/>
    <cellStyle name="Output 3 2 2 2 19" xfId="32403"/>
    <cellStyle name="Output 3 2 2 2 19 2" xfId="32404"/>
    <cellStyle name="Output 3 2 2 2 19 2 2" xfId="32405"/>
    <cellStyle name="Output 3 2 2 2 19 3" xfId="32406"/>
    <cellStyle name="Output 3 2 2 2 2" xfId="32407"/>
    <cellStyle name="Output 3 2 2 2 2 2" xfId="32408"/>
    <cellStyle name="Output 3 2 2 2 2 2 2" xfId="32409"/>
    <cellStyle name="Output 3 2 2 2 2 3" xfId="32410"/>
    <cellStyle name="Output 3 2 2 2 20" xfId="32411"/>
    <cellStyle name="Output 3 2 2 2 20 2" xfId="32412"/>
    <cellStyle name="Output 3 2 2 2 20 2 2" xfId="32413"/>
    <cellStyle name="Output 3 2 2 2 20 3" xfId="32414"/>
    <cellStyle name="Output 3 2 2 2 21" xfId="32415"/>
    <cellStyle name="Output 3 2 2 2 21 2" xfId="32416"/>
    <cellStyle name="Output 3 2 2 2 22" xfId="32417"/>
    <cellStyle name="Output 3 2 2 2 3" xfId="32418"/>
    <cellStyle name="Output 3 2 2 2 3 2" xfId="32419"/>
    <cellStyle name="Output 3 2 2 2 3 2 2" xfId="32420"/>
    <cellStyle name="Output 3 2 2 2 3 3" xfId="32421"/>
    <cellStyle name="Output 3 2 2 2 4" xfId="32422"/>
    <cellStyle name="Output 3 2 2 2 4 2" xfId="32423"/>
    <cellStyle name="Output 3 2 2 2 4 2 2" xfId="32424"/>
    <cellStyle name="Output 3 2 2 2 4 3" xfId="32425"/>
    <cellStyle name="Output 3 2 2 2 5" xfId="32426"/>
    <cellStyle name="Output 3 2 2 2 5 2" xfId="32427"/>
    <cellStyle name="Output 3 2 2 2 5 2 2" xfId="32428"/>
    <cellStyle name="Output 3 2 2 2 5 3" xfId="32429"/>
    <cellStyle name="Output 3 2 2 2 6" xfId="32430"/>
    <cellStyle name="Output 3 2 2 2 6 2" xfId="32431"/>
    <cellStyle name="Output 3 2 2 2 6 2 2" xfId="32432"/>
    <cellStyle name="Output 3 2 2 2 6 3" xfId="32433"/>
    <cellStyle name="Output 3 2 2 2 7" xfId="32434"/>
    <cellStyle name="Output 3 2 2 2 7 2" xfId="32435"/>
    <cellStyle name="Output 3 2 2 2 7 2 2" xfId="32436"/>
    <cellStyle name="Output 3 2 2 2 7 3" xfId="32437"/>
    <cellStyle name="Output 3 2 2 2 8" xfId="32438"/>
    <cellStyle name="Output 3 2 2 2 8 2" xfId="32439"/>
    <cellStyle name="Output 3 2 2 2 8 2 2" xfId="32440"/>
    <cellStyle name="Output 3 2 2 2 8 3" xfId="32441"/>
    <cellStyle name="Output 3 2 2 2 9" xfId="32442"/>
    <cellStyle name="Output 3 2 2 2 9 2" xfId="32443"/>
    <cellStyle name="Output 3 2 2 2 9 2 2" xfId="32444"/>
    <cellStyle name="Output 3 2 2 2 9 3" xfId="32445"/>
    <cellStyle name="Output 3 2 2 3" xfId="32446"/>
    <cellStyle name="Output 3 2 2 3 2" xfId="32447"/>
    <cellStyle name="Output 3 2 2 3 2 2" xfId="32448"/>
    <cellStyle name="Output 3 2 2 3 3" xfId="32449"/>
    <cellStyle name="Output 3 2 2 4" xfId="32450"/>
    <cellStyle name="Output 3 2 2 4 2" xfId="32451"/>
    <cellStyle name="Output 3 2 2 4 2 2" xfId="32452"/>
    <cellStyle name="Output 3 2 2 4 3" xfId="32453"/>
    <cellStyle name="Output 3 2 2 5" xfId="32454"/>
    <cellStyle name="Output 3 2 2 5 2" xfId="32455"/>
    <cellStyle name="Output 3 2 2 5 2 2" xfId="32456"/>
    <cellStyle name="Output 3 2 2 5 3" xfId="32457"/>
    <cellStyle name="Output 3 2 2 6" xfId="32458"/>
    <cellStyle name="Output 3 2 2 6 2" xfId="32459"/>
    <cellStyle name="Output 3 2 2 6 2 2" xfId="32460"/>
    <cellStyle name="Output 3 2 2 6 3" xfId="32461"/>
    <cellStyle name="Output 3 2 2 7" xfId="32462"/>
    <cellStyle name="Output 3 2 2 7 2" xfId="32463"/>
    <cellStyle name="Output 3 2 2 7 2 2" xfId="32464"/>
    <cellStyle name="Output 3 2 2 7 3" xfId="32465"/>
    <cellStyle name="Output 3 2 2 8" xfId="32466"/>
    <cellStyle name="Output 3 2 2 8 2" xfId="32467"/>
    <cellStyle name="Output 3 2 2 8 2 2" xfId="32468"/>
    <cellStyle name="Output 3 2 2 8 3" xfId="32469"/>
    <cellStyle name="Output 3 2 2 9" xfId="32470"/>
    <cellStyle name="Output 3 2 2 9 2" xfId="32471"/>
    <cellStyle name="Output 3 2 2 9 2 2" xfId="32472"/>
    <cellStyle name="Output 3 2 2 9 3" xfId="32473"/>
    <cellStyle name="Output 3 2 20" xfId="32474"/>
    <cellStyle name="Output 3 2 20 2" xfId="32475"/>
    <cellStyle name="Output 3 2 20 2 2" xfId="32476"/>
    <cellStyle name="Output 3 2 20 3" xfId="32477"/>
    <cellStyle name="Output 3 2 21" xfId="32478"/>
    <cellStyle name="Output 3 2 21 2" xfId="32479"/>
    <cellStyle name="Output 3 2 22" xfId="32480"/>
    <cellStyle name="Output 3 2 3" xfId="32481"/>
    <cellStyle name="Output 3 2 3 10" xfId="32482"/>
    <cellStyle name="Output 3 2 3 10 2" xfId="32483"/>
    <cellStyle name="Output 3 2 3 10 2 2" xfId="32484"/>
    <cellStyle name="Output 3 2 3 10 3" xfId="32485"/>
    <cellStyle name="Output 3 2 3 11" xfId="32486"/>
    <cellStyle name="Output 3 2 3 11 2" xfId="32487"/>
    <cellStyle name="Output 3 2 3 11 2 2" xfId="32488"/>
    <cellStyle name="Output 3 2 3 11 3" xfId="32489"/>
    <cellStyle name="Output 3 2 3 12" xfId="32490"/>
    <cellStyle name="Output 3 2 3 12 2" xfId="32491"/>
    <cellStyle name="Output 3 2 3 12 2 2" xfId="32492"/>
    <cellStyle name="Output 3 2 3 12 3" xfId="32493"/>
    <cellStyle name="Output 3 2 3 13" xfId="32494"/>
    <cellStyle name="Output 3 2 3 13 2" xfId="32495"/>
    <cellStyle name="Output 3 2 3 13 2 2" xfId="32496"/>
    <cellStyle name="Output 3 2 3 13 3" xfId="32497"/>
    <cellStyle name="Output 3 2 3 14" xfId="32498"/>
    <cellStyle name="Output 3 2 3 14 2" xfId="32499"/>
    <cellStyle name="Output 3 2 3 14 2 2" xfId="32500"/>
    <cellStyle name="Output 3 2 3 14 3" xfId="32501"/>
    <cellStyle name="Output 3 2 3 15" xfId="32502"/>
    <cellStyle name="Output 3 2 3 15 2" xfId="32503"/>
    <cellStyle name="Output 3 2 3 15 2 2" xfId="32504"/>
    <cellStyle name="Output 3 2 3 15 3" xfId="32505"/>
    <cellStyle name="Output 3 2 3 16" xfId="32506"/>
    <cellStyle name="Output 3 2 3 16 2" xfId="32507"/>
    <cellStyle name="Output 3 2 3 16 2 2" xfId="32508"/>
    <cellStyle name="Output 3 2 3 16 3" xfId="32509"/>
    <cellStyle name="Output 3 2 3 17" xfId="32510"/>
    <cellStyle name="Output 3 2 3 17 2" xfId="32511"/>
    <cellStyle name="Output 3 2 3 17 2 2" xfId="32512"/>
    <cellStyle name="Output 3 2 3 17 3" xfId="32513"/>
    <cellStyle name="Output 3 2 3 18" xfId="32514"/>
    <cellStyle name="Output 3 2 3 18 2" xfId="32515"/>
    <cellStyle name="Output 3 2 3 19" xfId="32516"/>
    <cellStyle name="Output 3 2 3 2" xfId="32517"/>
    <cellStyle name="Output 3 2 3 2 10" xfId="32518"/>
    <cellStyle name="Output 3 2 3 2 10 2" xfId="32519"/>
    <cellStyle name="Output 3 2 3 2 10 2 2" xfId="32520"/>
    <cellStyle name="Output 3 2 3 2 10 3" xfId="32521"/>
    <cellStyle name="Output 3 2 3 2 11" xfId="32522"/>
    <cellStyle name="Output 3 2 3 2 11 2" xfId="32523"/>
    <cellStyle name="Output 3 2 3 2 11 2 2" xfId="32524"/>
    <cellStyle name="Output 3 2 3 2 11 3" xfId="32525"/>
    <cellStyle name="Output 3 2 3 2 12" xfId="32526"/>
    <cellStyle name="Output 3 2 3 2 12 2" xfId="32527"/>
    <cellStyle name="Output 3 2 3 2 12 2 2" xfId="32528"/>
    <cellStyle name="Output 3 2 3 2 12 3" xfId="32529"/>
    <cellStyle name="Output 3 2 3 2 13" xfId="32530"/>
    <cellStyle name="Output 3 2 3 2 13 2" xfId="32531"/>
    <cellStyle name="Output 3 2 3 2 13 2 2" xfId="32532"/>
    <cellStyle name="Output 3 2 3 2 13 3" xfId="32533"/>
    <cellStyle name="Output 3 2 3 2 14" xfId="32534"/>
    <cellStyle name="Output 3 2 3 2 14 2" xfId="32535"/>
    <cellStyle name="Output 3 2 3 2 14 2 2" xfId="32536"/>
    <cellStyle name="Output 3 2 3 2 14 3" xfId="32537"/>
    <cellStyle name="Output 3 2 3 2 15" xfId="32538"/>
    <cellStyle name="Output 3 2 3 2 15 2" xfId="32539"/>
    <cellStyle name="Output 3 2 3 2 15 2 2" xfId="32540"/>
    <cellStyle name="Output 3 2 3 2 15 3" xfId="32541"/>
    <cellStyle name="Output 3 2 3 2 16" xfId="32542"/>
    <cellStyle name="Output 3 2 3 2 16 2" xfId="32543"/>
    <cellStyle name="Output 3 2 3 2 16 2 2" xfId="32544"/>
    <cellStyle name="Output 3 2 3 2 16 3" xfId="32545"/>
    <cellStyle name="Output 3 2 3 2 17" xfId="32546"/>
    <cellStyle name="Output 3 2 3 2 17 2" xfId="32547"/>
    <cellStyle name="Output 3 2 3 2 17 2 2" xfId="32548"/>
    <cellStyle name="Output 3 2 3 2 17 3" xfId="32549"/>
    <cellStyle name="Output 3 2 3 2 18" xfId="32550"/>
    <cellStyle name="Output 3 2 3 2 18 2" xfId="32551"/>
    <cellStyle name="Output 3 2 3 2 18 2 2" xfId="32552"/>
    <cellStyle name="Output 3 2 3 2 18 3" xfId="32553"/>
    <cellStyle name="Output 3 2 3 2 19" xfId="32554"/>
    <cellStyle name="Output 3 2 3 2 19 2" xfId="32555"/>
    <cellStyle name="Output 3 2 3 2 19 2 2" xfId="32556"/>
    <cellStyle name="Output 3 2 3 2 19 3" xfId="32557"/>
    <cellStyle name="Output 3 2 3 2 2" xfId="32558"/>
    <cellStyle name="Output 3 2 3 2 2 2" xfId="32559"/>
    <cellStyle name="Output 3 2 3 2 2 2 2" xfId="32560"/>
    <cellStyle name="Output 3 2 3 2 2 3" xfId="32561"/>
    <cellStyle name="Output 3 2 3 2 20" xfId="32562"/>
    <cellStyle name="Output 3 2 3 2 20 2" xfId="32563"/>
    <cellStyle name="Output 3 2 3 2 20 2 2" xfId="32564"/>
    <cellStyle name="Output 3 2 3 2 20 3" xfId="32565"/>
    <cellStyle name="Output 3 2 3 2 21" xfId="32566"/>
    <cellStyle name="Output 3 2 3 2 21 2" xfId="32567"/>
    <cellStyle name="Output 3 2 3 2 22" xfId="32568"/>
    <cellStyle name="Output 3 2 3 2 3" xfId="32569"/>
    <cellStyle name="Output 3 2 3 2 3 2" xfId="32570"/>
    <cellStyle name="Output 3 2 3 2 3 2 2" xfId="32571"/>
    <cellStyle name="Output 3 2 3 2 3 3" xfId="32572"/>
    <cellStyle name="Output 3 2 3 2 4" xfId="32573"/>
    <cellStyle name="Output 3 2 3 2 4 2" xfId="32574"/>
    <cellStyle name="Output 3 2 3 2 4 2 2" xfId="32575"/>
    <cellStyle name="Output 3 2 3 2 4 3" xfId="32576"/>
    <cellStyle name="Output 3 2 3 2 5" xfId="32577"/>
    <cellStyle name="Output 3 2 3 2 5 2" xfId="32578"/>
    <cellStyle name="Output 3 2 3 2 5 2 2" xfId="32579"/>
    <cellStyle name="Output 3 2 3 2 5 3" xfId="32580"/>
    <cellStyle name="Output 3 2 3 2 6" xfId="32581"/>
    <cellStyle name="Output 3 2 3 2 6 2" xfId="32582"/>
    <cellStyle name="Output 3 2 3 2 6 2 2" xfId="32583"/>
    <cellStyle name="Output 3 2 3 2 6 3" xfId="32584"/>
    <cellStyle name="Output 3 2 3 2 7" xfId="32585"/>
    <cellStyle name="Output 3 2 3 2 7 2" xfId="32586"/>
    <cellStyle name="Output 3 2 3 2 7 2 2" xfId="32587"/>
    <cellStyle name="Output 3 2 3 2 7 3" xfId="32588"/>
    <cellStyle name="Output 3 2 3 2 8" xfId="32589"/>
    <cellStyle name="Output 3 2 3 2 8 2" xfId="32590"/>
    <cellStyle name="Output 3 2 3 2 8 2 2" xfId="32591"/>
    <cellStyle name="Output 3 2 3 2 8 3" xfId="32592"/>
    <cellStyle name="Output 3 2 3 2 9" xfId="32593"/>
    <cellStyle name="Output 3 2 3 2 9 2" xfId="32594"/>
    <cellStyle name="Output 3 2 3 2 9 2 2" xfId="32595"/>
    <cellStyle name="Output 3 2 3 2 9 3" xfId="32596"/>
    <cellStyle name="Output 3 2 3 3" xfId="32597"/>
    <cellStyle name="Output 3 2 3 3 2" xfId="32598"/>
    <cellStyle name="Output 3 2 3 3 2 2" xfId="32599"/>
    <cellStyle name="Output 3 2 3 3 3" xfId="32600"/>
    <cellStyle name="Output 3 2 3 4" xfId="32601"/>
    <cellStyle name="Output 3 2 3 4 2" xfId="32602"/>
    <cellStyle name="Output 3 2 3 4 2 2" xfId="32603"/>
    <cellStyle name="Output 3 2 3 4 3" xfId="32604"/>
    <cellStyle name="Output 3 2 3 5" xfId="32605"/>
    <cellStyle name="Output 3 2 3 5 2" xfId="32606"/>
    <cellStyle name="Output 3 2 3 5 2 2" xfId="32607"/>
    <cellStyle name="Output 3 2 3 5 3" xfId="32608"/>
    <cellStyle name="Output 3 2 3 6" xfId="32609"/>
    <cellStyle name="Output 3 2 3 6 2" xfId="32610"/>
    <cellStyle name="Output 3 2 3 6 2 2" xfId="32611"/>
    <cellStyle name="Output 3 2 3 6 3" xfId="32612"/>
    <cellStyle name="Output 3 2 3 7" xfId="32613"/>
    <cellStyle name="Output 3 2 3 7 2" xfId="32614"/>
    <cellStyle name="Output 3 2 3 7 2 2" xfId="32615"/>
    <cellStyle name="Output 3 2 3 7 3" xfId="32616"/>
    <cellStyle name="Output 3 2 3 8" xfId="32617"/>
    <cellStyle name="Output 3 2 3 8 2" xfId="32618"/>
    <cellStyle name="Output 3 2 3 8 2 2" xfId="32619"/>
    <cellStyle name="Output 3 2 3 8 3" xfId="32620"/>
    <cellStyle name="Output 3 2 3 9" xfId="32621"/>
    <cellStyle name="Output 3 2 3 9 2" xfId="32622"/>
    <cellStyle name="Output 3 2 3 9 2 2" xfId="32623"/>
    <cellStyle name="Output 3 2 3 9 3" xfId="32624"/>
    <cellStyle name="Output 3 2 4" xfId="32625"/>
    <cellStyle name="Output 3 2 4 10" xfId="32626"/>
    <cellStyle name="Output 3 2 4 10 2" xfId="32627"/>
    <cellStyle name="Output 3 2 4 10 2 2" xfId="32628"/>
    <cellStyle name="Output 3 2 4 10 3" xfId="32629"/>
    <cellStyle name="Output 3 2 4 11" xfId="32630"/>
    <cellStyle name="Output 3 2 4 11 2" xfId="32631"/>
    <cellStyle name="Output 3 2 4 11 2 2" xfId="32632"/>
    <cellStyle name="Output 3 2 4 11 3" xfId="32633"/>
    <cellStyle name="Output 3 2 4 12" xfId="32634"/>
    <cellStyle name="Output 3 2 4 12 2" xfId="32635"/>
    <cellStyle name="Output 3 2 4 12 2 2" xfId="32636"/>
    <cellStyle name="Output 3 2 4 12 3" xfId="32637"/>
    <cellStyle name="Output 3 2 4 13" xfId="32638"/>
    <cellStyle name="Output 3 2 4 13 2" xfId="32639"/>
    <cellStyle name="Output 3 2 4 13 2 2" xfId="32640"/>
    <cellStyle name="Output 3 2 4 13 3" xfId="32641"/>
    <cellStyle name="Output 3 2 4 14" xfId="32642"/>
    <cellStyle name="Output 3 2 4 14 2" xfId="32643"/>
    <cellStyle name="Output 3 2 4 14 2 2" xfId="32644"/>
    <cellStyle name="Output 3 2 4 14 3" xfId="32645"/>
    <cellStyle name="Output 3 2 4 15" xfId="32646"/>
    <cellStyle name="Output 3 2 4 15 2" xfId="32647"/>
    <cellStyle name="Output 3 2 4 15 2 2" xfId="32648"/>
    <cellStyle name="Output 3 2 4 15 3" xfId="32649"/>
    <cellStyle name="Output 3 2 4 16" xfId="32650"/>
    <cellStyle name="Output 3 2 4 16 2" xfId="32651"/>
    <cellStyle name="Output 3 2 4 16 2 2" xfId="32652"/>
    <cellStyle name="Output 3 2 4 16 3" xfId="32653"/>
    <cellStyle name="Output 3 2 4 17" xfId="32654"/>
    <cellStyle name="Output 3 2 4 17 2" xfId="32655"/>
    <cellStyle name="Output 3 2 4 17 2 2" xfId="32656"/>
    <cellStyle name="Output 3 2 4 17 3" xfId="32657"/>
    <cellStyle name="Output 3 2 4 18" xfId="32658"/>
    <cellStyle name="Output 3 2 4 18 2" xfId="32659"/>
    <cellStyle name="Output 3 2 4 18 2 2" xfId="32660"/>
    <cellStyle name="Output 3 2 4 18 3" xfId="32661"/>
    <cellStyle name="Output 3 2 4 19" xfId="32662"/>
    <cellStyle name="Output 3 2 4 19 2" xfId="32663"/>
    <cellStyle name="Output 3 2 4 19 2 2" xfId="32664"/>
    <cellStyle name="Output 3 2 4 19 3" xfId="32665"/>
    <cellStyle name="Output 3 2 4 2" xfId="32666"/>
    <cellStyle name="Output 3 2 4 2 10" xfId="32667"/>
    <cellStyle name="Output 3 2 4 2 10 2" xfId="32668"/>
    <cellStyle name="Output 3 2 4 2 10 2 2" xfId="32669"/>
    <cellStyle name="Output 3 2 4 2 10 3" xfId="32670"/>
    <cellStyle name="Output 3 2 4 2 11" xfId="32671"/>
    <cellStyle name="Output 3 2 4 2 11 2" xfId="32672"/>
    <cellStyle name="Output 3 2 4 2 11 2 2" xfId="32673"/>
    <cellStyle name="Output 3 2 4 2 11 3" xfId="32674"/>
    <cellStyle name="Output 3 2 4 2 12" xfId="32675"/>
    <cellStyle name="Output 3 2 4 2 12 2" xfId="32676"/>
    <cellStyle name="Output 3 2 4 2 12 2 2" xfId="32677"/>
    <cellStyle name="Output 3 2 4 2 12 3" xfId="32678"/>
    <cellStyle name="Output 3 2 4 2 13" xfId="32679"/>
    <cellStyle name="Output 3 2 4 2 13 2" xfId="32680"/>
    <cellStyle name="Output 3 2 4 2 13 2 2" xfId="32681"/>
    <cellStyle name="Output 3 2 4 2 13 3" xfId="32682"/>
    <cellStyle name="Output 3 2 4 2 14" xfId="32683"/>
    <cellStyle name="Output 3 2 4 2 14 2" xfId="32684"/>
    <cellStyle name="Output 3 2 4 2 14 2 2" xfId="32685"/>
    <cellStyle name="Output 3 2 4 2 14 3" xfId="32686"/>
    <cellStyle name="Output 3 2 4 2 15" xfId="32687"/>
    <cellStyle name="Output 3 2 4 2 15 2" xfId="32688"/>
    <cellStyle name="Output 3 2 4 2 15 2 2" xfId="32689"/>
    <cellStyle name="Output 3 2 4 2 15 3" xfId="32690"/>
    <cellStyle name="Output 3 2 4 2 16" xfId="32691"/>
    <cellStyle name="Output 3 2 4 2 16 2" xfId="32692"/>
    <cellStyle name="Output 3 2 4 2 16 2 2" xfId="32693"/>
    <cellStyle name="Output 3 2 4 2 16 3" xfId="32694"/>
    <cellStyle name="Output 3 2 4 2 17" xfId="32695"/>
    <cellStyle name="Output 3 2 4 2 17 2" xfId="32696"/>
    <cellStyle name="Output 3 2 4 2 17 2 2" xfId="32697"/>
    <cellStyle name="Output 3 2 4 2 17 3" xfId="32698"/>
    <cellStyle name="Output 3 2 4 2 18" xfId="32699"/>
    <cellStyle name="Output 3 2 4 2 18 2" xfId="32700"/>
    <cellStyle name="Output 3 2 4 2 18 2 2" xfId="32701"/>
    <cellStyle name="Output 3 2 4 2 18 3" xfId="32702"/>
    <cellStyle name="Output 3 2 4 2 19" xfId="32703"/>
    <cellStyle name="Output 3 2 4 2 19 2" xfId="32704"/>
    <cellStyle name="Output 3 2 4 2 19 2 2" xfId="32705"/>
    <cellStyle name="Output 3 2 4 2 19 3" xfId="32706"/>
    <cellStyle name="Output 3 2 4 2 2" xfId="32707"/>
    <cellStyle name="Output 3 2 4 2 2 2" xfId="32708"/>
    <cellStyle name="Output 3 2 4 2 2 2 2" xfId="32709"/>
    <cellStyle name="Output 3 2 4 2 2 3" xfId="32710"/>
    <cellStyle name="Output 3 2 4 2 20" xfId="32711"/>
    <cellStyle name="Output 3 2 4 2 20 2" xfId="32712"/>
    <cellStyle name="Output 3 2 4 2 20 2 2" xfId="32713"/>
    <cellStyle name="Output 3 2 4 2 20 3" xfId="32714"/>
    <cellStyle name="Output 3 2 4 2 21" xfId="32715"/>
    <cellStyle name="Output 3 2 4 2 21 2" xfId="32716"/>
    <cellStyle name="Output 3 2 4 2 22" xfId="32717"/>
    <cellStyle name="Output 3 2 4 2 3" xfId="32718"/>
    <cellStyle name="Output 3 2 4 2 3 2" xfId="32719"/>
    <cellStyle name="Output 3 2 4 2 3 2 2" xfId="32720"/>
    <cellStyle name="Output 3 2 4 2 3 3" xfId="32721"/>
    <cellStyle name="Output 3 2 4 2 4" xfId="32722"/>
    <cellStyle name="Output 3 2 4 2 4 2" xfId="32723"/>
    <cellStyle name="Output 3 2 4 2 4 2 2" xfId="32724"/>
    <cellStyle name="Output 3 2 4 2 4 3" xfId="32725"/>
    <cellStyle name="Output 3 2 4 2 5" xfId="32726"/>
    <cellStyle name="Output 3 2 4 2 5 2" xfId="32727"/>
    <cellStyle name="Output 3 2 4 2 5 2 2" xfId="32728"/>
    <cellStyle name="Output 3 2 4 2 5 3" xfId="32729"/>
    <cellStyle name="Output 3 2 4 2 6" xfId="32730"/>
    <cellStyle name="Output 3 2 4 2 6 2" xfId="32731"/>
    <cellStyle name="Output 3 2 4 2 6 2 2" xfId="32732"/>
    <cellStyle name="Output 3 2 4 2 6 3" xfId="32733"/>
    <cellStyle name="Output 3 2 4 2 7" xfId="32734"/>
    <cellStyle name="Output 3 2 4 2 7 2" xfId="32735"/>
    <cellStyle name="Output 3 2 4 2 7 2 2" xfId="32736"/>
    <cellStyle name="Output 3 2 4 2 7 3" xfId="32737"/>
    <cellStyle name="Output 3 2 4 2 8" xfId="32738"/>
    <cellStyle name="Output 3 2 4 2 8 2" xfId="32739"/>
    <cellStyle name="Output 3 2 4 2 8 2 2" xfId="32740"/>
    <cellStyle name="Output 3 2 4 2 8 3" xfId="32741"/>
    <cellStyle name="Output 3 2 4 2 9" xfId="32742"/>
    <cellStyle name="Output 3 2 4 2 9 2" xfId="32743"/>
    <cellStyle name="Output 3 2 4 2 9 2 2" xfId="32744"/>
    <cellStyle name="Output 3 2 4 2 9 3" xfId="32745"/>
    <cellStyle name="Output 3 2 4 20" xfId="32746"/>
    <cellStyle name="Output 3 2 4 20 2" xfId="32747"/>
    <cellStyle name="Output 3 2 4 20 2 2" xfId="32748"/>
    <cellStyle name="Output 3 2 4 20 3" xfId="32749"/>
    <cellStyle name="Output 3 2 4 21" xfId="32750"/>
    <cellStyle name="Output 3 2 4 21 2" xfId="32751"/>
    <cellStyle name="Output 3 2 4 21 2 2" xfId="32752"/>
    <cellStyle name="Output 3 2 4 21 3" xfId="32753"/>
    <cellStyle name="Output 3 2 4 22" xfId="32754"/>
    <cellStyle name="Output 3 2 4 22 2" xfId="32755"/>
    <cellStyle name="Output 3 2 4 23" xfId="32756"/>
    <cellStyle name="Output 3 2 4 3" xfId="32757"/>
    <cellStyle name="Output 3 2 4 3 2" xfId="32758"/>
    <cellStyle name="Output 3 2 4 3 2 2" xfId="32759"/>
    <cellStyle name="Output 3 2 4 3 3" xfId="32760"/>
    <cellStyle name="Output 3 2 4 4" xfId="32761"/>
    <cellStyle name="Output 3 2 4 4 2" xfId="32762"/>
    <cellStyle name="Output 3 2 4 4 2 2" xfId="32763"/>
    <cellStyle name="Output 3 2 4 4 3" xfId="32764"/>
    <cellStyle name="Output 3 2 4 5" xfId="32765"/>
    <cellStyle name="Output 3 2 4 5 2" xfId="32766"/>
    <cellStyle name="Output 3 2 4 5 2 2" xfId="32767"/>
    <cellStyle name="Output 3 2 4 5 3" xfId="32768"/>
    <cellStyle name="Output 3 2 4 6" xfId="32769"/>
    <cellStyle name="Output 3 2 4 6 2" xfId="32770"/>
    <cellStyle name="Output 3 2 4 6 2 2" xfId="32771"/>
    <cellStyle name="Output 3 2 4 6 3" xfId="32772"/>
    <cellStyle name="Output 3 2 4 7" xfId="32773"/>
    <cellStyle name="Output 3 2 4 7 2" xfId="32774"/>
    <cellStyle name="Output 3 2 4 7 2 2" xfId="32775"/>
    <cellStyle name="Output 3 2 4 7 3" xfId="32776"/>
    <cellStyle name="Output 3 2 4 8" xfId="32777"/>
    <cellStyle name="Output 3 2 4 8 2" xfId="32778"/>
    <cellStyle name="Output 3 2 4 8 2 2" xfId="32779"/>
    <cellStyle name="Output 3 2 4 8 3" xfId="32780"/>
    <cellStyle name="Output 3 2 4 9" xfId="32781"/>
    <cellStyle name="Output 3 2 4 9 2" xfId="32782"/>
    <cellStyle name="Output 3 2 4 9 2 2" xfId="32783"/>
    <cellStyle name="Output 3 2 4 9 3" xfId="32784"/>
    <cellStyle name="Output 3 2 5" xfId="32785"/>
    <cellStyle name="Output 3 2 5 10" xfId="32786"/>
    <cellStyle name="Output 3 2 5 10 2" xfId="32787"/>
    <cellStyle name="Output 3 2 5 10 2 2" xfId="32788"/>
    <cellStyle name="Output 3 2 5 10 3" xfId="32789"/>
    <cellStyle name="Output 3 2 5 11" xfId="32790"/>
    <cellStyle name="Output 3 2 5 11 2" xfId="32791"/>
    <cellStyle name="Output 3 2 5 11 2 2" xfId="32792"/>
    <cellStyle name="Output 3 2 5 11 3" xfId="32793"/>
    <cellStyle name="Output 3 2 5 12" xfId="32794"/>
    <cellStyle name="Output 3 2 5 12 2" xfId="32795"/>
    <cellStyle name="Output 3 2 5 12 2 2" xfId="32796"/>
    <cellStyle name="Output 3 2 5 12 3" xfId="32797"/>
    <cellStyle name="Output 3 2 5 13" xfId="32798"/>
    <cellStyle name="Output 3 2 5 13 2" xfId="32799"/>
    <cellStyle name="Output 3 2 5 13 2 2" xfId="32800"/>
    <cellStyle name="Output 3 2 5 13 3" xfId="32801"/>
    <cellStyle name="Output 3 2 5 14" xfId="32802"/>
    <cellStyle name="Output 3 2 5 14 2" xfId="32803"/>
    <cellStyle name="Output 3 2 5 14 2 2" xfId="32804"/>
    <cellStyle name="Output 3 2 5 14 3" xfId="32805"/>
    <cellStyle name="Output 3 2 5 15" xfId="32806"/>
    <cellStyle name="Output 3 2 5 15 2" xfId="32807"/>
    <cellStyle name="Output 3 2 5 15 2 2" xfId="32808"/>
    <cellStyle name="Output 3 2 5 15 3" xfId="32809"/>
    <cellStyle name="Output 3 2 5 16" xfId="32810"/>
    <cellStyle name="Output 3 2 5 16 2" xfId="32811"/>
    <cellStyle name="Output 3 2 5 16 2 2" xfId="32812"/>
    <cellStyle name="Output 3 2 5 16 3" xfId="32813"/>
    <cellStyle name="Output 3 2 5 17" xfId="32814"/>
    <cellStyle name="Output 3 2 5 17 2" xfId="32815"/>
    <cellStyle name="Output 3 2 5 17 2 2" xfId="32816"/>
    <cellStyle name="Output 3 2 5 17 3" xfId="32817"/>
    <cellStyle name="Output 3 2 5 18" xfId="32818"/>
    <cellStyle name="Output 3 2 5 18 2" xfId="32819"/>
    <cellStyle name="Output 3 2 5 18 2 2" xfId="32820"/>
    <cellStyle name="Output 3 2 5 18 3" xfId="32821"/>
    <cellStyle name="Output 3 2 5 19" xfId="32822"/>
    <cellStyle name="Output 3 2 5 19 2" xfId="32823"/>
    <cellStyle name="Output 3 2 5 19 2 2" xfId="32824"/>
    <cellStyle name="Output 3 2 5 19 3" xfId="32825"/>
    <cellStyle name="Output 3 2 5 2" xfId="32826"/>
    <cellStyle name="Output 3 2 5 2 2" xfId="32827"/>
    <cellStyle name="Output 3 2 5 2 2 2" xfId="32828"/>
    <cellStyle name="Output 3 2 5 2 3" xfId="32829"/>
    <cellStyle name="Output 3 2 5 20" xfId="32830"/>
    <cellStyle name="Output 3 2 5 20 2" xfId="32831"/>
    <cellStyle name="Output 3 2 5 20 2 2" xfId="32832"/>
    <cellStyle name="Output 3 2 5 20 3" xfId="32833"/>
    <cellStyle name="Output 3 2 5 21" xfId="32834"/>
    <cellStyle name="Output 3 2 5 21 2" xfId="32835"/>
    <cellStyle name="Output 3 2 5 22" xfId="32836"/>
    <cellStyle name="Output 3 2 5 3" xfId="32837"/>
    <cellStyle name="Output 3 2 5 3 2" xfId="32838"/>
    <cellStyle name="Output 3 2 5 3 2 2" xfId="32839"/>
    <cellStyle name="Output 3 2 5 3 3" xfId="32840"/>
    <cellStyle name="Output 3 2 5 4" xfId="32841"/>
    <cellStyle name="Output 3 2 5 4 2" xfId="32842"/>
    <cellStyle name="Output 3 2 5 4 2 2" xfId="32843"/>
    <cellStyle name="Output 3 2 5 4 3" xfId="32844"/>
    <cellStyle name="Output 3 2 5 5" xfId="32845"/>
    <cellStyle name="Output 3 2 5 5 2" xfId="32846"/>
    <cellStyle name="Output 3 2 5 5 2 2" xfId="32847"/>
    <cellStyle name="Output 3 2 5 5 3" xfId="32848"/>
    <cellStyle name="Output 3 2 5 6" xfId="32849"/>
    <cellStyle name="Output 3 2 5 6 2" xfId="32850"/>
    <cellStyle name="Output 3 2 5 6 2 2" xfId="32851"/>
    <cellStyle name="Output 3 2 5 6 3" xfId="32852"/>
    <cellStyle name="Output 3 2 5 7" xfId="32853"/>
    <cellStyle name="Output 3 2 5 7 2" xfId="32854"/>
    <cellStyle name="Output 3 2 5 7 2 2" xfId="32855"/>
    <cellStyle name="Output 3 2 5 7 3" xfId="32856"/>
    <cellStyle name="Output 3 2 5 8" xfId="32857"/>
    <cellStyle name="Output 3 2 5 8 2" xfId="32858"/>
    <cellStyle name="Output 3 2 5 8 2 2" xfId="32859"/>
    <cellStyle name="Output 3 2 5 8 3" xfId="32860"/>
    <cellStyle name="Output 3 2 5 9" xfId="32861"/>
    <cellStyle name="Output 3 2 5 9 2" xfId="32862"/>
    <cellStyle name="Output 3 2 5 9 2 2" xfId="32863"/>
    <cellStyle name="Output 3 2 5 9 3" xfId="32864"/>
    <cellStyle name="Output 3 2 6" xfId="32865"/>
    <cellStyle name="Output 3 2 6 2" xfId="32866"/>
    <cellStyle name="Output 3 2 6 2 2" xfId="32867"/>
    <cellStyle name="Output 3 2 6 3" xfId="32868"/>
    <cellStyle name="Output 3 2 7" xfId="32869"/>
    <cellStyle name="Output 3 2 7 2" xfId="32870"/>
    <cellStyle name="Output 3 2 7 2 2" xfId="32871"/>
    <cellStyle name="Output 3 2 7 3" xfId="32872"/>
    <cellStyle name="Output 3 2 8" xfId="32873"/>
    <cellStyle name="Output 3 2 8 2" xfId="32874"/>
    <cellStyle name="Output 3 2 8 2 2" xfId="32875"/>
    <cellStyle name="Output 3 2 8 3" xfId="32876"/>
    <cellStyle name="Output 3 2 9" xfId="32877"/>
    <cellStyle name="Output 3 2 9 2" xfId="32878"/>
    <cellStyle name="Output 3 2 9 2 2" xfId="32879"/>
    <cellStyle name="Output 3 2 9 3" xfId="32880"/>
    <cellStyle name="Output 3 20" xfId="32881"/>
    <cellStyle name="Output 3 20 2" xfId="32882"/>
    <cellStyle name="Output 3 20 2 2" xfId="32883"/>
    <cellStyle name="Output 3 20 3" xfId="32884"/>
    <cellStyle name="Output 3 21" xfId="32885"/>
    <cellStyle name="Output 3 21 2" xfId="32886"/>
    <cellStyle name="Output 3 21 2 2" xfId="32887"/>
    <cellStyle name="Output 3 21 3" xfId="32888"/>
    <cellStyle name="Output 3 22" xfId="32889"/>
    <cellStyle name="Output 3 22 2" xfId="32890"/>
    <cellStyle name="Output 3 23" xfId="32891"/>
    <cellStyle name="Output 3 24" xfId="32892"/>
    <cellStyle name="Output 3 25" xfId="32893"/>
    <cellStyle name="Output 3 26" xfId="32894"/>
    <cellStyle name="Output 3 3" xfId="32895"/>
    <cellStyle name="Output 3 3 10" xfId="32896"/>
    <cellStyle name="Output 3 3 10 2" xfId="32897"/>
    <cellStyle name="Output 3 3 10 2 2" xfId="32898"/>
    <cellStyle name="Output 3 3 10 3" xfId="32899"/>
    <cellStyle name="Output 3 3 11" xfId="32900"/>
    <cellStyle name="Output 3 3 11 2" xfId="32901"/>
    <cellStyle name="Output 3 3 11 2 2" xfId="32902"/>
    <cellStyle name="Output 3 3 11 3" xfId="32903"/>
    <cellStyle name="Output 3 3 12" xfId="32904"/>
    <cellStyle name="Output 3 3 12 2" xfId="32905"/>
    <cellStyle name="Output 3 3 12 2 2" xfId="32906"/>
    <cellStyle name="Output 3 3 12 3" xfId="32907"/>
    <cellStyle name="Output 3 3 13" xfId="32908"/>
    <cellStyle name="Output 3 3 13 2" xfId="32909"/>
    <cellStyle name="Output 3 3 13 2 2" xfId="32910"/>
    <cellStyle name="Output 3 3 13 3" xfId="32911"/>
    <cellStyle name="Output 3 3 14" xfId="32912"/>
    <cellStyle name="Output 3 3 14 2" xfId="32913"/>
    <cellStyle name="Output 3 3 14 2 2" xfId="32914"/>
    <cellStyle name="Output 3 3 14 3" xfId="32915"/>
    <cellStyle name="Output 3 3 15" xfId="32916"/>
    <cellStyle name="Output 3 3 15 2" xfId="32917"/>
    <cellStyle name="Output 3 3 15 2 2" xfId="32918"/>
    <cellStyle name="Output 3 3 15 3" xfId="32919"/>
    <cellStyle name="Output 3 3 16" xfId="32920"/>
    <cellStyle name="Output 3 3 16 2" xfId="32921"/>
    <cellStyle name="Output 3 3 16 2 2" xfId="32922"/>
    <cellStyle name="Output 3 3 16 3" xfId="32923"/>
    <cellStyle name="Output 3 3 17" xfId="32924"/>
    <cellStyle name="Output 3 3 17 2" xfId="32925"/>
    <cellStyle name="Output 3 3 17 2 2" xfId="32926"/>
    <cellStyle name="Output 3 3 17 3" xfId="32927"/>
    <cellStyle name="Output 3 3 18" xfId="32928"/>
    <cellStyle name="Output 3 3 18 2" xfId="32929"/>
    <cellStyle name="Output 3 3 19" xfId="32930"/>
    <cellStyle name="Output 3 3 2" xfId="32931"/>
    <cellStyle name="Output 3 3 2 10" xfId="32932"/>
    <cellStyle name="Output 3 3 2 10 2" xfId="32933"/>
    <cellStyle name="Output 3 3 2 10 2 2" xfId="32934"/>
    <cellStyle name="Output 3 3 2 10 3" xfId="32935"/>
    <cellStyle name="Output 3 3 2 11" xfId="32936"/>
    <cellStyle name="Output 3 3 2 11 2" xfId="32937"/>
    <cellStyle name="Output 3 3 2 11 2 2" xfId="32938"/>
    <cellStyle name="Output 3 3 2 11 3" xfId="32939"/>
    <cellStyle name="Output 3 3 2 12" xfId="32940"/>
    <cellStyle name="Output 3 3 2 12 2" xfId="32941"/>
    <cellStyle name="Output 3 3 2 12 2 2" xfId="32942"/>
    <cellStyle name="Output 3 3 2 12 3" xfId="32943"/>
    <cellStyle name="Output 3 3 2 13" xfId="32944"/>
    <cellStyle name="Output 3 3 2 13 2" xfId="32945"/>
    <cellStyle name="Output 3 3 2 13 2 2" xfId="32946"/>
    <cellStyle name="Output 3 3 2 13 3" xfId="32947"/>
    <cellStyle name="Output 3 3 2 14" xfId="32948"/>
    <cellStyle name="Output 3 3 2 14 2" xfId="32949"/>
    <cellStyle name="Output 3 3 2 14 2 2" xfId="32950"/>
    <cellStyle name="Output 3 3 2 14 3" xfId="32951"/>
    <cellStyle name="Output 3 3 2 15" xfId="32952"/>
    <cellStyle name="Output 3 3 2 15 2" xfId="32953"/>
    <cellStyle name="Output 3 3 2 15 2 2" xfId="32954"/>
    <cellStyle name="Output 3 3 2 15 3" xfId="32955"/>
    <cellStyle name="Output 3 3 2 16" xfId="32956"/>
    <cellStyle name="Output 3 3 2 16 2" xfId="32957"/>
    <cellStyle name="Output 3 3 2 16 2 2" xfId="32958"/>
    <cellStyle name="Output 3 3 2 16 3" xfId="32959"/>
    <cellStyle name="Output 3 3 2 17" xfId="32960"/>
    <cellStyle name="Output 3 3 2 17 2" xfId="32961"/>
    <cellStyle name="Output 3 3 2 17 2 2" xfId="32962"/>
    <cellStyle name="Output 3 3 2 17 3" xfId="32963"/>
    <cellStyle name="Output 3 3 2 18" xfId="32964"/>
    <cellStyle name="Output 3 3 2 18 2" xfId="32965"/>
    <cellStyle name="Output 3 3 2 18 2 2" xfId="32966"/>
    <cellStyle name="Output 3 3 2 18 3" xfId="32967"/>
    <cellStyle name="Output 3 3 2 19" xfId="32968"/>
    <cellStyle name="Output 3 3 2 19 2" xfId="32969"/>
    <cellStyle name="Output 3 3 2 19 2 2" xfId="32970"/>
    <cellStyle name="Output 3 3 2 19 3" xfId="32971"/>
    <cellStyle name="Output 3 3 2 2" xfId="32972"/>
    <cellStyle name="Output 3 3 2 2 2" xfId="32973"/>
    <cellStyle name="Output 3 3 2 2 2 2" xfId="32974"/>
    <cellStyle name="Output 3 3 2 2 3" xfId="32975"/>
    <cellStyle name="Output 3 3 2 20" xfId="32976"/>
    <cellStyle name="Output 3 3 2 20 2" xfId="32977"/>
    <cellStyle name="Output 3 3 2 20 2 2" xfId="32978"/>
    <cellStyle name="Output 3 3 2 20 3" xfId="32979"/>
    <cellStyle name="Output 3 3 2 21" xfId="32980"/>
    <cellStyle name="Output 3 3 2 21 2" xfId="32981"/>
    <cellStyle name="Output 3 3 2 22" xfId="32982"/>
    <cellStyle name="Output 3 3 2 3" xfId="32983"/>
    <cellStyle name="Output 3 3 2 3 2" xfId="32984"/>
    <cellStyle name="Output 3 3 2 3 2 2" xfId="32985"/>
    <cellStyle name="Output 3 3 2 3 3" xfId="32986"/>
    <cellStyle name="Output 3 3 2 4" xfId="32987"/>
    <cellStyle name="Output 3 3 2 4 2" xfId="32988"/>
    <cellStyle name="Output 3 3 2 4 2 2" xfId="32989"/>
    <cellStyle name="Output 3 3 2 4 3" xfId="32990"/>
    <cellStyle name="Output 3 3 2 5" xfId="32991"/>
    <cellStyle name="Output 3 3 2 5 2" xfId="32992"/>
    <cellStyle name="Output 3 3 2 5 2 2" xfId="32993"/>
    <cellStyle name="Output 3 3 2 5 3" xfId="32994"/>
    <cellStyle name="Output 3 3 2 6" xfId="32995"/>
    <cellStyle name="Output 3 3 2 6 2" xfId="32996"/>
    <cellStyle name="Output 3 3 2 6 2 2" xfId="32997"/>
    <cellStyle name="Output 3 3 2 6 3" xfId="32998"/>
    <cellStyle name="Output 3 3 2 7" xfId="32999"/>
    <cellStyle name="Output 3 3 2 7 2" xfId="33000"/>
    <cellStyle name="Output 3 3 2 7 2 2" xfId="33001"/>
    <cellStyle name="Output 3 3 2 7 3" xfId="33002"/>
    <cellStyle name="Output 3 3 2 8" xfId="33003"/>
    <cellStyle name="Output 3 3 2 8 2" xfId="33004"/>
    <cellStyle name="Output 3 3 2 8 2 2" xfId="33005"/>
    <cellStyle name="Output 3 3 2 8 3" xfId="33006"/>
    <cellStyle name="Output 3 3 2 9" xfId="33007"/>
    <cellStyle name="Output 3 3 2 9 2" xfId="33008"/>
    <cellStyle name="Output 3 3 2 9 2 2" xfId="33009"/>
    <cellStyle name="Output 3 3 2 9 3" xfId="33010"/>
    <cellStyle name="Output 3 3 3" xfId="33011"/>
    <cellStyle name="Output 3 3 3 2" xfId="33012"/>
    <cellStyle name="Output 3 3 3 2 2" xfId="33013"/>
    <cellStyle name="Output 3 3 3 3" xfId="33014"/>
    <cellStyle name="Output 3 3 4" xfId="33015"/>
    <cellStyle name="Output 3 3 4 2" xfId="33016"/>
    <cellStyle name="Output 3 3 4 2 2" xfId="33017"/>
    <cellStyle name="Output 3 3 4 3" xfId="33018"/>
    <cellStyle name="Output 3 3 5" xfId="33019"/>
    <cellStyle name="Output 3 3 5 2" xfId="33020"/>
    <cellStyle name="Output 3 3 5 2 2" xfId="33021"/>
    <cellStyle name="Output 3 3 5 3" xfId="33022"/>
    <cellStyle name="Output 3 3 6" xfId="33023"/>
    <cellStyle name="Output 3 3 6 2" xfId="33024"/>
    <cellStyle name="Output 3 3 6 2 2" xfId="33025"/>
    <cellStyle name="Output 3 3 6 3" xfId="33026"/>
    <cellStyle name="Output 3 3 7" xfId="33027"/>
    <cellStyle name="Output 3 3 7 2" xfId="33028"/>
    <cellStyle name="Output 3 3 7 2 2" xfId="33029"/>
    <cellStyle name="Output 3 3 7 3" xfId="33030"/>
    <cellStyle name="Output 3 3 8" xfId="33031"/>
    <cellStyle name="Output 3 3 8 2" xfId="33032"/>
    <cellStyle name="Output 3 3 8 2 2" xfId="33033"/>
    <cellStyle name="Output 3 3 8 3" xfId="33034"/>
    <cellStyle name="Output 3 3 9" xfId="33035"/>
    <cellStyle name="Output 3 3 9 2" xfId="33036"/>
    <cellStyle name="Output 3 3 9 2 2" xfId="33037"/>
    <cellStyle name="Output 3 3 9 3" xfId="33038"/>
    <cellStyle name="Output 3 4" xfId="33039"/>
    <cellStyle name="Output 3 4 10" xfId="33040"/>
    <cellStyle name="Output 3 4 10 2" xfId="33041"/>
    <cellStyle name="Output 3 4 10 2 2" xfId="33042"/>
    <cellStyle name="Output 3 4 10 3" xfId="33043"/>
    <cellStyle name="Output 3 4 11" xfId="33044"/>
    <cellStyle name="Output 3 4 11 2" xfId="33045"/>
    <cellStyle name="Output 3 4 11 2 2" xfId="33046"/>
    <cellStyle name="Output 3 4 11 3" xfId="33047"/>
    <cellStyle name="Output 3 4 12" xfId="33048"/>
    <cellStyle name="Output 3 4 12 2" xfId="33049"/>
    <cellStyle name="Output 3 4 12 2 2" xfId="33050"/>
    <cellStyle name="Output 3 4 12 3" xfId="33051"/>
    <cellStyle name="Output 3 4 13" xfId="33052"/>
    <cellStyle name="Output 3 4 13 2" xfId="33053"/>
    <cellStyle name="Output 3 4 13 2 2" xfId="33054"/>
    <cellStyle name="Output 3 4 13 3" xfId="33055"/>
    <cellStyle name="Output 3 4 14" xfId="33056"/>
    <cellStyle name="Output 3 4 14 2" xfId="33057"/>
    <cellStyle name="Output 3 4 14 2 2" xfId="33058"/>
    <cellStyle name="Output 3 4 14 3" xfId="33059"/>
    <cellStyle name="Output 3 4 15" xfId="33060"/>
    <cellStyle name="Output 3 4 15 2" xfId="33061"/>
    <cellStyle name="Output 3 4 15 2 2" xfId="33062"/>
    <cellStyle name="Output 3 4 15 3" xfId="33063"/>
    <cellStyle name="Output 3 4 16" xfId="33064"/>
    <cellStyle name="Output 3 4 16 2" xfId="33065"/>
    <cellStyle name="Output 3 4 16 2 2" xfId="33066"/>
    <cellStyle name="Output 3 4 16 3" xfId="33067"/>
    <cellStyle name="Output 3 4 17" xfId="33068"/>
    <cellStyle name="Output 3 4 17 2" xfId="33069"/>
    <cellStyle name="Output 3 4 17 2 2" xfId="33070"/>
    <cellStyle name="Output 3 4 17 3" xfId="33071"/>
    <cellStyle name="Output 3 4 18" xfId="33072"/>
    <cellStyle name="Output 3 4 18 2" xfId="33073"/>
    <cellStyle name="Output 3 4 19" xfId="33074"/>
    <cellStyle name="Output 3 4 2" xfId="33075"/>
    <cellStyle name="Output 3 4 2 10" xfId="33076"/>
    <cellStyle name="Output 3 4 2 10 2" xfId="33077"/>
    <cellStyle name="Output 3 4 2 10 2 2" xfId="33078"/>
    <cellStyle name="Output 3 4 2 10 3" xfId="33079"/>
    <cellStyle name="Output 3 4 2 11" xfId="33080"/>
    <cellStyle name="Output 3 4 2 11 2" xfId="33081"/>
    <cellStyle name="Output 3 4 2 11 2 2" xfId="33082"/>
    <cellStyle name="Output 3 4 2 11 3" xfId="33083"/>
    <cellStyle name="Output 3 4 2 12" xfId="33084"/>
    <cellStyle name="Output 3 4 2 12 2" xfId="33085"/>
    <cellStyle name="Output 3 4 2 12 2 2" xfId="33086"/>
    <cellStyle name="Output 3 4 2 12 3" xfId="33087"/>
    <cellStyle name="Output 3 4 2 13" xfId="33088"/>
    <cellStyle name="Output 3 4 2 13 2" xfId="33089"/>
    <cellStyle name="Output 3 4 2 13 2 2" xfId="33090"/>
    <cellStyle name="Output 3 4 2 13 3" xfId="33091"/>
    <cellStyle name="Output 3 4 2 14" xfId="33092"/>
    <cellStyle name="Output 3 4 2 14 2" xfId="33093"/>
    <cellStyle name="Output 3 4 2 14 2 2" xfId="33094"/>
    <cellStyle name="Output 3 4 2 14 3" xfId="33095"/>
    <cellStyle name="Output 3 4 2 15" xfId="33096"/>
    <cellStyle name="Output 3 4 2 15 2" xfId="33097"/>
    <cellStyle name="Output 3 4 2 15 2 2" xfId="33098"/>
    <cellStyle name="Output 3 4 2 15 3" xfId="33099"/>
    <cellStyle name="Output 3 4 2 16" xfId="33100"/>
    <cellStyle name="Output 3 4 2 16 2" xfId="33101"/>
    <cellStyle name="Output 3 4 2 16 2 2" xfId="33102"/>
    <cellStyle name="Output 3 4 2 16 3" xfId="33103"/>
    <cellStyle name="Output 3 4 2 17" xfId="33104"/>
    <cellStyle name="Output 3 4 2 17 2" xfId="33105"/>
    <cellStyle name="Output 3 4 2 17 2 2" xfId="33106"/>
    <cellStyle name="Output 3 4 2 17 3" xfId="33107"/>
    <cellStyle name="Output 3 4 2 18" xfId="33108"/>
    <cellStyle name="Output 3 4 2 18 2" xfId="33109"/>
    <cellStyle name="Output 3 4 2 18 2 2" xfId="33110"/>
    <cellStyle name="Output 3 4 2 18 3" xfId="33111"/>
    <cellStyle name="Output 3 4 2 19" xfId="33112"/>
    <cellStyle name="Output 3 4 2 19 2" xfId="33113"/>
    <cellStyle name="Output 3 4 2 19 2 2" xfId="33114"/>
    <cellStyle name="Output 3 4 2 19 3" xfId="33115"/>
    <cellStyle name="Output 3 4 2 2" xfId="33116"/>
    <cellStyle name="Output 3 4 2 2 2" xfId="33117"/>
    <cellStyle name="Output 3 4 2 2 2 2" xfId="33118"/>
    <cellStyle name="Output 3 4 2 2 3" xfId="33119"/>
    <cellStyle name="Output 3 4 2 20" xfId="33120"/>
    <cellStyle name="Output 3 4 2 20 2" xfId="33121"/>
    <cellStyle name="Output 3 4 2 20 2 2" xfId="33122"/>
    <cellStyle name="Output 3 4 2 20 3" xfId="33123"/>
    <cellStyle name="Output 3 4 2 21" xfId="33124"/>
    <cellStyle name="Output 3 4 2 21 2" xfId="33125"/>
    <cellStyle name="Output 3 4 2 22" xfId="33126"/>
    <cellStyle name="Output 3 4 2 3" xfId="33127"/>
    <cellStyle name="Output 3 4 2 3 2" xfId="33128"/>
    <cellStyle name="Output 3 4 2 3 2 2" xfId="33129"/>
    <cellStyle name="Output 3 4 2 3 3" xfId="33130"/>
    <cellStyle name="Output 3 4 2 4" xfId="33131"/>
    <cellStyle name="Output 3 4 2 4 2" xfId="33132"/>
    <cellStyle name="Output 3 4 2 4 2 2" xfId="33133"/>
    <cellStyle name="Output 3 4 2 4 3" xfId="33134"/>
    <cellStyle name="Output 3 4 2 5" xfId="33135"/>
    <cellStyle name="Output 3 4 2 5 2" xfId="33136"/>
    <cellStyle name="Output 3 4 2 5 2 2" xfId="33137"/>
    <cellStyle name="Output 3 4 2 5 3" xfId="33138"/>
    <cellStyle name="Output 3 4 2 6" xfId="33139"/>
    <cellStyle name="Output 3 4 2 6 2" xfId="33140"/>
    <cellStyle name="Output 3 4 2 6 2 2" xfId="33141"/>
    <cellStyle name="Output 3 4 2 6 3" xfId="33142"/>
    <cellStyle name="Output 3 4 2 7" xfId="33143"/>
    <cellStyle name="Output 3 4 2 7 2" xfId="33144"/>
    <cellStyle name="Output 3 4 2 7 2 2" xfId="33145"/>
    <cellStyle name="Output 3 4 2 7 3" xfId="33146"/>
    <cellStyle name="Output 3 4 2 8" xfId="33147"/>
    <cellStyle name="Output 3 4 2 8 2" xfId="33148"/>
    <cellStyle name="Output 3 4 2 8 2 2" xfId="33149"/>
    <cellStyle name="Output 3 4 2 8 3" xfId="33150"/>
    <cellStyle name="Output 3 4 2 9" xfId="33151"/>
    <cellStyle name="Output 3 4 2 9 2" xfId="33152"/>
    <cellStyle name="Output 3 4 2 9 2 2" xfId="33153"/>
    <cellStyle name="Output 3 4 2 9 3" xfId="33154"/>
    <cellStyle name="Output 3 4 3" xfId="33155"/>
    <cellStyle name="Output 3 4 3 2" xfId="33156"/>
    <cellStyle name="Output 3 4 3 2 2" xfId="33157"/>
    <cellStyle name="Output 3 4 3 3" xfId="33158"/>
    <cellStyle name="Output 3 4 4" xfId="33159"/>
    <cellStyle name="Output 3 4 4 2" xfId="33160"/>
    <cellStyle name="Output 3 4 4 2 2" xfId="33161"/>
    <cellStyle name="Output 3 4 4 3" xfId="33162"/>
    <cellStyle name="Output 3 4 5" xfId="33163"/>
    <cellStyle name="Output 3 4 5 2" xfId="33164"/>
    <cellStyle name="Output 3 4 5 2 2" xfId="33165"/>
    <cellStyle name="Output 3 4 5 3" xfId="33166"/>
    <cellStyle name="Output 3 4 6" xfId="33167"/>
    <cellStyle name="Output 3 4 6 2" xfId="33168"/>
    <cellStyle name="Output 3 4 6 2 2" xfId="33169"/>
    <cellStyle name="Output 3 4 6 3" xfId="33170"/>
    <cellStyle name="Output 3 4 7" xfId="33171"/>
    <cellStyle name="Output 3 4 7 2" xfId="33172"/>
    <cellStyle name="Output 3 4 7 2 2" xfId="33173"/>
    <cellStyle name="Output 3 4 7 3" xfId="33174"/>
    <cellStyle name="Output 3 4 8" xfId="33175"/>
    <cellStyle name="Output 3 4 8 2" xfId="33176"/>
    <cellStyle name="Output 3 4 8 2 2" xfId="33177"/>
    <cellStyle name="Output 3 4 8 3" xfId="33178"/>
    <cellStyle name="Output 3 4 9" xfId="33179"/>
    <cellStyle name="Output 3 4 9 2" xfId="33180"/>
    <cellStyle name="Output 3 4 9 2 2" xfId="33181"/>
    <cellStyle name="Output 3 4 9 3" xfId="33182"/>
    <cellStyle name="Output 3 5" xfId="33183"/>
    <cellStyle name="Output 3 5 10" xfId="33184"/>
    <cellStyle name="Output 3 5 10 2" xfId="33185"/>
    <cellStyle name="Output 3 5 10 2 2" xfId="33186"/>
    <cellStyle name="Output 3 5 10 3" xfId="33187"/>
    <cellStyle name="Output 3 5 11" xfId="33188"/>
    <cellStyle name="Output 3 5 11 2" xfId="33189"/>
    <cellStyle name="Output 3 5 11 2 2" xfId="33190"/>
    <cellStyle name="Output 3 5 11 3" xfId="33191"/>
    <cellStyle name="Output 3 5 12" xfId="33192"/>
    <cellStyle name="Output 3 5 12 2" xfId="33193"/>
    <cellStyle name="Output 3 5 12 2 2" xfId="33194"/>
    <cellStyle name="Output 3 5 12 3" xfId="33195"/>
    <cellStyle name="Output 3 5 13" xfId="33196"/>
    <cellStyle name="Output 3 5 13 2" xfId="33197"/>
    <cellStyle name="Output 3 5 13 2 2" xfId="33198"/>
    <cellStyle name="Output 3 5 13 3" xfId="33199"/>
    <cellStyle name="Output 3 5 14" xfId="33200"/>
    <cellStyle name="Output 3 5 14 2" xfId="33201"/>
    <cellStyle name="Output 3 5 14 2 2" xfId="33202"/>
    <cellStyle name="Output 3 5 14 3" xfId="33203"/>
    <cellStyle name="Output 3 5 15" xfId="33204"/>
    <cellStyle name="Output 3 5 15 2" xfId="33205"/>
    <cellStyle name="Output 3 5 15 2 2" xfId="33206"/>
    <cellStyle name="Output 3 5 15 3" xfId="33207"/>
    <cellStyle name="Output 3 5 16" xfId="33208"/>
    <cellStyle name="Output 3 5 16 2" xfId="33209"/>
    <cellStyle name="Output 3 5 16 2 2" xfId="33210"/>
    <cellStyle name="Output 3 5 16 3" xfId="33211"/>
    <cellStyle name="Output 3 5 17" xfId="33212"/>
    <cellStyle name="Output 3 5 17 2" xfId="33213"/>
    <cellStyle name="Output 3 5 17 2 2" xfId="33214"/>
    <cellStyle name="Output 3 5 17 3" xfId="33215"/>
    <cellStyle name="Output 3 5 18" xfId="33216"/>
    <cellStyle name="Output 3 5 18 2" xfId="33217"/>
    <cellStyle name="Output 3 5 18 2 2" xfId="33218"/>
    <cellStyle name="Output 3 5 18 3" xfId="33219"/>
    <cellStyle name="Output 3 5 19" xfId="33220"/>
    <cellStyle name="Output 3 5 19 2" xfId="33221"/>
    <cellStyle name="Output 3 5 19 2 2" xfId="33222"/>
    <cellStyle name="Output 3 5 19 3" xfId="33223"/>
    <cellStyle name="Output 3 5 2" xfId="33224"/>
    <cellStyle name="Output 3 5 2 10" xfId="33225"/>
    <cellStyle name="Output 3 5 2 10 2" xfId="33226"/>
    <cellStyle name="Output 3 5 2 10 2 2" xfId="33227"/>
    <cellStyle name="Output 3 5 2 10 3" xfId="33228"/>
    <cellStyle name="Output 3 5 2 11" xfId="33229"/>
    <cellStyle name="Output 3 5 2 11 2" xfId="33230"/>
    <cellStyle name="Output 3 5 2 11 2 2" xfId="33231"/>
    <cellStyle name="Output 3 5 2 11 3" xfId="33232"/>
    <cellStyle name="Output 3 5 2 12" xfId="33233"/>
    <cellStyle name="Output 3 5 2 12 2" xfId="33234"/>
    <cellStyle name="Output 3 5 2 12 2 2" xfId="33235"/>
    <cellStyle name="Output 3 5 2 12 3" xfId="33236"/>
    <cellStyle name="Output 3 5 2 13" xfId="33237"/>
    <cellStyle name="Output 3 5 2 13 2" xfId="33238"/>
    <cellStyle name="Output 3 5 2 13 2 2" xfId="33239"/>
    <cellStyle name="Output 3 5 2 13 3" xfId="33240"/>
    <cellStyle name="Output 3 5 2 14" xfId="33241"/>
    <cellStyle name="Output 3 5 2 14 2" xfId="33242"/>
    <cellStyle name="Output 3 5 2 14 2 2" xfId="33243"/>
    <cellStyle name="Output 3 5 2 14 3" xfId="33244"/>
    <cellStyle name="Output 3 5 2 15" xfId="33245"/>
    <cellStyle name="Output 3 5 2 15 2" xfId="33246"/>
    <cellStyle name="Output 3 5 2 15 2 2" xfId="33247"/>
    <cellStyle name="Output 3 5 2 15 3" xfId="33248"/>
    <cellStyle name="Output 3 5 2 16" xfId="33249"/>
    <cellStyle name="Output 3 5 2 16 2" xfId="33250"/>
    <cellStyle name="Output 3 5 2 16 2 2" xfId="33251"/>
    <cellStyle name="Output 3 5 2 16 3" xfId="33252"/>
    <cellStyle name="Output 3 5 2 17" xfId="33253"/>
    <cellStyle name="Output 3 5 2 17 2" xfId="33254"/>
    <cellStyle name="Output 3 5 2 17 2 2" xfId="33255"/>
    <cellStyle name="Output 3 5 2 17 3" xfId="33256"/>
    <cellStyle name="Output 3 5 2 18" xfId="33257"/>
    <cellStyle name="Output 3 5 2 18 2" xfId="33258"/>
    <cellStyle name="Output 3 5 2 18 2 2" xfId="33259"/>
    <cellStyle name="Output 3 5 2 18 3" xfId="33260"/>
    <cellStyle name="Output 3 5 2 19" xfId="33261"/>
    <cellStyle name="Output 3 5 2 19 2" xfId="33262"/>
    <cellStyle name="Output 3 5 2 19 2 2" xfId="33263"/>
    <cellStyle name="Output 3 5 2 19 3" xfId="33264"/>
    <cellStyle name="Output 3 5 2 2" xfId="33265"/>
    <cellStyle name="Output 3 5 2 2 2" xfId="33266"/>
    <cellStyle name="Output 3 5 2 2 2 2" xfId="33267"/>
    <cellStyle name="Output 3 5 2 2 3" xfId="33268"/>
    <cellStyle name="Output 3 5 2 20" xfId="33269"/>
    <cellStyle name="Output 3 5 2 20 2" xfId="33270"/>
    <cellStyle name="Output 3 5 2 20 2 2" xfId="33271"/>
    <cellStyle name="Output 3 5 2 20 3" xfId="33272"/>
    <cellStyle name="Output 3 5 2 21" xfId="33273"/>
    <cellStyle name="Output 3 5 2 21 2" xfId="33274"/>
    <cellStyle name="Output 3 5 2 22" xfId="33275"/>
    <cellStyle name="Output 3 5 2 3" xfId="33276"/>
    <cellStyle name="Output 3 5 2 3 2" xfId="33277"/>
    <cellStyle name="Output 3 5 2 3 2 2" xfId="33278"/>
    <cellStyle name="Output 3 5 2 3 3" xfId="33279"/>
    <cellStyle name="Output 3 5 2 4" xfId="33280"/>
    <cellStyle name="Output 3 5 2 4 2" xfId="33281"/>
    <cellStyle name="Output 3 5 2 4 2 2" xfId="33282"/>
    <cellStyle name="Output 3 5 2 4 3" xfId="33283"/>
    <cellStyle name="Output 3 5 2 5" xfId="33284"/>
    <cellStyle name="Output 3 5 2 5 2" xfId="33285"/>
    <cellStyle name="Output 3 5 2 5 2 2" xfId="33286"/>
    <cellStyle name="Output 3 5 2 5 3" xfId="33287"/>
    <cellStyle name="Output 3 5 2 6" xfId="33288"/>
    <cellStyle name="Output 3 5 2 6 2" xfId="33289"/>
    <cellStyle name="Output 3 5 2 6 2 2" xfId="33290"/>
    <cellStyle name="Output 3 5 2 6 3" xfId="33291"/>
    <cellStyle name="Output 3 5 2 7" xfId="33292"/>
    <cellStyle name="Output 3 5 2 7 2" xfId="33293"/>
    <cellStyle name="Output 3 5 2 7 2 2" xfId="33294"/>
    <cellStyle name="Output 3 5 2 7 3" xfId="33295"/>
    <cellStyle name="Output 3 5 2 8" xfId="33296"/>
    <cellStyle name="Output 3 5 2 8 2" xfId="33297"/>
    <cellStyle name="Output 3 5 2 8 2 2" xfId="33298"/>
    <cellStyle name="Output 3 5 2 8 3" xfId="33299"/>
    <cellStyle name="Output 3 5 2 9" xfId="33300"/>
    <cellStyle name="Output 3 5 2 9 2" xfId="33301"/>
    <cellStyle name="Output 3 5 2 9 2 2" xfId="33302"/>
    <cellStyle name="Output 3 5 2 9 3" xfId="33303"/>
    <cellStyle name="Output 3 5 20" xfId="33304"/>
    <cellStyle name="Output 3 5 20 2" xfId="33305"/>
    <cellStyle name="Output 3 5 20 2 2" xfId="33306"/>
    <cellStyle name="Output 3 5 20 3" xfId="33307"/>
    <cellStyle name="Output 3 5 21" xfId="33308"/>
    <cellStyle name="Output 3 5 21 2" xfId="33309"/>
    <cellStyle name="Output 3 5 21 2 2" xfId="33310"/>
    <cellStyle name="Output 3 5 21 3" xfId="33311"/>
    <cellStyle name="Output 3 5 22" xfId="33312"/>
    <cellStyle name="Output 3 5 22 2" xfId="33313"/>
    <cellStyle name="Output 3 5 23" xfId="33314"/>
    <cellStyle name="Output 3 5 3" xfId="33315"/>
    <cellStyle name="Output 3 5 3 2" xfId="33316"/>
    <cellStyle name="Output 3 5 3 2 2" xfId="33317"/>
    <cellStyle name="Output 3 5 3 3" xfId="33318"/>
    <cellStyle name="Output 3 5 4" xfId="33319"/>
    <cellStyle name="Output 3 5 4 2" xfId="33320"/>
    <cellStyle name="Output 3 5 4 2 2" xfId="33321"/>
    <cellStyle name="Output 3 5 4 3" xfId="33322"/>
    <cellStyle name="Output 3 5 5" xfId="33323"/>
    <cellStyle name="Output 3 5 5 2" xfId="33324"/>
    <cellStyle name="Output 3 5 5 2 2" xfId="33325"/>
    <cellStyle name="Output 3 5 5 3" xfId="33326"/>
    <cellStyle name="Output 3 5 6" xfId="33327"/>
    <cellStyle name="Output 3 5 6 2" xfId="33328"/>
    <cellStyle name="Output 3 5 6 2 2" xfId="33329"/>
    <cellStyle name="Output 3 5 6 3" xfId="33330"/>
    <cellStyle name="Output 3 5 7" xfId="33331"/>
    <cellStyle name="Output 3 5 7 2" xfId="33332"/>
    <cellStyle name="Output 3 5 7 2 2" xfId="33333"/>
    <cellStyle name="Output 3 5 7 3" xfId="33334"/>
    <cellStyle name="Output 3 5 8" xfId="33335"/>
    <cellStyle name="Output 3 5 8 2" xfId="33336"/>
    <cellStyle name="Output 3 5 8 2 2" xfId="33337"/>
    <cellStyle name="Output 3 5 8 3" xfId="33338"/>
    <cellStyle name="Output 3 5 9" xfId="33339"/>
    <cellStyle name="Output 3 5 9 2" xfId="33340"/>
    <cellStyle name="Output 3 5 9 2 2" xfId="33341"/>
    <cellStyle name="Output 3 5 9 3" xfId="33342"/>
    <cellStyle name="Output 3 6" xfId="33343"/>
    <cellStyle name="Output 3 6 10" xfId="33344"/>
    <cellStyle name="Output 3 6 10 2" xfId="33345"/>
    <cellStyle name="Output 3 6 10 2 2" xfId="33346"/>
    <cellStyle name="Output 3 6 10 3" xfId="33347"/>
    <cellStyle name="Output 3 6 11" xfId="33348"/>
    <cellStyle name="Output 3 6 11 2" xfId="33349"/>
    <cellStyle name="Output 3 6 11 2 2" xfId="33350"/>
    <cellStyle name="Output 3 6 11 3" xfId="33351"/>
    <cellStyle name="Output 3 6 12" xfId="33352"/>
    <cellStyle name="Output 3 6 12 2" xfId="33353"/>
    <cellStyle name="Output 3 6 12 2 2" xfId="33354"/>
    <cellStyle name="Output 3 6 12 3" xfId="33355"/>
    <cellStyle name="Output 3 6 13" xfId="33356"/>
    <cellStyle name="Output 3 6 13 2" xfId="33357"/>
    <cellStyle name="Output 3 6 13 2 2" xfId="33358"/>
    <cellStyle name="Output 3 6 13 3" xfId="33359"/>
    <cellStyle name="Output 3 6 14" xfId="33360"/>
    <cellStyle name="Output 3 6 14 2" xfId="33361"/>
    <cellStyle name="Output 3 6 14 2 2" xfId="33362"/>
    <cellStyle name="Output 3 6 14 3" xfId="33363"/>
    <cellStyle name="Output 3 6 15" xfId="33364"/>
    <cellStyle name="Output 3 6 15 2" xfId="33365"/>
    <cellStyle name="Output 3 6 15 2 2" xfId="33366"/>
    <cellStyle name="Output 3 6 15 3" xfId="33367"/>
    <cellStyle name="Output 3 6 16" xfId="33368"/>
    <cellStyle name="Output 3 6 16 2" xfId="33369"/>
    <cellStyle name="Output 3 6 16 2 2" xfId="33370"/>
    <cellStyle name="Output 3 6 16 3" xfId="33371"/>
    <cellStyle name="Output 3 6 17" xfId="33372"/>
    <cellStyle name="Output 3 6 17 2" xfId="33373"/>
    <cellStyle name="Output 3 6 17 2 2" xfId="33374"/>
    <cellStyle name="Output 3 6 17 3" xfId="33375"/>
    <cellStyle name="Output 3 6 18" xfId="33376"/>
    <cellStyle name="Output 3 6 18 2" xfId="33377"/>
    <cellStyle name="Output 3 6 18 2 2" xfId="33378"/>
    <cellStyle name="Output 3 6 18 3" xfId="33379"/>
    <cellStyle name="Output 3 6 19" xfId="33380"/>
    <cellStyle name="Output 3 6 19 2" xfId="33381"/>
    <cellStyle name="Output 3 6 19 2 2" xfId="33382"/>
    <cellStyle name="Output 3 6 19 3" xfId="33383"/>
    <cellStyle name="Output 3 6 2" xfId="33384"/>
    <cellStyle name="Output 3 6 2 2" xfId="33385"/>
    <cellStyle name="Output 3 6 2 2 2" xfId="33386"/>
    <cellStyle name="Output 3 6 2 3" xfId="33387"/>
    <cellStyle name="Output 3 6 20" xfId="33388"/>
    <cellStyle name="Output 3 6 20 2" xfId="33389"/>
    <cellStyle name="Output 3 6 20 2 2" xfId="33390"/>
    <cellStyle name="Output 3 6 20 3" xfId="33391"/>
    <cellStyle name="Output 3 6 21" xfId="33392"/>
    <cellStyle name="Output 3 6 21 2" xfId="33393"/>
    <cellStyle name="Output 3 6 22" xfId="33394"/>
    <cellStyle name="Output 3 6 3" xfId="33395"/>
    <cellStyle name="Output 3 6 3 2" xfId="33396"/>
    <cellStyle name="Output 3 6 3 2 2" xfId="33397"/>
    <cellStyle name="Output 3 6 3 3" xfId="33398"/>
    <cellStyle name="Output 3 6 4" xfId="33399"/>
    <cellStyle name="Output 3 6 4 2" xfId="33400"/>
    <cellStyle name="Output 3 6 4 2 2" xfId="33401"/>
    <cellStyle name="Output 3 6 4 3" xfId="33402"/>
    <cellStyle name="Output 3 6 5" xfId="33403"/>
    <cellStyle name="Output 3 6 5 2" xfId="33404"/>
    <cellStyle name="Output 3 6 5 2 2" xfId="33405"/>
    <cellStyle name="Output 3 6 5 3" xfId="33406"/>
    <cellStyle name="Output 3 6 6" xfId="33407"/>
    <cellStyle name="Output 3 6 6 2" xfId="33408"/>
    <cellStyle name="Output 3 6 6 2 2" xfId="33409"/>
    <cellStyle name="Output 3 6 6 3" xfId="33410"/>
    <cellStyle name="Output 3 6 7" xfId="33411"/>
    <cellStyle name="Output 3 6 7 2" xfId="33412"/>
    <cellStyle name="Output 3 6 7 2 2" xfId="33413"/>
    <cellStyle name="Output 3 6 7 3" xfId="33414"/>
    <cellStyle name="Output 3 6 8" xfId="33415"/>
    <cellStyle name="Output 3 6 8 2" xfId="33416"/>
    <cellStyle name="Output 3 6 8 2 2" xfId="33417"/>
    <cellStyle name="Output 3 6 8 3" xfId="33418"/>
    <cellStyle name="Output 3 6 9" xfId="33419"/>
    <cellStyle name="Output 3 6 9 2" xfId="33420"/>
    <cellStyle name="Output 3 6 9 2 2" xfId="33421"/>
    <cellStyle name="Output 3 6 9 3" xfId="33422"/>
    <cellStyle name="Output 3 7" xfId="33423"/>
    <cellStyle name="Output 3 7 2" xfId="33424"/>
    <cellStyle name="Output 3 7 2 2" xfId="33425"/>
    <cellStyle name="Output 3 7 3" xfId="33426"/>
    <cellStyle name="Output 3 8" xfId="33427"/>
    <cellStyle name="Output 3 8 2" xfId="33428"/>
    <cellStyle name="Output 3 8 2 2" xfId="33429"/>
    <cellStyle name="Output 3 8 3" xfId="33430"/>
    <cellStyle name="Output 3 9" xfId="33431"/>
    <cellStyle name="Output 3 9 2" xfId="33432"/>
    <cellStyle name="Output 3 9 2 2" xfId="33433"/>
    <cellStyle name="Output 3 9 3" xfId="33434"/>
    <cellStyle name="Output 4" xfId="33435"/>
    <cellStyle name="Output 4 10" xfId="33436"/>
    <cellStyle name="Output 4 10 2" xfId="33437"/>
    <cellStyle name="Output 4 10 2 2" xfId="33438"/>
    <cellStyle name="Output 4 10 3" xfId="33439"/>
    <cellStyle name="Output 4 11" xfId="33440"/>
    <cellStyle name="Output 4 11 2" xfId="33441"/>
    <cellStyle name="Output 4 11 2 2" xfId="33442"/>
    <cellStyle name="Output 4 11 3" xfId="33443"/>
    <cellStyle name="Output 4 12" xfId="33444"/>
    <cellStyle name="Output 4 12 2" xfId="33445"/>
    <cellStyle name="Output 4 12 2 2" xfId="33446"/>
    <cellStyle name="Output 4 12 3" xfId="33447"/>
    <cellStyle name="Output 4 13" xfId="33448"/>
    <cellStyle name="Output 4 13 2" xfId="33449"/>
    <cellStyle name="Output 4 13 2 2" xfId="33450"/>
    <cellStyle name="Output 4 13 3" xfId="33451"/>
    <cellStyle name="Output 4 14" xfId="33452"/>
    <cellStyle name="Output 4 14 2" xfId="33453"/>
    <cellStyle name="Output 4 14 2 2" xfId="33454"/>
    <cellStyle name="Output 4 14 3" xfId="33455"/>
    <cellStyle name="Output 4 15" xfId="33456"/>
    <cellStyle name="Output 4 15 2" xfId="33457"/>
    <cellStyle name="Output 4 15 2 2" xfId="33458"/>
    <cellStyle name="Output 4 15 3" xfId="33459"/>
    <cellStyle name="Output 4 16" xfId="33460"/>
    <cellStyle name="Output 4 16 2" xfId="33461"/>
    <cellStyle name="Output 4 16 2 2" xfId="33462"/>
    <cellStyle name="Output 4 16 3" xfId="33463"/>
    <cellStyle name="Output 4 17" xfId="33464"/>
    <cellStyle name="Output 4 17 2" xfId="33465"/>
    <cellStyle name="Output 4 17 2 2" xfId="33466"/>
    <cellStyle name="Output 4 17 3" xfId="33467"/>
    <cellStyle name="Output 4 18" xfId="33468"/>
    <cellStyle name="Output 4 18 2" xfId="33469"/>
    <cellStyle name="Output 4 18 2 2" xfId="33470"/>
    <cellStyle name="Output 4 18 3" xfId="33471"/>
    <cellStyle name="Output 4 19" xfId="33472"/>
    <cellStyle name="Output 4 19 2" xfId="33473"/>
    <cellStyle name="Output 4 19 2 2" xfId="33474"/>
    <cellStyle name="Output 4 19 3" xfId="33475"/>
    <cellStyle name="Output 4 2" xfId="33476"/>
    <cellStyle name="Output 4 2 10" xfId="33477"/>
    <cellStyle name="Output 4 2 10 2" xfId="33478"/>
    <cellStyle name="Output 4 2 10 2 2" xfId="33479"/>
    <cellStyle name="Output 4 2 10 3" xfId="33480"/>
    <cellStyle name="Output 4 2 11" xfId="33481"/>
    <cellStyle name="Output 4 2 11 2" xfId="33482"/>
    <cellStyle name="Output 4 2 11 2 2" xfId="33483"/>
    <cellStyle name="Output 4 2 11 3" xfId="33484"/>
    <cellStyle name="Output 4 2 12" xfId="33485"/>
    <cellStyle name="Output 4 2 12 2" xfId="33486"/>
    <cellStyle name="Output 4 2 12 2 2" xfId="33487"/>
    <cellStyle name="Output 4 2 12 3" xfId="33488"/>
    <cellStyle name="Output 4 2 13" xfId="33489"/>
    <cellStyle name="Output 4 2 13 2" xfId="33490"/>
    <cellStyle name="Output 4 2 13 2 2" xfId="33491"/>
    <cellStyle name="Output 4 2 13 3" xfId="33492"/>
    <cellStyle name="Output 4 2 14" xfId="33493"/>
    <cellStyle name="Output 4 2 14 2" xfId="33494"/>
    <cellStyle name="Output 4 2 14 2 2" xfId="33495"/>
    <cellStyle name="Output 4 2 14 3" xfId="33496"/>
    <cellStyle name="Output 4 2 15" xfId="33497"/>
    <cellStyle name="Output 4 2 15 2" xfId="33498"/>
    <cellStyle name="Output 4 2 15 2 2" xfId="33499"/>
    <cellStyle name="Output 4 2 15 3" xfId="33500"/>
    <cellStyle name="Output 4 2 16" xfId="33501"/>
    <cellStyle name="Output 4 2 16 2" xfId="33502"/>
    <cellStyle name="Output 4 2 16 2 2" xfId="33503"/>
    <cellStyle name="Output 4 2 16 3" xfId="33504"/>
    <cellStyle name="Output 4 2 17" xfId="33505"/>
    <cellStyle name="Output 4 2 17 2" xfId="33506"/>
    <cellStyle name="Output 4 2 17 2 2" xfId="33507"/>
    <cellStyle name="Output 4 2 17 3" xfId="33508"/>
    <cellStyle name="Output 4 2 18" xfId="33509"/>
    <cellStyle name="Output 4 2 18 2" xfId="33510"/>
    <cellStyle name="Output 4 2 18 2 2" xfId="33511"/>
    <cellStyle name="Output 4 2 18 3" xfId="33512"/>
    <cellStyle name="Output 4 2 19" xfId="33513"/>
    <cellStyle name="Output 4 2 19 2" xfId="33514"/>
    <cellStyle name="Output 4 2 19 2 2" xfId="33515"/>
    <cellStyle name="Output 4 2 19 3" xfId="33516"/>
    <cellStyle name="Output 4 2 2" xfId="33517"/>
    <cellStyle name="Output 4 2 2 10" xfId="33518"/>
    <cellStyle name="Output 4 2 2 10 2" xfId="33519"/>
    <cellStyle name="Output 4 2 2 10 2 2" xfId="33520"/>
    <cellStyle name="Output 4 2 2 10 3" xfId="33521"/>
    <cellStyle name="Output 4 2 2 11" xfId="33522"/>
    <cellStyle name="Output 4 2 2 11 2" xfId="33523"/>
    <cellStyle name="Output 4 2 2 11 2 2" xfId="33524"/>
    <cellStyle name="Output 4 2 2 11 3" xfId="33525"/>
    <cellStyle name="Output 4 2 2 12" xfId="33526"/>
    <cellStyle name="Output 4 2 2 12 2" xfId="33527"/>
    <cellStyle name="Output 4 2 2 12 2 2" xfId="33528"/>
    <cellStyle name="Output 4 2 2 12 3" xfId="33529"/>
    <cellStyle name="Output 4 2 2 13" xfId="33530"/>
    <cellStyle name="Output 4 2 2 13 2" xfId="33531"/>
    <cellStyle name="Output 4 2 2 13 2 2" xfId="33532"/>
    <cellStyle name="Output 4 2 2 13 3" xfId="33533"/>
    <cellStyle name="Output 4 2 2 14" xfId="33534"/>
    <cellStyle name="Output 4 2 2 14 2" xfId="33535"/>
    <cellStyle name="Output 4 2 2 14 2 2" xfId="33536"/>
    <cellStyle name="Output 4 2 2 14 3" xfId="33537"/>
    <cellStyle name="Output 4 2 2 15" xfId="33538"/>
    <cellStyle name="Output 4 2 2 15 2" xfId="33539"/>
    <cellStyle name="Output 4 2 2 15 2 2" xfId="33540"/>
    <cellStyle name="Output 4 2 2 15 3" xfId="33541"/>
    <cellStyle name="Output 4 2 2 16" xfId="33542"/>
    <cellStyle name="Output 4 2 2 16 2" xfId="33543"/>
    <cellStyle name="Output 4 2 2 16 2 2" xfId="33544"/>
    <cellStyle name="Output 4 2 2 16 3" xfId="33545"/>
    <cellStyle name="Output 4 2 2 17" xfId="33546"/>
    <cellStyle name="Output 4 2 2 17 2" xfId="33547"/>
    <cellStyle name="Output 4 2 2 17 2 2" xfId="33548"/>
    <cellStyle name="Output 4 2 2 17 3" xfId="33549"/>
    <cellStyle name="Output 4 2 2 18" xfId="33550"/>
    <cellStyle name="Output 4 2 2 18 2" xfId="33551"/>
    <cellStyle name="Output 4 2 2 19" xfId="33552"/>
    <cellStyle name="Output 4 2 2 2" xfId="33553"/>
    <cellStyle name="Output 4 2 2 2 10" xfId="33554"/>
    <cellStyle name="Output 4 2 2 2 10 2" xfId="33555"/>
    <cellStyle name="Output 4 2 2 2 10 2 2" xfId="33556"/>
    <cellStyle name="Output 4 2 2 2 10 3" xfId="33557"/>
    <cellStyle name="Output 4 2 2 2 11" xfId="33558"/>
    <cellStyle name="Output 4 2 2 2 11 2" xfId="33559"/>
    <cellStyle name="Output 4 2 2 2 11 2 2" xfId="33560"/>
    <cellStyle name="Output 4 2 2 2 11 3" xfId="33561"/>
    <cellStyle name="Output 4 2 2 2 12" xfId="33562"/>
    <cellStyle name="Output 4 2 2 2 12 2" xfId="33563"/>
    <cellStyle name="Output 4 2 2 2 12 2 2" xfId="33564"/>
    <cellStyle name="Output 4 2 2 2 12 3" xfId="33565"/>
    <cellStyle name="Output 4 2 2 2 13" xfId="33566"/>
    <cellStyle name="Output 4 2 2 2 13 2" xfId="33567"/>
    <cellStyle name="Output 4 2 2 2 13 2 2" xfId="33568"/>
    <cellStyle name="Output 4 2 2 2 13 3" xfId="33569"/>
    <cellStyle name="Output 4 2 2 2 14" xfId="33570"/>
    <cellStyle name="Output 4 2 2 2 14 2" xfId="33571"/>
    <cellStyle name="Output 4 2 2 2 14 2 2" xfId="33572"/>
    <cellStyle name="Output 4 2 2 2 14 3" xfId="33573"/>
    <cellStyle name="Output 4 2 2 2 15" xfId="33574"/>
    <cellStyle name="Output 4 2 2 2 15 2" xfId="33575"/>
    <cellStyle name="Output 4 2 2 2 15 2 2" xfId="33576"/>
    <cellStyle name="Output 4 2 2 2 15 3" xfId="33577"/>
    <cellStyle name="Output 4 2 2 2 16" xfId="33578"/>
    <cellStyle name="Output 4 2 2 2 16 2" xfId="33579"/>
    <cellStyle name="Output 4 2 2 2 16 2 2" xfId="33580"/>
    <cellStyle name="Output 4 2 2 2 16 3" xfId="33581"/>
    <cellStyle name="Output 4 2 2 2 17" xfId="33582"/>
    <cellStyle name="Output 4 2 2 2 17 2" xfId="33583"/>
    <cellStyle name="Output 4 2 2 2 17 2 2" xfId="33584"/>
    <cellStyle name="Output 4 2 2 2 17 3" xfId="33585"/>
    <cellStyle name="Output 4 2 2 2 18" xfId="33586"/>
    <cellStyle name="Output 4 2 2 2 18 2" xfId="33587"/>
    <cellStyle name="Output 4 2 2 2 18 2 2" xfId="33588"/>
    <cellStyle name="Output 4 2 2 2 18 3" xfId="33589"/>
    <cellStyle name="Output 4 2 2 2 19" xfId="33590"/>
    <cellStyle name="Output 4 2 2 2 19 2" xfId="33591"/>
    <cellStyle name="Output 4 2 2 2 19 2 2" xfId="33592"/>
    <cellStyle name="Output 4 2 2 2 19 3" xfId="33593"/>
    <cellStyle name="Output 4 2 2 2 2" xfId="33594"/>
    <cellStyle name="Output 4 2 2 2 2 2" xfId="33595"/>
    <cellStyle name="Output 4 2 2 2 2 2 2" xfId="33596"/>
    <cellStyle name="Output 4 2 2 2 2 3" xfId="33597"/>
    <cellStyle name="Output 4 2 2 2 20" xfId="33598"/>
    <cellStyle name="Output 4 2 2 2 20 2" xfId="33599"/>
    <cellStyle name="Output 4 2 2 2 20 2 2" xfId="33600"/>
    <cellStyle name="Output 4 2 2 2 20 3" xfId="33601"/>
    <cellStyle name="Output 4 2 2 2 21" xfId="33602"/>
    <cellStyle name="Output 4 2 2 2 21 2" xfId="33603"/>
    <cellStyle name="Output 4 2 2 2 22" xfId="33604"/>
    <cellStyle name="Output 4 2 2 2 3" xfId="33605"/>
    <cellStyle name="Output 4 2 2 2 3 2" xfId="33606"/>
    <cellStyle name="Output 4 2 2 2 3 2 2" xfId="33607"/>
    <cellStyle name="Output 4 2 2 2 3 3" xfId="33608"/>
    <cellStyle name="Output 4 2 2 2 4" xfId="33609"/>
    <cellStyle name="Output 4 2 2 2 4 2" xfId="33610"/>
    <cellStyle name="Output 4 2 2 2 4 2 2" xfId="33611"/>
    <cellStyle name="Output 4 2 2 2 4 3" xfId="33612"/>
    <cellStyle name="Output 4 2 2 2 5" xfId="33613"/>
    <cellStyle name="Output 4 2 2 2 5 2" xfId="33614"/>
    <cellStyle name="Output 4 2 2 2 5 2 2" xfId="33615"/>
    <cellStyle name="Output 4 2 2 2 5 3" xfId="33616"/>
    <cellStyle name="Output 4 2 2 2 6" xfId="33617"/>
    <cellStyle name="Output 4 2 2 2 6 2" xfId="33618"/>
    <cellStyle name="Output 4 2 2 2 6 2 2" xfId="33619"/>
    <cellStyle name="Output 4 2 2 2 6 3" xfId="33620"/>
    <cellStyle name="Output 4 2 2 2 7" xfId="33621"/>
    <cellStyle name="Output 4 2 2 2 7 2" xfId="33622"/>
    <cellStyle name="Output 4 2 2 2 7 2 2" xfId="33623"/>
    <cellStyle name="Output 4 2 2 2 7 3" xfId="33624"/>
    <cellStyle name="Output 4 2 2 2 8" xfId="33625"/>
    <cellStyle name="Output 4 2 2 2 8 2" xfId="33626"/>
    <cellStyle name="Output 4 2 2 2 8 2 2" xfId="33627"/>
    <cellStyle name="Output 4 2 2 2 8 3" xfId="33628"/>
    <cellStyle name="Output 4 2 2 2 9" xfId="33629"/>
    <cellStyle name="Output 4 2 2 2 9 2" xfId="33630"/>
    <cellStyle name="Output 4 2 2 2 9 2 2" xfId="33631"/>
    <cellStyle name="Output 4 2 2 2 9 3" xfId="33632"/>
    <cellStyle name="Output 4 2 2 3" xfId="33633"/>
    <cellStyle name="Output 4 2 2 3 2" xfId="33634"/>
    <cellStyle name="Output 4 2 2 3 2 2" xfId="33635"/>
    <cellStyle name="Output 4 2 2 3 3" xfId="33636"/>
    <cellStyle name="Output 4 2 2 4" xfId="33637"/>
    <cellStyle name="Output 4 2 2 4 2" xfId="33638"/>
    <cellStyle name="Output 4 2 2 4 2 2" xfId="33639"/>
    <cellStyle name="Output 4 2 2 4 3" xfId="33640"/>
    <cellStyle name="Output 4 2 2 5" xfId="33641"/>
    <cellStyle name="Output 4 2 2 5 2" xfId="33642"/>
    <cellStyle name="Output 4 2 2 5 2 2" xfId="33643"/>
    <cellStyle name="Output 4 2 2 5 3" xfId="33644"/>
    <cellStyle name="Output 4 2 2 6" xfId="33645"/>
    <cellStyle name="Output 4 2 2 6 2" xfId="33646"/>
    <cellStyle name="Output 4 2 2 6 2 2" xfId="33647"/>
    <cellStyle name="Output 4 2 2 6 3" xfId="33648"/>
    <cellStyle name="Output 4 2 2 7" xfId="33649"/>
    <cellStyle name="Output 4 2 2 7 2" xfId="33650"/>
    <cellStyle name="Output 4 2 2 7 2 2" xfId="33651"/>
    <cellStyle name="Output 4 2 2 7 3" xfId="33652"/>
    <cellStyle name="Output 4 2 2 8" xfId="33653"/>
    <cellStyle name="Output 4 2 2 8 2" xfId="33654"/>
    <cellStyle name="Output 4 2 2 8 2 2" xfId="33655"/>
    <cellStyle name="Output 4 2 2 8 3" xfId="33656"/>
    <cellStyle name="Output 4 2 2 9" xfId="33657"/>
    <cellStyle name="Output 4 2 2 9 2" xfId="33658"/>
    <cellStyle name="Output 4 2 2 9 2 2" xfId="33659"/>
    <cellStyle name="Output 4 2 2 9 3" xfId="33660"/>
    <cellStyle name="Output 4 2 20" xfId="33661"/>
    <cellStyle name="Output 4 2 20 2" xfId="33662"/>
    <cellStyle name="Output 4 2 20 2 2" xfId="33663"/>
    <cellStyle name="Output 4 2 20 3" xfId="33664"/>
    <cellStyle name="Output 4 2 21" xfId="33665"/>
    <cellStyle name="Output 4 2 21 2" xfId="33666"/>
    <cellStyle name="Output 4 2 22" xfId="33667"/>
    <cellStyle name="Output 4 2 3" xfId="33668"/>
    <cellStyle name="Output 4 2 3 10" xfId="33669"/>
    <cellStyle name="Output 4 2 3 10 2" xfId="33670"/>
    <cellStyle name="Output 4 2 3 10 2 2" xfId="33671"/>
    <cellStyle name="Output 4 2 3 10 3" xfId="33672"/>
    <cellStyle name="Output 4 2 3 11" xfId="33673"/>
    <cellStyle name="Output 4 2 3 11 2" xfId="33674"/>
    <cellStyle name="Output 4 2 3 11 2 2" xfId="33675"/>
    <cellStyle name="Output 4 2 3 11 3" xfId="33676"/>
    <cellStyle name="Output 4 2 3 12" xfId="33677"/>
    <cellStyle name="Output 4 2 3 12 2" xfId="33678"/>
    <cellStyle name="Output 4 2 3 12 2 2" xfId="33679"/>
    <cellStyle name="Output 4 2 3 12 3" xfId="33680"/>
    <cellStyle name="Output 4 2 3 13" xfId="33681"/>
    <cellStyle name="Output 4 2 3 13 2" xfId="33682"/>
    <cellStyle name="Output 4 2 3 13 2 2" xfId="33683"/>
    <cellStyle name="Output 4 2 3 13 3" xfId="33684"/>
    <cellStyle name="Output 4 2 3 14" xfId="33685"/>
    <cellStyle name="Output 4 2 3 14 2" xfId="33686"/>
    <cellStyle name="Output 4 2 3 14 2 2" xfId="33687"/>
    <cellStyle name="Output 4 2 3 14 3" xfId="33688"/>
    <cellStyle name="Output 4 2 3 15" xfId="33689"/>
    <cellStyle name="Output 4 2 3 15 2" xfId="33690"/>
    <cellStyle name="Output 4 2 3 15 2 2" xfId="33691"/>
    <cellStyle name="Output 4 2 3 15 3" xfId="33692"/>
    <cellStyle name="Output 4 2 3 16" xfId="33693"/>
    <cellStyle name="Output 4 2 3 16 2" xfId="33694"/>
    <cellStyle name="Output 4 2 3 16 2 2" xfId="33695"/>
    <cellStyle name="Output 4 2 3 16 3" xfId="33696"/>
    <cellStyle name="Output 4 2 3 17" xfId="33697"/>
    <cellStyle name="Output 4 2 3 17 2" xfId="33698"/>
    <cellStyle name="Output 4 2 3 17 2 2" xfId="33699"/>
    <cellStyle name="Output 4 2 3 17 3" xfId="33700"/>
    <cellStyle name="Output 4 2 3 18" xfId="33701"/>
    <cellStyle name="Output 4 2 3 18 2" xfId="33702"/>
    <cellStyle name="Output 4 2 3 19" xfId="33703"/>
    <cellStyle name="Output 4 2 3 2" xfId="33704"/>
    <cellStyle name="Output 4 2 3 2 10" xfId="33705"/>
    <cellStyle name="Output 4 2 3 2 10 2" xfId="33706"/>
    <cellStyle name="Output 4 2 3 2 10 2 2" xfId="33707"/>
    <cellStyle name="Output 4 2 3 2 10 3" xfId="33708"/>
    <cellStyle name="Output 4 2 3 2 11" xfId="33709"/>
    <cellStyle name="Output 4 2 3 2 11 2" xfId="33710"/>
    <cellStyle name="Output 4 2 3 2 11 2 2" xfId="33711"/>
    <cellStyle name="Output 4 2 3 2 11 3" xfId="33712"/>
    <cellStyle name="Output 4 2 3 2 12" xfId="33713"/>
    <cellStyle name="Output 4 2 3 2 12 2" xfId="33714"/>
    <cellStyle name="Output 4 2 3 2 12 2 2" xfId="33715"/>
    <cellStyle name="Output 4 2 3 2 12 3" xfId="33716"/>
    <cellStyle name="Output 4 2 3 2 13" xfId="33717"/>
    <cellStyle name="Output 4 2 3 2 13 2" xfId="33718"/>
    <cellStyle name="Output 4 2 3 2 13 2 2" xfId="33719"/>
    <cellStyle name="Output 4 2 3 2 13 3" xfId="33720"/>
    <cellStyle name="Output 4 2 3 2 14" xfId="33721"/>
    <cellStyle name="Output 4 2 3 2 14 2" xfId="33722"/>
    <cellStyle name="Output 4 2 3 2 14 2 2" xfId="33723"/>
    <cellStyle name="Output 4 2 3 2 14 3" xfId="33724"/>
    <cellStyle name="Output 4 2 3 2 15" xfId="33725"/>
    <cellStyle name="Output 4 2 3 2 15 2" xfId="33726"/>
    <cellStyle name="Output 4 2 3 2 15 2 2" xfId="33727"/>
    <cellStyle name="Output 4 2 3 2 15 3" xfId="33728"/>
    <cellStyle name="Output 4 2 3 2 16" xfId="33729"/>
    <cellStyle name="Output 4 2 3 2 16 2" xfId="33730"/>
    <cellStyle name="Output 4 2 3 2 16 2 2" xfId="33731"/>
    <cellStyle name="Output 4 2 3 2 16 3" xfId="33732"/>
    <cellStyle name="Output 4 2 3 2 17" xfId="33733"/>
    <cellStyle name="Output 4 2 3 2 17 2" xfId="33734"/>
    <cellStyle name="Output 4 2 3 2 17 2 2" xfId="33735"/>
    <cellStyle name="Output 4 2 3 2 17 3" xfId="33736"/>
    <cellStyle name="Output 4 2 3 2 18" xfId="33737"/>
    <cellStyle name="Output 4 2 3 2 18 2" xfId="33738"/>
    <cellStyle name="Output 4 2 3 2 18 2 2" xfId="33739"/>
    <cellStyle name="Output 4 2 3 2 18 3" xfId="33740"/>
    <cellStyle name="Output 4 2 3 2 19" xfId="33741"/>
    <cellStyle name="Output 4 2 3 2 19 2" xfId="33742"/>
    <cellStyle name="Output 4 2 3 2 19 2 2" xfId="33743"/>
    <cellStyle name="Output 4 2 3 2 19 3" xfId="33744"/>
    <cellStyle name="Output 4 2 3 2 2" xfId="33745"/>
    <cellStyle name="Output 4 2 3 2 2 2" xfId="33746"/>
    <cellStyle name="Output 4 2 3 2 2 2 2" xfId="33747"/>
    <cellStyle name="Output 4 2 3 2 2 3" xfId="33748"/>
    <cellStyle name="Output 4 2 3 2 20" xfId="33749"/>
    <cellStyle name="Output 4 2 3 2 20 2" xfId="33750"/>
    <cellStyle name="Output 4 2 3 2 20 2 2" xfId="33751"/>
    <cellStyle name="Output 4 2 3 2 20 3" xfId="33752"/>
    <cellStyle name="Output 4 2 3 2 21" xfId="33753"/>
    <cellStyle name="Output 4 2 3 2 21 2" xfId="33754"/>
    <cellStyle name="Output 4 2 3 2 22" xfId="33755"/>
    <cellStyle name="Output 4 2 3 2 3" xfId="33756"/>
    <cellStyle name="Output 4 2 3 2 3 2" xfId="33757"/>
    <cellStyle name="Output 4 2 3 2 3 2 2" xfId="33758"/>
    <cellStyle name="Output 4 2 3 2 3 3" xfId="33759"/>
    <cellStyle name="Output 4 2 3 2 4" xfId="33760"/>
    <cellStyle name="Output 4 2 3 2 4 2" xfId="33761"/>
    <cellStyle name="Output 4 2 3 2 4 2 2" xfId="33762"/>
    <cellStyle name="Output 4 2 3 2 4 3" xfId="33763"/>
    <cellStyle name="Output 4 2 3 2 5" xfId="33764"/>
    <cellStyle name="Output 4 2 3 2 5 2" xfId="33765"/>
    <cellStyle name="Output 4 2 3 2 5 2 2" xfId="33766"/>
    <cellStyle name="Output 4 2 3 2 5 3" xfId="33767"/>
    <cellStyle name="Output 4 2 3 2 6" xfId="33768"/>
    <cellStyle name="Output 4 2 3 2 6 2" xfId="33769"/>
    <cellStyle name="Output 4 2 3 2 6 2 2" xfId="33770"/>
    <cellStyle name="Output 4 2 3 2 6 3" xfId="33771"/>
    <cellStyle name="Output 4 2 3 2 7" xfId="33772"/>
    <cellStyle name="Output 4 2 3 2 7 2" xfId="33773"/>
    <cellStyle name="Output 4 2 3 2 7 2 2" xfId="33774"/>
    <cellStyle name="Output 4 2 3 2 7 3" xfId="33775"/>
    <cellStyle name="Output 4 2 3 2 8" xfId="33776"/>
    <cellStyle name="Output 4 2 3 2 8 2" xfId="33777"/>
    <cellStyle name="Output 4 2 3 2 8 2 2" xfId="33778"/>
    <cellStyle name="Output 4 2 3 2 8 3" xfId="33779"/>
    <cellStyle name="Output 4 2 3 2 9" xfId="33780"/>
    <cellStyle name="Output 4 2 3 2 9 2" xfId="33781"/>
    <cellStyle name="Output 4 2 3 2 9 2 2" xfId="33782"/>
    <cellStyle name="Output 4 2 3 2 9 3" xfId="33783"/>
    <cellStyle name="Output 4 2 3 3" xfId="33784"/>
    <cellStyle name="Output 4 2 3 3 2" xfId="33785"/>
    <cellStyle name="Output 4 2 3 3 2 2" xfId="33786"/>
    <cellStyle name="Output 4 2 3 3 3" xfId="33787"/>
    <cellStyle name="Output 4 2 3 4" xfId="33788"/>
    <cellStyle name="Output 4 2 3 4 2" xfId="33789"/>
    <cellStyle name="Output 4 2 3 4 2 2" xfId="33790"/>
    <cellStyle name="Output 4 2 3 4 3" xfId="33791"/>
    <cellStyle name="Output 4 2 3 5" xfId="33792"/>
    <cellStyle name="Output 4 2 3 5 2" xfId="33793"/>
    <cellStyle name="Output 4 2 3 5 2 2" xfId="33794"/>
    <cellStyle name="Output 4 2 3 5 3" xfId="33795"/>
    <cellStyle name="Output 4 2 3 6" xfId="33796"/>
    <cellStyle name="Output 4 2 3 6 2" xfId="33797"/>
    <cellStyle name="Output 4 2 3 6 2 2" xfId="33798"/>
    <cellStyle name="Output 4 2 3 6 3" xfId="33799"/>
    <cellStyle name="Output 4 2 3 7" xfId="33800"/>
    <cellStyle name="Output 4 2 3 7 2" xfId="33801"/>
    <cellStyle name="Output 4 2 3 7 2 2" xfId="33802"/>
    <cellStyle name="Output 4 2 3 7 3" xfId="33803"/>
    <cellStyle name="Output 4 2 3 8" xfId="33804"/>
    <cellStyle name="Output 4 2 3 8 2" xfId="33805"/>
    <cellStyle name="Output 4 2 3 8 2 2" xfId="33806"/>
    <cellStyle name="Output 4 2 3 8 3" xfId="33807"/>
    <cellStyle name="Output 4 2 3 9" xfId="33808"/>
    <cellStyle name="Output 4 2 3 9 2" xfId="33809"/>
    <cellStyle name="Output 4 2 3 9 2 2" xfId="33810"/>
    <cellStyle name="Output 4 2 3 9 3" xfId="33811"/>
    <cellStyle name="Output 4 2 4" xfId="33812"/>
    <cellStyle name="Output 4 2 4 10" xfId="33813"/>
    <cellStyle name="Output 4 2 4 10 2" xfId="33814"/>
    <cellStyle name="Output 4 2 4 10 2 2" xfId="33815"/>
    <cellStyle name="Output 4 2 4 10 3" xfId="33816"/>
    <cellStyle name="Output 4 2 4 11" xfId="33817"/>
    <cellStyle name="Output 4 2 4 11 2" xfId="33818"/>
    <cellStyle name="Output 4 2 4 11 2 2" xfId="33819"/>
    <cellStyle name="Output 4 2 4 11 3" xfId="33820"/>
    <cellStyle name="Output 4 2 4 12" xfId="33821"/>
    <cellStyle name="Output 4 2 4 12 2" xfId="33822"/>
    <cellStyle name="Output 4 2 4 12 2 2" xfId="33823"/>
    <cellStyle name="Output 4 2 4 12 3" xfId="33824"/>
    <cellStyle name="Output 4 2 4 13" xfId="33825"/>
    <cellStyle name="Output 4 2 4 13 2" xfId="33826"/>
    <cellStyle name="Output 4 2 4 13 2 2" xfId="33827"/>
    <cellStyle name="Output 4 2 4 13 3" xfId="33828"/>
    <cellStyle name="Output 4 2 4 14" xfId="33829"/>
    <cellStyle name="Output 4 2 4 14 2" xfId="33830"/>
    <cellStyle name="Output 4 2 4 14 2 2" xfId="33831"/>
    <cellStyle name="Output 4 2 4 14 3" xfId="33832"/>
    <cellStyle name="Output 4 2 4 15" xfId="33833"/>
    <cellStyle name="Output 4 2 4 15 2" xfId="33834"/>
    <cellStyle name="Output 4 2 4 15 2 2" xfId="33835"/>
    <cellStyle name="Output 4 2 4 15 3" xfId="33836"/>
    <cellStyle name="Output 4 2 4 16" xfId="33837"/>
    <cellStyle name="Output 4 2 4 16 2" xfId="33838"/>
    <cellStyle name="Output 4 2 4 16 2 2" xfId="33839"/>
    <cellStyle name="Output 4 2 4 16 3" xfId="33840"/>
    <cellStyle name="Output 4 2 4 17" xfId="33841"/>
    <cellStyle name="Output 4 2 4 17 2" xfId="33842"/>
    <cellStyle name="Output 4 2 4 17 2 2" xfId="33843"/>
    <cellStyle name="Output 4 2 4 17 3" xfId="33844"/>
    <cellStyle name="Output 4 2 4 18" xfId="33845"/>
    <cellStyle name="Output 4 2 4 18 2" xfId="33846"/>
    <cellStyle name="Output 4 2 4 18 2 2" xfId="33847"/>
    <cellStyle name="Output 4 2 4 18 3" xfId="33848"/>
    <cellStyle name="Output 4 2 4 19" xfId="33849"/>
    <cellStyle name="Output 4 2 4 19 2" xfId="33850"/>
    <cellStyle name="Output 4 2 4 19 2 2" xfId="33851"/>
    <cellStyle name="Output 4 2 4 19 3" xfId="33852"/>
    <cellStyle name="Output 4 2 4 2" xfId="33853"/>
    <cellStyle name="Output 4 2 4 2 10" xfId="33854"/>
    <cellStyle name="Output 4 2 4 2 10 2" xfId="33855"/>
    <cellStyle name="Output 4 2 4 2 10 2 2" xfId="33856"/>
    <cellStyle name="Output 4 2 4 2 10 3" xfId="33857"/>
    <cellStyle name="Output 4 2 4 2 11" xfId="33858"/>
    <cellStyle name="Output 4 2 4 2 11 2" xfId="33859"/>
    <cellStyle name="Output 4 2 4 2 11 2 2" xfId="33860"/>
    <cellStyle name="Output 4 2 4 2 11 3" xfId="33861"/>
    <cellStyle name="Output 4 2 4 2 12" xfId="33862"/>
    <cellStyle name="Output 4 2 4 2 12 2" xfId="33863"/>
    <cellStyle name="Output 4 2 4 2 12 2 2" xfId="33864"/>
    <cellStyle name="Output 4 2 4 2 12 3" xfId="33865"/>
    <cellStyle name="Output 4 2 4 2 13" xfId="33866"/>
    <cellStyle name="Output 4 2 4 2 13 2" xfId="33867"/>
    <cellStyle name="Output 4 2 4 2 13 2 2" xfId="33868"/>
    <cellStyle name="Output 4 2 4 2 13 3" xfId="33869"/>
    <cellStyle name="Output 4 2 4 2 14" xfId="33870"/>
    <cellStyle name="Output 4 2 4 2 14 2" xfId="33871"/>
    <cellStyle name="Output 4 2 4 2 14 2 2" xfId="33872"/>
    <cellStyle name="Output 4 2 4 2 14 3" xfId="33873"/>
    <cellStyle name="Output 4 2 4 2 15" xfId="33874"/>
    <cellStyle name="Output 4 2 4 2 15 2" xfId="33875"/>
    <cellStyle name="Output 4 2 4 2 15 2 2" xfId="33876"/>
    <cellStyle name="Output 4 2 4 2 15 3" xfId="33877"/>
    <cellStyle name="Output 4 2 4 2 16" xfId="33878"/>
    <cellStyle name="Output 4 2 4 2 16 2" xfId="33879"/>
    <cellStyle name="Output 4 2 4 2 16 2 2" xfId="33880"/>
    <cellStyle name="Output 4 2 4 2 16 3" xfId="33881"/>
    <cellStyle name="Output 4 2 4 2 17" xfId="33882"/>
    <cellStyle name="Output 4 2 4 2 17 2" xfId="33883"/>
    <cellStyle name="Output 4 2 4 2 17 2 2" xfId="33884"/>
    <cellStyle name="Output 4 2 4 2 17 3" xfId="33885"/>
    <cellStyle name="Output 4 2 4 2 18" xfId="33886"/>
    <cellStyle name="Output 4 2 4 2 18 2" xfId="33887"/>
    <cellStyle name="Output 4 2 4 2 18 2 2" xfId="33888"/>
    <cellStyle name="Output 4 2 4 2 18 3" xfId="33889"/>
    <cellStyle name="Output 4 2 4 2 19" xfId="33890"/>
    <cellStyle name="Output 4 2 4 2 19 2" xfId="33891"/>
    <cellStyle name="Output 4 2 4 2 19 2 2" xfId="33892"/>
    <cellStyle name="Output 4 2 4 2 19 3" xfId="33893"/>
    <cellStyle name="Output 4 2 4 2 2" xfId="33894"/>
    <cellStyle name="Output 4 2 4 2 2 2" xfId="33895"/>
    <cellStyle name="Output 4 2 4 2 2 2 2" xfId="33896"/>
    <cellStyle name="Output 4 2 4 2 2 3" xfId="33897"/>
    <cellStyle name="Output 4 2 4 2 20" xfId="33898"/>
    <cellStyle name="Output 4 2 4 2 20 2" xfId="33899"/>
    <cellStyle name="Output 4 2 4 2 20 2 2" xfId="33900"/>
    <cellStyle name="Output 4 2 4 2 20 3" xfId="33901"/>
    <cellStyle name="Output 4 2 4 2 21" xfId="33902"/>
    <cellStyle name="Output 4 2 4 2 21 2" xfId="33903"/>
    <cellStyle name="Output 4 2 4 2 22" xfId="33904"/>
    <cellStyle name="Output 4 2 4 2 3" xfId="33905"/>
    <cellStyle name="Output 4 2 4 2 3 2" xfId="33906"/>
    <cellStyle name="Output 4 2 4 2 3 2 2" xfId="33907"/>
    <cellStyle name="Output 4 2 4 2 3 3" xfId="33908"/>
    <cellStyle name="Output 4 2 4 2 4" xfId="33909"/>
    <cellStyle name="Output 4 2 4 2 4 2" xfId="33910"/>
    <cellStyle name="Output 4 2 4 2 4 2 2" xfId="33911"/>
    <cellStyle name="Output 4 2 4 2 4 3" xfId="33912"/>
    <cellStyle name="Output 4 2 4 2 5" xfId="33913"/>
    <cellStyle name="Output 4 2 4 2 5 2" xfId="33914"/>
    <cellStyle name="Output 4 2 4 2 5 2 2" xfId="33915"/>
    <cellStyle name="Output 4 2 4 2 5 3" xfId="33916"/>
    <cellStyle name="Output 4 2 4 2 6" xfId="33917"/>
    <cellStyle name="Output 4 2 4 2 6 2" xfId="33918"/>
    <cellStyle name="Output 4 2 4 2 6 2 2" xfId="33919"/>
    <cellStyle name="Output 4 2 4 2 6 3" xfId="33920"/>
    <cellStyle name="Output 4 2 4 2 7" xfId="33921"/>
    <cellStyle name="Output 4 2 4 2 7 2" xfId="33922"/>
    <cellStyle name="Output 4 2 4 2 7 2 2" xfId="33923"/>
    <cellStyle name="Output 4 2 4 2 7 3" xfId="33924"/>
    <cellStyle name="Output 4 2 4 2 8" xfId="33925"/>
    <cellStyle name="Output 4 2 4 2 8 2" xfId="33926"/>
    <cellStyle name="Output 4 2 4 2 8 2 2" xfId="33927"/>
    <cellStyle name="Output 4 2 4 2 8 3" xfId="33928"/>
    <cellStyle name="Output 4 2 4 2 9" xfId="33929"/>
    <cellStyle name="Output 4 2 4 2 9 2" xfId="33930"/>
    <cellStyle name="Output 4 2 4 2 9 2 2" xfId="33931"/>
    <cellStyle name="Output 4 2 4 2 9 3" xfId="33932"/>
    <cellStyle name="Output 4 2 4 20" xfId="33933"/>
    <cellStyle name="Output 4 2 4 20 2" xfId="33934"/>
    <cellStyle name="Output 4 2 4 20 2 2" xfId="33935"/>
    <cellStyle name="Output 4 2 4 20 3" xfId="33936"/>
    <cellStyle name="Output 4 2 4 21" xfId="33937"/>
    <cellStyle name="Output 4 2 4 21 2" xfId="33938"/>
    <cellStyle name="Output 4 2 4 21 2 2" xfId="33939"/>
    <cellStyle name="Output 4 2 4 21 3" xfId="33940"/>
    <cellStyle name="Output 4 2 4 22" xfId="33941"/>
    <cellStyle name="Output 4 2 4 22 2" xfId="33942"/>
    <cellStyle name="Output 4 2 4 23" xfId="33943"/>
    <cellStyle name="Output 4 2 4 3" xfId="33944"/>
    <cellStyle name="Output 4 2 4 3 2" xfId="33945"/>
    <cellStyle name="Output 4 2 4 3 2 2" xfId="33946"/>
    <cellStyle name="Output 4 2 4 3 3" xfId="33947"/>
    <cellStyle name="Output 4 2 4 4" xfId="33948"/>
    <cellStyle name="Output 4 2 4 4 2" xfId="33949"/>
    <cellStyle name="Output 4 2 4 4 2 2" xfId="33950"/>
    <cellStyle name="Output 4 2 4 4 3" xfId="33951"/>
    <cellStyle name="Output 4 2 4 5" xfId="33952"/>
    <cellStyle name="Output 4 2 4 5 2" xfId="33953"/>
    <cellStyle name="Output 4 2 4 5 2 2" xfId="33954"/>
    <cellStyle name="Output 4 2 4 5 3" xfId="33955"/>
    <cellStyle name="Output 4 2 4 6" xfId="33956"/>
    <cellStyle name="Output 4 2 4 6 2" xfId="33957"/>
    <cellStyle name="Output 4 2 4 6 2 2" xfId="33958"/>
    <cellStyle name="Output 4 2 4 6 3" xfId="33959"/>
    <cellStyle name="Output 4 2 4 7" xfId="33960"/>
    <cellStyle name="Output 4 2 4 7 2" xfId="33961"/>
    <cellStyle name="Output 4 2 4 7 2 2" xfId="33962"/>
    <cellStyle name="Output 4 2 4 7 3" xfId="33963"/>
    <cellStyle name="Output 4 2 4 8" xfId="33964"/>
    <cellStyle name="Output 4 2 4 8 2" xfId="33965"/>
    <cellStyle name="Output 4 2 4 8 2 2" xfId="33966"/>
    <cellStyle name="Output 4 2 4 8 3" xfId="33967"/>
    <cellStyle name="Output 4 2 4 9" xfId="33968"/>
    <cellStyle name="Output 4 2 4 9 2" xfId="33969"/>
    <cellStyle name="Output 4 2 4 9 2 2" xfId="33970"/>
    <cellStyle name="Output 4 2 4 9 3" xfId="33971"/>
    <cellStyle name="Output 4 2 5" xfId="33972"/>
    <cellStyle name="Output 4 2 5 10" xfId="33973"/>
    <cellStyle name="Output 4 2 5 10 2" xfId="33974"/>
    <cellStyle name="Output 4 2 5 10 2 2" xfId="33975"/>
    <cellStyle name="Output 4 2 5 10 3" xfId="33976"/>
    <cellStyle name="Output 4 2 5 11" xfId="33977"/>
    <cellStyle name="Output 4 2 5 11 2" xfId="33978"/>
    <cellStyle name="Output 4 2 5 11 2 2" xfId="33979"/>
    <cellStyle name="Output 4 2 5 11 3" xfId="33980"/>
    <cellStyle name="Output 4 2 5 12" xfId="33981"/>
    <cellStyle name="Output 4 2 5 12 2" xfId="33982"/>
    <cellStyle name="Output 4 2 5 12 2 2" xfId="33983"/>
    <cellStyle name="Output 4 2 5 12 3" xfId="33984"/>
    <cellStyle name="Output 4 2 5 13" xfId="33985"/>
    <cellStyle name="Output 4 2 5 13 2" xfId="33986"/>
    <cellStyle name="Output 4 2 5 13 2 2" xfId="33987"/>
    <cellStyle name="Output 4 2 5 13 3" xfId="33988"/>
    <cellStyle name="Output 4 2 5 14" xfId="33989"/>
    <cellStyle name="Output 4 2 5 14 2" xfId="33990"/>
    <cellStyle name="Output 4 2 5 14 2 2" xfId="33991"/>
    <cellStyle name="Output 4 2 5 14 3" xfId="33992"/>
    <cellStyle name="Output 4 2 5 15" xfId="33993"/>
    <cellStyle name="Output 4 2 5 15 2" xfId="33994"/>
    <cellStyle name="Output 4 2 5 15 2 2" xfId="33995"/>
    <cellStyle name="Output 4 2 5 15 3" xfId="33996"/>
    <cellStyle name="Output 4 2 5 16" xfId="33997"/>
    <cellStyle name="Output 4 2 5 16 2" xfId="33998"/>
    <cellStyle name="Output 4 2 5 16 2 2" xfId="33999"/>
    <cellStyle name="Output 4 2 5 16 3" xfId="34000"/>
    <cellStyle name="Output 4 2 5 17" xfId="34001"/>
    <cellStyle name="Output 4 2 5 17 2" xfId="34002"/>
    <cellStyle name="Output 4 2 5 17 2 2" xfId="34003"/>
    <cellStyle name="Output 4 2 5 17 3" xfId="34004"/>
    <cellStyle name="Output 4 2 5 18" xfId="34005"/>
    <cellStyle name="Output 4 2 5 18 2" xfId="34006"/>
    <cellStyle name="Output 4 2 5 18 2 2" xfId="34007"/>
    <cellStyle name="Output 4 2 5 18 3" xfId="34008"/>
    <cellStyle name="Output 4 2 5 19" xfId="34009"/>
    <cellStyle name="Output 4 2 5 19 2" xfId="34010"/>
    <cellStyle name="Output 4 2 5 19 2 2" xfId="34011"/>
    <cellStyle name="Output 4 2 5 19 3" xfId="34012"/>
    <cellStyle name="Output 4 2 5 2" xfId="34013"/>
    <cellStyle name="Output 4 2 5 2 2" xfId="34014"/>
    <cellStyle name="Output 4 2 5 2 2 2" xfId="34015"/>
    <cellStyle name="Output 4 2 5 2 3" xfId="34016"/>
    <cellStyle name="Output 4 2 5 20" xfId="34017"/>
    <cellStyle name="Output 4 2 5 20 2" xfId="34018"/>
    <cellStyle name="Output 4 2 5 20 2 2" xfId="34019"/>
    <cellStyle name="Output 4 2 5 20 3" xfId="34020"/>
    <cellStyle name="Output 4 2 5 21" xfId="34021"/>
    <cellStyle name="Output 4 2 5 21 2" xfId="34022"/>
    <cellStyle name="Output 4 2 5 22" xfId="34023"/>
    <cellStyle name="Output 4 2 5 3" xfId="34024"/>
    <cellStyle name="Output 4 2 5 3 2" xfId="34025"/>
    <cellStyle name="Output 4 2 5 3 2 2" xfId="34026"/>
    <cellStyle name="Output 4 2 5 3 3" xfId="34027"/>
    <cellStyle name="Output 4 2 5 4" xfId="34028"/>
    <cellStyle name="Output 4 2 5 4 2" xfId="34029"/>
    <cellStyle name="Output 4 2 5 4 2 2" xfId="34030"/>
    <cellStyle name="Output 4 2 5 4 3" xfId="34031"/>
    <cellStyle name="Output 4 2 5 5" xfId="34032"/>
    <cellStyle name="Output 4 2 5 5 2" xfId="34033"/>
    <cellStyle name="Output 4 2 5 5 2 2" xfId="34034"/>
    <cellStyle name="Output 4 2 5 5 3" xfId="34035"/>
    <cellStyle name="Output 4 2 5 6" xfId="34036"/>
    <cellStyle name="Output 4 2 5 6 2" xfId="34037"/>
    <cellStyle name="Output 4 2 5 6 2 2" xfId="34038"/>
    <cellStyle name="Output 4 2 5 6 3" xfId="34039"/>
    <cellStyle name="Output 4 2 5 7" xfId="34040"/>
    <cellStyle name="Output 4 2 5 7 2" xfId="34041"/>
    <cellStyle name="Output 4 2 5 7 2 2" xfId="34042"/>
    <cellStyle name="Output 4 2 5 7 3" xfId="34043"/>
    <cellStyle name="Output 4 2 5 8" xfId="34044"/>
    <cellStyle name="Output 4 2 5 8 2" xfId="34045"/>
    <cellStyle name="Output 4 2 5 8 2 2" xfId="34046"/>
    <cellStyle name="Output 4 2 5 8 3" xfId="34047"/>
    <cellStyle name="Output 4 2 5 9" xfId="34048"/>
    <cellStyle name="Output 4 2 5 9 2" xfId="34049"/>
    <cellStyle name="Output 4 2 5 9 2 2" xfId="34050"/>
    <cellStyle name="Output 4 2 5 9 3" xfId="34051"/>
    <cellStyle name="Output 4 2 6" xfId="34052"/>
    <cellStyle name="Output 4 2 6 2" xfId="34053"/>
    <cellStyle name="Output 4 2 6 2 2" xfId="34054"/>
    <cellStyle name="Output 4 2 6 3" xfId="34055"/>
    <cellStyle name="Output 4 2 7" xfId="34056"/>
    <cellStyle name="Output 4 2 7 2" xfId="34057"/>
    <cellStyle name="Output 4 2 7 2 2" xfId="34058"/>
    <cellStyle name="Output 4 2 7 3" xfId="34059"/>
    <cellStyle name="Output 4 2 8" xfId="34060"/>
    <cellStyle name="Output 4 2 8 2" xfId="34061"/>
    <cellStyle name="Output 4 2 8 2 2" xfId="34062"/>
    <cellStyle name="Output 4 2 8 3" xfId="34063"/>
    <cellStyle name="Output 4 2 9" xfId="34064"/>
    <cellStyle name="Output 4 2 9 2" xfId="34065"/>
    <cellStyle name="Output 4 2 9 2 2" xfId="34066"/>
    <cellStyle name="Output 4 2 9 3" xfId="34067"/>
    <cellStyle name="Output 4 20" xfId="34068"/>
    <cellStyle name="Output 4 20 2" xfId="34069"/>
    <cellStyle name="Output 4 20 2 2" xfId="34070"/>
    <cellStyle name="Output 4 20 3" xfId="34071"/>
    <cellStyle name="Output 4 21" xfId="34072"/>
    <cellStyle name="Output 4 21 2" xfId="34073"/>
    <cellStyle name="Output 4 21 2 2" xfId="34074"/>
    <cellStyle name="Output 4 21 3" xfId="34075"/>
    <cellStyle name="Output 4 22" xfId="34076"/>
    <cellStyle name="Output 4 22 2" xfId="34077"/>
    <cellStyle name="Output 4 23" xfId="34078"/>
    <cellStyle name="Output 4 24" xfId="34079"/>
    <cellStyle name="Output 4 25" xfId="34080"/>
    <cellStyle name="Output 4 26" xfId="34081"/>
    <cellStyle name="Output 4 3" xfId="34082"/>
    <cellStyle name="Output 4 3 10" xfId="34083"/>
    <cellStyle name="Output 4 3 10 2" xfId="34084"/>
    <cellStyle name="Output 4 3 10 2 2" xfId="34085"/>
    <cellStyle name="Output 4 3 10 3" xfId="34086"/>
    <cellStyle name="Output 4 3 11" xfId="34087"/>
    <cellStyle name="Output 4 3 11 2" xfId="34088"/>
    <cellStyle name="Output 4 3 11 2 2" xfId="34089"/>
    <cellStyle name="Output 4 3 11 3" xfId="34090"/>
    <cellStyle name="Output 4 3 12" xfId="34091"/>
    <cellStyle name="Output 4 3 12 2" xfId="34092"/>
    <cellStyle name="Output 4 3 12 2 2" xfId="34093"/>
    <cellStyle name="Output 4 3 12 3" xfId="34094"/>
    <cellStyle name="Output 4 3 13" xfId="34095"/>
    <cellStyle name="Output 4 3 13 2" xfId="34096"/>
    <cellStyle name="Output 4 3 13 2 2" xfId="34097"/>
    <cellStyle name="Output 4 3 13 3" xfId="34098"/>
    <cellStyle name="Output 4 3 14" xfId="34099"/>
    <cellStyle name="Output 4 3 14 2" xfId="34100"/>
    <cellStyle name="Output 4 3 14 2 2" xfId="34101"/>
    <cellStyle name="Output 4 3 14 3" xfId="34102"/>
    <cellStyle name="Output 4 3 15" xfId="34103"/>
    <cellStyle name="Output 4 3 15 2" xfId="34104"/>
    <cellStyle name="Output 4 3 15 2 2" xfId="34105"/>
    <cellStyle name="Output 4 3 15 3" xfId="34106"/>
    <cellStyle name="Output 4 3 16" xfId="34107"/>
    <cellStyle name="Output 4 3 16 2" xfId="34108"/>
    <cellStyle name="Output 4 3 16 2 2" xfId="34109"/>
    <cellStyle name="Output 4 3 16 3" xfId="34110"/>
    <cellStyle name="Output 4 3 17" xfId="34111"/>
    <cellStyle name="Output 4 3 17 2" xfId="34112"/>
    <cellStyle name="Output 4 3 17 2 2" xfId="34113"/>
    <cellStyle name="Output 4 3 17 3" xfId="34114"/>
    <cellStyle name="Output 4 3 18" xfId="34115"/>
    <cellStyle name="Output 4 3 18 2" xfId="34116"/>
    <cellStyle name="Output 4 3 19" xfId="34117"/>
    <cellStyle name="Output 4 3 2" xfId="34118"/>
    <cellStyle name="Output 4 3 2 10" xfId="34119"/>
    <cellStyle name="Output 4 3 2 10 2" xfId="34120"/>
    <cellStyle name="Output 4 3 2 10 2 2" xfId="34121"/>
    <cellStyle name="Output 4 3 2 10 3" xfId="34122"/>
    <cellStyle name="Output 4 3 2 11" xfId="34123"/>
    <cellStyle name="Output 4 3 2 11 2" xfId="34124"/>
    <cellStyle name="Output 4 3 2 11 2 2" xfId="34125"/>
    <cellStyle name="Output 4 3 2 11 3" xfId="34126"/>
    <cellStyle name="Output 4 3 2 12" xfId="34127"/>
    <cellStyle name="Output 4 3 2 12 2" xfId="34128"/>
    <cellStyle name="Output 4 3 2 12 2 2" xfId="34129"/>
    <cellStyle name="Output 4 3 2 12 3" xfId="34130"/>
    <cellStyle name="Output 4 3 2 13" xfId="34131"/>
    <cellStyle name="Output 4 3 2 13 2" xfId="34132"/>
    <cellStyle name="Output 4 3 2 13 2 2" xfId="34133"/>
    <cellStyle name="Output 4 3 2 13 3" xfId="34134"/>
    <cellStyle name="Output 4 3 2 14" xfId="34135"/>
    <cellStyle name="Output 4 3 2 14 2" xfId="34136"/>
    <cellStyle name="Output 4 3 2 14 2 2" xfId="34137"/>
    <cellStyle name="Output 4 3 2 14 3" xfId="34138"/>
    <cellStyle name="Output 4 3 2 15" xfId="34139"/>
    <cellStyle name="Output 4 3 2 15 2" xfId="34140"/>
    <cellStyle name="Output 4 3 2 15 2 2" xfId="34141"/>
    <cellStyle name="Output 4 3 2 15 3" xfId="34142"/>
    <cellStyle name="Output 4 3 2 16" xfId="34143"/>
    <cellStyle name="Output 4 3 2 16 2" xfId="34144"/>
    <cellStyle name="Output 4 3 2 16 2 2" xfId="34145"/>
    <cellStyle name="Output 4 3 2 16 3" xfId="34146"/>
    <cellStyle name="Output 4 3 2 17" xfId="34147"/>
    <cellStyle name="Output 4 3 2 17 2" xfId="34148"/>
    <cellStyle name="Output 4 3 2 17 2 2" xfId="34149"/>
    <cellStyle name="Output 4 3 2 17 3" xfId="34150"/>
    <cellStyle name="Output 4 3 2 18" xfId="34151"/>
    <cellStyle name="Output 4 3 2 18 2" xfId="34152"/>
    <cellStyle name="Output 4 3 2 18 2 2" xfId="34153"/>
    <cellStyle name="Output 4 3 2 18 3" xfId="34154"/>
    <cellStyle name="Output 4 3 2 19" xfId="34155"/>
    <cellStyle name="Output 4 3 2 19 2" xfId="34156"/>
    <cellStyle name="Output 4 3 2 19 2 2" xfId="34157"/>
    <cellStyle name="Output 4 3 2 19 3" xfId="34158"/>
    <cellStyle name="Output 4 3 2 2" xfId="34159"/>
    <cellStyle name="Output 4 3 2 2 2" xfId="34160"/>
    <cellStyle name="Output 4 3 2 2 2 2" xfId="34161"/>
    <cellStyle name="Output 4 3 2 2 3" xfId="34162"/>
    <cellStyle name="Output 4 3 2 20" xfId="34163"/>
    <cellStyle name="Output 4 3 2 20 2" xfId="34164"/>
    <cellStyle name="Output 4 3 2 20 2 2" xfId="34165"/>
    <cellStyle name="Output 4 3 2 20 3" xfId="34166"/>
    <cellStyle name="Output 4 3 2 21" xfId="34167"/>
    <cellStyle name="Output 4 3 2 21 2" xfId="34168"/>
    <cellStyle name="Output 4 3 2 22" xfId="34169"/>
    <cellStyle name="Output 4 3 2 3" xfId="34170"/>
    <cellStyle name="Output 4 3 2 3 2" xfId="34171"/>
    <cellStyle name="Output 4 3 2 3 2 2" xfId="34172"/>
    <cellStyle name="Output 4 3 2 3 3" xfId="34173"/>
    <cellStyle name="Output 4 3 2 4" xfId="34174"/>
    <cellStyle name="Output 4 3 2 4 2" xfId="34175"/>
    <cellStyle name="Output 4 3 2 4 2 2" xfId="34176"/>
    <cellStyle name="Output 4 3 2 4 3" xfId="34177"/>
    <cellStyle name="Output 4 3 2 5" xfId="34178"/>
    <cellStyle name="Output 4 3 2 5 2" xfId="34179"/>
    <cellStyle name="Output 4 3 2 5 2 2" xfId="34180"/>
    <cellStyle name="Output 4 3 2 5 3" xfId="34181"/>
    <cellStyle name="Output 4 3 2 6" xfId="34182"/>
    <cellStyle name="Output 4 3 2 6 2" xfId="34183"/>
    <cellStyle name="Output 4 3 2 6 2 2" xfId="34184"/>
    <cellStyle name="Output 4 3 2 6 3" xfId="34185"/>
    <cellStyle name="Output 4 3 2 7" xfId="34186"/>
    <cellStyle name="Output 4 3 2 7 2" xfId="34187"/>
    <cellStyle name="Output 4 3 2 7 2 2" xfId="34188"/>
    <cellStyle name="Output 4 3 2 7 3" xfId="34189"/>
    <cellStyle name="Output 4 3 2 8" xfId="34190"/>
    <cellStyle name="Output 4 3 2 8 2" xfId="34191"/>
    <cellStyle name="Output 4 3 2 8 2 2" xfId="34192"/>
    <cellStyle name="Output 4 3 2 8 3" xfId="34193"/>
    <cellStyle name="Output 4 3 2 9" xfId="34194"/>
    <cellStyle name="Output 4 3 2 9 2" xfId="34195"/>
    <cellStyle name="Output 4 3 2 9 2 2" xfId="34196"/>
    <cellStyle name="Output 4 3 2 9 3" xfId="34197"/>
    <cellStyle name="Output 4 3 3" xfId="34198"/>
    <cellStyle name="Output 4 3 3 2" xfId="34199"/>
    <cellStyle name="Output 4 3 3 2 2" xfId="34200"/>
    <cellStyle name="Output 4 3 3 3" xfId="34201"/>
    <cellStyle name="Output 4 3 4" xfId="34202"/>
    <cellStyle name="Output 4 3 4 2" xfId="34203"/>
    <cellStyle name="Output 4 3 4 2 2" xfId="34204"/>
    <cellStyle name="Output 4 3 4 3" xfId="34205"/>
    <cellStyle name="Output 4 3 5" xfId="34206"/>
    <cellStyle name="Output 4 3 5 2" xfId="34207"/>
    <cellStyle name="Output 4 3 5 2 2" xfId="34208"/>
    <cellStyle name="Output 4 3 5 3" xfId="34209"/>
    <cellStyle name="Output 4 3 6" xfId="34210"/>
    <cellStyle name="Output 4 3 6 2" xfId="34211"/>
    <cellStyle name="Output 4 3 6 2 2" xfId="34212"/>
    <cellStyle name="Output 4 3 6 3" xfId="34213"/>
    <cellStyle name="Output 4 3 7" xfId="34214"/>
    <cellStyle name="Output 4 3 7 2" xfId="34215"/>
    <cellStyle name="Output 4 3 7 2 2" xfId="34216"/>
    <cellStyle name="Output 4 3 7 3" xfId="34217"/>
    <cellStyle name="Output 4 3 8" xfId="34218"/>
    <cellStyle name="Output 4 3 8 2" xfId="34219"/>
    <cellStyle name="Output 4 3 8 2 2" xfId="34220"/>
    <cellStyle name="Output 4 3 8 3" xfId="34221"/>
    <cellStyle name="Output 4 3 9" xfId="34222"/>
    <cellStyle name="Output 4 3 9 2" xfId="34223"/>
    <cellStyle name="Output 4 3 9 2 2" xfId="34224"/>
    <cellStyle name="Output 4 3 9 3" xfId="34225"/>
    <cellStyle name="Output 4 4" xfId="34226"/>
    <cellStyle name="Output 4 4 10" xfId="34227"/>
    <cellStyle name="Output 4 4 10 2" xfId="34228"/>
    <cellStyle name="Output 4 4 10 2 2" xfId="34229"/>
    <cellStyle name="Output 4 4 10 3" xfId="34230"/>
    <cellStyle name="Output 4 4 11" xfId="34231"/>
    <cellStyle name="Output 4 4 11 2" xfId="34232"/>
    <cellStyle name="Output 4 4 11 2 2" xfId="34233"/>
    <cellStyle name="Output 4 4 11 3" xfId="34234"/>
    <cellStyle name="Output 4 4 12" xfId="34235"/>
    <cellStyle name="Output 4 4 12 2" xfId="34236"/>
    <cellStyle name="Output 4 4 12 2 2" xfId="34237"/>
    <cellStyle name="Output 4 4 12 3" xfId="34238"/>
    <cellStyle name="Output 4 4 13" xfId="34239"/>
    <cellStyle name="Output 4 4 13 2" xfId="34240"/>
    <cellStyle name="Output 4 4 13 2 2" xfId="34241"/>
    <cellStyle name="Output 4 4 13 3" xfId="34242"/>
    <cellStyle name="Output 4 4 14" xfId="34243"/>
    <cellStyle name="Output 4 4 14 2" xfId="34244"/>
    <cellStyle name="Output 4 4 14 2 2" xfId="34245"/>
    <cellStyle name="Output 4 4 14 3" xfId="34246"/>
    <cellStyle name="Output 4 4 15" xfId="34247"/>
    <cellStyle name="Output 4 4 15 2" xfId="34248"/>
    <cellStyle name="Output 4 4 15 2 2" xfId="34249"/>
    <cellStyle name="Output 4 4 15 3" xfId="34250"/>
    <cellStyle name="Output 4 4 16" xfId="34251"/>
    <cellStyle name="Output 4 4 16 2" xfId="34252"/>
    <cellStyle name="Output 4 4 16 2 2" xfId="34253"/>
    <cellStyle name="Output 4 4 16 3" xfId="34254"/>
    <cellStyle name="Output 4 4 17" xfId="34255"/>
    <cellStyle name="Output 4 4 17 2" xfId="34256"/>
    <cellStyle name="Output 4 4 17 2 2" xfId="34257"/>
    <cellStyle name="Output 4 4 17 3" xfId="34258"/>
    <cellStyle name="Output 4 4 18" xfId="34259"/>
    <cellStyle name="Output 4 4 18 2" xfId="34260"/>
    <cellStyle name="Output 4 4 19" xfId="34261"/>
    <cellStyle name="Output 4 4 2" xfId="34262"/>
    <cellStyle name="Output 4 4 2 10" xfId="34263"/>
    <cellStyle name="Output 4 4 2 10 2" xfId="34264"/>
    <cellStyle name="Output 4 4 2 10 2 2" xfId="34265"/>
    <cellStyle name="Output 4 4 2 10 3" xfId="34266"/>
    <cellStyle name="Output 4 4 2 11" xfId="34267"/>
    <cellStyle name="Output 4 4 2 11 2" xfId="34268"/>
    <cellStyle name="Output 4 4 2 11 2 2" xfId="34269"/>
    <cellStyle name="Output 4 4 2 11 3" xfId="34270"/>
    <cellStyle name="Output 4 4 2 12" xfId="34271"/>
    <cellStyle name="Output 4 4 2 12 2" xfId="34272"/>
    <cellStyle name="Output 4 4 2 12 2 2" xfId="34273"/>
    <cellStyle name="Output 4 4 2 12 3" xfId="34274"/>
    <cellStyle name="Output 4 4 2 13" xfId="34275"/>
    <cellStyle name="Output 4 4 2 13 2" xfId="34276"/>
    <cellStyle name="Output 4 4 2 13 2 2" xfId="34277"/>
    <cellStyle name="Output 4 4 2 13 3" xfId="34278"/>
    <cellStyle name="Output 4 4 2 14" xfId="34279"/>
    <cellStyle name="Output 4 4 2 14 2" xfId="34280"/>
    <cellStyle name="Output 4 4 2 14 2 2" xfId="34281"/>
    <cellStyle name="Output 4 4 2 14 3" xfId="34282"/>
    <cellStyle name="Output 4 4 2 15" xfId="34283"/>
    <cellStyle name="Output 4 4 2 15 2" xfId="34284"/>
    <cellStyle name="Output 4 4 2 15 2 2" xfId="34285"/>
    <cellStyle name="Output 4 4 2 15 3" xfId="34286"/>
    <cellStyle name="Output 4 4 2 16" xfId="34287"/>
    <cellStyle name="Output 4 4 2 16 2" xfId="34288"/>
    <cellStyle name="Output 4 4 2 16 2 2" xfId="34289"/>
    <cellStyle name="Output 4 4 2 16 3" xfId="34290"/>
    <cellStyle name="Output 4 4 2 17" xfId="34291"/>
    <cellStyle name="Output 4 4 2 17 2" xfId="34292"/>
    <cellStyle name="Output 4 4 2 17 2 2" xfId="34293"/>
    <cellStyle name="Output 4 4 2 17 3" xfId="34294"/>
    <cellStyle name="Output 4 4 2 18" xfId="34295"/>
    <cellStyle name="Output 4 4 2 18 2" xfId="34296"/>
    <cellStyle name="Output 4 4 2 18 2 2" xfId="34297"/>
    <cellStyle name="Output 4 4 2 18 3" xfId="34298"/>
    <cellStyle name="Output 4 4 2 19" xfId="34299"/>
    <cellStyle name="Output 4 4 2 19 2" xfId="34300"/>
    <cellStyle name="Output 4 4 2 19 2 2" xfId="34301"/>
    <cellStyle name="Output 4 4 2 19 3" xfId="34302"/>
    <cellStyle name="Output 4 4 2 2" xfId="34303"/>
    <cellStyle name="Output 4 4 2 2 2" xfId="34304"/>
    <cellStyle name="Output 4 4 2 2 2 2" xfId="34305"/>
    <cellStyle name="Output 4 4 2 2 3" xfId="34306"/>
    <cellStyle name="Output 4 4 2 20" xfId="34307"/>
    <cellStyle name="Output 4 4 2 20 2" xfId="34308"/>
    <cellStyle name="Output 4 4 2 20 2 2" xfId="34309"/>
    <cellStyle name="Output 4 4 2 20 3" xfId="34310"/>
    <cellStyle name="Output 4 4 2 21" xfId="34311"/>
    <cellStyle name="Output 4 4 2 21 2" xfId="34312"/>
    <cellStyle name="Output 4 4 2 22" xfId="34313"/>
    <cellStyle name="Output 4 4 2 3" xfId="34314"/>
    <cellStyle name="Output 4 4 2 3 2" xfId="34315"/>
    <cellStyle name="Output 4 4 2 3 2 2" xfId="34316"/>
    <cellStyle name="Output 4 4 2 3 3" xfId="34317"/>
    <cellStyle name="Output 4 4 2 4" xfId="34318"/>
    <cellStyle name="Output 4 4 2 4 2" xfId="34319"/>
    <cellStyle name="Output 4 4 2 4 2 2" xfId="34320"/>
    <cellStyle name="Output 4 4 2 4 3" xfId="34321"/>
    <cellStyle name="Output 4 4 2 5" xfId="34322"/>
    <cellStyle name="Output 4 4 2 5 2" xfId="34323"/>
    <cellStyle name="Output 4 4 2 5 2 2" xfId="34324"/>
    <cellStyle name="Output 4 4 2 5 3" xfId="34325"/>
    <cellStyle name="Output 4 4 2 6" xfId="34326"/>
    <cellStyle name="Output 4 4 2 6 2" xfId="34327"/>
    <cellStyle name="Output 4 4 2 6 2 2" xfId="34328"/>
    <cellStyle name="Output 4 4 2 6 3" xfId="34329"/>
    <cellStyle name="Output 4 4 2 7" xfId="34330"/>
    <cellStyle name="Output 4 4 2 7 2" xfId="34331"/>
    <cellStyle name="Output 4 4 2 7 2 2" xfId="34332"/>
    <cellStyle name="Output 4 4 2 7 3" xfId="34333"/>
    <cellStyle name="Output 4 4 2 8" xfId="34334"/>
    <cellStyle name="Output 4 4 2 8 2" xfId="34335"/>
    <cellStyle name="Output 4 4 2 8 2 2" xfId="34336"/>
    <cellStyle name="Output 4 4 2 8 3" xfId="34337"/>
    <cellStyle name="Output 4 4 2 9" xfId="34338"/>
    <cellStyle name="Output 4 4 2 9 2" xfId="34339"/>
    <cellStyle name="Output 4 4 2 9 2 2" xfId="34340"/>
    <cellStyle name="Output 4 4 2 9 3" xfId="34341"/>
    <cellStyle name="Output 4 4 3" xfId="34342"/>
    <cellStyle name="Output 4 4 3 2" xfId="34343"/>
    <cellStyle name="Output 4 4 3 2 2" xfId="34344"/>
    <cellStyle name="Output 4 4 3 3" xfId="34345"/>
    <cellStyle name="Output 4 4 4" xfId="34346"/>
    <cellStyle name="Output 4 4 4 2" xfId="34347"/>
    <cellStyle name="Output 4 4 4 2 2" xfId="34348"/>
    <cellStyle name="Output 4 4 4 3" xfId="34349"/>
    <cellStyle name="Output 4 4 5" xfId="34350"/>
    <cellStyle name="Output 4 4 5 2" xfId="34351"/>
    <cellStyle name="Output 4 4 5 2 2" xfId="34352"/>
    <cellStyle name="Output 4 4 5 3" xfId="34353"/>
    <cellStyle name="Output 4 4 6" xfId="34354"/>
    <cellStyle name="Output 4 4 6 2" xfId="34355"/>
    <cellStyle name="Output 4 4 6 2 2" xfId="34356"/>
    <cellStyle name="Output 4 4 6 3" xfId="34357"/>
    <cellStyle name="Output 4 4 7" xfId="34358"/>
    <cellStyle name="Output 4 4 7 2" xfId="34359"/>
    <cellStyle name="Output 4 4 7 2 2" xfId="34360"/>
    <cellStyle name="Output 4 4 7 3" xfId="34361"/>
    <cellStyle name="Output 4 4 8" xfId="34362"/>
    <cellStyle name="Output 4 4 8 2" xfId="34363"/>
    <cellStyle name="Output 4 4 8 2 2" xfId="34364"/>
    <cellStyle name="Output 4 4 8 3" xfId="34365"/>
    <cellStyle name="Output 4 4 9" xfId="34366"/>
    <cellStyle name="Output 4 4 9 2" xfId="34367"/>
    <cellStyle name="Output 4 4 9 2 2" xfId="34368"/>
    <cellStyle name="Output 4 4 9 3" xfId="34369"/>
    <cellStyle name="Output 4 5" xfId="34370"/>
    <cellStyle name="Output 4 5 10" xfId="34371"/>
    <cellStyle name="Output 4 5 10 2" xfId="34372"/>
    <cellStyle name="Output 4 5 10 2 2" xfId="34373"/>
    <cellStyle name="Output 4 5 10 3" xfId="34374"/>
    <cellStyle name="Output 4 5 11" xfId="34375"/>
    <cellStyle name="Output 4 5 11 2" xfId="34376"/>
    <cellStyle name="Output 4 5 11 2 2" xfId="34377"/>
    <cellStyle name="Output 4 5 11 3" xfId="34378"/>
    <cellStyle name="Output 4 5 12" xfId="34379"/>
    <cellStyle name="Output 4 5 12 2" xfId="34380"/>
    <cellStyle name="Output 4 5 12 2 2" xfId="34381"/>
    <cellStyle name="Output 4 5 12 3" xfId="34382"/>
    <cellStyle name="Output 4 5 13" xfId="34383"/>
    <cellStyle name="Output 4 5 13 2" xfId="34384"/>
    <cellStyle name="Output 4 5 13 2 2" xfId="34385"/>
    <cellStyle name="Output 4 5 13 3" xfId="34386"/>
    <cellStyle name="Output 4 5 14" xfId="34387"/>
    <cellStyle name="Output 4 5 14 2" xfId="34388"/>
    <cellStyle name="Output 4 5 14 2 2" xfId="34389"/>
    <cellStyle name="Output 4 5 14 3" xfId="34390"/>
    <cellStyle name="Output 4 5 15" xfId="34391"/>
    <cellStyle name="Output 4 5 15 2" xfId="34392"/>
    <cellStyle name="Output 4 5 15 2 2" xfId="34393"/>
    <cellStyle name="Output 4 5 15 3" xfId="34394"/>
    <cellStyle name="Output 4 5 16" xfId="34395"/>
    <cellStyle name="Output 4 5 16 2" xfId="34396"/>
    <cellStyle name="Output 4 5 16 2 2" xfId="34397"/>
    <cellStyle name="Output 4 5 16 3" xfId="34398"/>
    <cellStyle name="Output 4 5 17" xfId="34399"/>
    <cellStyle name="Output 4 5 17 2" xfId="34400"/>
    <cellStyle name="Output 4 5 17 2 2" xfId="34401"/>
    <cellStyle name="Output 4 5 17 3" xfId="34402"/>
    <cellStyle name="Output 4 5 18" xfId="34403"/>
    <cellStyle name="Output 4 5 18 2" xfId="34404"/>
    <cellStyle name="Output 4 5 18 2 2" xfId="34405"/>
    <cellStyle name="Output 4 5 18 3" xfId="34406"/>
    <cellStyle name="Output 4 5 19" xfId="34407"/>
    <cellStyle name="Output 4 5 19 2" xfId="34408"/>
    <cellStyle name="Output 4 5 19 2 2" xfId="34409"/>
    <cellStyle name="Output 4 5 19 3" xfId="34410"/>
    <cellStyle name="Output 4 5 2" xfId="34411"/>
    <cellStyle name="Output 4 5 2 10" xfId="34412"/>
    <cellStyle name="Output 4 5 2 10 2" xfId="34413"/>
    <cellStyle name="Output 4 5 2 10 2 2" xfId="34414"/>
    <cellStyle name="Output 4 5 2 10 3" xfId="34415"/>
    <cellStyle name="Output 4 5 2 11" xfId="34416"/>
    <cellStyle name="Output 4 5 2 11 2" xfId="34417"/>
    <cellStyle name="Output 4 5 2 11 2 2" xfId="34418"/>
    <cellStyle name="Output 4 5 2 11 3" xfId="34419"/>
    <cellStyle name="Output 4 5 2 12" xfId="34420"/>
    <cellStyle name="Output 4 5 2 12 2" xfId="34421"/>
    <cellStyle name="Output 4 5 2 12 2 2" xfId="34422"/>
    <cellStyle name="Output 4 5 2 12 3" xfId="34423"/>
    <cellStyle name="Output 4 5 2 13" xfId="34424"/>
    <cellStyle name="Output 4 5 2 13 2" xfId="34425"/>
    <cellStyle name="Output 4 5 2 13 2 2" xfId="34426"/>
    <cellStyle name="Output 4 5 2 13 3" xfId="34427"/>
    <cellStyle name="Output 4 5 2 14" xfId="34428"/>
    <cellStyle name="Output 4 5 2 14 2" xfId="34429"/>
    <cellStyle name="Output 4 5 2 14 2 2" xfId="34430"/>
    <cellStyle name="Output 4 5 2 14 3" xfId="34431"/>
    <cellStyle name="Output 4 5 2 15" xfId="34432"/>
    <cellStyle name="Output 4 5 2 15 2" xfId="34433"/>
    <cellStyle name="Output 4 5 2 15 2 2" xfId="34434"/>
    <cellStyle name="Output 4 5 2 15 3" xfId="34435"/>
    <cellStyle name="Output 4 5 2 16" xfId="34436"/>
    <cellStyle name="Output 4 5 2 16 2" xfId="34437"/>
    <cellStyle name="Output 4 5 2 16 2 2" xfId="34438"/>
    <cellStyle name="Output 4 5 2 16 3" xfId="34439"/>
    <cellStyle name="Output 4 5 2 17" xfId="34440"/>
    <cellStyle name="Output 4 5 2 17 2" xfId="34441"/>
    <cellStyle name="Output 4 5 2 17 2 2" xfId="34442"/>
    <cellStyle name="Output 4 5 2 17 3" xfId="34443"/>
    <cellStyle name="Output 4 5 2 18" xfId="34444"/>
    <cellStyle name="Output 4 5 2 18 2" xfId="34445"/>
    <cellStyle name="Output 4 5 2 18 2 2" xfId="34446"/>
    <cellStyle name="Output 4 5 2 18 3" xfId="34447"/>
    <cellStyle name="Output 4 5 2 19" xfId="34448"/>
    <cellStyle name="Output 4 5 2 19 2" xfId="34449"/>
    <cellStyle name="Output 4 5 2 19 2 2" xfId="34450"/>
    <cellStyle name="Output 4 5 2 19 3" xfId="34451"/>
    <cellStyle name="Output 4 5 2 2" xfId="34452"/>
    <cellStyle name="Output 4 5 2 2 2" xfId="34453"/>
    <cellStyle name="Output 4 5 2 2 2 2" xfId="34454"/>
    <cellStyle name="Output 4 5 2 2 3" xfId="34455"/>
    <cellStyle name="Output 4 5 2 20" xfId="34456"/>
    <cellStyle name="Output 4 5 2 20 2" xfId="34457"/>
    <cellStyle name="Output 4 5 2 20 2 2" xfId="34458"/>
    <cellStyle name="Output 4 5 2 20 3" xfId="34459"/>
    <cellStyle name="Output 4 5 2 21" xfId="34460"/>
    <cellStyle name="Output 4 5 2 21 2" xfId="34461"/>
    <cellStyle name="Output 4 5 2 22" xfId="34462"/>
    <cellStyle name="Output 4 5 2 3" xfId="34463"/>
    <cellStyle name="Output 4 5 2 3 2" xfId="34464"/>
    <cellStyle name="Output 4 5 2 3 2 2" xfId="34465"/>
    <cellStyle name="Output 4 5 2 3 3" xfId="34466"/>
    <cellStyle name="Output 4 5 2 4" xfId="34467"/>
    <cellStyle name="Output 4 5 2 4 2" xfId="34468"/>
    <cellStyle name="Output 4 5 2 4 2 2" xfId="34469"/>
    <cellStyle name="Output 4 5 2 4 3" xfId="34470"/>
    <cellStyle name="Output 4 5 2 5" xfId="34471"/>
    <cellStyle name="Output 4 5 2 5 2" xfId="34472"/>
    <cellStyle name="Output 4 5 2 5 2 2" xfId="34473"/>
    <cellStyle name="Output 4 5 2 5 3" xfId="34474"/>
    <cellStyle name="Output 4 5 2 6" xfId="34475"/>
    <cellStyle name="Output 4 5 2 6 2" xfId="34476"/>
    <cellStyle name="Output 4 5 2 6 2 2" xfId="34477"/>
    <cellStyle name="Output 4 5 2 6 3" xfId="34478"/>
    <cellStyle name="Output 4 5 2 7" xfId="34479"/>
    <cellStyle name="Output 4 5 2 7 2" xfId="34480"/>
    <cellStyle name="Output 4 5 2 7 2 2" xfId="34481"/>
    <cellStyle name="Output 4 5 2 7 3" xfId="34482"/>
    <cellStyle name="Output 4 5 2 8" xfId="34483"/>
    <cellStyle name="Output 4 5 2 8 2" xfId="34484"/>
    <cellStyle name="Output 4 5 2 8 2 2" xfId="34485"/>
    <cellStyle name="Output 4 5 2 8 3" xfId="34486"/>
    <cellStyle name="Output 4 5 2 9" xfId="34487"/>
    <cellStyle name="Output 4 5 2 9 2" xfId="34488"/>
    <cellStyle name="Output 4 5 2 9 2 2" xfId="34489"/>
    <cellStyle name="Output 4 5 2 9 3" xfId="34490"/>
    <cellStyle name="Output 4 5 20" xfId="34491"/>
    <cellStyle name="Output 4 5 20 2" xfId="34492"/>
    <cellStyle name="Output 4 5 20 2 2" xfId="34493"/>
    <cellStyle name="Output 4 5 20 3" xfId="34494"/>
    <cellStyle name="Output 4 5 21" xfId="34495"/>
    <cellStyle name="Output 4 5 21 2" xfId="34496"/>
    <cellStyle name="Output 4 5 21 2 2" xfId="34497"/>
    <cellStyle name="Output 4 5 21 3" xfId="34498"/>
    <cellStyle name="Output 4 5 22" xfId="34499"/>
    <cellStyle name="Output 4 5 22 2" xfId="34500"/>
    <cellStyle name="Output 4 5 23" xfId="34501"/>
    <cellStyle name="Output 4 5 3" xfId="34502"/>
    <cellStyle name="Output 4 5 3 2" xfId="34503"/>
    <cellStyle name="Output 4 5 3 2 2" xfId="34504"/>
    <cellStyle name="Output 4 5 3 3" xfId="34505"/>
    <cellStyle name="Output 4 5 4" xfId="34506"/>
    <cellStyle name="Output 4 5 4 2" xfId="34507"/>
    <cellStyle name="Output 4 5 4 2 2" xfId="34508"/>
    <cellStyle name="Output 4 5 4 3" xfId="34509"/>
    <cellStyle name="Output 4 5 5" xfId="34510"/>
    <cellStyle name="Output 4 5 5 2" xfId="34511"/>
    <cellStyle name="Output 4 5 5 2 2" xfId="34512"/>
    <cellStyle name="Output 4 5 5 3" xfId="34513"/>
    <cellStyle name="Output 4 5 6" xfId="34514"/>
    <cellStyle name="Output 4 5 6 2" xfId="34515"/>
    <cellStyle name="Output 4 5 6 2 2" xfId="34516"/>
    <cellStyle name="Output 4 5 6 3" xfId="34517"/>
    <cellStyle name="Output 4 5 7" xfId="34518"/>
    <cellStyle name="Output 4 5 7 2" xfId="34519"/>
    <cellStyle name="Output 4 5 7 2 2" xfId="34520"/>
    <cellStyle name="Output 4 5 7 3" xfId="34521"/>
    <cellStyle name="Output 4 5 8" xfId="34522"/>
    <cellStyle name="Output 4 5 8 2" xfId="34523"/>
    <cellStyle name="Output 4 5 8 2 2" xfId="34524"/>
    <cellStyle name="Output 4 5 8 3" xfId="34525"/>
    <cellStyle name="Output 4 5 9" xfId="34526"/>
    <cellStyle name="Output 4 5 9 2" xfId="34527"/>
    <cellStyle name="Output 4 5 9 2 2" xfId="34528"/>
    <cellStyle name="Output 4 5 9 3" xfId="34529"/>
    <cellStyle name="Output 4 6" xfId="34530"/>
    <cellStyle name="Output 4 6 10" xfId="34531"/>
    <cellStyle name="Output 4 6 10 2" xfId="34532"/>
    <cellStyle name="Output 4 6 10 2 2" xfId="34533"/>
    <cellStyle name="Output 4 6 10 3" xfId="34534"/>
    <cellStyle name="Output 4 6 11" xfId="34535"/>
    <cellStyle name="Output 4 6 11 2" xfId="34536"/>
    <cellStyle name="Output 4 6 11 2 2" xfId="34537"/>
    <cellStyle name="Output 4 6 11 3" xfId="34538"/>
    <cellStyle name="Output 4 6 12" xfId="34539"/>
    <cellStyle name="Output 4 6 12 2" xfId="34540"/>
    <cellStyle name="Output 4 6 12 2 2" xfId="34541"/>
    <cellStyle name="Output 4 6 12 3" xfId="34542"/>
    <cellStyle name="Output 4 6 13" xfId="34543"/>
    <cellStyle name="Output 4 6 13 2" xfId="34544"/>
    <cellStyle name="Output 4 6 13 2 2" xfId="34545"/>
    <cellStyle name="Output 4 6 13 3" xfId="34546"/>
    <cellStyle name="Output 4 6 14" xfId="34547"/>
    <cellStyle name="Output 4 6 14 2" xfId="34548"/>
    <cellStyle name="Output 4 6 14 2 2" xfId="34549"/>
    <cellStyle name="Output 4 6 14 3" xfId="34550"/>
    <cellStyle name="Output 4 6 15" xfId="34551"/>
    <cellStyle name="Output 4 6 15 2" xfId="34552"/>
    <cellStyle name="Output 4 6 15 2 2" xfId="34553"/>
    <cellStyle name="Output 4 6 15 3" xfId="34554"/>
    <cellStyle name="Output 4 6 16" xfId="34555"/>
    <cellStyle name="Output 4 6 16 2" xfId="34556"/>
    <cellStyle name="Output 4 6 16 2 2" xfId="34557"/>
    <cellStyle name="Output 4 6 16 3" xfId="34558"/>
    <cellStyle name="Output 4 6 17" xfId="34559"/>
    <cellStyle name="Output 4 6 17 2" xfId="34560"/>
    <cellStyle name="Output 4 6 17 2 2" xfId="34561"/>
    <cellStyle name="Output 4 6 17 3" xfId="34562"/>
    <cellStyle name="Output 4 6 18" xfId="34563"/>
    <cellStyle name="Output 4 6 18 2" xfId="34564"/>
    <cellStyle name="Output 4 6 18 2 2" xfId="34565"/>
    <cellStyle name="Output 4 6 18 3" xfId="34566"/>
    <cellStyle name="Output 4 6 19" xfId="34567"/>
    <cellStyle name="Output 4 6 19 2" xfId="34568"/>
    <cellStyle name="Output 4 6 19 2 2" xfId="34569"/>
    <cellStyle name="Output 4 6 19 3" xfId="34570"/>
    <cellStyle name="Output 4 6 2" xfId="34571"/>
    <cellStyle name="Output 4 6 2 2" xfId="34572"/>
    <cellStyle name="Output 4 6 2 2 2" xfId="34573"/>
    <cellStyle name="Output 4 6 2 3" xfId="34574"/>
    <cellStyle name="Output 4 6 20" xfId="34575"/>
    <cellStyle name="Output 4 6 20 2" xfId="34576"/>
    <cellStyle name="Output 4 6 20 2 2" xfId="34577"/>
    <cellStyle name="Output 4 6 20 3" xfId="34578"/>
    <cellStyle name="Output 4 6 21" xfId="34579"/>
    <cellStyle name="Output 4 6 21 2" xfId="34580"/>
    <cellStyle name="Output 4 6 22" xfId="34581"/>
    <cellStyle name="Output 4 6 3" xfId="34582"/>
    <cellStyle name="Output 4 6 3 2" xfId="34583"/>
    <cellStyle name="Output 4 6 3 2 2" xfId="34584"/>
    <cellStyle name="Output 4 6 3 3" xfId="34585"/>
    <cellStyle name="Output 4 6 4" xfId="34586"/>
    <cellStyle name="Output 4 6 4 2" xfId="34587"/>
    <cellStyle name="Output 4 6 4 2 2" xfId="34588"/>
    <cellStyle name="Output 4 6 4 3" xfId="34589"/>
    <cellStyle name="Output 4 6 5" xfId="34590"/>
    <cellStyle name="Output 4 6 5 2" xfId="34591"/>
    <cellStyle name="Output 4 6 5 2 2" xfId="34592"/>
    <cellStyle name="Output 4 6 5 3" xfId="34593"/>
    <cellStyle name="Output 4 6 6" xfId="34594"/>
    <cellStyle name="Output 4 6 6 2" xfId="34595"/>
    <cellStyle name="Output 4 6 6 2 2" xfId="34596"/>
    <cellStyle name="Output 4 6 6 3" xfId="34597"/>
    <cellStyle name="Output 4 6 7" xfId="34598"/>
    <cellStyle name="Output 4 6 7 2" xfId="34599"/>
    <cellStyle name="Output 4 6 7 2 2" xfId="34600"/>
    <cellStyle name="Output 4 6 7 3" xfId="34601"/>
    <cellStyle name="Output 4 6 8" xfId="34602"/>
    <cellStyle name="Output 4 6 8 2" xfId="34603"/>
    <cellStyle name="Output 4 6 8 2 2" xfId="34604"/>
    <cellStyle name="Output 4 6 8 3" xfId="34605"/>
    <cellStyle name="Output 4 6 9" xfId="34606"/>
    <cellStyle name="Output 4 6 9 2" xfId="34607"/>
    <cellStyle name="Output 4 6 9 2 2" xfId="34608"/>
    <cellStyle name="Output 4 6 9 3" xfId="34609"/>
    <cellStyle name="Output 4 7" xfId="34610"/>
    <cellStyle name="Output 4 7 2" xfId="34611"/>
    <cellStyle name="Output 4 7 2 2" xfId="34612"/>
    <cellStyle name="Output 4 7 3" xfId="34613"/>
    <cellStyle name="Output 4 8" xfId="34614"/>
    <cellStyle name="Output 4 8 2" xfId="34615"/>
    <cellStyle name="Output 4 8 2 2" xfId="34616"/>
    <cellStyle name="Output 4 8 3" xfId="34617"/>
    <cellStyle name="Output 4 9" xfId="34618"/>
    <cellStyle name="Output 4 9 2" xfId="34619"/>
    <cellStyle name="Output 4 9 2 2" xfId="34620"/>
    <cellStyle name="Output 4 9 3" xfId="34621"/>
    <cellStyle name="Output 5" xfId="34622"/>
    <cellStyle name="Output 5 10" xfId="34623"/>
    <cellStyle name="Output 5 10 2" xfId="34624"/>
    <cellStyle name="Output 5 10 2 2" xfId="34625"/>
    <cellStyle name="Output 5 10 3" xfId="34626"/>
    <cellStyle name="Output 5 11" xfId="34627"/>
    <cellStyle name="Output 5 11 2" xfId="34628"/>
    <cellStyle name="Output 5 11 2 2" xfId="34629"/>
    <cellStyle name="Output 5 11 3" xfId="34630"/>
    <cellStyle name="Output 5 12" xfId="34631"/>
    <cellStyle name="Output 5 12 2" xfId="34632"/>
    <cellStyle name="Output 5 12 2 2" xfId="34633"/>
    <cellStyle name="Output 5 12 3" xfId="34634"/>
    <cellStyle name="Output 5 13" xfId="34635"/>
    <cellStyle name="Output 5 13 2" xfId="34636"/>
    <cellStyle name="Output 5 13 2 2" xfId="34637"/>
    <cellStyle name="Output 5 13 3" xfId="34638"/>
    <cellStyle name="Output 5 14" xfId="34639"/>
    <cellStyle name="Output 5 14 2" xfId="34640"/>
    <cellStyle name="Output 5 14 2 2" xfId="34641"/>
    <cellStyle name="Output 5 14 3" xfId="34642"/>
    <cellStyle name="Output 5 15" xfId="34643"/>
    <cellStyle name="Output 5 15 2" xfId="34644"/>
    <cellStyle name="Output 5 15 2 2" xfId="34645"/>
    <cellStyle name="Output 5 15 3" xfId="34646"/>
    <cellStyle name="Output 5 16" xfId="34647"/>
    <cellStyle name="Output 5 16 2" xfId="34648"/>
    <cellStyle name="Output 5 16 2 2" xfId="34649"/>
    <cellStyle name="Output 5 16 3" xfId="34650"/>
    <cellStyle name="Output 5 17" xfId="34651"/>
    <cellStyle name="Output 5 17 2" xfId="34652"/>
    <cellStyle name="Output 5 17 2 2" xfId="34653"/>
    <cellStyle name="Output 5 17 3" xfId="34654"/>
    <cellStyle name="Output 5 18" xfId="34655"/>
    <cellStyle name="Output 5 18 2" xfId="34656"/>
    <cellStyle name="Output 5 18 2 2" xfId="34657"/>
    <cellStyle name="Output 5 18 3" xfId="34658"/>
    <cellStyle name="Output 5 19" xfId="34659"/>
    <cellStyle name="Output 5 19 2" xfId="34660"/>
    <cellStyle name="Output 5 19 2 2" xfId="34661"/>
    <cellStyle name="Output 5 19 3" xfId="34662"/>
    <cellStyle name="Output 5 2" xfId="34663"/>
    <cellStyle name="Output 5 2 10" xfId="34664"/>
    <cellStyle name="Output 5 2 10 2" xfId="34665"/>
    <cellStyle name="Output 5 2 10 2 2" xfId="34666"/>
    <cellStyle name="Output 5 2 10 3" xfId="34667"/>
    <cellStyle name="Output 5 2 11" xfId="34668"/>
    <cellStyle name="Output 5 2 11 2" xfId="34669"/>
    <cellStyle name="Output 5 2 11 2 2" xfId="34670"/>
    <cellStyle name="Output 5 2 11 3" xfId="34671"/>
    <cellStyle name="Output 5 2 12" xfId="34672"/>
    <cellStyle name="Output 5 2 12 2" xfId="34673"/>
    <cellStyle name="Output 5 2 12 2 2" xfId="34674"/>
    <cellStyle name="Output 5 2 12 3" xfId="34675"/>
    <cellStyle name="Output 5 2 13" xfId="34676"/>
    <cellStyle name="Output 5 2 13 2" xfId="34677"/>
    <cellStyle name="Output 5 2 13 2 2" xfId="34678"/>
    <cellStyle name="Output 5 2 13 3" xfId="34679"/>
    <cellStyle name="Output 5 2 14" xfId="34680"/>
    <cellStyle name="Output 5 2 14 2" xfId="34681"/>
    <cellStyle name="Output 5 2 14 2 2" xfId="34682"/>
    <cellStyle name="Output 5 2 14 3" xfId="34683"/>
    <cellStyle name="Output 5 2 15" xfId="34684"/>
    <cellStyle name="Output 5 2 15 2" xfId="34685"/>
    <cellStyle name="Output 5 2 15 2 2" xfId="34686"/>
    <cellStyle name="Output 5 2 15 3" xfId="34687"/>
    <cellStyle name="Output 5 2 16" xfId="34688"/>
    <cellStyle name="Output 5 2 16 2" xfId="34689"/>
    <cellStyle name="Output 5 2 16 2 2" xfId="34690"/>
    <cellStyle name="Output 5 2 16 3" xfId="34691"/>
    <cellStyle name="Output 5 2 17" xfId="34692"/>
    <cellStyle name="Output 5 2 17 2" xfId="34693"/>
    <cellStyle name="Output 5 2 17 2 2" xfId="34694"/>
    <cellStyle name="Output 5 2 17 3" xfId="34695"/>
    <cellStyle name="Output 5 2 18" xfId="34696"/>
    <cellStyle name="Output 5 2 18 2" xfId="34697"/>
    <cellStyle name="Output 5 2 18 2 2" xfId="34698"/>
    <cellStyle name="Output 5 2 18 3" xfId="34699"/>
    <cellStyle name="Output 5 2 19" xfId="34700"/>
    <cellStyle name="Output 5 2 19 2" xfId="34701"/>
    <cellStyle name="Output 5 2 19 2 2" xfId="34702"/>
    <cellStyle name="Output 5 2 19 3" xfId="34703"/>
    <cellStyle name="Output 5 2 2" xfId="34704"/>
    <cellStyle name="Output 5 2 2 10" xfId="34705"/>
    <cellStyle name="Output 5 2 2 10 2" xfId="34706"/>
    <cellStyle name="Output 5 2 2 10 2 2" xfId="34707"/>
    <cellStyle name="Output 5 2 2 10 3" xfId="34708"/>
    <cellStyle name="Output 5 2 2 11" xfId="34709"/>
    <cellStyle name="Output 5 2 2 11 2" xfId="34710"/>
    <cellStyle name="Output 5 2 2 11 2 2" xfId="34711"/>
    <cellStyle name="Output 5 2 2 11 3" xfId="34712"/>
    <cellStyle name="Output 5 2 2 12" xfId="34713"/>
    <cellStyle name="Output 5 2 2 12 2" xfId="34714"/>
    <cellStyle name="Output 5 2 2 12 2 2" xfId="34715"/>
    <cellStyle name="Output 5 2 2 12 3" xfId="34716"/>
    <cellStyle name="Output 5 2 2 13" xfId="34717"/>
    <cellStyle name="Output 5 2 2 13 2" xfId="34718"/>
    <cellStyle name="Output 5 2 2 13 2 2" xfId="34719"/>
    <cellStyle name="Output 5 2 2 13 3" xfId="34720"/>
    <cellStyle name="Output 5 2 2 14" xfId="34721"/>
    <cellStyle name="Output 5 2 2 14 2" xfId="34722"/>
    <cellStyle name="Output 5 2 2 14 2 2" xfId="34723"/>
    <cellStyle name="Output 5 2 2 14 3" xfId="34724"/>
    <cellStyle name="Output 5 2 2 15" xfId="34725"/>
    <cellStyle name="Output 5 2 2 15 2" xfId="34726"/>
    <cellStyle name="Output 5 2 2 15 2 2" xfId="34727"/>
    <cellStyle name="Output 5 2 2 15 3" xfId="34728"/>
    <cellStyle name="Output 5 2 2 16" xfId="34729"/>
    <cellStyle name="Output 5 2 2 16 2" xfId="34730"/>
    <cellStyle name="Output 5 2 2 16 2 2" xfId="34731"/>
    <cellStyle name="Output 5 2 2 16 3" xfId="34732"/>
    <cellStyle name="Output 5 2 2 17" xfId="34733"/>
    <cellStyle name="Output 5 2 2 17 2" xfId="34734"/>
    <cellStyle name="Output 5 2 2 17 2 2" xfId="34735"/>
    <cellStyle name="Output 5 2 2 17 3" xfId="34736"/>
    <cellStyle name="Output 5 2 2 18" xfId="34737"/>
    <cellStyle name="Output 5 2 2 18 2" xfId="34738"/>
    <cellStyle name="Output 5 2 2 19" xfId="34739"/>
    <cellStyle name="Output 5 2 2 2" xfId="34740"/>
    <cellStyle name="Output 5 2 2 2 10" xfId="34741"/>
    <cellStyle name="Output 5 2 2 2 10 2" xfId="34742"/>
    <cellStyle name="Output 5 2 2 2 10 2 2" xfId="34743"/>
    <cellStyle name="Output 5 2 2 2 10 3" xfId="34744"/>
    <cellStyle name="Output 5 2 2 2 11" xfId="34745"/>
    <cellStyle name="Output 5 2 2 2 11 2" xfId="34746"/>
    <cellStyle name="Output 5 2 2 2 11 2 2" xfId="34747"/>
    <cellStyle name="Output 5 2 2 2 11 3" xfId="34748"/>
    <cellStyle name="Output 5 2 2 2 12" xfId="34749"/>
    <cellStyle name="Output 5 2 2 2 12 2" xfId="34750"/>
    <cellStyle name="Output 5 2 2 2 12 2 2" xfId="34751"/>
    <cellStyle name="Output 5 2 2 2 12 3" xfId="34752"/>
    <cellStyle name="Output 5 2 2 2 13" xfId="34753"/>
    <cellStyle name="Output 5 2 2 2 13 2" xfId="34754"/>
    <cellStyle name="Output 5 2 2 2 13 2 2" xfId="34755"/>
    <cellStyle name="Output 5 2 2 2 13 3" xfId="34756"/>
    <cellStyle name="Output 5 2 2 2 14" xfId="34757"/>
    <cellStyle name="Output 5 2 2 2 14 2" xfId="34758"/>
    <cellStyle name="Output 5 2 2 2 14 2 2" xfId="34759"/>
    <cellStyle name="Output 5 2 2 2 14 3" xfId="34760"/>
    <cellStyle name="Output 5 2 2 2 15" xfId="34761"/>
    <cellStyle name="Output 5 2 2 2 15 2" xfId="34762"/>
    <cellStyle name="Output 5 2 2 2 15 2 2" xfId="34763"/>
    <cellStyle name="Output 5 2 2 2 15 3" xfId="34764"/>
    <cellStyle name="Output 5 2 2 2 16" xfId="34765"/>
    <cellStyle name="Output 5 2 2 2 16 2" xfId="34766"/>
    <cellStyle name="Output 5 2 2 2 16 2 2" xfId="34767"/>
    <cellStyle name="Output 5 2 2 2 16 3" xfId="34768"/>
    <cellStyle name="Output 5 2 2 2 17" xfId="34769"/>
    <cellStyle name="Output 5 2 2 2 17 2" xfId="34770"/>
    <cellStyle name="Output 5 2 2 2 17 2 2" xfId="34771"/>
    <cellStyle name="Output 5 2 2 2 17 3" xfId="34772"/>
    <cellStyle name="Output 5 2 2 2 18" xfId="34773"/>
    <cellStyle name="Output 5 2 2 2 18 2" xfId="34774"/>
    <cellStyle name="Output 5 2 2 2 18 2 2" xfId="34775"/>
    <cellStyle name="Output 5 2 2 2 18 3" xfId="34776"/>
    <cellStyle name="Output 5 2 2 2 19" xfId="34777"/>
    <cellStyle name="Output 5 2 2 2 19 2" xfId="34778"/>
    <cellStyle name="Output 5 2 2 2 19 2 2" xfId="34779"/>
    <cellStyle name="Output 5 2 2 2 19 3" xfId="34780"/>
    <cellStyle name="Output 5 2 2 2 2" xfId="34781"/>
    <cellStyle name="Output 5 2 2 2 2 2" xfId="34782"/>
    <cellStyle name="Output 5 2 2 2 2 2 2" xfId="34783"/>
    <cellStyle name="Output 5 2 2 2 2 3" xfId="34784"/>
    <cellStyle name="Output 5 2 2 2 20" xfId="34785"/>
    <cellStyle name="Output 5 2 2 2 20 2" xfId="34786"/>
    <cellStyle name="Output 5 2 2 2 20 2 2" xfId="34787"/>
    <cellStyle name="Output 5 2 2 2 20 3" xfId="34788"/>
    <cellStyle name="Output 5 2 2 2 21" xfId="34789"/>
    <cellStyle name="Output 5 2 2 2 21 2" xfId="34790"/>
    <cellStyle name="Output 5 2 2 2 22" xfId="34791"/>
    <cellStyle name="Output 5 2 2 2 3" xfId="34792"/>
    <cellStyle name="Output 5 2 2 2 3 2" xfId="34793"/>
    <cellStyle name="Output 5 2 2 2 3 2 2" xfId="34794"/>
    <cellStyle name="Output 5 2 2 2 3 3" xfId="34795"/>
    <cellStyle name="Output 5 2 2 2 4" xfId="34796"/>
    <cellStyle name="Output 5 2 2 2 4 2" xfId="34797"/>
    <cellStyle name="Output 5 2 2 2 4 2 2" xfId="34798"/>
    <cellStyle name="Output 5 2 2 2 4 3" xfId="34799"/>
    <cellStyle name="Output 5 2 2 2 5" xfId="34800"/>
    <cellStyle name="Output 5 2 2 2 5 2" xfId="34801"/>
    <cellStyle name="Output 5 2 2 2 5 2 2" xfId="34802"/>
    <cellStyle name="Output 5 2 2 2 5 3" xfId="34803"/>
    <cellStyle name="Output 5 2 2 2 6" xfId="34804"/>
    <cellStyle name="Output 5 2 2 2 6 2" xfId="34805"/>
    <cellStyle name="Output 5 2 2 2 6 2 2" xfId="34806"/>
    <cellStyle name="Output 5 2 2 2 6 3" xfId="34807"/>
    <cellStyle name="Output 5 2 2 2 7" xfId="34808"/>
    <cellStyle name="Output 5 2 2 2 7 2" xfId="34809"/>
    <cellStyle name="Output 5 2 2 2 7 2 2" xfId="34810"/>
    <cellStyle name="Output 5 2 2 2 7 3" xfId="34811"/>
    <cellStyle name="Output 5 2 2 2 8" xfId="34812"/>
    <cellStyle name="Output 5 2 2 2 8 2" xfId="34813"/>
    <cellStyle name="Output 5 2 2 2 8 2 2" xfId="34814"/>
    <cellStyle name="Output 5 2 2 2 8 3" xfId="34815"/>
    <cellStyle name="Output 5 2 2 2 9" xfId="34816"/>
    <cellStyle name="Output 5 2 2 2 9 2" xfId="34817"/>
    <cellStyle name="Output 5 2 2 2 9 2 2" xfId="34818"/>
    <cellStyle name="Output 5 2 2 2 9 3" xfId="34819"/>
    <cellStyle name="Output 5 2 2 3" xfId="34820"/>
    <cellStyle name="Output 5 2 2 3 2" xfId="34821"/>
    <cellStyle name="Output 5 2 2 3 2 2" xfId="34822"/>
    <cellStyle name="Output 5 2 2 3 3" xfId="34823"/>
    <cellStyle name="Output 5 2 2 4" xfId="34824"/>
    <cellStyle name="Output 5 2 2 4 2" xfId="34825"/>
    <cellStyle name="Output 5 2 2 4 2 2" xfId="34826"/>
    <cellStyle name="Output 5 2 2 4 3" xfId="34827"/>
    <cellStyle name="Output 5 2 2 5" xfId="34828"/>
    <cellStyle name="Output 5 2 2 5 2" xfId="34829"/>
    <cellStyle name="Output 5 2 2 5 2 2" xfId="34830"/>
    <cellStyle name="Output 5 2 2 5 3" xfId="34831"/>
    <cellStyle name="Output 5 2 2 6" xfId="34832"/>
    <cellStyle name="Output 5 2 2 6 2" xfId="34833"/>
    <cellStyle name="Output 5 2 2 6 2 2" xfId="34834"/>
    <cellStyle name="Output 5 2 2 6 3" xfId="34835"/>
    <cellStyle name="Output 5 2 2 7" xfId="34836"/>
    <cellStyle name="Output 5 2 2 7 2" xfId="34837"/>
    <cellStyle name="Output 5 2 2 7 2 2" xfId="34838"/>
    <cellStyle name="Output 5 2 2 7 3" xfId="34839"/>
    <cellStyle name="Output 5 2 2 8" xfId="34840"/>
    <cellStyle name="Output 5 2 2 8 2" xfId="34841"/>
    <cellStyle name="Output 5 2 2 8 2 2" xfId="34842"/>
    <cellStyle name="Output 5 2 2 8 3" xfId="34843"/>
    <cellStyle name="Output 5 2 2 9" xfId="34844"/>
    <cellStyle name="Output 5 2 2 9 2" xfId="34845"/>
    <cellStyle name="Output 5 2 2 9 2 2" xfId="34846"/>
    <cellStyle name="Output 5 2 2 9 3" xfId="34847"/>
    <cellStyle name="Output 5 2 20" xfId="34848"/>
    <cellStyle name="Output 5 2 20 2" xfId="34849"/>
    <cellStyle name="Output 5 2 20 2 2" xfId="34850"/>
    <cellStyle name="Output 5 2 20 3" xfId="34851"/>
    <cellStyle name="Output 5 2 21" xfId="34852"/>
    <cellStyle name="Output 5 2 21 2" xfId="34853"/>
    <cellStyle name="Output 5 2 22" xfId="34854"/>
    <cellStyle name="Output 5 2 3" xfId="34855"/>
    <cellStyle name="Output 5 2 3 10" xfId="34856"/>
    <cellStyle name="Output 5 2 3 10 2" xfId="34857"/>
    <cellStyle name="Output 5 2 3 10 2 2" xfId="34858"/>
    <cellStyle name="Output 5 2 3 10 3" xfId="34859"/>
    <cellStyle name="Output 5 2 3 11" xfId="34860"/>
    <cellStyle name="Output 5 2 3 11 2" xfId="34861"/>
    <cellStyle name="Output 5 2 3 11 2 2" xfId="34862"/>
    <cellStyle name="Output 5 2 3 11 3" xfId="34863"/>
    <cellStyle name="Output 5 2 3 12" xfId="34864"/>
    <cellStyle name="Output 5 2 3 12 2" xfId="34865"/>
    <cellStyle name="Output 5 2 3 12 2 2" xfId="34866"/>
    <cellStyle name="Output 5 2 3 12 3" xfId="34867"/>
    <cellStyle name="Output 5 2 3 13" xfId="34868"/>
    <cellStyle name="Output 5 2 3 13 2" xfId="34869"/>
    <cellStyle name="Output 5 2 3 13 2 2" xfId="34870"/>
    <cellStyle name="Output 5 2 3 13 3" xfId="34871"/>
    <cellStyle name="Output 5 2 3 14" xfId="34872"/>
    <cellStyle name="Output 5 2 3 14 2" xfId="34873"/>
    <cellStyle name="Output 5 2 3 14 2 2" xfId="34874"/>
    <cellStyle name="Output 5 2 3 14 3" xfId="34875"/>
    <cellStyle name="Output 5 2 3 15" xfId="34876"/>
    <cellStyle name="Output 5 2 3 15 2" xfId="34877"/>
    <cellStyle name="Output 5 2 3 15 2 2" xfId="34878"/>
    <cellStyle name="Output 5 2 3 15 3" xfId="34879"/>
    <cellStyle name="Output 5 2 3 16" xfId="34880"/>
    <cellStyle name="Output 5 2 3 16 2" xfId="34881"/>
    <cellStyle name="Output 5 2 3 16 2 2" xfId="34882"/>
    <cellStyle name="Output 5 2 3 16 3" xfId="34883"/>
    <cellStyle name="Output 5 2 3 17" xfId="34884"/>
    <cellStyle name="Output 5 2 3 17 2" xfId="34885"/>
    <cellStyle name="Output 5 2 3 17 2 2" xfId="34886"/>
    <cellStyle name="Output 5 2 3 17 3" xfId="34887"/>
    <cellStyle name="Output 5 2 3 18" xfId="34888"/>
    <cellStyle name="Output 5 2 3 18 2" xfId="34889"/>
    <cellStyle name="Output 5 2 3 19" xfId="34890"/>
    <cellStyle name="Output 5 2 3 2" xfId="34891"/>
    <cellStyle name="Output 5 2 3 2 10" xfId="34892"/>
    <cellStyle name="Output 5 2 3 2 10 2" xfId="34893"/>
    <cellStyle name="Output 5 2 3 2 10 2 2" xfId="34894"/>
    <cellStyle name="Output 5 2 3 2 10 3" xfId="34895"/>
    <cellStyle name="Output 5 2 3 2 11" xfId="34896"/>
    <cellStyle name="Output 5 2 3 2 11 2" xfId="34897"/>
    <cellStyle name="Output 5 2 3 2 11 2 2" xfId="34898"/>
    <cellStyle name="Output 5 2 3 2 11 3" xfId="34899"/>
    <cellStyle name="Output 5 2 3 2 12" xfId="34900"/>
    <cellStyle name="Output 5 2 3 2 12 2" xfId="34901"/>
    <cellStyle name="Output 5 2 3 2 12 2 2" xfId="34902"/>
    <cellStyle name="Output 5 2 3 2 12 3" xfId="34903"/>
    <cellStyle name="Output 5 2 3 2 13" xfId="34904"/>
    <cellStyle name="Output 5 2 3 2 13 2" xfId="34905"/>
    <cellStyle name="Output 5 2 3 2 13 2 2" xfId="34906"/>
    <cellStyle name="Output 5 2 3 2 13 3" xfId="34907"/>
    <cellStyle name="Output 5 2 3 2 14" xfId="34908"/>
    <cellStyle name="Output 5 2 3 2 14 2" xfId="34909"/>
    <cellStyle name="Output 5 2 3 2 14 2 2" xfId="34910"/>
    <cellStyle name="Output 5 2 3 2 14 3" xfId="34911"/>
    <cellStyle name="Output 5 2 3 2 15" xfId="34912"/>
    <cellStyle name="Output 5 2 3 2 15 2" xfId="34913"/>
    <cellStyle name="Output 5 2 3 2 15 2 2" xfId="34914"/>
    <cellStyle name="Output 5 2 3 2 15 3" xfId="34915"/>
    <cellStyle name="Output 5 2 3 2 16" xfId="34916"/>
    <cellStyle name="Output 5 2 3 2 16 2" xfId="34917"/>
    <cellStyle name="Output 5 2 3 2 16 2 2" xfId="34918"/>
    <cellStyle name="Output 5 2 3 2 16 3" xfId="34919"/>
    <cellStyle name="Output 5 2 3 2 17" xfId="34920"/>
    <cellStyle name="Output 5 2 3 2 17 2" xfId="34921"/>
    <cellStyle name="Output 5 2 3 2 17 2 2" xfId="34922"/>
    <cellStyle name="Output 5 2 3 2 17 3" xfId="34923"/>
    <cellStyle name="Output 5 2 3 2 18" xfId="34924"/>
    <cellStyle name="Output 5 2 3 2 18 2" xfId="34925"/>
    <cellStyle name="Output 5 2 3 2 18 2 2" xfId="34926"/>
    <cellStyle name="Output 5 2 3 2 18 3" xfId="34927"/>
    <cellStyle name="Output 5 2 3 2 19" xfId="34928"/>
    <cellStyle name="Output 5 2 3 2 19 2" xfId="34929"/>
    <cellStyle name="Output 5 2 3 2 19 2 2" xfId="34930"/>
    <cellStyle name="Output 5 2 3 2 19 3" xfId="34931"/>
    <cellStyle name="Output 5 2 3 2 2" xfId="34932"/>
    <cellStyle name="Output 5 2 3 2 2 2" xfId="34933"/>
    <cellStyle name="Output 5 2 3 2 2 2 2" xfId="34934"/>
    <cellStyle name="Output 5 2 3 2 2 3" xfId="34935"/>
    <cellStyle name="Output 5 2 3 2 20" xfId="34936"/>
    <cellStyle name="Output 5 2 3 2 20 2" xfId="34937"/>
    <cellStyle name="Output 5 2 3 2 20 2 2" xfId="34938"/>
    <cellStyle name="Output 5 2 3 2 20 3" xfId="34939"/>
    <cellStyle name="Output 5 2 3 2 21" xfId="34940"/>
    <cellStyle name="Output 5 2 3 2 21 2" xfId="34941"/>
    <cellStyle name="Output 5 2 3 2 22" xfId="34942"/>
    <cellStyle name="Output 5 2 3 2 3" xfId="34943"/>
    <cellStyle name="Output 5 2 3 2 3 2" xfId="34944"/>
    <cellStyle name="Output 5 2 3 2 3 2 2" xfId="34945"/>
    <cellStyle name="Output 5 2 3 2 3 3" xfId="34946"/>
    <cellStyle name="Output 5 2 3 2 4" xfId="34947"/>
    <cellStyle name="Output 5 2 3 2 4 2" xfId="34948"/>
    <cellStyle name="Output 5 2 3 2 4 2 2" xfId="34949"/>
    <cellStyle name="Output 5 2 3 2 4 3" xfId="34950"/>
    <cellStyle name="Output 5 2 3 2 5" xfId="34951"/>
    <cellStyle name="Output 5 2 3 2 5 2" xfId="34952"/>
    <cellStyle name="Output 5 2 3 2 5 2 2" xfId="34953"/>
    <cellStyle name="Output 5 2 3 2 5 3" xfId="34954"/>
    <cellStyle name="Output 5 2 3 2 6" xfId="34955"/>
    <cellStyle name="Output 5 2 3 2 6 2" xfId="34956"/>
    <cellStyle name="Output 5 2 3 2 6 2 2" xfId="34957"/>
    <cellStyle name="Output 5 2 3 2 6 3" xfId="34958"/>
    <cellStyle name="Output 5 2 3 2 7" xfId="34959"/>
    <cellStyle name="Output 5 2 3 2 7 2" xfId="34960"/>
    <cellStyle name="Output 5 2 3 2 7 2 2" xfId="34961"/>
    <cellStyle name="Output 5 2 3 2 7 3" xfId="34962"/>
    <cellStyle name="Output 5 2 3 2 8" xfId="34963"/>
    <cellStyle name="Output 5 2 3 2 8 2" xfId="34964"/>
    <cellStyle name="Output 5 2 3 2 8 2 2" xfId="34965"/>
    <cellStyle name="Output 5 2 3 2 8 3" xfId="34966"/>
    <cellStyle name="Output 5 2 3 2 9" xfId="34967"/>
    <cellStyle name="Output 5 2 3 2 9 2" xfId="34968"/>
    <cellStyle name="Output 5 2 3 2 9 2 2" xfId="34969"/>
    <cellStyle name="Output 5 2 3 2 9 3" xfId="34970"/>
    <cellStyle name="Output 5 2 3 3" xfId="34971"/>
    <cellStyle name="Output 5 2 3 3 2" xfId="34972"/>
    <cellStyle name="Output 5 2 3 3 2 2" xfId="34973"/>
    <cellStyle name="Output 5 2 3 3 3" xfId="34974"/>
    <cellStyle name="Output 5 2 3 4" xfId="34975"/>
    <cellStyle name="Output 5 2 3 4 2" xfId="34976"/>
    <cellStyle name="Output 5 2 3 4 2 2" xfId="34977"/>
    <cellStyle name="Output 5 2 3 4 3" xfId="34978"/>
    <cellStyle name="Output 5 2 3 5" xfId="34979"/>
    <cellStyle name="Output 5 2 3 5 2" xfId="34980"/>
    <cellStyle name="Output 5 2 3 5 2 2" xfId="34981"/>
    <cellStyle name="Output 5 2 3 5 3" xfId="34982"/>
    <cellStyle name="Output 5 2 3 6" xfId="34983"/>
    <cellStyle name="Output 5 2 3 6 2" xfId="34984"/>
    <cellStyle name="Output 5 2 3 6 2 2" xfId="34985"/>
    <cellStyle name="Output 5 2 3 6 3" xfId="34986"/>
    <cellStyle name="Output 5 2 3 7" xfId="34987"/>
    <cellStyle name="Output 5 2 3 7 2" xfId="34988"/>
    <cellStyle name="Output 5 2 3 7 2 2" xfId="34989"/>
    <cellStyle name="Output 5 2 3 7 3" xfId="34990"/>
    <cellStyle name="Output 5 2 3 8" xfId="34991"/>
    <cellStyle name="Output 5 2 3 8 2" xfId="34992"/>
    <cellStyle name="Output 5 2 3 8 2 2" xfId="34993"/>
    <cellStyle name="Output 5 2 3 8 3" xfId="34994"/>
    <cellStyle name="Output 5 2 3 9" xfId="34995"/>
    <cellStyle name="Output 5 2 3 9 2" xfId="34996"/>
    <cellStyle name="Output 5 2 3 9 2 2" xfId="34997"/>
    <cellStyle name="Output 5 2 3 9 3" xfId="34998"/>
    <cellStyle name="Output 5 2 4" xfId="34999"/>
    <cellStyle name="Output 5 2 4 10" xfId="35000"/>
    <cellStyle name="Output 5 2 4 10 2" xfId="35001"/>
    <cellStyle name="Output 5 2 4 10 2 2" xfId="35002"/>
    <cellStyle name="Output 5 2 4 10 3" xfId="35003"/>
    <cellStyle name="Output 5 2 4 11" xfId="35004"/>
    <cellStyle name="Output 5 2 4 11 2" xfId="35005"/>
    <cellStyle name="Output 5 2 4 11 2 2" xfId="35006"/>
    <cellStyle name="Output 5 2 4 11 3" xfId="35007"/>
    <cellStyle name="Output 5 2 4 12" xfId="35008"/>
    <cellStyle name="Output 5 2 4 12 2" xfId="35009"/>
    <cellStyle name="Output 5 2 4 12 2 2" xfId="35010"/>
    <cellStyle name="Output 5 2 4 12 3" xfId="35011"/>
    <cellStyle name="Output 5 2 4 13" xfId="35012"/>
    <cellStyle name="Output 5 2 4 13 2" xfId="35013"/>
    <cellStyle name="Output 5 2 4 13 2 2" xfId="35014"/>
    <cellStyle name="Output 5 2 4 13 3" xfId="35015"/>
    <cellStyle name="Output 5 2 4 14" xfId="35016"/>
    <cellStyle name="Output 5 2 4 14 2" xfId="35017"/>
    <cellStyle name="Output 5 2 4 14 2 2" xfId="35018"/>
    <cellStyle name="Output 5 2 4 14 3" xfId="35019"/>
    <cellStyle name="Output 5 2 4 15" xfId="35020"/>
    <cellStyle name="Output 5 2 4 15 2" xfId="35021"/>
    <cellStyle name="Output 5 2 4 15 2 2" xfId="35022"/>
    <cellStyle name="Output 5 2 4 15 3" xfId="35023"/>
    <cellStyle name="Output 5 2 4 16" xfId="35024"/>
    <cellStyle name="Output 5 2 4 16 2" xfId="35025"/>
    <cellStyle name="Output 5 2 4 16 2 2" xfId="35026"/>
    <cellStyle name="Output 5 2 4 16 3" xfId="35027"/>
    <cellStyle name="Output 5 2 4 17" xfId="35028"/>
    <cellStyle name="Output 5 2 4 17 2" xfId="35029"/>
    <cellStyle name="Output 5 2 4 17 2 2" xfId="35030"/>
    <cellStyle name="Output 5 2 4 17 3" xfId="35031"/>
    <cellStyle name="Output 5 2 4 18" xfId="35032"/>
    <cellStyle name="Output 5 2 4 18 2" xfId="35033"/>
    <cellStyle name="Output 5 2 4 18 2 2" xfId="35034"/>
    <cellStyle name="Output 5 2 4 18 3" xfId="35035"/>
    <cellStyle name="Output 5 2 4 19" xfId="35036"/>
    <cellStyle name="Output 5 2 4 19 2" xfId="35037"/>
    <cellStyle name="Output 5 2 4 19 2 2" xfId="35038"/>
    <cellStyle name="Output 5 2 4 19 3" xfId="35039"/>
    <cellStyle name="Output 5 2 4 2" xfId="35040"/>
    <cellStyle name="Output 5 2 4 2 10" xfId="35041"/>
    <cellStyle name="Output 5 2 4 2 10 2" xfId="35042"/>
    <cellStyle name="Output 5 2 4 2 10 2 2" xfId="35043"/>
    <cellStyle name="Output 5 2 4 2 10 3" xfId="35044"/>
    <cellStyle name="Output 5 2 4 2 11" xfId="35045"/>
    <cellStyle name="Output 5 2 4 2 11 2" xfId="35046"/>
    <cellStyle name="Output 5 2 4 2 11 2 2" xfId="35047"/>
    <cellStyle name="Output 5 2 4 2 11 3" xfId="35048"/>
    <cellStyle name="Output 5 2 4 2 12" xfId="35049"/>
    <cellStyle name="Output 5 2 4 2 12 2" xfId="35050"/>
    <cellStyle name="Output 5 2 4 2 12 2 2" xfId="35051"/>
    <cellStyle name="Output 5 2 4 2 12 3" xfId="35052"/>
    <cellStyle name="Output 5 2 4 2 13" xfId="35053"/>
    <cellStyle name="Output 5 2 4 2 13 2" xfId="35054"/>
    <cellStyle name="Output 5 2 4 2 13 2 2" xfId="35055"/>
    <cellStyle name="Output 5 2 4 2 13 3" xfId="35056"/>
    <cellStyle name="Output 5 2 4 2 14" xfId="35057"/>
    <cellStyle name="Output 5 2 4 2 14 2" xfId="35058"/>
    <cellStyle name="Output 5 2 4 2 14 2 2" xfId="35059"/>
    <cellStyle name="Output 5 2 4 2 14 3" xfId="35060"/>
    <cellStyle name="Output 5 2 4 2 15" xfId="35061"/>
    <cellStyle name="Output 5 2 4 2 15 2" xfId="35062"/>
    <cellStyle name="Output 5 2 4 2 15 2 2" xfId="35063"/>
    <cellStyle name="Output 5 2 4 2 15 3" xfId="35064"/>
    <cellStyle name="Output 5 2 4 2 16" xfId="35065"/>
    <cellStyle name="Output 5 2 4 2 16 2" xfId="35066"/>
    <cellStyle name="Output 5 2 4 2 16 2 2" xfId="35067"/>
    <cellStyle name="Output 5 2 4 2 16 3" xfId="35068"/>
    <cellStyle name="Output 5 2 4 2 17" xfId="35069"/>
    <cellStyle name="Output 5 2 4 2 17 2" xfId="35070"/>
    <cellStyle name="Output 5 2 4 2 17 2 2" xfId="35071"/>
    <cellStyle name="Output 5 2 4 2 17 3" xfId="35072"/>
    <cellStyle name="Output 5 2 4 2 18" xfId="35073"/>
    <cellStyle name="Output 5 2 4 2 18 2" xfId="35074"/>
    <cellStyle name="Output 5 2 4 2 18 2 2" xfId="35075"/>
    <cellStyle name="Output 5 2 4 2 18 3" xfId="35076"/>
    <cellStyle name="Output 5 2 4 2 19" xfId="35077"/>
    <cellStyle name="Output 5 2 4 2 19 2" xfId="35078"/>
    <cellStyle name="Output 5 2 4 2 19 2 2" xfId="35079"/>
    <cellStyle name="Output 5 2 4 2 19 3" xfId="35080"/>
    <cellStyle name="Output 5 2 4 2 2" xfId="35081"/>
    <cellStyle name="Output 5 2 4 2 2 2" xfId="35082"/>
    <cellStyle name="Output 5 2 4 2 2 2 2" xfId="35083"/>
    <cellStyle name="Output 5 2 4 2 2 3" xfId="35084"/>
    <cellStyle name="Output 5 2 4 2 20" xfId="35085"/>
    <cellStyle name="Output 5 2 4 2 20 2" xfId="35086"/>
    <cellStyle name="Output 5 2 4 2 20 2 2" xfId="35087"/>
    <cellStyle name="Output 5 2 4 2 20 3" xfId="35088"/>
    <cellStyle name="Output 5 2 4 2 21" xfId="35089"/>
    <cellStyle name="Output 5 2 4 2 21 2" xfId="35090"/>
    <cellStyle name="Output 5 2 4 2 22" xfId="35091"/>
    <cellStyle name="Output 5 2 4 2 3" xfId="35092"/>
    <cellStyle name="Output 5 2 4 2 3 2" xfId="35093"/>
    <cellStyle name="Output 5 2 4 2 3 2 2" xfId="35094"/>
    <cellStyle name="Output 5 2 4 2 3 3" xfId="35095"/>
    <cellStyle name="Output 5 2 4 2 4" xfId="35096"/>
    <cellStyle name="Output 5 2 4 2 4 2" xfId="35097"/>
    <cellStyle name="Output 5 2 4 2 4 2 2" xfId="35098"/>
    <cellStyle name="Output 5 2 4 2 4 3" xfId="35099"/>
    <cellStyle name="Output 5 2 4 2 5" xfId="35100"/>
    <cellStyle name="Output 5 2 4 2 5 2" xfId="35101"/>
    <cellStyle name="Output 5 2 4 2 5 2 2" xfId="35102"/>
    <cellStyle name="Output 5 2 4 2 5 3" xfId="35103"/>
    <cellStyle name="Output 5 2 4 2 6" xfId="35104"/>
    <cellStyle name="Output 5 2 4 2 6 2" xfId="35105"/>
    <cellStyle name="Output 5 2 4 2 6 2 2" xfId="35106"/>
    <cellStyle name="Output 5 2 4 2 6 3" xfId="35107"/>
    <cellStyle name="Output 5 2 4 2 7" xfId="35108"/>
    <cellStyle name="Output 5 2 4 2 7 2" xfId="35109"/>
    <cellStyle name="Output 5 2 4 2 7 2 2" xfId="35110"/>
    <cellStyle name="Output 5 2 4 2 7 3" xfId="35111"/>
    <cellStyle name="Output 5 2 4 2 8" xfId="35112"/>
    <cellStyle name="Output 5 2 4 2 8 2" xfId="35113"/>
    <cellStyle name="Output 5 2 4 2 8 2 2" xfId="35114"/>
    <cellStyle name="Output 5 2 4 2 8 3" xfId="35115"/>
    <cellStyle name="Output 5 2 4 2 9" xfId="35116"/>
    <cellStyle name="Output 5 2 4 2 9 2" xfId="35117"/>
    <cellStyle name="Output 5 2 4 2 9 2 2" xfId="35118"/>
    <cellStyle name="Output 5 2 4 2 9 3" xfId="35119"/>
    <cellStyle name="Output 5 2 4 20" xfId="35120"/>
    <cellStyle name="Output 5 2 4 20 2" xfId="35121"/>
    <cellStyle name="Output 5 2 4 20 2 2" xfId="35122"/>
    <cellStyle name="Output 5 2 4 20 3" xfId="35123"/>
    <cellStyle name="Output 5 2 4 21" xfId="35124"/>
    <cellStyle name="Output 5 2 4 21 2" xfId="35125"/>
    <cellStyle name="Output 5 2 4 21 2 2" xfId="35126"/>
    <cellStyle name="Output 5 2 4 21 3" xfId="35127"/>
    <cellStyle name="Output 5 2 4 22" xfId="35128"/>
    <cellStyle name="Output 5 2 4 22 2" xfId="35129"/>
    <cellStyle name="Output 5 2 4 23" xfId="35130"/>
    <cellStyle name="Output 5 2 4 3" xfId="35131"/>
    <cellStyle name="Output 5 2 4 3 2" xfId="35132"/>
    <cellStyle name="Output 5 2 4 3 2 2" xfId="35133"/>
    <cellStyle name="Output 5 2 4 3 3" xfId="35134"/>
    <cellStyle name="Output 5 2 4 4" xfId="35135"/>
    <cellStyle name="Output 5 2 4 4 2" xfId="35136"/>
    <cellStyle name="Output 5 2 4 4 2 2" xfId="35137"/>
    <cellStyle name="Output 5 2 4 4 3" xfId="35138"/>
    <cellStyle name="Output 5 2 4 5" xfId="35139"/>
    <cellStyle name="Output 5 2 4 5 2" xfId="35140"/>
    <cellStyle name="Output 5 2 4 5 2 2" xfId="35141"/>
    <cellStyle name="Output 5 2 4 5 3" xfId="35142"/>
    <cellStyle name="Output 5 2 4 6" xfId="35143"/>
    <cellStyle name="Output 5 2 4 6 2" xfId="35144"/>
    <cellStyle name="Output 5 2 4 6 2 2" xfId="35145"/>
    <cellStyle name="Output 5 2 4 6 3" xfId="35146"/>
    <cellStyle name="Output 5 2 4 7" xfId="35147"/>
    <cellStyle name="Output 5 2 4 7 2" xfId="35148"/>
    <cellStyle name="Output 5 2 4 7 2 2" xfId="35149"/>
    <cellStyle name="Output 5 2 4 7 3" xfId="35150"/>
    <cellStyle name="Output 5 2 4 8" xfId="35151"/>
    <cellStyle name="Output 5 2 4 8 2" xfId="35152"/>
    <cellStyle name="Output 5 2 4 8 2 2" xfId="35153"/>
    <cellStyle name="Output 5 2 4 8 3" xfId="35154"/>
    <cellStyle name="Output 5 2 4 9" xfId="35155"/>
    <cellStyle name="Output 5 2 4 9 2" xfId="35156"/>
    <cellStyle name="Output 5 2 4 9 2 2" xfId="35157"/>
    <cellStyle name="Output 5 2 4 9 3" xfId="35158"/>
    <cellStyle name="Output 5 2 5" xfId="35159"/>
    <cellStyle name="Output 5 2 5 10" xfId="35160"/>
    <cellStyle name="Output 5 2 5 10 2" xfId="35161"/>
    <cellStyle name="Output 5 2 5 10 2 2" xfId="35162"/>
    <cellStyle name="Output 5 2 5 10 3" xfId="35163"/>
    <cellStyle name="Output 5 2 5 11" xfId="35164"/>
    <cellStyle name="Output 5 2 5 11 2" xfId="35165"/>
    <cellStyle name="Output 5 2 5 11 2 2" xfId="35166"/>
    <cellStyle name="Output 5 2 5 11 3" xfId="35167"/>
    <cellStyle name="Output 5 2 5 12" xfId="35168"/>
    <cellStyle name="Output 5 2 5 12 2" xfId="35169"/>
    <cellStyle name="Output 5 2 5 12 2 2" xfId="35170"/>
    <cellStyle name="Output 5 2 5 12 3" xfId="35171"/>
    <cellStyle name="Output 5 2 5 13" xfId="35172"/>
    <cellStyle name="Output 5 2 5 13 2" xfId="35173"/>
    <cellStyle name="Output 5 2 5 13 2 2" xfId="35174"/>
    <cellStyle name="Output 5 2 5 13 3" xfId="35175"/>
    <cellStyle name="Output 5 2 5 14" xfId="35176"/>
    <cellStyle name="Output 5 2 5 14 2" xfId="35177"/>
    <cellStyle name="Output 5 2 5 14 2 2" xfId="35178"/>
    <cellStyle name="Output 5 2 5 14 3" xfId="35179"/>
    <cellStyle name="Output 5 2 5 15" xfId="35180"/>
    <cellStyle name="Output 5 2 5 15 2" xfId="35181"/>
    <cellStyle name="Output 5 2 5 15 2 2" xfId="35182"/>
    <cellStyle name="Output 5 2 5 15 3" xfId="35183"/>
    <cellStyle name="Output 5 2 5 16" xfId="35184"/>
    <cellStyle name="Output 5 2 5 16 2" xfId="35185"/>
    <cellStyle name="Output 5 2 5 16 2 2" xfId="35186"/>
    <cellStyle name="Output 5 2 5 16 3" xfId="35187"/>
    <cellStyle name="Output 5 2 5 17" xfId="35188"/>
    <cellStyle name="Output 5 2 5 17 2" xfId="35189"/>
    <cellStyle name="Output 5 2 5 17 2 2" xfId="35190"/>
    <cellStyle name="Output 5 2 5 17 3" xfId="35191"/>
    <cellStyle name="Output 5 2 5 18" xfId="35192"/>
    <cellStyle name="Output 5 2 5 18 2" xfId="35193"/>
    <cellStyle name="Output 5 2 5 18 2 2" xfId="35194"/>
    <cellStyle name="Output 5 2 5 18 3" xfId="35195"/>
    <cellStyle name="Output 5 2 5 19" xfId="35196"/>
    <cellStyle name="Output 5 2 5 19 2" xfId="35197"/>
    <cellStyle name="Output 5 2 5 19 2 2" xfId="35198"/>
    <cellStyle name="Output 5 2 5 19 3" xfId="35199"/>
    <cellStyle name="Output 5 2 5 2" xfId="35200"/>
    <cellStyle name="Output 5 2 5 2 2" xfId="35201"/>
    <cellStyle name="Output 5 2 5 2 2 2" xfId="35202"/>
    <cellStyle name="Output 5 2 5 2 3" xfId="35203"/>
    <cellStyle name="Output 5 2 5 20" xfId="35204"/>
    <cellStyle name="Output 5 2 5 20 2" xfId="35205"/>
    <cellStyle name="Output 5 2 5 20 2 2" xfId="35206"/>
    <cellStyle name="Output 5 2 5 20 3" xfId="35207"/>
    <cellStyle name="Output 5 2 5 21" xfId="35208"/>
    <cellStyle name="Output 5 2 5 21 2" xfId="35209"/>
    <cellStyle name="Output 5 2 5 22" xfId="35210"/>
    <cellStyle name="Output 5 2 5 3" xfId="35211"/>
    <cellStyle name="Output 5 2 5 3 2" xfId="35212"/>
    <cellStyle name="Output 5 2 5 3 2 2" xfId="35213"/>
    <cellStyle name="Output 5 2 5 3 3" xfId="35214"/>
    <cellStyle name="Output 5 2 5 4" xfId="35215"/>
    <cellStyle name="Output 5 2 5 4 2" xfId="35216"/>
    <cellStyle name="Output 5 2 5 4 2 2" xfId="35217"/>
    <cellStyle name="Output 5 2 5 4 3" xfId="35218"/>
    <cellStyle name="Output 5 2 5 5" xfId="35219"/>
    <cellStyle name="Output 5 2 5 5 2" xfId="35220"/>
    <cellStyle name="Output 5 2 5 5 2 2" xfId="35221"/>
    <cellStyle name="Output 5 2 5 5 3" xfId="35222"/>
    <cellStyle name="Output 5 2 5 6" xfId="35223"/>
    <cellStyle name="Output 5 2 5 6 2" xfId="35224"/>
    <cellStyle name="Output 5 2 5 6 2 2" xfId="35225"/>
    <cellStyle name="Output 5 2 5 6 3" xfId="35226"/>
    <cellStyle name="Output 5 2 5 7" xfId="35227"/>
    <cellStyle name="Output 5 2 5 7 2" xfId="35228"/>
    <cellStyle name="Output 5 2 5 7 2 2" xfId="35229"/>
    <cellStyle name="Output 5 2 5 7 3" xfId="35230"/>
    <cellStyle name="Output 5 2 5 8" xfId="35231"/>
    <cellStyle name="Output 5 2 5 8 2" xfId="35232"/>
    <cellStyle name="Output 5 2 5 8 2 2" xfId="35233"/>
    <cellStyle name="Output 5 2 5 8 3" xfId="35234"/>
    <cellStyle name="Output 5 2 5 9" xfId="35235"/>
    <cellStyle name="Output 5 2 5 9 2" xfId="35236"/>
    <cellStyle name="Output 5 2 5 9 2 2" xfId="35237"/>
    <cellStyle name="Output 5 2 5 9 3" xfId="35238"/>
    <cellStyle name="Output 5 2 6" xfId="35239"/>
    <cellStyle name="Output 5 2 6 2" xfId="35240"/>
    <cellStyle name="Output 5 2 6 2 2" xfId="35241"/>
    <cellStyle name="Output 5 2 6 3" xfId="35242"/>
    <cellStyle name="Output 5 2 7" xfId="35243"/>
    <cellStyle name="Output 5 2 7 2" xfId="35244"/>
    <cellStyle name="Output 5 2 7 2 2" xfId="35245"/>
    <cellStyle name="Output 5 2 7 3" xfId="35246"/>
    <cellStyle name="Output 5 2 8" xfId="35247"/>
    <cellStyle name="Output 5 2 8 2" xfId="35248"/>
    <cellStyle name="Output 5 2 8 2 2" xfId="35249"/>
    <cellStyle name="Output 5 2 8 3" xfId="35250"/>
    <cellStyle name="Output 5 2 9" xfId="35251"/>
    <cellStyle name="Output 5 2 9 2" xfId="35252"/>
    <cellStyle name="Output 5 2 9 2 2" xfId="35253"/>
    <cellStyle name="Output 5 2 9 3" xfId="35254"/>
    <cellStyle name="Output 5 20" xfId="35255"/>
    <cellStyle name="Output 5 20 2" xfId="35256"/>
    <cellStyle name="Output 5 20 2 2" xfId="35257"/>
    <cellStyle name="Output 5 20 3" xfId="35258"/>
    <cellStyle name="Output 5 21" xfId="35259"/>
    <cellStyle name="Output 5 21 2" xfId="35260"/>
    <cellStyle name="Output 5 21 2 2" xfId="35261"/>
    <cellStyle name="Output 5 21 3" xfId="35262"/>
    <cellStyle name="Output 5 22" xfId="35263"/>
    <cellStyle name="Output 5 22 2" xfId="35264"/>
    <cellStyle name="Output 5 23" xfId="35265"/>
    <cellStyle name="Output 5 24" xfId="35266"/>
    <cellStyle name="Output 5 25" xfId="35267"/>
    <cellStyle name="Output 5 26" xfId="35268"/>
    <cellStyle name="Output 5 3" xfId="35269"/>
    <cellStyle name="Output 5 3 10" xfId="35270"/>
    <cellStyle name="Output 5 3 10 2" xfId="35271"/>
    <cellStyle name="Output 5 3 10 2 2" xfId="35272"/>
    <cellStyle name="Output 5 3 10 3" xfId="35273"/>
    <cellStyle name="Output 5 3 11" xfId="35274"/>
    <cellStyle name="Output 5 3 11 2" xfId="35275"/>
    <cellStyle name="Output 5 3 11 2 2" xfId="35276"/>
    <cellStyle name="Output 5 3 11 3" xfId="35277"/>
    <cellStyle name="Output 5 3 12" xfId="35278"/>
    <cellStyle name="Output 5 3 12 2" xfId="35279"/>
    <cellStyle name="Output 5 3 12 2 2" xfId="35280"/>
    <cellStyle name="Output 5 3 12 3" xfId="35281"/>
    <cellStyle name="Output 5 3 13" xfId="35282"/>
    <cellStyle name="Output 5 3 13 2" xfId="35283"/>
    <cellStyle name="Output 5 3 13 2 2" xfId="35284"/>
    <cellStyle name="Output 5 3 13 3" xfId="35285"/>
    <cellStyle name="Output 5 3 14" xfId="35286"/>
    <cellStyle name="Output 5 3 14 2" xfId="35287"/>
    <cellStyle name="Output 5 3 14 2 2" xfId="35288"/>
    <cellStyle name="Output 5 3 14 3" xfId="35289"/>
    <cellStyle name="Output 5 3 15" xfId="35290"/>
    <cellStyle name="Output 5 3 15 2" xfId="35291"/>
    <cellStyle name="Output 5 3 15 2 2" xfId="35292"/>
    <cellStyle name="Output 5 3 15 3" xfId="35293"/>
    <cellStyle name="Output 5 3 16" xfId="35294"/>
    <cellStyle name="Output 5 3 16 2" xfId="35295"/>
    <cellStyle name="Output 5 3 16 2 2" xfId="35296"/>
    <cellStyle name="Output 5 3 16 3" xfId="35297"/>
    <cellStyle name="Output 5 3 17" xfId="35298"/>
    <cellStyle name="Output 5 3 17 2" xfId="35299"/>
    <cellStyle name="Output 5 3 17 2 2" xfId="35300"/>
    <cellStyle name="Output 5 3 17 3" xfId="35301"/>
    <cellStyle name="Output 5 3 18" xfId="35302"/>
    <cellStyle name="Output 5 3 18 2" xfId="35303"/>
    <cellStyle name="Output 5 3 19" xfId="35304"/>
    <cellStyle name="Output 5 3 2" xfId="35305"/>
    <cellStyle name="Output 5 3 2 10" xfId="35306"/>
    <cellStyle name="Output 5 3 2 10 2" xfId="35307"/>
    <cellStyle name="Output 5 3 2 10 2 2" xfId="35308"/>
    <cellStyle name="Output 5 3 2 10 3" xfId="35309"/>
    <cellStyle name="Output 5 3 2 11" xfId="35310"/>
    <cellStyle name="Output 5 3 2 11 2" xfId="35311"/>
    <cellStyle name="Output 5 3 2 11 2 2" xfId="35312"/>
    <cellStyle name="Output 5 3 2 11 3" xfId="35313"/>
    <cellStyle name="Output 5 3 2 12" xfId="35314"/>
    <cellStyle name="Output 5 3 2 12 2" xfId="35315"/>
    <cellStyle name="Output 5 3 2 12 2 2" xfId="35316"/>
    <cellStyle name="Output 5 3 2 12 3" xfId="35317"/>
    <cellStyle name="Output 5 3 2 13" xfId="35318"/>
    <cellStyle name="Output 5 3 2 13 2" xfId="35319"/>
    <cellStyle name="Output 5 3 2 13 2 2" xfId="35320"/>
    <cellStyle name="Output 5 3 2 13 3" xfId="35321"/>
    <cellStyle name="Output 5 3 2 14" xfId="35322"/>
    <cellStyle name="Output 5 3 2 14 2" xfId="35323"/>
    <cellStyle name="Output 5 3 2 14 2 2" xfId="35324"/>
    <cellStyle name="Output 5 3 2 14 3" xfId="35325"/>
    <cellStyle name="Output 5 3 2 15" xfId="35326"/>
    <cellStyle name="Output 5 3 2 15 2" xfId="35327"/>
    <cellStyle name="Output 5 3 2 15 2 2" xfId="35328"/>
    <cellStyle name="Output 5 3 2 15 3" xfId="35329"/>
    <cellStyle name="Output 5 3 2 16" xfId="35330"/>
    <cellStyle name="Output 5 3 2 16 2" xfId="35331"/>
    <cellStyle name="Output 5 3 2 16 2 2" xfId="35332"/>
    <cellStyle name="Output 5 3 2 16 3" xfId="35333"/>
    <cellStyle name="Output 5 3 2 17" xfId="35334"/>
    <cellStyle name="Output 5 3 2 17 2" xfId="35335"/>
    <cellStyle name="Output 5 3 2 17 2 2" xfId="35336"/>
    <cellStyle name="Output 5 3 2 17 3" xfId="35337"/>
    <cellStyle name="Output 5 3 2 18" xfId="35338"/>
    <cellStyle name="Output 5 3 2 18 2" xfId="35339"/>
    <cellStyle name="Output 5 3 2 18 2 2" xfId="35340"/>
    <cellStyle name="Output 5 3 2 18 3" xfId="35341"/>
    <cellStyle name="Output 5 3 2 19" xfId="35342"/>
    <cellStyle name="Output 5 3 2 19 2" xfId="35343"/>
    <cellStyle name="Output 5 3 2 19 2 2" xfId="35344"/>
    <cellStyle name="Output 5 3 2 19 3" xfId="35345"/>
    <cellStyle name="Output 5 3 2 2" xfId="35346"/>
    <cellStyle name="Output 5 3 2 2 2" xfId="35347"/>
    <cellStyle name="Output 5 3 2 2 2 2" xfId="35348"/>
    <cellStyle name="Output 5 3 2 2 3" xfId="35349"/>
    <cellStyle name="Output 5 3 2 20" xfId="35350"/>
    <cellStyle name="Output 5 3 2 20 2" xfId="35351"/>
    <cellStyle name="Output 5 3 2 20 2 2" xfId="35352"/>
    <cellStyle name="Output 5 3 2 20 3" xfId="35353"/>
    <cellStyle name="Output 5 3 2 21" xfId="35354"/>
    <cellStyle name="Output 5 3 2 21 2" xfId="35355"/>
    <cellStyle name="Output 5 3 2 22" xfId="35356"/>
    <cellStyle name="Output 5 3 2 3" xfId="35357"/>
    <cellStyle name="Output 5 3 2 3 2" xfId="35358"/>
    <cellStyle name="Output 5 3 2 3 2 2" xfId="35359"/>
    <cellStyle name="Output 5 3 2 3 3" xfId="35360"/>
    <cellStyle name="Output 5 3 2 4" xfId="35361"/>
    <cellStyle name="Output 5 3 2 4 2" xfId="35362"/>
    <cellStyle name="Output 5 3 2 4 2 2" xfId="35363"/>
    <cellStyle name="Output 5 3 2 4 3" xfId="35364"/>
    <cellStyle name="Output 5 3 2 5" xfId="35365"/>
    <cellStyle name="Output 5 3 2 5 2" xfId="35366"/>
    <cellStyle name="Output 5 3 2 5 2 2" xfId="35367"/>
    <cellStyle name="Output 5 3 2 5 3" xfId="35368"/>
    <cellStyle name="Output 5 3 2 6" xfId="35369"/>
    <cellStyle name="Output 5 3 2 6 2" xfId="35370"/>
    <cellStyle name="Output 5 3 2 6 2 2" xfId="35371"/>
    <cellStyle name="Output 5 3 2 6 3" xfId="35372"/>
    <cellStyle name="Output 5 3 2 7" xfId="35373"/>
    <cellStyle name="Output 5 3 2 7 2" xfId="35374"/>
    <cellStyle name="Output 5 3 2 7 2 2" xfId="35375"/>
    <cellStyle name="Output 5 3 2 7 3" xfId="35376"/>
    <cellStyle name="Output 5 3 2 8" xfId="35377"/>
    <cellStyle name="Output 5 3 2 8 2" xfId="35378"/>
    <cellStyle name="Output 5 3 2 8 2 2" xfId="35379"/>
    <cellStyle name="Output 5 3 2 8 3" xfId="35380"/>
    <cellStyle name="Output 5 3 2 9" xfId="35381"/>
    <cellStyle name="Output 5 3 2 9 2" xfId="35382"/>
    <cellStyle name="Output 5 3 2 9 2 2" xfId="35383"/>
    <cellStyle name="Output 5 3 2 9 3" xfId="35384"/>
    <cellStyle name="Output 5 3 3" xfId="35385"/>
    <cellStyle name="Output 5 3 3 2" xfId="35386"/>
    <cellStyle name="Output 5 3 3 2 2" xfId="35387"/>
    <cellStyle name="Output 5 3 3 3" xfId="35388"/>
    <cellStyle name="Output 5 3 4" xfId="35389"/>
    <cellStyle name="Output 5 3 4 2" xfId="35390"/>
    <cellStyle name="Output 5 3 4 2 2" xfId="35391"/>
    <cellStyle name="Output 5 3 4 3" xfId="35392"/>
    <cellStyle name="Output 5 3 5" xfId="35393"/>
    <cellStyle name="Output 5 3 5 2" xfId="35394"/>
    <cellStyle name="Output 5 3 5 2 2" xfId="35395"/>
    <cellStyle name="Output 5 3 5 3" xfId="35396"/>
    <cellStyle name="Output 5 3 6" xfId="35397"/>
    <cellStyle name="Output 5 3 6 2" xfId="35398"/>
    <cellStyle name="Output 5 3 6 2 2" xfId="35399"/>
    <cellStyle name="Output 5 3 6 3" xfId="35400"/>
    <cellStyle name="Output 5 3 7" xfId="35401"/>
    <cellStyle name="Output 5 3 7 2" xfId="35402"/>
    <cellStyle name="Output 5 3 7 2 2" xfId="35403"/>
    <cellStyle name="Output 5 3 7 3" xfId="35404"/>
    <cellStyle name="Output 5 3 8" xfId="35405"/>
    <cellStyle name="Output 5 3 8 2" xfId="35406"/>
    <cellStyle name="Output 5 3 8 2 2" xfId="35407"/>
    <cellStyle name="Output 5 3 8 3" xfId="35408"/>
    <cellStyle name="Output 5 3 9" xfId="35409"/>
    <cellStyle name="Output 5 3 9 2" xfId="35410"/>
    <cellStyle name="Output 5 3 9 2 2" xfId="35411"/>
    <cellStyle name="Output 5 3 9 3" xfId="35412"/>
    <cellStyle name="Output 5 4" xfId="35413"/>
    <cellStyle name="Output 5 4 10" xfId="35414"/>
    <cellStyle name="Output 5 4 10 2" xfId="35415"/>
    <cellStyle name="Output 5 4 10 2 2" xfId="35416"/>
    <cellStyle name="Output 5 4 10 3" xfId="35417"/>
    <cellStyle name="Output 5 4 11" xfId="35418"/>
    <cellStyle name="Output 5 4 11 2" xfId="35419"/>
    <cellStyle name="Output 5 4 11 2 2" xfId="35420"/>
    <cellStyle name="Output 5 4 11 3" xfId="35421"/>
    <cellStyle name="Output 5 4 12" xfId="35422"/>
    <cellStyle name="Output 5 4 12 2" xfId="35423"/>
    <cellStyle name="Output 5 4 12 2 2" xfId="35424"/>
    <cellStyle name="Output 5 4 12 3" xfId="35425"/>
    <cellStyle name="Output 5 4 13" xfId="35426"/>
    <cellStyle name="Output 5 4 13 2" xfId="35427"/>
    <cellStyle name="Output 5 4 13 2 2" xfId="35428"/>
    <cellStyle name="Output 5 4 13 3" xfId="35429"/>
    <cellStyle name="Output 5 4 14" xfId="35430"/>
    <cellStyle name="Output 5 4 14 2" xfId="35431"/>
    <cellStyle name="Output 5 4 14 2 2" xfId="35432"/>
    <cellStyle name="Output 5 4 14 3" xfId="35433"/>
    <cellStyle name="Output 5 4 15" xfId="35434"/>
    <cellStyle name="Output 5 4 15 2" xfId="35435"/>
    <cellStyle name="Output 5 4 15 2 2" xfId="35436"/>
    <cellStyle name="Output 5 4 15 3" xfId="35437"/>
    <cellStyle name="Output 5 4 16" xfId="35438"/>
    <cellStyle name="Output 5 4 16 2" xfId="35439"/>
    <cellStyle name="Output 5 4 16 2 2" xfId="35440"/>
    <cellStyle name="Output 5 4 16 3" xfId="35441"/>
    <cellStyle name="Output 5 4 17" xfId="35442"/>
    <cellStyle name="Output 5 4 17 2" xfId="35443"/>
    <cellStyle name="Output 5 4 17 2 2" xfId="35444"/>
    <cellStyle name="Output 5 4 17 3" xfId="35445"/>
    <cellStyle name="Output 5 4 18" xfId="35446"/>
    <cellStyle name="Output 5 4 18 2" xfId="35447"/>
    <cellStyle name="Output 5 4 19" xfId="35448"/>
    <cellStyle name="Output 5 4 2" xfId="35449"/>
    <cellStyle name="Output 5 4 2 10" xfId="35450"/>
    <cellStyle name="Output 5 4 2 10 2" xfId="35451"/>
    <cellStyle name="Output 5 4 2 10 2 2" xfId="35452"/>
    <cellStyle name="Output 5 4 2 10 3" xfId="35453"/>
    <cellStyle name="Output 5 4 2 11" xfId="35454"/>
    <cellStyle name="Output 5 4 2 11 2" xfId="35455"/>
    <cellStyle name="Output 5 4 2 11 2 2" xfId="35456"/>
    <cellStyle name="Output 5 4 2 11 3" xfId="35457"/>
    <cellStyle name="Output 5 4 2 12" xfId="35458"/>
    <cellStyle name="Output 5 4 2 12 2" xfId="35459"/>
    <cellStyle name="Output 5 4 2 12 2 2" xfId="35460"/>
    <cellStyle name="Output 5 4 2 12 3" xfId="35461"/>
    <cellStyle name="Output 5 4 2 13" xfId="35462"/>
    <cellStyle name="Output 5 4 2 13 2" xfId="35463"/>
    <cellStyle name="Output 5 4 2 13 2 2" xfId="35464"/>
    <cellStyle name="Output 5 4 2 13 3" xfId="35465"/>
    <cellStyle name="Output 5 4 2 14" xfId="35466"/>
    <cellStyle name="Output 5 4 2 14 2" xfId="35467"/>
    <cellStyle name="Output 5 4 2 14 2 2" xfId="35468"/>
    <cellStyle name="Output 5 4 2 14 3" xfId="35469"/>
    <cellStyle name="Output 5 4 2 15" xfId="35470"/>
    <cellStyle name="Output 5 4 2 15 2" xfId="35471"/>
    <cellStyle name="Output 5 4 2 15 2 2" xfId="35472"/>
    <cellStyle name="Output 5 4 2 15 3" xfId="35473"/>
    <cellStyle name="Output 5 4 2 16" xfId="35474"/>
    <cellStyle name="Output 5 4 2 16 2" xfId="35475"/>
    <cellStyle name="Output 5 4 2 16 2 2" xfId="35476"/>
    <cellStyle name="Output 5 4 2 16 3" xfId="35477"/>
    <cellStyle name="Output 5 4 2 17" xfId="35478"/>
    <cellStyle name="Output 5 4 2 17 2" xfId="35479"/>
    <cellStyle name="Output 5 4 2 17 2 2" xfId="35480"/>
    <cellStyle name="Output 5 4 2 17 3" xfId="35481"/>
    <cellStyle name="Output 5 4 2 18" xfId="35482"/>
    <cellStyle name="Output 5 4 2 18 2" xfId="35483"/>
    <cellStyle name="Output 5 4 2 18 2 2" xfId="35484"/>
    <cellStyle name="Output 5 4 2 18 3" xfId="35485"/>
    <cellStyle name="Output 5 4 2 19" xfId="35486"/>
    <cellStyle name="Output 5 4 2 19 2" xfId="35487"/>
    <cellStyle name="Output 5 4 2 19 2 2" xfId="35488"/>
    <cellStyle name="Output 5 4 2 19 3" xfId="35489"/>
    <cellStyle name="Output 5 4 2 2" xfId="35490"/>
    <cellStyle name="Output 5 4 2 2 2" xfId="35491"/>
    <cellStyle name="Output 5 4 2 2 2 2" xfId="35492"/>
    <cellStyle name="Output 5 4 2 2 3" xfId="35493"/>
    <cellStyle name="Output 5 4 2 20" xfId="35494"/>
    <cellStyle name="Output 5 4 2 20 2" xfId="35495"/>
    <cellStyle name="Output 5 4 2 20 2 2" xfId="35496"/>
    <cellStyle name="Output 5 4 2 20 3" xfId="35497"/>
    <cellStyle name="Output 5 4 2 21" xfId="35498"/>
    <cellStyle name="Output 5 4 2 21 2" xfId="35499"/>
    <cellStyle name="Output 5 4 2 22" xfId="35500"/>
    <cellStyle name="Output 5 4 2 3" xfId="35501"/>
    <cellStyle name="Output 5 4 2 3 2" xfId="35502"/>
    <cellStyle name="Output 5 4 2 3 2 2" xfId="35503"/>
    <cellStyle name="Output 5 4 2 3 3" xfId="35504"/>
    <cellStyle name="Output 5 4 2 4" xfId="35505"/>
    <cellStyle name="Output 5 4 2 4 2" xfId="35506"/>
    <cellStyle name="Output 5 4 2 4 2 2" xfId="35507"/>
    <cellStyle name="Output 5 4 2 4 3" xfId="35508"/>
    <cellStyle name="Output 5 4 2 5" xfId="35509"/>
    <cellStyle name="Output 5 4 2 5 2" xfId="35510"/>
    <cellStyle name="Output 5 4 2 5 2 2" xfId="35511"/>
    <cellStyle name="Output 5 4 2 5 3" xfId="35512"/>
    <cellStyle name="Output 5 4 2 6" xfId="35513"/>
    <cellStyle name="Output 5 4 2 6 2" xfId="35514"/>
    <cellStyle name="Output 5 4 2 6 2 2" xfId="35515"/>
    <cellStyle name="Output 5 4 2 6 3" xfId="35516"/>
    <cellStyle name="Output 5 4 2 7" xfId="35517"/>
    <cellStyle name="Output 5 4 2 7 2" xfId="35518"/>
    <cellStyle name="Output 5 4 2 7 2 2" xfId="35519"/>
    <cellStyle name="Output 5 4 2 7 3" xfId="35520"/>
    <cellStyle name="Output 5 4 2 8" xfId="35521"/>
    <cellStyle name="Output 5 4 2 8 2" xfId="35522"/>
    <cellStyle name="Output 5 4 2 8 2 2" xfId="35523"/>
    <cellStyle name="Output 5 4 2 8 3" xfId="35524"/>
    <cellStyle name="Output 5 4 2 9" xfId="35525"/>
    <cellStyle name="Output 5 4 2 9 2" xfId="35526"/>
    <cellStyle name="Output 5 4 2 9 2 2" xfId="35527"/>
    <cellStyle name="Output 5 4 2 9 3" xfId="35528"/>
    <cellStyle name="Output 5 4 3" xfId="35529"/>
    <cellStyle name="Output 5 4 3 2" xfId="35530"/>
    <cellStyle name="Output 5 4 3 2 2" xfId="35531"/>
    <cellStyle name="Output 5 4 3 3" xfId="35532"/>
    <cellStyle name="Output 5 4 4" xfId="35533"/>
    <cellStyle name="Output 5 4 4 2" xfId="35534"/>
    <cellStyle name="Output 5 4 4 2 2" xfId="35535"/>
    <cellStyle name="Output 5 4 4 3" xfId="35536"/>
    <cellStyle name="Output 5 4 5" xfId="35537"/>
    <cellStyle name="Output 5 4 5 2" xfId="35538"/>
    <cellStyle name="Output 5 4 5 2 2" xfId="35539"/>
    <cellStyle name="Output 5 4 5 3" xfId="35540"/>
    <cellStyle name="Output 5 4 6" xfId="35541"/>
    <cellStyle name="Output 5 4 6 2" xfId="35542"/>
    <cellStyle name="Output 5 4 6 2 2" xfId="35543"/>
    <cellStyle name="Output 5 4 6 3" xfId="35544"/>
    <cellStyle name="Output 5 4 7" xfId="35545"/>
    <cellStyle name="Output 5 4 7 2" xfId="35546"/>
    <cellStyle name="Output 5 4 7 2 2" xfId="35547"/>
    <cellStyle name="Output 5 4 7 3" xfId="35548"/>
    <cellStyle name="Output 5 4 8" xfId="35549"/>
    <cellStyle name="Output 5 4 8 2" xfId="35550"/>
    <cellStyle name="Output 5 4 8 2 2" xfId="35551"/>
    <cellStyle name="Output 5 4 8 3" xfId="35552"/>
    <cellStyle name="Output 5 4 9" xfId="35553"/>
    <cellStyle name="Output 5 4 9 2" xfId="35554"/>
    <cellStyle name="Output 5 4 9 2 2" xfId="35555"/>
    <cellStyle name="Output 5 4 9 3" xfId="35556"/>
    <cellStyle name="Output 5 5" xfId="35557"/>
    <cellStyle name="Output 5 5 10" xfId="35558"/>
    <cellStyle name="Output 5 5 10 2" xfId="35559"/>
    <cellStyle name="Output 5 5 10 2 2" xfId="35560"/>
    <cellStyle name="Output 5 5 10 3" xfId="35561"/>
    <cellStyle name="Output 5 5 11" xfId="35562"/>
    <cellStyle name="Output 5 5 11 2" xfId="35563"/>
    <cellStyle name="Output 5 5 11 2 2" xfId="35564"/>
    <cellStyle name="Output 5 5 11 3" xfId="35565"/>
    <cellStyle name="Output 5 5 12" xfId="35566"/>
    <cellStyle name="Output 5 5 12 2" xfId="35567"/>
    <cellStyle name="Output 5 5 12 2 2" xfId="35568"/>
    <cellStyle name="Output 5 5 12 3" xfId="35569"/>
    <cellStyle name="Output 5 5 13" xfId="35570"/>
    <cellStyle name="Output 5 5 13 2" xfId="35571"/>
    <cellStyle name="Output 5 5 13 2 2" xfId="35572"/>
    <cellStyle name="Output 5 5 13 3" xfId="35573"/>
    <cellStyle name="Output 5 5 14" xfId="35574"/>
    <cellStyle name="Output 5 5 14 2" xfId="35575"/>
    <cellStyle name="Output 5 5 14 2 2" xfId="35576"/>
    <cellStyle name="Output 5 5 14 3" xfId="35577"/>
    <cellStyle name="Output 5 5 15" xfId="35578"/>
    <cellStyle name="Output 5 5 15 2" xfId="35579"/>
    <cellStyle name="Output 5 5 15 2 2" xfId="35580"/>
    <cellStyle name="Output 5 5 15 3" xfId="35581"/>
    <cellStyle name="Output 5 5 16" xfId="35582"/>
    <cellStyle name="Output 5 5 16 2" xfId="35583"/>
    <cellStyle name="Output 5 5 16 2 2" xfId="35584"/>
    <cellStyle name="Output 5 5 16 3" xfId="35585"/>
    <cellStyle name="Output 5 5 17" xfId="35586"/>
    <cellStyle name="Output 5 5 17 2" xfId="35587"/>
    <cellStyle name="Output 5 5 17 2 2" xfId="35588"/>
    <cellStyle name="Output 5 5 17 3" xfId="35589"/>
    <cellStyle name="Output 5 5 18" xfId="35590"/>
    <cellStyle name="Output 5 5 18 2" xfId="35591"/>
    <cellStyle name="Output 5 5 18 2 2" xfId="35592"/>
    <cellStyle name="Output 5 5 18 3" xfId="35593"/>
    <cellStyle name="Output 5 5 19" xfId="35594"/>
    <cellStyle name="Output 5 5 19 2" xfId="35595"/>
    <cellStyle name="Output 5 5 19 2 2" xfId="35596"/>
    <cellStyle name="Output 5 5 19 3" xfId="35597"/>
    <cellStyle name="Output 5 5 2" xfId="35598"/>
    <cellStyle name="Output 5 5 2 10" xfId="35599"/>
    <cellStyle name="Output 5 5 2 10 2" xfId="35600"/>
    <cellStyle name="Output 5 5 2 10 2 2" xfId="35601"/>
    <cellStyle name="Output 5 5 2 10 3" xfId="35602"/>
    <cellStyle name="Output 5 5 2 11" xfId="35603"/>
    <cellStyle name="Output 5 5 2 11 2" xfId="35604"/>
    <cellStyle name="Output 5 5 2 11 2 2" xfId="35605"/>
    <cellStyle name="Output 5 5 2 11 3" xfId="35606"/>
    <cellStyle name="Output 5 5 2 12" xfId="35607"/>
    <cellStyle name="Output 5 5 2 12 2" xfId="35608"/>
    <cellStyle name="Output 5 5 2 12 2 2" xfId="35609"/>
    <cellStyle name="Output 5 5 2 12 3" xfId="35610"/>
    <cellStyle name="Output 5 5 2 13" xfId="35611"/>
    <cellStyle name="Output 5 5 2 13 2" xfId="35612"/>
    <cellStyle name="Output 5 5 2 13 2 2" xfId="35613"/>
    <cellStyle name="Output 5 5 2 13 3" xfId="35614"/>
    <cellStyle name="Output 5 5 2 14" xfId="35615"/>
    <cellStyle name="Output 5 5 2 14 2" xfId="35616"/>
    <cellStyle name="Output 5 5 2 14 2 2" xfId="35617"/>
    <cellStyle name="Output 5 5 2 14 3" xfId="35618"/>
    <cellStyle name="Output 5 5 2 15" xfId="35619"/>
    <cellStyle name="Output 5 5 2 15 2" xfId="35620"/>
    <cellStyle name="Output 5 5 2 15 2 2" xfId="35621"/>
    <cellStyle name="Output 5 5 2 15 3" xfId="35622"/>
    <cellStyle name="Output 5 5 2 16" xfId="35623"/>
    <cellStyle name="Output 5 5 2 16 2" xfId="35624"/>
    <cellStyle name="Output 5 5 2 16 2 2" xfId="35625"/>
    <cellStyle name="Output 5 5 2 16 3" xfId="35626"/>
    <cellStyle name="Output 5 5 2 17" xfId="35627"/>
    <cellStyle name="Output 5 5 2 17 2" xfId="35628"/>
    <cellStyle name="Output 5 5 2 17 2 2" xfId="35629"/>
    <cellStyle name="Output 5 5 2 17 3" xfId="35630"/>
    <cellStyle name="Output 5 5 2 18" xfId="35631"/>
    <cellStyle name="Output 5 5 2 18 2" xfId="35632"/>
    <cellStyle name="Output 5 5 2 18 2 2" xfId="35633"/>
    <cellStyle name="Output 5 5 2 18 3" xfId="35634"/>
    <cellStyle name="Output 5 5 2 19" xfId="35635"/>
    <cellStyle name="Output 5 5 2 19 2" xfId="35636"/>
    <cellStyle name="Output 5 5 2 19 2 2" xfId="35637"/>
    <cellStyle name="Output 5 5 2 19 3" xfId="35638"/>
    <cellStyle name="Output 5 5 2 2" xfId="35639"/>
    <cellStyle name="Output 5 5 2 2 2" xfId="35640"/>
    <cellStyle name="Output 5 5 2 2 2 2" xfId="35641"/>
    <cellStyle name="Output 5 5 2 2 3" xfId="35642"/>
    <cellStyle name="Output 5 5 2 20" xfId="35643"/>
    <cellStyle name="Output 5 5 2 20 2" xfId="35644"/>
    <cellStyle name="Output 5 5 2 20 2 2" xfId="35645"/>
    <cellStyle name="Output 5 5 2 20 3" xfId="35646"/>
    <cellStyle name="Output 5 5 2 21" xfId="35647"/>
    <cellStyle name="Output 5 5 2 21 2" xfId="35648"/>
    <cellStyle name="Output 5 5 2 22" xfId="35649"/>
    <cellStyle name="Output 5 5 2 3" xfId="35650"/>
    <cellStyle name="Output 5 5 2 3 2" xfId="35651"/>
    <cellStyle name="Output 5 5 2 3 2 2" xfId="35652"/>
    <cellStyle name="Output 5 5 2 3 3" xfId="35653"/>
    <cellStyle name="Output 5 5 2 4" xfId="35654"/>
    <cellStyle name="Output 5 5 2 4 2" xfId="35655"/>
    <cellStyle name="Output 5 5 2 4 2 2" xfId="35656"/>
    <cellStyle name="Output 5 5 2 4 3" xfId="35657"/>
    <cellStyle name="Output 5 5 2 5" xfId="35658"/>
    <cellStyle name="Output 5 5 2 5 2" xfId="35659"/>
    <cellStyle name="Output 5 5 2 5 2 2" xfId="35660"/>
    <cellStyle name="Output 5 5 2 5 3" xfId="35661"/>
    <cellStyle name="Output 5 5 2 6" xfId="35662"/>
    <cellStyle name="Output 5 5 2 6 2" xfId="35663"/>
    <cellStyle name="Output 5 5 2 6 2 2" xfId="35664"/>
    <cellStyle name="Output 5 5 2 6 3" xfId="35665"/>
    <cellStyle name="Output 5 5 2 7" xfId="35666"/>
    <cellStyle name="Output 5 5 2 7 2" xfId="35667"/>
    <cellStyle name="Output 5 5 2 7 2 2" xfId="35668"/>
    <cellStyle name="Output 5 5 2 7 3" xfId="35669"/>
    <cellStyle name="Output 5 5 2 8" xfId="35670"/>
    <cellStyle name="Output 5 5 2 8 2" xfId="35671"/>
    <cellStyle name="Output 5 5 2 8 2 2" xfId="35672"/>
    <cellStyle name="Output 5 5 2 8 3" xfId="35673"/>
    <cellStyle name="Output 5 5 2 9" xfId="35674"/>
    <cellStyle name="Output 5 5 2 9 2" xfId="35675"/>
    <cellStyle name="Output 5 5 2 9 2 2" xfId="35676"/>
    <cellStyle name="Output 5 5 2 9 3" xfId="35677"/>
    <cellStyle name="Output 5 5 20" xfId="35678"/>
    <cellStyle name="Output 5 5 20 2" xfId="35679"/>
    <cellStyle name="Output 5 5 20 2 2" xfId="35680"/>
    <cellStyle name="Output 5 5 20 3" xfId="35681"/>
    <cellStyle name="Output 5 5 21" xfId="35682"/>
    <cellStyle name="Output 5 5 21 2" xfId="35683"/>
    <cellStyle name="Output 5 5 21 2 2" xfId="35684"/>
    <cellStyle name="Output 5 5 21 3" xfId="35685"/>
    <cellStyle name="Output 5 5 22" xfId="35686"/>
    <cellStyle name="Output 5 5 22 2" xfId="35687"/>
    <cellStyle name="Output 5 5 23" xfId="35688"/>
    <cellStyle name="Output 5 5 3" xfId="35689"/>
    <cellStyle name="Output 5 5 3 2" xfId="35690"/>
    <cellStyle name="Output 5 5 3 2 2" xfId="35691"/>
    <cellStyle name="Output 5 5 3 3" xfId="35692"/>
    <cellStyle name="Output 5 5 4" xfId="35693"/>
    <cellStyle name="Output 5 5 4 2" xfId="35694"/>
    <cellStyle name="Output 5 5 4 2 2" xfId="35695"/>
    <cellStyle name="Output 5 5 4 3" xfId="35696"/>
    <cellStyle name="Output 5 5 5" xfId="35697"/>
    <cellStyle name="Output 5 5 5 2" xfId="35698"/>
    <cellStyle name="Output 5 5 5 2 2" xfId="35699"/>
    <cellStyle name="Output 5 5 5 3" xfId="35700"/>
    <cellStyle name="Output 5 5 6" xfId="35701"/>
    <cellStyle name="Output 5 5 6 2" xfId="35702"/>
    <cellStyle name="Output 5 5 6 2 2" xfId="35703"/>
    <cellStyle name="Output 5 5 6 3" xfId="35704"/>
    <cellStyle name="Output 5 5 7" xfId="35705"/>
    <cellStyle name="Output 5 5 7 2" xfId="35706"/>
    <cellStyle name="Output 5 5 7 2 2" xfId="35707"/>
    <cellStyle name="Output 5 5 7 3" xfId="35708"/>
    <cellStyle name="Output 5 5 8" xfId="35709"/>
    <cellStyle name="Output 5 5 8 2" xfId="35710"/>
    <cellStyle name="Output 5 5 8 2 2" xfId="35711"/>
    <cellStyle name="Output 5 5 8 3" xfId="35712"/>
    <cellStyle name="Output 5 5 9" xfId="35713"/>
    <cellStyle name="Output 5 5 9 2" xfId="35714"/>
    <cellStyle name="Output 5 5 9 2 2" xfId="35715"/>
    <cellStyle name="Output 5 5 9 3" xfId="35716"/>
    <cellStyle name="Output 5 6" xfId="35717"/>
    <cellStyle name="Output 5 6 10" xfId="35718"/>
    <cellStyle name="Output 5 6 10 2" xfId="35719"/>
    <cellStyle name="Output 5 6 10 2 2" xfId="35720"/>
    <cellStyle name="Output 5 6 10 3" xfId="35721"/>
    <cellStyle name="Output 5 6 11" xfId="35722"/>
    <cellStyle name="Output 5 6 11 2" xfId="35723"/>
    <cellStyle name="Output 5 6 11 2 2" xfId="35724"/>
    <cellStyle name="Output 5 6 11 3" xfId="35725"/>
    <cellStyle name="Output 5 6 12" xfId="35726"/>
    <cellStyle name="Output 5 6 12 2" xfId="35727"/>
    <cellStyle name="Output 5 6 12 2 2" xfId="35728"/>
    <cellStyle name="Output 5 6 12 3" xfId="35729"/>
    <cellStyle name="Output 5 6 13" xfId="35730"/>
    <cellStyle name="Output 5 6 13 2" xfId="35731"/>
    <cellStyle name="Output 5 6 13 2 2" xfId="35732"/>
    <cellStyle name="Output 5 6 13 3" xfId="35733"/>
    <cellStyle name="Output 5 6 14" xfId="35734"/>
    <cellStyle name="Output 5 6 14 2" xfId="35735"/>
    <cellStyle name="Output 5 6 14 2 2" xfId="35736"/>
    <cellStyle name="Output 5 6 14 3" xfId="35737"/>
    <cellStyle name="Output 5 6 15" xfId="35738"/>
    <cellStyle name="Output 5 6 15 2" xfId="35739"/>
    <cellStyle name="Output 5 6 15 2 2" xfId="35740"/>
    <cellStyle name="Output 5 6 15 3" xfId="35741"/>
    <cellStyle name="Output 5 6 16" xfId="35742"/>
    <cellStyle name="Output 5 6 16 2" xfId="35743"/>
    <cellStyle name="Output 5 6 16 2 2" xfId="35744"/>
    <cellStyle name="Output 5 6 16 3" xfId="35745"/>
    <cellStyle name="Output 5 6 17" xfId="35746"/>
    <cellStyle name="Output 5 6 17 2" xfId="35747"/>
    <cellStyle name="Output 5 6 17 2 2" xfId="35748"/>
    <cellStyle name="Output 5 6 17 3" xfId="35749"/>
    <cellStyle name="Output 5 6 18" xfId="35750"/>
    <cellStyle name="Output 5 6 18 2" xfId="35751"/>
    <cellStyle name="Output 5 6 18 2 2" xfId="35752"/>
    <cellStyle name="Output 5 6 18 3" xfId="35753"/>
    <cellStyle name="Output 5 6 19" xfId="35754"/>
    <cellStyle name="Output 5 6 19 2" xfId="35755"/>
    <cellStyle name="Output 5 6 19 2 2" xfId="35756"/>
    <cellStyle name="Output 5 6 19 3" xfId="35757"/>
    <cellStyle name="Output 5 6 2" xfId="35758"/>
    <cellStyle name="Output 5 6 2 2" xfId="35759"/>
    <cellStyle name="Output 5 6 2 2 2" xfId="35760"/>
    <cellStyle name="Output 5 6 2 3" xfId="35761"/>
    <cellStyle name="Output 5 6 20" xfId="35762"/>
    <cellStyle name="Output 5 6 20 2" xfId="35763"/>
    <cellStyle name="Output 5 6 20 2 2" xfId="35764"/>
    <cellStyle name="Output 5 6 20 3" xfId="35765"/>
    <cellStyle name="Output 5 6 21" xfId="35766"/>
    <cellStyle name="Output 5 6 21 2" xfId="35767"/>
    <cellStyle name="Output 5 6 22" xfId="35768"/>
    <cellStyle name="Output 5 6 3" xfId="35769"/>
    <cellStyle name="Output 5 6 3 2" xfId="35770"/>
    <cellStyle name="Output 5 6 3 2 2" xfId="35771"/>
    <cellStyle name="Output 5 6 3 3" xfId="35772"/>
    <cellStyle name="Output 5 6 4" xfId="35773"/>
    <cellStyle name="Output 5 6 4 2" xfId="35774"/>
    <cellStyle name="Output 5 6 4 2 2" xfId="35775"/>
    <cellStyle name="Output 5 6 4 3" xfId="35776"/>
    <cellStyle name="Output 5 6 5" xfId="35777"/>
    <cellStyle name="Output 5 6 5 2" xfId="35778"/>
    <cellStyle name="Output 5 6 5 2 2" xfId="35779"/>
    <cellStyle name="Output 5 6 5 3" xfId="35780"/>
    <cellStyle name="Output 5 6 6" xfId="35781"/>
    <cellStyle name="Output 5 6 6 2" xfId="35782"/>
    <cellStyle name="Output 5 6 6 2 2" xfId="35783"/>
    <cellStyle name="Output 5 6 6 3" xfId="35784"/>
    <cellStyle name="Output 5 6 7" xfId="35785"/>
    <cellStyle name="Output 5 6 7 2" xfId="35786"/>
    <cellStyle name="Output 5 6 7 2 2" xfId="35787"/>
    <cellStyle name="Output 5 6 7 3" xfId="35788"/>
    <cellStyle name="Output 5 6 8" xfId="35789"/>
    <cellStyle name="Output 5 6 8 2" xfId="35790"/>
    <cellStyle name="Output 5 6 8 2 2" xfId="35791"/>
    <cellStyle name="Output 5 6 8 3" xfId="35792"/>
    <cellStyle name="Output 5 6 9" xfId="35793"/>
    <cellStyle name="Output 5 6 9 2" xfId="35794"/>
    <cellStyle name="Output 5 6 9 2 2" xfId="35795"/>
    <cellStyle name="Output 5 6 9 3" xfId="35796"/>
    <cellStyle name="Output 5 7" xfId="35797"/>
    <cellStyle name="Output 5 7 2" xfId="35798"/>
    <cellStyle name="Output 5 7 2 2" xfId="35799"/>
    <cellStyle name="Output 5 7 3" xfId="35800"/>
    <cellStyle name="Output 5 8" xfId="35801"/>
    <cellStyle name="Output 5 8 2" xfId="35802"/>
    <cellStyle name="Output 5 8 2 2" xfId="35803"/>
    <cellStyle name="Output 5 8 3" xfId="35804"/>
    <cellStyle name="Output 5 9" xfId="35805"/>
    <cellStyle name="Output 5 9 2" xfId="35806"/>
    <cellStyle name="Output 5 9 2 2" xfId="35807"/>
    <cellStyle name="Output 5 9 3" xfId="35808"/>
    <cellStyle name="Output 6" xfId="35809"/>
    <cellStyle name="Output 6 10" xfId="35810"/>
    <cellStyle name="Output 6 10 2" xfId="35811"/>
    <cellStyle name="Output 6 10 2 2" xfId="35812"/>
    <cellStyle name="Output 6 10 3" xfId="35813"/>
    <cellStyle name="Output 6 11" xfId="35814"/>
    <cellStyle name="Output 6 11 2" xfId="35815"/>
    <cellStyle name="Output 6 11 2 2" xfId="35816"/>
    <cellStyle name="Output 6 11 3" xfId="35817"/>
    <cellStyle name="Output 6 12" xfId="35818"/>
    <cellStyle name="Output 6 12 2" xfId="35819"/>
    <cellStyle name="Output 6 12 2 2" xfId="35820"/>
    <cellStyle name="Output 6 12 3" xfId="35821"/>
    <cellStyle name="Output 6 13" xfId="35822"/>
    <cellStyle name="Output 6 13 2" xfId="35823"/>
    <cellStyle name="Output 6 13 2 2" xfId="35824"/>
    <cellStyle name="Output 6 13 3" xfId="35825"/>
    <cellStyle name="Output 6 14" xfId="35826"/>
    <cellStyle name="Output 6 14 2" xfId="35827"/>
    <cellStyle name="Output 6 14 2 2" xfId="35828"/>
    <cellStyle name="Output 6 14 3" xfId="35829"/>
    <cellStyle name="Output 6 15" xfId="35830"/>
    <cellStyle name="Output 6 15 2" xfId="35831"/>
    <cellStyle name="Output 6 15 2 2" xfId="35832"/>
    <cellStyle name="Output 6 15 3" xfId="35833"/>
    <cellStyle name="Output 6 16" xfId="35834"/>
    <cellStyle name="Output 6 16 2" xfId="35835"/>
    <cellStyle name="Output 6 16 2 2" xfId="35836"/>
    <cellStyle name="Output 6 16 3" xfId="35837"/>
    <cellStyle name="Output 6 17" xfId="35838"/>
    <cellStyle name="Output 6 17 2" xfId="35839"/>
    <cellStyle name="Output 6 17 2 2" xfId="35840"/>
    <cellStyle name="Output 6 17 3" xfId="35841"/>
    <cellStyle name="Output 6 18" xfId="35842"/>
    <cellStyle name="Output 6 18 2" xfId="35843"/>
    <cellStyle name="Output 6 18 2 2" xfId="35844"/>
    <cellStyle name="Output 6 18 3" xfId="35845"/>
    <cellStyle name="Output 6 19" xfId="35846"/>
    <cellStyle name="Output 6 19 2" xfId="35847"/>
    <cellStyle name="Output 6 19 2 2" xfId="35848"/>
    <cellStyle name="Output 6 19 3" xfId="35849"/>
    <cellStyle name="Output 6 2" xfId="35850"/>
    <cellStyle name="Output 6 2 10" xfId="35851"/>
    <cellStyle name="Output 6 2 10 2" xfId="35852"/>
    <cellStyle name="Output 6 2 10 2 2" xfId="35853"/>
    <cellStyle name="Output 6 2 10 3" xfId="35854"/>
    <cellStyle name="Output 6 2 11" xfId="35855"/>
    <cellStyle name="Output 6 2 11 2" xfId="35856"/>
    <cellStyle name="Output 6 2 11 2 2" xfId="35857"/>
    <cellStyle name="Output 6 2 11 3" xfId="35858"/>
    <cellStyle name="Output 6 2 12" xfId="35859"/>
    <cellStyle name="Output 6 2 12 2" xfId="35860"/>
    <cellStyle name="Output 6 2 12 2 2" xfId="35861"/>
    <cellStyle name="Output 6 2 12 3" xfId="35862"/>
    <cellStyle name="Output 6 2 13" xfId="35863"/>
    <cellStyle name="Output 6 2 13 2" xfId="35864"/>
    <cellStyle name="Output 6 2 13 2 2" xfId="35865"/>
    <cellStyle name="Output 6 2 13 3" xfId="35866"/>
    <cellStyle name="Output 6 2 14" xfId="35867"/>
    <cellStyle name="Output 6 2 14 2" xfId="35868"/>
    <cellStyle name="Output 6 2 14 2 2" xfId="35869"/>
    <cellStyle name="Output 6 2 14 3" xfId="35870"/>
    <cellStyle name="Output 6 2 15" xfId="35871"/>
    <cellStyle name="Output 6 2 15 2" xfId="35872"/>
    <cellStyle name="Output 6 2 15 2 2" xfId="35873"/>
    <cellStyle name="Output 6 2 15 3" xfId="35874"/>
    <cellStyle name="Output 6 2 16" xfId="35875"/>
    <cellStyle name="Output 6 2 16 2" xfId="35876"/>
    <cellStyle name="Output 6 2 16 2 2" xfId="35877"/>
    <cellStyle name="Output 6 2 16 3" xfId="35878"/>
    <cellStyle name="Output 6 2 17" xfId="35879"/>
    <cellStyle name="Output 6 2 17 2" xfId="35880"/>
    <cellStyle name="Output 6 2 17 2 2" xfId="35881"/>
    <cellStyle name="Output 6 2 17 3" xfId="35882"/>
    <cellStyle name="Output 6 2 18" xfId="35883"/>
    <cellStyle name="Output 6 2 18 2" xfId="35884"/>
    <cellStyle name="Output 6 2 18 2 2" xfId="35885"/>
    <cellStyle name="Output 6 2 18 3" xfId="35886"/>
    <cellStyle name="Output 6 2 19" xfId="35887"/>
    <cellStyle name="Output 6 2 19 2" xfId="35888"/>
    <cellStyle name="Output 6 2 19 2 2" xfId="35889"/>
    <cellStyle name="Output 6 2 19 3" xfId="35890"/>
    <cellStyle name="Output 6 2 2" xfId="35891"/>
    <cellStyle name="Output 6 2 2 10" xfId="35892"/>
    <cellStyle name="Output 6 2 2 10 2" xfId="35893"/>
    <cellStyle name="Output 6 2 2 10 2 2" xfId="35894"/>
    <cellStyle name="Output 6 2 2 10 3" xfId="35895"/>
    <cellStyle name="Output 6 2 2 11" xfId="35896"/>
    <cellStyle name="Output 6 2 2 11 2" xfId="35897"/>
    <cellStyle name="Output 6 2 2 11 2 2" xfId="35898"/>
    <cellStyle name="Output 6 2 2 11 3" xfId="35899"/>
    <cellStyle name="Output 6 2 2 12" xfId="35900"/>
    <cellStyle name="Output 6 2 2 12 2" xfId="35901"/>
    <cellStyle name="Output 6 2 2 12 2 2" xfId="35902"/>
    <cellStyle name="Output 6 2 2 12 3" xfId="35903"/>
    <cellStyle name="Output 6 2 2 13" xfId="35904"/>
    <cellStyle name="Output 6 2 2 13 2" xfId="35905"/>
    <cellStyle name="Output 6 2 2 13 2 2" xfId="35906"/>
    <cellStyle name="Output 6 2 2 13 3" xfId="35907"/>
    <cellStyle name="Output 6 2 2 14" xfId="35908"/>
    <cellStyle name="Output 6 2 2 14 2" xfId="35909"/>
    <cellStyle name="Output 6 2 2 14 2 2" xfId="35910"/>
    <cellStyle name="Output 6 2 2 14 3" xfId="35911"/>
    <cellStyle name="Output 6 2 2 15" xfId="35912"/>
    <cellStyle name="Output 6 2 2 15 2" xfId="35913"/>
    <cellStyle name="Output 6 2 2 15 2 2" xfId="35914"/>
    <cellStyle name="Output 6 2 2 15 3" xfId="35915"/>
    <cellStyle name="Output 6 2 2 16" xfId="35916"/>
    <cellStyle name="Output 6 2 2 16 2" xfId="35917"/>
    <cellStyle name="Output 6 2 2 16 2 2" xfId="35918"/>
    <cellStyle name="Output 6 2 2 16 3" xfId="35919"/>
    <cellStyle name="Output 6 2 2 17" xfId="35920"/>
    <cellStyle name="Output 6 2 2 17 2" xfId="35921"/>
    <cellStyle name="Output 6 2 2 17 2 2" xfId="35922"/>
    <cellStyle name="Output 6 2 2 17 3" xfId="35923"/>
    <cellStyle name="Output 6 2 2 18" xfId="35924"/>
    <cellStyle name="Output 6 2 2 18 2" xfId="35925"/>
    <cellStyle name="Output 6 2 2 19" xfId="35926"/>
    <cellStyle name="Output 6 2 2 2" xfId="35927"/>
    <cellStyle name="Output 6 2 2 2 10" xfId="35928"/>
    <cellStyle name="Output 6 2 2 2 10 2" xfId="35929"/>
    <cellStyle name="Output 6 2 2 2 10 2 2" xfId="35930"/>
    <cellStyle name="Output 6 2 2 2 10 3" xfId="35931"/>
    <cellStyle name="Output 6 2 2 2 11" xfId="35932"/>
    <cellStyle name="Output 6 2 2 2 11 2" xfId="35933"/>
    <cellStyle name="Output 6 2 2 2 11 2 2" xfId="35934"/>
    <cellStyle name="Output 6 2 2 2 11 3" xfId="35935"/>
    <cellStyle name="Output 6 2 2 2 12" xfId="35936"/>
    <cellStyle name="Output 6 2 2 2 12 2" xfId="35937"/>
    <cellStyle name="Output 6 2 2 2 12 2 2" xfId="35938"/>
    <cellStyle name="Output 6 2 2 2 12 3" xfId="35939"/>
    <cellStyle name="Output 6 2 2 2 13" xfId="35940"/>
    <cellStyle name="Output 6 2 2 2 13 2" xfId="35941"/>
    <cellStyle name="Output 6 2 2 2 13 2 2" xfId="35942"/>
    <cellStyle name="Output 6 2 2 2 13 3" xfId="35943"/>
    <cellStyle name="Output 6 2 2 2 14" xfId="35944"/>
    <cellStyle name="Output 6 2 2 2 14 2" xfId="35945"/>
    <cellStyle name="Output 6 2 2 2 14 2 2" xfId="35946"/>
    <cellStyle name="Output 6 2 2 2 14 3" xfId="35947"/>
    <cellStyle name="Output 6 2 2 2 15" xfId="35948"/>
    <cellStyle name="Output 6 2 2 2 15 2" xfId="35949"/>
    <cellStyle name="Output 6 2 2 2 15 2 2" xfId="35950"/>
    <cellStyle name="Output 6 2 2 2 15 3" xfId="35951"/>
    <cellStyle name="Output 6 2 2 2 16" xfId="35952"/>
    <cellStyle name="Output 6 2 2 2 16 2" xfId="35953"/>
    <cellStyle name="Output 6 2 2 2 16 2 2" xfId="35954"/>
    <cellStyle name="Output 6 2 2 2 16 3" xfId="35955"/>
    <cellStyle name="Output 6 2 2 2 17" xfId="35956"/>
    <cellStyle name="Output 6 2 2 2 17 2" xfId="35957"/>
    <cellStyle name="Output 6 2 2 2 17 2 2" xfId="35958"/>
    <cellStyle name="Output 6 2 2 2 17 3" xfId="35959"/>
    <cellStyle name="Output 6 2 2 2 18" xfId="35960"/>
    <cellStyle name="Output 6 2 2 2 18 2" xfId="35961"/>
    <cellStyle name="Output 6 2 2 2 18 2 2" xfId="35962"/>
    <cellStyle name="Output 6 2 2 2 18 3" xfId="35963"/>
    <cellStyle name="Output 6 2 2 2 19" xfId="35964"/>
    <cellStyle name="Output 6 2 2 2 19 2" xfId="35965"/>
    <cellStyle name="Output 6 2 2 2 19 2 2" xfId="35966"/>
    <cellStyle name="Output 6 2 2 2 19 3" xfId="35967"/>
    <cellStyle name="Output 6 2 2 2 2" xfId="35968"/>
    <cellStyle name="Output 6 2 2 2 2 2" xfId="35969"/>
    <cellStyle name="Output 6 2 2 2 2 2 2" xfId="35970"/>
    <cellStyle name="Output 6 2 2 2 2 3" xfId="35971"/>
    <cellStyle name="Output 6 2 2 2 20" xfId="35972"/>
    <cellStyle name="Output 6 2 2 2 20 2" xfId="35973"/>
    <cellStyle name="Output 6 2 2 2 20 2 2" xfId="35974"/>
    <cellStyle name="Output 6 2 2 2 20 3" xfId="35975"/>
    <cellStyle name="Output 6 2 2 2 21" xfId="35976"/>
    <cellStyle name="Output 6 2 2 2 21 2" xfId="35977"/>
    <cellStyle name="Output 6 2 2 2 22" xfId="35978"/>
    <cellStyle name="Output 6 2 2 2 3" xfId="35979"/>
    <cellStyle name="Output 6 2 2 2 3 2" xfId="35980"/>
    <cellStyle name="Output 6 2 2 2 3 2 2" xfId="35981"/>
    <cellStyle name="Output 6 2 2 2 3 3" xfId="35982"/>
    <cellStyle name="Output 6 2 2 2 4" xfId="35983"/>
    <cellStyle name="Output 6 2 2 2 4 2" xfId="35984"/>
    <cellStyle name="Output 6 2 2 2 4 2 2" xfId="35985"/>
    <cellStyle name="Output 6 2 2 2 4 3" xfId="35986"/>
    <cellStyle name="Output 6 2 2 2 5" xfId="35987"/>
    <cellStyle name="Output 6 2 2 2 5 2" xfId="35988"/>
    <cellStyle name="Output 6 2 2 2 5 2 2" xfId="35989"/>
    <cellStyle name="Output 6 2 2 2 5 3" xfId="35990"/>
    <cellStyle name="Output 6 2 2 2 6" xfId="35991"/>
    <cellStyle name="Output 6 2 2 2 6 2" xfId="35992"/>
    <cellStyle name="Output 6 2 2 2 6 2 2" xfId="35993"/>
    <cellStyle name="Output 6 2 2 2 6 3" xfId="35994"/>
    <cellStyle name="Output 6 2 2 2 7" xfId="35995"/>
    <cellStyle name="Output 6 2 2 2 7 2" xfId="35996"/>
    <cellStyle name="Output 6 2 2 2 7 2 2" xfId="35997"/>
    <cellStyle name="Output 6 2 2 2 7 3" xfId="35998"/>
    <cellStyle name="Output 6 2 2 2 8" xfId="35999"/>
    <cellStyle name="Output 6 2 2 2 8 2" xfId="36000"/>
    <cellStyle name="Output 6 2 2 2 8 2 2" xfId="36001"/>
    <cellStyle name="Output 6 2 2 2 8 3" xfId="36002"/>
    <cellStyle name="Output 6 2 2 2 9" xfId="36003"/>
    <cellStyle name="Output 6 2 2 2 9 2" xfId="36004"/>
    <cellStyle name="Output 6 2 2 2 9 2 2" xfId="36005"/>
    <cellStyle name="Output 6 2 2 2 9 3" xfId="36006"/>
    <cellStyle name="Output 6 2 2 3" xfId="36007"/>
    <cellStyle name="Output 6 2 2 3 2" xfId="36008"/>
    <cellStyle name="Output 6 2 2 3 2 2" xfId="36009"/>
    <cellStyle name="Output 6 2 2 3 3" xfId="36010"/>
    <cellStyle name="Output 6 2 2 4" xfId="36011"/>
    <cellStyle name="Output 6 2 2 4 2" xfId="36012"/>
    <cellStyle name="Output 6 2 2 4 2 2" xfId="36013"/>
    <cellStyle name="Output 6 2 2 4 3" xfId="36014"/>
    <cellStyle name="Output 6 2 2 5" xfId="36015"/>
    <cellStyle name="Output 6 2 2 5 2" xfId="36016"/>
    <cellStyle name="Output 6 2 2 5 2 2" xfId="36017"/>
    <cellStyle name="Output 6 2 2 5 3" xfId="36018"/>
    <cellStyle name="Output 6 2 2 6" xfId="36019"/>
    <cellStyle name="Output 6 2 2 6 2" xfId="36020"/>
    <cellStyle name="Output 6 2 2 6 2 2" xfId="36021"/>
    <cellStyle name="Output 6 2 2 6 3" xfId="36022"/>
    <cellStyle name="Output 6 2 2 7" xfId="36023"/>
    <cellStyle name="Output 6 2 2 7 2" xfId="36024"/>
    <cellStyle name="Output 6 2 2 7 2 2" xfId="36025"/>
    <cellStyle name="Output 6 2 2 7 3" xfId="36026"/>
    <cellStyle name="Output 6 2 2 8" xfId="36027"/>
    <cellStyle name="Output 6 2 2 8 2" xfId="36028"/>
    <cellStyle name="Output 6 2 2 8 2 2" xfId="36029"/>
    <cellStyle name="Output 6 2 2 8 3" xfId="36030"/>
    <cellStyle name="Output 6 2 2 9" xfId="36031"/>
    <cellStyle name="Output 6 2 2 9 2" xfId="36032"/>
    <cellStyle name="Output 6 2 2 9 2 2" xfId="36033"/>
    <cellStyle name="Output 6 2 2 9 3" xfId="36034"/>
    <cellStyle name="Output 6 2 20" xfId="36035"/>
    <cellStyle name="Output 6 2 20 2" xfId="36036"/>
    <cellStyle name="Output 6 2 20 2 2" xfId="36037"/>
    <cellStyle name="Output 6 2 20 3" xfId="36038"/>
    <cellStyle name="Output 6 2 21" xfId="36039"/>
    <cellStyle name="Output 6 2 21 2" xfId="36040"/>
    <cellStyle name="Output 6 2 22" xfId="36041"/>
    <cellStyle name="Output 6 2 3" xfId="36042"/>
    <cellStyle name="Output 6 2 3 10" xfId="36043"/>
    <cellStyle name="Output 6 2 3 10 2" xfId="36044"/>
    <cellStyle name="Output 6 2 3 10 2 2" xfId="36045"/>
    <cellStyle name="Output 6 2 3 10 3" xfId="36046"/>
    <cellStyle name="Output 6 2 3 11" xfId="36047"/>
    <cellStyle name="Output 6 2 3 11 2" xfId="36048"/>
    <cellStyle name="Output 6 2 3 11 2 2" xfId="36049"/>
    <cellStyle name="Output 6 2 3 11 3" xfId="36050"/>
    <cellStyle name="Output 6 2 3 12" xfId="36051"/>
    <cellStyle name="Output 6 2 3 12 2" xfId="36052"/>
    <cellStyle name="Output 6 2 3 12 2 2" xfId="36053"/>
    <cellStyle name="Output 6 2 3 12 3" xfId="36054"/>
    <cellStyle name="Output 6 2 3 13" xfId="36055"/>
    <cellStyle name="Output 6 2 3 13 2" xfId="36056"/>
    <cellStyle name="Output 6 2 3 13 2 2" xfId="36057"/>
    <cellStyle name="Output 6 2 3 13 3" xfId="36058"/>
    <cellStyle name="Output 6 2 3 14" xfId="36059"/>
    <cellStyle name="Output 6 2 3 14 2" xfId="36060"/>
    <cellStyle name="Output 6 2 3 14 2 2" xfId="36061"/>
    <cellStyle name="Output 6 2 3 14 3" xfId="36062"/>
    <cellStyle name="Output 6 2 3 15" xfId="36063"/>
    <cellStyle name="Output 6 2 3 15 2" xfId="36064"/>
    <cellStyle name="Output 6 2 3 15 2 2" xfId="36065"/>
    <cellStyle name="Output 6 2 3 15 3" xfId="36066"/>
    <cellStyle name="Output 6 2 3 16" xfId="36067"/>
    <cellStyle name="Output 6 2 3 16 2" xfId="36068"/>
    <cellStyle name="Output 6 2 3 16 2 2" xfId="36069"/>
    <cellStyle name="Output 6 2 3 16 3" xfId="36070"/>
    <cellStyle name="Output 6 2 3 17" xfId="36071"/>
    <cellStyle name="Output 6 2 3 17 2" xfId="36072"/>
    <cellStyle name="Output 6 2 3 17 2 2" xfId="36073"/>
    <cellStyle name="Output 6 2 3 17 3" xfId="36074"/>
    <cellStyle name="Output 6 2 3 18" xfId="36075"/>
    <cellStyle name="Output 6 2 3 18 2" xfId="36076"/>
    <cellStyle name="Output 6 2 3 19" xfId="36077"/>
    <cellStyle name="Output 6 2 3 2" xfId="36078"/>
    <cellStyle name="Output 6 2 3 2 10" xfId="36079"/>
    <cellStyle name="Output 6 2 3 2 10 2" xfId="36080"/>
    <cellStyle name="Output 6 2 3 2 10 2 2" xfId="36081"/>
    <cellStyle name="Output 6 2 3 2 10 3" xfId="36082"/>
    <cellStyle name="Output 6 2 3 2 11" xfId="36083"/>
    <cellStyle name="Output 6 2 3 2 11 2" xfId="36084"/>
    <cellStyle name="Output 6 2 3 2 11 2 2" xfId="36085"/>
    <cellStyle name="Output 6 2 3 2 11 3" xfId="36086"/>
    <cellStyle name="Output 6 2 3 2 12" xfId="36087"/>
    <cellStyle name="Output 6 2 3 2 12 2" xfId="36088"/>
    <cellStyle name="Output 6 2 3 2 12 2 2" xfId="36089"/>
    <cellStyle name="Output 6 2 3 2 12 3" xfId="36090"/>
    <cellStyle name="Output 6 2 3 2 13" xfId="36091"/>
    <cellStyle name="Output 6 2 3 2 13 2" xfId="36092"/>
    <cellStyle name="Output 6 2 3 2 13 2 2" xfId="36093"/>
    <cellStyle name="Output 6 2 3 2 13 3" xfId="36094"/>
    <cellStyle name="Output 6 2 3 2 14" xfId="36095"/>
    <cellStyle name="Output 6 2 3 2 14 2" xfId="36096"/>
    <cellStyle name="Output 6 2 3 2 14 2 2" xfId="36097"/>
    <cellStyle name="Output 6 2 3 2 14 3" xfId="36098"/>
    <cellStyle name="Output 6 2 3 2 15" xfId="36099"/>
    <cellStyle name="Output 6 2 3 2 15 2" xfId="36100"/>
    <cellStyle name="Output 6 2 3 2 15 2 2" xfId="36101"/>
    <cellStyle name="Output 6 2 3 2 15 3" xfId="36102"/>
    <cellStyle name="Output 6 2 3 2 16" xfId="36103"/>
    <cellStyle name="Output 6 2 3 2 16 2" xfId="36104"/>
    <cellStyle name="Output 6 2 3 2 16 2 2" xfId="36105"/>
    <cellStyle name="Output 6 2 3 2 16 3" xfId="36106"/>
    <cellStyle name="Output 6 2 3 2 17" xfId="36107"/>
    <cellStyle name="Output 6 2 3 2 17 2" xfId="36108"/>
    <cellStyle name="Output 6 2 3 2 17 2 2" xfId="36109"/>
    <cellStyle name="Output 6 2 3 2 17 3" xfId="36110"/>
    <cellStyle name="Output 6 2 3 2 18" xfId="36111"/>
    <cellStyle name="Output 6 2 3 2 18 2" xfId="36112"/>
    <cellStyle name="Output 6 2 3 2 18 2 2" xfId="36113"/>
    <cellStyle name="Output 6 2 3 2 18 3" xfId="36114"/>
    <cellStyle name="Output 6 2 3 2 19" xfId="36115"/>
    <cellStyle name="Output 6 2 3 2 19 2" xfId="36116"/>
    <cellStyle name="Output 6 2 3 2 19 2 2" xfId="36117"/>
    <cellStyle name="Output 6 2 3 2 19 3" xfId="36118"/>
    <cellStyle name="Output 6 2 3 2 2" xfId="36119"/>
    <cellStyle name="Output 6 2 3 2 2 2" xfId="36120"/>
    <cellStyle name="Output 6 2 3 2 2 2 2" xfId="36121"/>
    <cellStyle name="Output 6 2 3 2 2 3" xfId="36122"/>
    <cellStyle name="Output 6 2 3 2 20" xfId="36123"/>
    <cellStyle name="Output 6 2 3 2 20 2" xfId="36124"/>
    <cellStyle name="Output 6 2 3 2 20 2 2" xfId="36125"/>
    <cellStyle name="Output 6 2 3 2 20 3" xfId="36126"/>
    <cellStyle name="Output 6 2 3 2 21" xfId="36127"/>
    <cellStyle name="Output 6 2 3 2 21 2" xfId="36128"/>
    <cellStyle name="Output 6 2 3 2 22" xfId="36129"/>
    <cellStyle name="Output 6 2 3 2 3" xfId="36130"/>
    <cellStyle name="Output 6 2 3 2 3 2" xfId="36131"/>
    <cellStyle name="Output 6 2 3 2 3 2 2" xfId="36132"/>
    <cellStyle name="Output 6 2 3 2 3 3" xfId="36133"/>
    <cellStyle name="Output 6 2 3 2 4" xfId="36134"/>
    <cellStyle name="Output 6 2 3 2 4 2" xfId="36135"/>
    <cellStyle name="Output 6 2 3 2 4 2 2" xfId="36136"/>
    <cellStyle name="Output 6 2 3 2 4 3" xfId="36137"/>
    <cellStyle name="Output 6 2 3 2 5" xfId="36138"/>
    <cellStyle name="Output 6 2 3 2 5 2" xfId="36139"/>
    <cellStyle name="Output 6 2 3 2 5 2 2" xfId="36140"/>
    <cellStyle name="Output 6 2 3 2 5 3" xfId="36141"/>
    <cellStyle name="Output 6 2 3 2 6" xfId="36142"/>
    <cellStyle name="Output 6 2 3 2 6 2" xfId="36143"/>
    <cellStyle name="Output 6 2 3 2 6 2 2" xfId="36144"/>
    <cellStyle name="Output 6 2 3 2 6 3" xfId="36145"/>
    <cellStyle name="Output 6 2 3 2 7" xfId="36146"/>
    <cellStyle name="Output 6 2 3 2 7 2" xfId="36147"/>
    <cellStyle name="Output 6 2 3 2 7 2 2" xfId="36148"/>
    <cellStyle name="Output 6 2 3 2 7 3" xfId="36149"/>
    <cellStyle name="Output 6 2 3 2 8" xfId="36150"/>
    <cellStyle name="Output 6 2 3 2 8 2" xfId="36151"/>
    <cellStyle name="Output 6 2 3 2 8 2 2" xfId="36152"/>
    <cellStyle name="Output 6 2 3 2 8 3" xfId="36153"/>
    <cellStyle name="Output 6 2 3 2 9" xfId="36154"/>
    <cellStyle name="Output 6 2 3 2 9 2" xfId="36155"/>
    <cellStyle name="Output 6 2 3 2 9 2 2" xfId="36156"/>
    <cellStyle name="Output 6 2 3 2 9 3" xfId="36157"/>
    <cellStyle name="Output 6 2 3 3" xfId="36158"/>
    <cellStyle name="Output 6 2 3 3 2" xfId="36159"/>
    <cellStyle name="Output 6 2 3 3 2 2" xfId="36160"/>
    <cellStyle name="Output 6 2 3 3 3" xfId="36161"/>
    <cellStyle name="Output 6 2 3 4" xfId="36162"/>
    <cellStyle name="Output 6 2 3 4 2" xfId="36163"/>
    <cellStyle name="Output 6 2 3 4 2 2" xfId="36164"/>
    <cellStyle name="Output 6 2 3 4 3" xfId="36165"/>
    <cellStyle name="Output 6 2 3 5" xfId="36166"/>
    <cellStyle name="Output 6 2 3 5 2" xfId="36167"/>
    <cellStyle name="Output 6 2 3 5 2 2" xfId="36168"/>
    <cellStyle name="Output 6 2 3 5 3" xfId="36169"/>
    <cellStyle name="Output 6 2 3 6" xfId="36170"/>
    <cellStyle name="Output 6 2 3 6 2" xfId="36171"/>
    <cellStyle name="Output 6 2 3 6 2 2" xfId="36172"/>
    <cellStyle name="Output 6 2 3 6 3" xfId="36173"/>
    <cellStyle name="Output 6 2 3 7" xfId="36174"/>
    <cellStyle name="Output 6 2 3 7 2" xfId="36175"/>
    <cellStyle name="Output 6 2 3 7 2 2" xfId="36176"/>
    <cellStyle name="Output 6 2 3 7 3" xfId="36177"/>
    <cellStyle name="Output 6 2 3 8" xfId="36178"/>
    <cellStyle name="Output 6 2 3 8 2" xfId="36179"/>
    <cellStyle name="Output 6 2 3 8 2 2" xfId="36180"/>
    <cellStyle name="Output 6 2 3 8 3" xfId="36181"/>
    <cellStyle name="Output 6 2 3 9" xfId="36182"/>
    <cellStyle name="Output 6 2 3 9 2" xfId="36183"/>
    <cellStyle name="Output 6 2 3 9 2 2" xfId="36184"/>
    <cellStyle name="Output 6 2 3 9 3" xfId="36185"/>
    <cellStyle name="Output 6 2 4" xfId="36186"/>
    <cellStyle name="Output 6 2 4 10" xfId="36187"/>
    <cellStyle name="Output 6 2 4 10 2" xfId="36188"/>
    <cellStyle name="Output 6 2 4 10 2 2" xfId="36189"/>
    <cellStyle name="Output 6 2 4 10 3" xfId="36190"/>
    <cellStyle name="Output 6 2 4 11" xfId="36191"/>
    <cellStyle name="Output 6 2 4 11 2" xfId="36192"/>
    <cellStyle name="Output 6 2 4 11 2 2" xfId="36193"/>
    <cellStyle name="Output 6 2 4 11 3" xfId="36194"/>
    <cellStyle name="Output 6 2 4 12" xfId="36195"/>
    <cellStyle name="Output 6 2 4 12 2" xfId="36196"/>
    <cellStyle name="Output 6 2 4 12 2 2" xfId="36197"/>
    <cellStyle name="Output 6 2 4 12 3" xfId="36198"/>
    <cellStyle name="Output 6 2 4 13" xfId="36199"/>
    <cellStyle name="Output 6 2 4 13 2" xfId="36200"/>
    <cellStyle name="Output 6 2 4 13 2 2" xfId="36201"/>
    <cellStyle name="Output 6 2 4 13 3" xfId="36202"/>
    <cellStyle name="Output 6 2 4 14" xfId="36203"/>
    <cellStyle name="Output 6 2 4 14 2" xfId="36204"/>
    <cellStyle name="Output 6 2 4 14 2 2" xfId="36205"/>
    <cellStyle name="Output 6 2 4 14 3" xfId="36206"/>
    <cellStyle name="Output 6 2 4 15" xfId="36207"/>
    <cellStyle name="Output 6 2 4 15 2" xfId="36208"/>
    <cellStyle name="Output 6 2 4 15 2 2" xfId="36209"/>
    <cellStyle name="Output 6 2 4 15 3" xfId="36210"/>
    <cellStyle name="Output 6 2 4 16" xfId="36211"/>
    <cellStyle name="Output 6 2 4 16 2" xfId="36212"/>
    <cellStyle name="Output 6 2 4 16 2 2" xfId="36213"/>
    <cellStyle name="Output 6 2 4 16 3" xfId="36214"/>
    <cellStyle name="Output 6 2 4 17" xfId="36215"/>
    <cellStyle name="Output 6 2 4 17 2" xfId="36216"/>
    <cellStyle name="Output 6 2 4 17 2 2" xfId="36217"/>
    <cellStyle name="Output 6 2 4 17 3" xfId="36218"/>
    <cellStyle name="Output 6 2 4 18" xfId="36219"/>
    <cellStyle name="Output 6 2 4 18 2" xfId="36220"/>
    <cellStyle name="Output 6 2 4 18 2 2" xfId="36221"/>
    <cellStyle name="Output 6 2 4 18 3" xfId="36222"/>
    <cellStyle name="Output 6 2 4 19" xfId="36223"/>
    <cellStyle name="Output 6 2 4 19 2" xfId="36224"/>
    <cellStyle name="Output 6 2 4 19 2 2" xfId="36225"/>
    <cellStyle name="Output 6 2 4 19 3" xfId="36226"/>
    <cellStyle name="Output 6 2 4 2" xfId="36227"/>
    <cellStyle name="Output 6 2 4 2 10" xfId="36228"/>
    <cellStyle name="Output 6 2 4 2 10 2" xfId="36229"/>
    <cellStyle name="Output 6 2 4 2 10 2 2" xfId="36230"/>
    <cellStyle name="Output 6 2 4 2 10 3" xfId="36231"/>
    <cellStyle name="Output 6 2 4 2 11" xfId="36232"/>
    <cellStyle name="Output 6 2 4 2 11 2" xfId="36233"/>
    <cellStyle name="Output 6 2 4 2 11 2 2" xfId="36234"/>
    <cellStyle name="Output 6 2 4 2 11 3" xfId="36235"/>
    <cellStyle name="Output 6 2 4 2 12" xfId="36236"/>
    <cellStyle name="Output 6 2 4 2 12 2" xfId="36237"/>
    <cellStyle name="Output 6 2 4 2 12 2 2" xfId="36238"/>
    <cellStyle name="Output 6 2 4 2 12 3" xfId="36239"/>
    <cellStyle name="Output 6 2 4 2 13" xfId="36240"/>
    <cellStyle name="Output 6 2 4 2 13 2" xfId="36241"/>
    <cellStyle name="Output 6 2 4 2 13 2 2" xfId="36242"/>
    <cellStyle name="Output 6 2 4 2 13 3" xfId="36243"/>
    <cellStyle name="Output 6 2 4 2 14" xfId="36244"/>
    <cellStyle name="Output 6 2 4 2 14 2" xfId="36245"/>
    <cellStyle name="Output 6 2 4 2 14 2 2" xfId="36246"/>
    <cellStyle name="Output 6 2 4 2 14 3" xfId="36247"/>
    <cellStyle name="Output 6 2 4 2 15" xfId="36248"/>
    <cellStyle name="Output 6 2 4 2 15 2" xfId="36249"/>
    <cellStyle name="Output 6 2 4 2 15 2 2" xfId="36250"/>
    <cellStyle name="Output 6 2 4 2 15 3" xfId="36251"/>
    <cellStyle name="Output 6 2 4 2 16" xfId="36252"/>
    <cellStyle name="Output 6 2 4 2 16 2" xfId="36253"/>
    <cellStyle name="Output 6 2 4 2 16 2 2" xfId="36254"/>
    <cellStyle name="Output 6 2 4 2 16 3" xfId="36255"/>
    <cellStyle name="Output 6 2 4 2 17" xfId="36256"/>
    <cellStyle name="Output 6 2 4 2 17 2" xfId="36257"/>
    <cellStyle name="Output 6 2 4 2 17 2 2" xfId="36258"/>
    <cellStyle name="Output 6 2 4 2 17 3" xfId="36259"/>
    <cellStyle name="Output 6 2 4 2 18" xfId="36260"/>
    <cellStyle name="Output 6 2 4 2 18 2" xfId="36261"/>
    <cellStyle name="Output 6 2 4 2 18 2 2" xfId="36262"/>
    <cellStyle name="Output 6 2 4 2 18 3" xfId="36263"/>
    <cellStyle name="Output 6 2 4 2 19" xfId="36264"/>
    <cellStyle name="Output 6 2 4 2 19 2" xfId="36265"/>
    <cellStyle name="Output 6 2 4 2 19 2 2" xfId="36266"/>
    <cellStyle name="Output 6 2 4 2 19 3" xfId="36267"/>
    <cellStyle name="Output 6 2 4 2 2" xfId="36268"/>
    <cellStyle name="Output 6 2 4 2 2 2" xfId="36269"/>
    <cellStyle name="Output 6 2 4 2 2 2 2" xfId="36270"/>
    <cellStyle name="Output 6 2 4 2 2 3" xfId="36271"/>
    <cellStyle name="Output 6 2 4 2 20" xfId="36272"/>
    <cellStyle name="Output 6 2 4 2 20 2" xfId="36273"/>
    <cellStyle name="Output 6 2 4 2 20 2 2" xfId="36274"/>
    <cellStyle name="Output 6 2 4 2 20 3" xfId="36275"/>
    <cellStyle name="Output 6 2 4 2 21" xfId="36276"/>
    <cellStyle name="Output 6 2 4 2 21 2" xfId="36277"/>
    <cellStyle name="Output 6 2 4 2 22" xfId="36278"/>
    <cellStyle name="Output 6 2 4 2 3" xfId="36279"/>
    <cellStyle name="Output 6 2 4 2 3 2" xfId="36280"/>
    <cellStyle name="Output 6 2 4 2 3 2 2" xfId="36281"/>
    <cellStyle name="Output 6 2 4 2 3 3" xfId="36282"/>
    <cellStyle name="Output 6 2 4 2 4" xfId="36283"/>
    <cellStyle name="Output 6 2 4 2 4 2" xfId="36284"/>
    <cellStyle name="Output 6 2 4 2 4 2 2" xfId="36285"/>
    <cellStyle name="Output 6 2 4 2 4 3" xfId="36286"/>
    <cellStyle name="Output 6 2 4 2 5" xfId="36287"/>
    <cellStyle name="Output 6 2 4 2 5 2" xfId="36288"/>
    <cellStyle name="Output 6 2 4 2 5 2 2" xfId="36289"/>
    <cellStyle name="Output 6 2 4 2 5 3" xfId="36290"/>
    <cellStyle name="Output 6 2 4 2 6" xfId="36291"/>
    <cellStyle name="Output 6 2 4 2 6 2" xfId="36292"/>
    <cellStyle name="Output 6 2 4 2 6 2 2" xfId="36293"/>
    <cellStyle name="Output 6 2 4 2 6 3" xfId="36294"/>
    <cellStyle name="Output 6 2 4 2 7" xfId="36295"/>
    <cellStyle name="Output 6 2 4 2 7 2" xfId="36296"/>
    <cellStyle name="Output 6 2 4 2 7 2 2" xfId="36297"/>
    <cellStyle name="Output 6 2 4 2 7 3" xfId="36298"/>
    <cellStyle name="Output 6 2 4 2 8" xfId="36299"/>
    <cellStyle name="Output 6 2 4 2 8 2" xfId="36300"/>
    <cellStyle name="Output 6 2 4 2 8 2 2" xfId="36301"/>
    <cellStyle name="Output 6 2 4 2 8 3" xfId="36302"/>
    <cellStyle name="Output 6 2 4 2 9" xfId="36303"/>
    <cellStyle name="Output 6 2 4 2 9 2" xfId="36304"/>
    <cellStyle name="Output 6 2 4 2 9 2 2" xfId="36305"/>
    <cellStyle name="Output 6 2 4 2 9 3" xfId="36306"/>
    <cellStyle name="Output 6 2 4 20" xfId="36307"/>
    <cellStyle name="Output 6 2 4 20 2" xfId="36308"/>
    <cellStyle name="Output 6 2 4 20 2 2" xfId="36309"/>
    <cellStyle name="Output 6 2 4 20 3" xfId="36310"/>
    <cellStyle name="Output 6 2 4 21" xfId="36311"/>
    <cellStyle name="Output 6 2 4 21 2" xfId="36312"/>
    <cellStyle name="Output 6 2 4 21 2 2" xfId="36313"/>
    <cellStyle name="Output 6 2 4 21 3" xfId="36314"/>
    <cellStyle name="Output 6 2 4 22" xfId="36315"/>
    <cellStyle name="Output 6 2 4 22 2" xfId="36316"/>
    <cellStyle name="Output 6 2 4 23" xfId="36317"/>
    <cellStyle name="Output 6 2 4 3" xfId="36318"/>
    <cellStyle name="Output 6 2 4 3 2" xfId="36319"/>
    <cellStyle name="Output 6 2 4 3 2 2" xfId="36320"/>
    <cellStyle name="Output 6 2 4 3 3" xfId="36321"/>
    <cellStyle name="Output 6 2 4 4" xfId="36322"/>
    <cellStyle name="Output 6 2 4 4 2" xfId="36323"/>
    <cellStyle name="Output 6 2 4 4 2 2" xfId="36324"/>
    <cellStyle name="Output 6 2 4 4 3" xfId="36325"/>
    <cellStyle name="Output 6 2 4 5" xfId="36326"/>
    <cellStyle name="Output 6 2 4 5 2" xfId="36327"/>
    <cellStyle name="Output 6 2 4 5 2 2" xfId="36328"/>
    <cellStyle name="Output 6 2 4 5 3" xfId="36329"/>
    <cellStyle name="Output 6 2 4 6" xfId="36330"/>
    <cellStyle name="Output 6 2 4 6 2" xfId="36331"/>
    <cellStyle name="Output 6 2 4 6 2 2" xfId="36332"/>
    <cellStyle name="Output 6 2 4 6 3" xfId="36333"/>
    <cellStyle name="Output 6 2 4 7" xfId="36334"/>
    <cellStyle name="Output 6 2 4 7 2" xfId="36335"/>
    <cellStyle name="Output 6 2 4 7 2 2" xfId="36336"/>
    <cellStyle name="Output 6 2 4 7 3" xfId="36337"/>
    <cellStyle name="Output 6 2 4 8" xfId="36338"/>
    <cellStyle name="Output 6 2 4 8 2" xfId="36339"/>
    <cellStyle name="Output 6 2 4 8 2 2" xfId="36340"/>
    <cellStyle name="Output 6 2 4 8 3" xfId="36341"/>
    <cellStyle name="Output 6 2 4 9" xfId="36342"/>
    <cellStyle name="Output 6 2 4 9 2" xfId="36343"/>
    <cellStyle name="Output 6 2 4 9 2 2" xfId="36344"/>
    <cellStyle name="Output 6 2 4 9 3" xfId="36345"/>
    <cellStyle name="Output 6 2 5" xfId="36346"/>
    <cellStyle name="Output 6 2 5 10" xfId="36347"/>
    <cellStyle name="Output 6 2 5 10 2" xfId="36348"/>
    <cellStyle name="Output 6 2 5 10 2 2" xfId="36349"/>
    <cellStyle name="Output 6 2 5 10 3" xfId="36350"/>
    <cellStyle name="Output 6 2 5 11" xfId="36351"/>
    <cellStyle name="Output 6 2 5 11 2" xfId="36352"/>
    <cellStyle name="Output 6 2 5 11 2 2" xfId="36353"/>
    <cellStyle name="Output 6 2 5 11 3" xfId="36354"/>
    <cellStyle name="Output 6 2 5 12" xfId="36355"/>
    <cellStyle name="Output 6 2 5 12 2" xfId="36356"/>
    <cellStyle name="Output 6 2 5 12 2 2" xfId="36357"/>
    <cellStyle name="Output 6 2 5 12 3" xfId="36358"/>
    <cellStyle name="Output 6 2 5 13" xfId="36359"/>
    <cellStyle name="Output 6 2 5 13 2" xfId="36360"/>
    <cellStyle name="Output 6 2 5 13 2 2" xfId="36361"/>
    <cellStyle name="Output 6 2 5 13 3" xfId="36362"/>
    <cellStyle name="Output 6 2 5 14" xfId="36363"/>
    <cellStyle name="Output 6 2 5 14 2" xfId="36364"/>
    <cellStyle name="Output 6 2 5 14 2 2" xfId="36365"/>
    <cellStyle name="Output 6 2 5 14 3" xfId="36366"/>
    <cellStyle name="Output 6 2 5 15" xfId="36367"/>
    <cellStyle name="Output 6 2 5 15 2" xfId="36368"/>
    <cellStyle name="Output 6 2 5 15 2 2" xfId="36369"/>
    <cellStyle name="Output 6 2 5 15 3" xfId="36370"/>
    <cellStyle name="Output 6 2 5 16" xfId="36371"/>
    <cellStyle name="Output 6 2 5 16 2" xfId="36372"/>
    <cellStyle name="Output 6 2 5 16 2 2" xfId="36373"/>
    <cellStyle name="Output 6 2 5 16 3" xfId="36374"/>
    <cellStyle name="Output 6 2 5 17" xfId="36375"/>
    <cellStyle name="Output 6 2 5 17 2" xfId="36376"/>
    <cellStyle name="Output 6 2 5 17 2 2" xfId="36377"/>
    <cellStyle name="Output 6 2 5 17 3" xfId="36378"/>
    <cellStyle name="Output 6 2 5 18" xfId="36379"/>
    <cellStyle name="Output 6 2 5 18 2" xfId="36380"/>
    <cellStyle name="Output 6 2 5 18 2 2" xfId="36381"/>
    <cellStyle name="Output 6 2 5 18 3" xfId="36382"/>
    <cellStyle name="Output 6 2 5 19" xfId="36383"/>
    <cellStyle name="Output 6 2 5 19 2" xfId="36384"/>
    <cellStyle name="Output 6 2 5 19 2 2" xfId="36385"/>
    <cellStyle name="Output 6 2 5 19 3" xfId="36386"/>
    <cellStyle name="Output 6 2 5 2" xfId="36387"/>
    <cellStyle name="Output 6 2 5 2 2" xfId="36388"/>
    <cellStyle name="Output 6 2 5 2 2 2" xfId="36389"/>
    <cellStyle name="Output 6 2 5 2 3" xfId="36390"/>
    <cellStyle name="Output 6 2 5 20" xfId="36391"/>
    <cellStyle name="Output 6 2 5 20 2" xfId="36392"/>
    <cellStyle name="Output 6 2 5 20 2 2" xfId="36393"/>
    <cellStyle name="Output 6 2 5 20 3" xfId="36394"/>
    <cellStyle name="Output 6 2 5 21" xfId="36395"/>
    <cellStyle name="Output 6 2 5 21 2" xfId="36396"/>
    <cellStyle name="Output 6 2 5 22" xfId="36397"/>
    <cellStyle name="Output 6 2 5 3" xfId="36398"/>
    <cellStyle name="Output 6 2 5 3 2" xfId="36399"/>
    <cellStyle name="Output 6 2 5 3 2 2" xfId="36400"/>
    <cellStyle name="Output 6 2 5 3 3" xfId="36401"/>
    <cellStyle name="Output 6 2 5 4" xfId="36402"/>
    <cellStyle name="Output 6 2 5 4 2" xfId="36403"/>
    <cellStyle name="Output 6 2 5 4 2 2" xfId="36404"/>
    <cellStyle name="Output 6 2 5 4 3" xfId="36405"/>
    <cellStyle name="Output 6 2 5 5" xfId="36406"/>
    <cellStyle name="Output 6 2 5 5 2" xfId="36407"/>
    <cellStyle name="Output 6 2 5 5 2 2" xfId="36408"/>
    <cellStyle name="Output 6 2 5 5 3" xfId="36409"/>
    <cellStyle name="Output 6 2 5 6" xfId="36410"/>
    <cellStyle name="Output 6 2 5 6 2" xfId="36411"/>
    <cellStyle name="Output 6 2 5 6 2 2" xfId="36412"/>
    <cellStyle name="Output 6 2 5 6 3" xfId="36413"/>
    <cellStyle name="Output 6 2 5 7" xfId="36414"/>
    <cellStyle name="Output 6 2 5 7 2" xfId="36415"/>
    <cellStyle name="Output 6 2 5 7 2 2" xfId="36416"/>
    <cellStyle name="Output 6 2 5 7 3" xfId="36417"/>
    <cellStyle name="Output 6 2 5 8" xfId="36418"/>
    <cellStyle name="Output 6 2 5 8 2" xfId="36419"/>
    <cellStyle name="Output 6 2 5 8 2 2" xfId="36420"/>
    <cellStyle name="Output 6 2 5 8 3" xfId="36421"/>
    <cellStyle name="Output 6 2 5 9" xfId="36422"/>
    <cellStyle name="Output 6 2 5 9 2" xfId="36423"/>
    <cellStyle name="Output 6 2 5 9 2 2" xfId="36424"/>
    <cellStyle name="Output 6 2 5 9 3" xfId="36425"/>
    <cellStyle name="Output 6 2 6" xfId="36426"/>
    <cellStyle name="Output 6 2 6 2" xfId="36427"/>
    <cellStyle name="Output 6 2 6 2 2" xfId="36428"/>
    <cellStyle name="Output 6 2 6 3" xfId="36429"/>
    <cellStyle name="Output 6 2 7" xfId="36430"/>
    <cellStyle name="Output 6 2 7 2" xfId="36431"/>
    <cellStyle name="Output 6 2 7 2 2" xfId="36432"/>
    <cellStyle name="Output 6 2 7 3" xfId="36433"/>
    <cellStyle name="Output 6 2 8" xfId="36434"/>
    <cellStyle name="Output 6 2 8 2" xfId="36435"/>
    <cellStyle name="Output 6 2 8 2 2" xfId="36436"/>
    <cellStyle name="Output 6 2 8 3" xfId="36437"/>
    <cellStyle name="Output 6 2 9" xfId="36438"/>
    <cellStyle name="Output 6 2 9 2" xfId="36439"/>
    <cellStyle name="Output 6 2 9 2 2" xfId="36440"/>
    <cellStyle name="Output 6 2 9 3" xfId="36441"/>
    <cellStyle name="Output 6 20" xfId="36442"/>
    <cellStyle name="Output 6 20 2" xfId="36443"/>
    <cellStyle name="Output 6 20 2 2" xfId="36444"/>
    <cellStyle name="Output 6 20 3" xfId="36445"/>
    <cellStyle name="Output 6 21" xfId="36446"/>
    <cellStyle name="Output 6 21 2" xfId="36447"/>
    <cellStyle name="Output 6 21 2 2" xfId="36448"/>
    <cellStyle name="Output 6 21 3" xfId="36449"/>
    <cellStyle name="Output 6 22" xfId="36450"/>
    <cellStyle name="Output 6 22 2" xfId="36451"/>
    <cellStyle name="Output 6 23" xfId="36452"/>
    <cellStyle name="Output 6 24" xfId="36453"/>
    <cellStyle name="Output 6 25" xfId="36454"/>
    <cellStyle name="Output 6 26" xfId="36455"/>
    <cellStyle name="Output 6 3" xfId="36456"/>
    <cellStyle name="Output 6 3 10" xfId="36457"/>
    <cellStyle name="Output 6 3 10 2" xfId="36458"/>
    <cellStyle name="Output 6 3 10 2 2" xfId="36459"/>
    <cellStyle name="Output 6 3 10 3" xfId="36460"/>
    <cellStyle name="Output 6 3 11" xfId="36461"/>
    <cellStyle name="Output 6 3 11 2" xfId="36462"/>
    <cellStyle name="Output 6 3 11 2 2" xfId="36463"/>
    <cellStyle name="Output 6 3 11 3" xfId="36464"/>
    <cellStyle name="Output 6 3 12" xfId="36465"/>
    <cellStyle name="Output 6 3 12 2" xfId="36466"/>
    <cellStyle name="Output 6 3 12 2 2" xfId="36467"/>
    <cellStyle name="Output 6 3 12 3" xfId="36468"/>
    <cellStyle name="Output 6 3 13" xfId="36469"/>
    <cellStyle name="Output 6 3 13 2" xfId="36470"/>
    <cellStyle name="Output 6 3 13 2 2" xfId="36471"/>
    <cellStyle name="Output 6 3 13 3" xfId="36472"/>
    <cellStyle name="Output 6 3 14" xfId="36473"/>
    <cellStyle name="Output 6 3 14 2" xfId="36474"/>
    <cellStyle name="Output 6 3 14 2 2" xfId="36475"/>
    <cellStyle name="Output 6 3 14 3" xfId="36476"/>
    <cellStyle name="Output 6 3 15" xfId="36477"/>
    <cellStyle name="Output 6 3 15 2" xfId="36478"/>
    <cellStyle name="Output 6 3 15 2 2" xfId="36479"/>
    <cellStyle name="Output 6 3 15 3" xfId="36480"/>
    <cellStyle name="Output 6 3 16" xfId="36481"/>
    <cellStyle name="Output 6 3 16 2" xfId="36482"/>
    <cellStyle name="Output 6 3 16 2 2" xfId="36483"/>
    <cellStyle name="Output 6 3 16 3" xfId="36484"/>
    <cellStyle name="Output 6 3 17" xfId="36485"/>
    <cellStyle name="Output 6 3 17 2" xfId="36486"/>
    <cellStyle name="Output 6 3 17 2 2" xfId="36487"/>
    <cellStyle name="Output 6 3 17 3" xfId="36488"/>
    <cellStyle name="Output 6 3 18" xfId="36489"/>
    <cellStyle name="Output 6 3 18 2" xfId="36490"/>
    <cellStyle name="Output 6 3 19" xfId="36491"/>
    <cellStyle name="Output 6 3 2" xfId="36492"/>
    <cellStyle name="Output 6 3 2 10" xfId="36493"/>
    <cellStyle name="Output 6 3 2 10 2" xfId="36494"/>
    <cellStyle name="Output 6 3 2 10 2 2" xfId="36495"/>
    <cellStyle name="Output 6 3 2 10 3" xfId="36496"/>
    <cellStyle name="Output 6 3 2 11" xfId="36497"/>
    <cellStyle name="Output 6 3 2 11 2" xfId="36498"/>
    <cellStyle name="Output 6 3 2 11 2 2" xfId="36499"/>
    <cellStyle name="Output 6 3 2 11 3" xfId="36500"/>
    <cellStyle name="Output 6 3 2 12" xfId="36501"/>
    <cellStyle name="Output 6 3 2 12 2" xfId="36502"/>
    <cellStyle name="Output 6 3 2 12 2 2" xfId="36503"/>
    <cellStyle name="Output 6 3 2 12 3" xfId="36504"/>
    <cellStyle name="Output 6 3 2 13" xfId="36505"/>
    <cellStyle name="Output 6 3 2 13 2" xfId="36506"/>
    <cellStyle name="Output 6 3 2 13 2 2" xfId="36507"/>
    <cellStyle name="Output 6 3 2 13 3" xfId="36508"/>
    <cellStyle name="Output 6 3 2 14" xfId="36509"/>
    <cellStyle name="Output 6 3 2 14 2" xfId="36510"/>
    <cellStyle name="Output 6 3 2 14 2 2" xfId="36511"/>
    <cellStyle name="Output 6 3 2 14 3" xfId="36512"/>
    <cellStyle name="Output 6 3 2 15" xfId="36513"/>
    <cellStyle name="Output 6 3 2 15 2" xfId="36514"/>
    <cellStyle name="Output 6 3 2 15 2 2" xfId="36515"/>
    <cellStyle name="Output 6 3 2 15 3" xfId="36516"/>
    <cellStyle name="Output 6 3 2 16" xfId="36517"/>
    <cellStyle name="Output 6 3 2 16 2" xfId="36518"/>
    <cellStyle name="Output 6 3 2 16 2 2" xfId="36519"/>
    <cellStyle name="Output 6 3 2 16 3" xfId="36520"/>
    <cellStyle name="Output 6 3 2 17" xfId="36521"/>
    <cellStyle name="Output 6 3 2 17 2" xfId="36522"/>
    <cellStyle name="Output 6 3 2 17 2 2" xfId="36523"/>
    <cellStyle name="Output 6 3 2 17 3" xfId="36524"/>
    <cellStyle name="Output 6 3 2 18" xfId="36525"/>
    <cellStyle name="Output 6 3 2 18 2" xfId="36526"/>
    <cellStyle name="Output 6 3 2 18 2 2" xfId="36527"/>
    <cellStyle name="Output 6 3 2 18 3" xfId="36528"/>
    <cellStyle name="Output 6 3 2 19" xfId="36529"/>
    <cellStyle name="Output 6 3 2 19 2" xfId="36530"/>
    <cellStyle name="Output 6 3 2 19 2 2" xfId="36531"/>
    <cellStyle name="Output 6 3 2 19 3" xfId="36532"/>
    <cellStyle name="Output 6 3 2 2" xfId="36533"/>
    <cellStyle name="Output 6 3 2 2 2" xfId="36534"/>
    <cellStyle name="Output 6 3 2 2 2 2" xfId="36535"/>
    <cellStyle name="Output 6 3 2 2 3" xfId="36536"/>
    <cellStyle name="Output 6 3 2 20" xfId="36537"/>
    <cellStyle name="Output 6 3 2 20 2" xfId="36538"/>
    <cellStyle name="Output 6 3 2 20 2 2" xfId="36539"/>
    <cellStyle name="Output 6 3 2 20 3" xfId="36540"/>
    <cellStyle name="Output 6 3 2 21" xfId="36541"/>
    <cellStyle name="Output 6 3 2 21 2" xfId="36542"/>
    <cellStyle name="Output 6 3 2 22" xfId="36543"/>
    <cellStyle name="Output 6 3 2 3" xfId="36544"/>
    <cellStyle name="Output 6 3 2 3 2" xfId="36545"/>
    <cellStyle name="Output 6 3 2 3 2 2" xfId="36546"/>
    <cellStyle name="Output 6 3 2 3 3" xfId="36547"/>
    <cellStyle name="Output 6 3 2 4" xfId="36548"/>
    <cellStyle name="Output 6 3 2 4 2" xfId="36549"/>
    <cellStyle name="Output 6 3 2 4 2 2" xfId="36550"/>
    <cellStyle name="Output 6 3 2 4 3" xfId="36551"/>
    <cellStyle name="Output 6 3 2 5" xfId="36552"/>
    <cellStyle name="Output 6 3 2 5 2" xfId="36553"/>
    <cellStyle name="Output 6 3 2 5 2 2" xfId="36554"/>
    <cellStyle name="Output 6 3 2 5 3" xfId="36555"/>
    <cellStyle name="Output 6 3 2 6" xfId="36556"/>
    <cellStyle name="Output 6 3 2 6 2" xfId="36557"/>
    <cellStyle name="Output 6 3 2 6 2 2" xfId="36558"/>
    <cellStyle name="Output 6 3 2 6 3" xfId="36559"/>
    <cellStyle name="Output 6 3 2 7" xfId="36560"/>
    <cellStyle name="Output 6 3 2 7 2" xfId="36561"/>
    <cellStyle name="Output 6 3 2 7 2 2" xfId="36562"/>
    <cellStyle name="Output 6 3 2 7 3" xfId="36563"/>
    <cellStyle name="Output 6 3 2 8" xfId="36564"/>
    <cellStyle name="Output 6 3 2 8 2" xfId="36565"/>
    <cellStyle name="Output 6 3 2 8 2 2" xfId="36566"/>
    <cellStyle name="Output 6 3 2 8 3" xfId="36567"/>
    <cellStyle name="Output 6 3 2 9" xfId="36568"/>
    <cellStyle name="Output 6 3 2 9 2" xfId="36569"/>
    <cellStyle name="Output 6 3 2 9 2 2" xfId="36570"/>
    <cellStyle name="Output 6 3 2 9 3" xfId="36571"/>
    <cellStyle name="Output 6 3 3" xfId="36572"/>
    <cellStyle name="Output 6 3 3 2" xfId="36573"/>
    <cellStyle name="Output 6 3 3 2 2" xfId="36574"/>
    <cellStyle name="Output 6 3 3 3" xfId="36575"/>
    <cellStyle name="Output 6 3 4" xfId="36576"/>
    <cellStyle name="Output 6 3 4 2" xfId="36577"/>
    <cellStyle name="Output 6 3 4 2 2" xfId="36578"/>
    <cellStyle name="Output 6 3 4 3" xfId="36579"/>
    <cellStyle name="Output 6 3 5" xfId="36580"/>
    <cellStyle name="Output 6 3 5 2" xfId="36581"/>
    <cellStyle name="Output 6 3 5 2 2" xfId="36582"/>
    <cellStyle name="Output 6 3 5 3" xfId="36583"/>
    <cellStyle name="Output 6 3 6" xfId="36584"/>
    <cellStyle name="Output 6 3 6 2" xfId="36585"/>
    <cellStyle name="Output 6 3 6 2 2" xfId="36586"/>
    <cellStyle name="Output 6 3 6 3" xfId="36587"/>
    <cellStyle name="Output 6 3 7" xfId="36588"/>
    <cellStyle name="Output 6 3 7 2" xfId="36589"/>
    <cellStyle name="Output 6 3 7 2 2" xfId="36590"/>
    <cellStyle name="Output 6 3 7 3" xfId="36591"/>
    <cellStyle name="Output 6 3 8" xfId="36592"/>
    <cellStyle name="Output 6 3 8 2" xfId="36593"/>
    <cellStyle name="Output 6 3 8 2 2" xfId="36594"/>
    <cellStyle name="Output 6 3 8 3" xfId="36595"/>
    <cellStyle name="Output 6 3 9" xfId="36596"/>
    <cellStyle name="Output 6 3 9 2" xfId="36597"/>
    <cellStyle name="Output 6 3 9 2 2" xfId="36598"/>
    <cellStyle name="Output 6 3 9 3" xfId="36599"/>
    <cellStyle name="Output 6 4" xfId="36600"/>
    <cellStyle name="Output 6 4 10" xfId="36601"/>
    <cellStyle name="Output 6 4 10 2" xfId="36602"/>
    <cellStyle name="Output 6 4 10 2 2" xfId="36603"/>
    <cellStyle name="Output 6 4 10 3" xfId="36604"/>
    <cellStyle name="Output 6 4 11" xfId="36605"/>
    <cellStyle name="Output 6 4 11 2" xfId="36606"/>
    <cellStyle name="Output 6 4 11 2 2" xfId="36607"/>
    <cellStyle name="Output 6 4 11 3" xfId="36608"/>
    <cellStyle name="Output 6 4 12" xfId="36609"/>
    <cellStyle name="Output 6 4 12 2" xfId="36610"/>
    <cellStyle name="Output 6 4 12 2 2" xfId="36611"/>
    <cellStyle name="Output 6 4 12 3" xfId="36612"/>
    <cellStyle name="Output 6 4 13" xfId="36613"/>
    <cellStyle name="Output 6 4 13 2" xfId="36614"/>
    <cellStyle name="Output 6 4 13 2 2" xfId="36615"/>
    <cellStyle name="Output 6 4 13 3" xfId="36616"/>
    <cellStyle name="Output 6 4 14" xfId="36617"/>
    <cellStyle name="Output 6 4 14 2" xfId="36618"/>
    <cellStyle name="Output 6 4 14 2 2" xfId="36619"/>
    <cellStyle name="Output 6 4 14 3" xfId="36620"/>
    <cellStyle name="Output 6 4 15" xfId="36621"/>
    <cellStyle name="Output 6 4 15 2" xfId="36622"/>
    <cellStyle name="Output 6 4 15 2 2" xfId="36623"/>
    <cellStyle name="Output 6 4 15 3" xfId="36624"/>
    <cellStyle name="Output 6 4 16" xfId="36625"/>
    <cellStyle name="Output 6 4 16 2" xfId="36626"/>
    <cellStyle name="Output 6 4 16 2 2" xfId="36627"/>
    <cellStyle name="Output 6 4 16 3" xfId="36628"/>
    <cellStyle name="Output 6 4 17" xfId="36629"/>
    <cellStyle name="Output 6 4 17 2" xfId="36630"/>
    <cellStyle name="Output 6 4 17 2 2" xfId="36631"/>
    <cellStyle name="Output 6 4 17 3" xfId="36632"/>
    <cellStyle name="Output 6 4 18" xfId="36633"/>
    <cellStyle name="Output 6 4 18 2" xfId="36634"/>
    <cellStyle name="Output 6 4 19" xfId="36635"/>
    <cellStyle name="Output 6 4 2" xfId="36636"/>
    <cellStyle name="Output 6 4 2 10" xfId="36637"/>
    <cellStyle name="Output 6 4 2 10 2" xfId="36638"/>
    <cellStyle name="Output 6 4 2 10 2 2" xfId="36639"/>
    <cellStyle name="Output 6 4 2 10 3" xfId="36640"/>
    <cellStyle name="Output 6 4 2 11" xfId="36641"/>
    <cellStyle name="Output 6 4 2 11 2" xfId="36642"/>
    <cellStyle name="Output 6 4 2 11 2 2" xfId="36643"/>
    <cellStyle name="Output 6 4 2 11 3" xfId="36644"/>
    <cellStyle name="Output 6 4 2 12" xfId="36645"/>
    <cellStyle name="Output 6 4 2 12 2" xfId="36646"/>
    <cellStyle name="Output 6 4 2 12 2 2" xfId="36647"/>
    <cellStyle name="Output 6 4 2 12 3" xfId="36648"/>
    <cellStyle name="Output 6 4 2 13" xfId="36649"/>
    <cellStyle name="Output 6 4 2 13 2" xfId="36650"/>
    <cellStyle name="Output 6 4 2 13 2 2" xfId="36651"/>
    <cellStyle name="Output 6 4 2 13 3" xfId="36652"/>
    <cellStyle name="Output 6 4 2 14" xfId="36653"/>
    <cellStyle name="Output 6 4 2 14 2" xfId="36654"/>
    <cellStyle name="Output 6 4 2 14 2 2" xfId="36655"/>
    <cellStyle name="Output 6 4 2 14 3" xfId="36656"/>
    <cellStyle name="Output 6 4 2 15" xfId="36657"/>
    <cellStyle name="Output 6 4 2 15 2" xfId="36658"/>
    <cellStyle name="Output 6 4 2 15 2 2" xfId="36659"/>
    <cellStyle name="Output 6 4 2 15 3" xfId="36660"/>
    <cellStyle name="Output 6 4 2 16" xfId="36661"/>
    <cellStyle name="Output 6 4 2 16 2" xfId="36662"/>
    <cellStyle name="Output 6 4 2 16 2 2" xfId="36663"/>
    <cellStyle name="Output 6 4 2 16 3" xfId="36664"/>
    <cellStyle name="Output 6 4 2 17" xfId="36665"/>
    <cellStyle name="Output 6 4 2 17 2" xfId="36666"/>
    <cellStyle name="Output 6 4 2 17 2 2" xfId="36667"/>
    <cellStyle name="Output 6 4 2 17 3" xfId="36668"/>
    <cellStyle name="Output 6 4 2 18" xfId="36669"/>
    <cellStyle name="Output 6 4 2 18 2" xfId="36670"/>
    <cellStyle name="Output 6 4 2 18 2 2" xfId="36671"/>
    <cellStyle name="Output 6 4 2 18 3" xfId="36672"/>
    <cellStyle name="Output 6 4 2 19" xfId="36673"/>
    <cellStyle name="Output 6 4 2 19 2" xfId="36674"/>
    <cellStyle name="Output 6 4 2 19 2 2" xfId="36675"/>
    <cellStyle name="Output 6 4 2 19 3" xfId="36676"/>
    <cellStyle name="Output 6 4 2 2" xfId="36677"/>
    <cellStyle name="Output 6 4 2 2 2" xfId="36678"/>
    <cellStyle name="Output 6 4 2 2 2 2" xfId="36679"/>
    <cellStyle name="Output 6 4 2 2 3" xfId="36680"/>
    <cellStyle name="Output 6 4 2 20" xfId="36681"/>
    <cellStyle name="Output 6 4 2 20 2" xfId="36682"/>
    <cellStyle name="Output 6 4 2 20 2 2" xfId="36683"/>
    <cellStyle name="Output 6 4 2 20 3" xfId="36684"/>
    <cellStyle name="Output 6 4 2 21" xfId="36685"/>
    <cellStyle name="Output 6 4 2 21 2" xfId="36686"/>
    <cellStyle name="Output 6 4 2 22" xfId="36687"/>
    <cellStyle name="Output 6 4 2 3" xfId="36688"/>
    <cellStyle name="Output 6 4 2 3 2" xfId="36689"/>
    <cellStyle name="Output 6 4 2 3 2 2" xfId="36690"/>
    <cellStyle name="Output 6 4 2 3 3" xfId="36691"/>
    <cellStyle name="Output 6 4 2 4" xfId="36692"/>
    <cellStyle name="Output 6 4 2 4 2" xfId="36693"/>
    <cellStyle name="Output 6 4 2 4 2 2" xfId="36694"/>
    <cellStyle name="Output 6 4 2 4 3" xfId="36695"/>
    <cellStyle name="Output 6 4 2 5" xfId="36696"/>
    <cellStyle name="Output 6 4 2 5 2" xfId="36697"/>
    <cellStyle name="Output 6 4 2 5 2 2" xfId="36698"/>
    <cellStyle name="Output 6 4 2 5 3" xfId="36699"/>
    <cellStyle name="Output 6 4 2 6" xfId="36700"/>
    <cellStyle name="Output 6 4 2 6 2" xfId="36701"/>
    <cellStyle name="Output 6 4 2 6 2 2" xfId="36702"/>
    <cellStyle name="Output 6 4 2 6 3" xfId="36703"/>
    <cellStyle name="Output 6 4 2 7" xfId="36704"/>
    <cellStyle name="Output 6 4 2 7 2" xfId="36705"/>
    <cellStyle name="Output 6 4 2 7 2 2" xfId="36706"/>
    <cellStyle name="Output 6 4 2 7 3" xfId="36707"/>
    <cellStyle name="Output 6 4 2 8" xfId="36708"/>
    <cellStyle name="Output 6 4 2 8 2" xfId="36709"/>
    <cellStyle name="Output 6 4 2 8 2 2" xfId="36710"/>
    <cellStyle name="Output 6 4 2 8 3" xfId="36711"/>
    <cellStyle name="Output 6 4 2 9" xfId="36712"/>
    <cellStyle name="Output 6 4 2 9 2" xfId="36713"/>
    <cellStyle name="Output 6 4 2 9 2 2" xfId="36714"/>
    <cellStyle name="Output 6 4 2 9 3" xfId="36715"/>
    <cellStyle name="Output 6 4 3" xfId="36716"/>
    <cellStyle name="Output 6 4 3 2" xfId="36717"/>
    <cellStyle name="Output 6 4 3 2 2" xfId="36718"/>
    <cellStyle name="Output 6 4 3 3" xfId="36719"/>
    <cellStyle name="Output 6 4 4" xfId="36720"/>
    <cellStyle name="Output 6 4 4 2" xfId="36721"/>
    <cellStyle name="Output 6 4 4 2 2" xfId="36722"/>
    <cellStyle name="Output 6 4 4 3" xfId="36723"/>
    <cellStyle name="Output 6 4 5" xfId="36724"/>
    <cellStyle name="Output 6 4 5 2" xfId="36725"/>
    <cellStyle name="Output 6 4 5 2 2" xfId="36726"/>
    <cellStyle name="Output 6 4 5 3" xfId="36727"/>
    <cellStyle name="Output 6 4 6" xfId="36728"/>
    <cellStyle name="Output 6 4 6 2" xfId="36729"/>
    <cellStyle name="Output 6 4 6 2 2" xfId="36730"/>
    <cellStyle name="Output 6 4 6 3" xfId="36731"/>
    <cellStyle name="Output 6 4 7" xfId="36732"/>
    <cellStyle name="Output 6 4 7 2" xfId="36733"/>
    <cellStyle name="Output 6 4 7 2 2" xfId="36734"/>
    <cellStyle name="Output 6 4 7 3" xfId="36735"/>
    <cellStyle name="Output 6 4 8" xfId="36736"/>
    <cellStyle name="Output 6 4 8 2" xfId="36737"/>
    <cellStyle name="Output 6 4 8 2 2" xfId="36738"/>
    <cellStyle name="Output 6 4 8 3" xfId="36739"/>
    <cellStyle name="Output 6 4 9" xfId="36740"/>
    <cellStyle name="Output 6 4 9 2" xfId="36741"/>
    <cellStyle name="Output 6 4 9 2 2" xfId="36742"/>
    <cellStyle name="Output 6 4 9 3" xfId="36743"/>
    <cellStyle name="Output 6 5" xfId="36744"/>
    <cellStyle name="Output 6 5 10" xfId="36745"/>
    <cellStyle name="Output 6 5 10 2" xfId="36746"/>
    <cellStyle name="Output 6 5 10 2 2" xfId="36747"/>
    <cellStyle name="Output 6 5 10 3" xfId="36748"/>
    <cellStyle name="Output 6 5 11" xfId="36749"/>
    <cellStyle name="Output 6 5 11 2" xfId="36750"/>
    <cellStyle name="Output 6 5 11 2 2" xfId="36751"/>
    <cellStyle name="Output 6 5 11 3" xfId="36752"/>
    <cellStyle name="Output 6 5 12" xfId="36753"/>
    <cellStyle name="Output 6 5 12 2" xfId="36754"/>
    <cellStyle name="Output 6 5 12 2 2" xfId="36755"/>
    <cellStyle name="Output 6 5 12 3" xfId="36756"/>
    <cellStyle name="Output 6 5 13" xfId="36757"/>
    <cellStyle name="Output 6 5 13 2" xfId="36758"/>
    <cellStyle name="Output 6 5 13 2 2" xfId="36759"/>
    <cellStyle name="Output 6 5 13 3" xfId="36760"/>
    <cellStyle name="Output 6 5 14" xfId="36761"/>
    <cellStyle name="Output 6 5 14 2" xfId="36762"/>
    <cellStyle name="Output 6 5 14 2 2" xfId="36763"/>
    <cellStyle name="Output 6 5 14 3" xfId="36764"/>
    <cellStyle name="Output 6 5 15" xfId="36765"/>
    <cellStyle name="Output 6 5 15 2" xfId="36766"/>
    <cellStyle name="Output 6 5 15 2 2" xfId="36767"/>
    <cellStyle name="Output 6 5 15 3" xfId="36768"/>
    <cellStyle name="Output 6 5 16" xfId="36769"/>
    <cellStyle name="Output 6 5 16 2" xfId="36770"/>
    <cellStyle name="Output 6 5 16 2 2" xfId="36771"/>
    <cellStyle name="Output 6 5 16 3" xfId="36772"/>
    <cellStyle name="Output 6 5 17" xfId="36773"/>
    <cellStyle name="Output 6 5 17 2" xfId="36774"/>
    <cellStyle name="Output 6 5 17 2 2" xfId="36775"/>
    <cellStyle name="Output 6 5 17 3" xfId="36776"/>
    <cellStyle name="Output 6 5 18" xfId="36777"/>
    <cellStyle name="Output 6 5 18 2" xfId="36778"/>
    <cellStyle name="Output 6 5 18 2 2" xfId="36779"/>
    <cellStyle name="Output 6 5 18 3" xfId="36780"/>
    <cellStyle name="Output 6 5 19" xfId="36781"/>
    <cellStyle name="Output 6 5 19 2" xfId="36782"/>
    <cellStyle name="Output 6 5 19 2 2" xfId="36783"/>
    <cellStyle name="Output 6 5 19 3" xfId="36784"/>
    <cellStyle name="Output 6 5 2" xfId="36785"/>
    <cellStyle name="Output 6 5 2 10" xfId="36786"/>
    <cellStyle name="Output 6 5 2 10 2" xfId="36787"/>
    <cellStyle name="Output 6 5 2 10 2 2" xfId="36788"/>
    <cellStyle name="Output 6 5 2 10 3" xfId="36789"/>
    <cellStyle name="Output 6 5 2 11" xfId="36790"/>
    <cellStyle name="Output 6 5 2 11 2" xfId="36791"/>
    <cellStyle name="Output 6 5 2 11 2 2" xfId="36792"/>
    <cellStyle name="Output 6 5 2 11 3" xfId="36793"/>
    <cellStyle name="Output 6 5 2 12" xfId="36794"/>
    <cellStyle name="Output 6 5 2 12 2" xfId="36795"/>
    <cellStyle name="Output 6 5 2 12 2 2" xfId="36796"/>
    <cellStyle name="Output 6 5 2 12 3" xfId="36797"/>
    <cellStyle name="Output 6 5 2 13" xfId="36798"/>
    <cellStyle name="Output 6 5 2 13 2" xfId="36799"/>
    <cellStyle name="Output 6 5 2 13 2 2" xfId="36800"/>
    <cellStyle name="Output 6 5 2 13 3" xfId="36801"/>
    <cellStyle name="Output 6 5 2 14" xfId="36802"/>
    <cellStyle name="Output 6 5 2 14 2" xfId="36803"/>
    <cellStyle name="Output 6 5 2 14 2 2" xfId="36804"/>
    <cellStyle name="Output 6 5 2 14 3" xfId="36805"/>
    <cellStyle name="Output 6 5 2 15" xfId="36806"/>
    <cellStyle name="Output 6 5 2 15 2" xfId="36807"/>
    <cellStyle name="Output 6 5 2 15 2 2" xfId="36808"/>
    <cellStyle name="Output 6 5 2 15 3" xfId="36809"/>
    <cellStyle name="Output 6 5 2 16" xfId="36810"/>
    <cellStyle name="Output 6 5 2 16 2" xfId="36811"/>
    <cellStyle name="Output 6 5 2 16 2 2" xfId="36812"/>
    <cellStyle name="Output 6 5 2 16 3" xfId="36813"/>
    <cellStyle name="Output 6 5 2 17" xfId="36814"/>
    <cellStyle name="Output 6 5 2 17 2" xfId="36815"/>
    <cellStyle name="Output 6 5 2 17 2 2" xfId="36816"/>
    <cellStyle name="Output 6 5 2 17 3" xfId="36817"/>
    <cellStyle name="Output 6 5 2 18" xfId="36818"/>
    <cellStyle name="Output 6 5 2 18 2" xfId="36819"/>
    <cellStyle name="Output 6 5 2 18 2 2" xfId="36820"/>
    <cellStyle name="Output 6 5 2 18 3" xfId="36821"/>
    <cellStyle name="Output 6 5 2 19" xfId="36822"/>
    <cellStyle name="Output 6 5 2 19 2" xfId="36823"/>
    <cellStyle name="Output 6 5 2 19 2 2" xfId="36824"/>
    <cellStyle name="Output 6 5 2 19 3" xfId="36825"/>
    <cellStyle name="Output 6 5 2 2" xfId="36826"/>
    <cellStyle name="Output 6 5 2 2 2" xfId="36827"/>
    <cellStyle name="Output 6 5 2 2 2 2" xfId="36828"/>
    <cellStyle name="Output 6 5 2 2 3" xfId="36829"/>
    <cellStyle name="Output 6 5 2 20" xfId="36830"/>
    <cellStyle name="Output 6 5 2 20 2" xfId="36831"/>
    <cellStyle name="Output 6 5 2 20 2 2" xfId="36832"/>
    <cellStyle name="Output 6 5 2 20 3" xfId="36833"/>
    <cellStyle name="Output 6 5 2 21" xfId="36834"/>
    <cellStyle name="Output 6 5 2 21 2" xfId="36835"/>
    <cellStyle name="Output 6 5 2 22" xfId="36836"/>
    <cellStyle name="Output 6 5 2 3" xfId="36837"/>
    <cellStyle name="Output 6 5 2 3 2" xfId="36838"/>
    <cellStyle name="Output 6 5 2 3 2 2" xfId="36839"/>
    <cellStyle name="Output 6 5 2 3 3" xfId="36840"/>
    <cellStyle name="Output 6 5 2 4" xfId="36841"/>
    <cellStyle name="Output 6 5 2 4 2" xfId="36842"/>
    <cellStyle name="Output 6 5 2 4 2 2" xfId="36843"/>
    <cellStyle name="Output 6 5 2 4 3" xfId="36844"/>
    <cellStyle name="Output 6 5 2 5" xfId="36845"/>
    <cellStyle name="Output 6 5 2 5 2" xfId="36846"/>
    <cellStyle name="Output 6 5 2 5 2 2" xfId="36847"/>
    <cellStyle name="Output 6 5 2 5 3" xfId="36848"/>
    <cellStyle name="Output 6 5 2 6" xfId="36849"/>
    <cellStyle name="Output 6 5 2 6 2" xfId="36850"/>
    <cellStyle name="Output 6 5 2 6 2 2" xfId="36851"/>
    <cellStyle name="Output 6 5 2 6 3" xfId="36852"/>
    <cellStyle name="Output 6 5 2 7" xfId="36853"/>
    <cellStyle name="Output 6 5 2 7 2" xfId="36854"/>
    <cellStyle name="Output 6 5 2 7 2 2" xfId="36855"/>
    <cellStyle name="Output 6 5 2 7 3" xfId="36856"/>
    <cellStyle name="Output 6 5 2 8" xfId="36857"/>
    <cellStyle name="Output 6 5 2 8 2" xfId="36858"/>
    <cellStyle name="Output 6 5 2 8 2 2" xfId="36859"/>
    <cellStyle name="Output 6 5 2 8 3" xfId="36860"/>
    <cellStyle name="Output 6 5 2 9" xfId="36861"/>
    <cellStyle name="Output 6 5 2 9 2" xfId="36862"/>
    <cellStyle name="Output 6 5 2 9 2 2" xfId="36863"/>
    <cellStyle name="Output 6 5 2 9 3" xfId="36864"/>
    <cellStyle name="Output 6 5 20" xfId="36865"/>
    <cellStyle name="Output 6 5 20 2" xfId="36866"/>
    <cellStyle name="Output 6 5 20 2 2" xfId="36867"/>
    <cellStyle name="Output 6 5 20 3" xfId="36868"/>
    <cellStyle name="Output 6 5 21" xfId="36869"/>
    <cellStyle name="Output 6 5 21 2" xfId="36870"/>
    <cellStyle name="Output 6 5 21 2 2" xfId="36871"/>
    <cellStyle name="Output 6 5 21 3" xfId="36872"/>
    <cellStyle name="Output 6 5 22" xfId="36873"/>
    <cellStyle name="Output 6 5 22 2" xfId="36874"/>
    <cellStyle name="Output 6 5 23" xfId="36875"/>
    <cellStyle name="Output 6 5 3" xfId="36876"/>
    <cellStyle name="Output 6 5 3 2" xfId="36877"/>
    <cellStyle name="Output 6 5 3 2 2" xfId="36878"/>
    <cellStyle name="Output 6 5 3 3" xfId="36879"/>
    <cellStyle name="Output 6 5 4" xfId="36880"/>
    <cellStyle name="Output 6 5 4 2" xfId="36881"/>
    <cellStyle name="Output 6 5 4 2 2" xfId="36882"/>
    <cellStyle name="Output 6 5 4 3" xfId="36883"/>
    <cellStyle name="Output 6 5 5" xfId="36884"/>
    <cellStyle name="Output 6 5 5 2" xfId="36885"/>
    <cellStyle name="Output 6 5 5 2 2" xfId="36886"/>
    <cellStyle name="Output 6 5 5 3" xfId="36887"/>
    <cellStyle name="Output 6 5 6" xfId="36888"/>
    <cellStyle name="Output 6 5 6 2" xfId="36889"/>
    <cellStyle name="Output 6 5 6 2 2" xfId="36890"/>
    <cellStyle name="Output 6 5 6 3" xfId="36891"/>
    <cellStyle name="Output 6 5 7" xfId="36892"/>
    <cellStyle name="Output 6 5 7 2" xfId="36893"/>
    <cellStyle name="Output 6 5 7 2 2" xfId="36894"/>
    <cellStyle name="Output 6 5 7 3" xfId="36895"/>
    <cellStyle name="Output 6 5 8" xfId="36896"/>
    <cellStyle name="Output 6 5 8 2" xfId="36897"/>
    <cellStyle name="Output 6 5 8 2 2" xfId="36898"/>
    <cellStyle name="Output 6 5 8 3" xfId="36899"/>
    <cellStyle name="Output 6 5 9" xfId="36900"/>
    <cellStyle name="Output 6 5 9 2" xfId="36901"/>
    <cellStyle name="Output 6 5 9 2 2" xfId="36902"/>
    <cellStyle name="Output 6 5 9 3" xfId="36903"/>
    <cellStyle name="Output 6 6" xfId="36904"/>
    <cellStyle name="Output 6 6 10" xfId="36905"/>
    <cellStyle name="Output 6 6 10 2" xfId="36906"/>
    <cellStyle name="Output 6 6 10 2 2" xfId="36907"/>
    <cellStyle name="Output 6 6 10 3" xfId="36908"/>
    <cellStyle name="Output 6 6 11" xfId="36909"/>
    <cellStyle name="Output 6 6 11 2" xfId="36910"/>
    <cellStyle name="Output 6 6 11 2 2" xfId="36911"/>
    <cellStyle name="Output 6 6 11 3" xfId="36912"/>
    <cellStyle name="Output 6 6 12" xfId="36913"/>
    <cellStyle name="Output 6 6 12 2" xfId="36914"/>
    <cellStyle name="Output 6 6 12 2 2" xfId="36915"/>
    <cellStyle name="Output 6 6 12 3" xfId="36916"/>
    <cellStyle name="Output 6 6 13" xfId="36917"/>
    <cellStyle name="Output 6 6 13 2" xfId="36918"/>
    <cellStyle name="Output 6 6 13 2 2" xfId="36919"/>
    <cellStyle name="Output 6 6 13 3" xfId="36920"/>
    <cellStyle name="Output 6 6 14" xfId="36921"/>
    <cellStyle name="Output 6 6 14 2" xfId="36922"/>
    <cellStyle name="Output 6 6 14 2 2" xfId="36923"/>
    <cellStyle name="Output 6 6 14 3" xfId="36924"/>
    <cellStyle name="Output 6 6 15" xfId="36925"/>
    <cellStyle name="Output 6 6 15 2" xfId="36926"/>
    <cellStyle name="Output 6 6 15 2 2" xfId="36927"/>
    <cellStyle name="Output 6 6 15 3" xfId="36928"/>
    <cellStyle name="Output 6 6 16" xfId="36929"/>
    <cellStyle name="Output 6 6 16 2" xfId="36930"/>
    <cellStyle name="Output 6 6 16 2 2" xfId="36931"/>
    <cellStyle name="Output 6 6 16 3" xfId="36932"/>
    <cellStyle name="Output 6 6 17" xfId="36933"/>
    <cellStyle name="Output 6 6 17 2" xfId="36934"/>
    <cellStyle name="Output 6 6 17 2 2" xfId="36935"/>
    <cellStyle name="Output 6 6 17 3" xfId="36936"/>
    <cellStyle name="Output 6 6 18" xfId="36937"/>
    <cellStyle name="Output 6 6 18 2" xfId="36938"/>
    <cellStyle name="Output 6 6 18 2 2" xfId="36939"/>
    <cellStyle name="Output 6 6 18 3" xfId="36940"/>
    <cellStyle name="Output 6 6 19" xfId="36941"/>
    <cellStyle name="Output 6 6 19 2" xfId="36942"/>
    <cellStyle name="Output 6 6 19 2 2" xfId="36943"/>
    <cellStyle name="Output 6 6 19 3" xfId="36944"/>
    <cellStyle name="Output 6 6 2" xfId="36945"/>
    <cellStyle name="Output 6 6 2 2" xfId="36946"/>
    <cellStyle name="Output 6 6 2 2 2" xfId="36947"/>
    <cellStyle name="Output 6 6 2 3" xfId="36948"/>
    <cellStyle name="Output 6 6 20" xfId="36949"/>
    <cellStyle name="Output 6 6 20 2" xfId="36950"/>
    <cellStyle name="Output 6 6 20 2 2" xfId="36951"/>
    <cellStyle name="Output 6 6 20 3" xfId="36952"/>
    <cellStyle name="Output 6 6 21" xfId="36953"/>
    <cellStyle name="Output 6 6 21 2" xfId="36954"/>
    <cellStyle name="Output 6 6 22" xfId="36955"/>
    <cellStyle name="Output 6 6 3" xfId="36956"/>
    <cellStyle name="Output 6 6 3 2" xfId="36957"/>
    <cellStyle name="Output 6 6 3 2 2" xfId="36958"/>
    <cellStyle name="Output 6 6 3 3" xfId="36959"/>
    <cellStyle name="Output 6 6 4" xfId="36960"/>
    <cellStyle name="Output 6 6 4 2" xfId="36961"/>
    <cellStyle name="Output 6 6 4 2 2" xfId="36962"/>
    <cellStyle name="Output 6 6 4 3" xfId="36963"/>
    <cellStyle name="Output 6 6 5" xfId="36964"/>
    <cellStyle name="Output 6 6 5 2" xfId="36965"/>
    <cellStyle name="Output 6 6 5 2 2" xfId="36966"/>
    <cellStyle name="Output 6 6 5 3" xfId="36967"/>
    <cellStyle name="Output 6 6 6" xfId="36968"/>
    <cellStyle name="Output 6 6 6 2" xfId="36969"/>
    <cellStyle name="Output 6 6 6 2 2" xfId="36970"/>
    <cellStyle name="Output 6 6 6 3" xfId="36971"/>
    <cellStyle name="Output 6 6 7" xfId="36972"/>
    <cellStyle name="Output 6 6 7 2" xfId="36973"/>
    <cellStyle name="Output 6 6 7 2 2" xfId="36974"/>
    <cellStyle name="Output 6 6 7 3" xfId="36975"/>
    <cellStyle name="Output 6 6 8" xfId="36976"/>
    <cellStyle name="Output 6 6 8 2" xfId="36977"/>
    <cellStyle name="Output 6 6 8 2 2" xfId="36978"/>
    <cellStyle name="Output 6 6 8 3" xfId="36979"/>
    <cellStyle name="Output 6 6 9" xfId="36980"/>
    <cellStyle name="Output 6 6 9 2" xfId="36981"/>
    <cellStyle name="Output 6 6 9 2 2" xfId="36982"/>
    <cellStyle name="Output 6 6 9 3" xfId="36983"/>
    <cellStyle name="Output 6 7" xfId="36984"/>
    <cellStyle name="Output 6 7 2" xfId="36985"/>
    <cellStyle name="Output 6 7 2 2" xfId="36986"/>
    <cellStyle name="Output 6 7 3" xfId="36987"/>
    <cellStyle name="Output 6 8" xfId="36988"/>
    <cellStyle name="Output 6 8 2" xfId="36989"/>
    <cellStyle name="Output 6 8 2 2" xfId="36990"/>
    <cellStyle name="Output 6 8 3" xfId="36991"/>
    <cellStyle name="Output 6 9" xfId="36992"/>
    <cellStyle name="Output 6 9 2" xfId="36993"/>
    <cellStyle name="Output 6 9 2 2" xfId="36994"/>
    <cellStyle name="Output 6 9 3" xfId="36995"/>
    <cellStyle name="Output Amounts" xfId="36996"/>
    <cellStyle name="Output Column Headings" xfId="36997"/>
    <cellStyle name="Output Line Items" xfId="36998"/>
    <cellStyle name="Output Report Heading" xfId="36999"/>
    <cellStyle name="Output Report Title" xfId="37000"/>
    <cellStyle name="Percent" xfId="5" builtinId="5"/>
    <cellStyle name="Percent +/-" xfId="37001"/>
    <cellStyle name="Percent 128" xfId="37002"/>
    <cellStyle name="Percent 2" xfId="37003"/>
    <cellStyle name="Percent 2 2" xfId="37004"/>
    <cellStyle name="Percent 2 3" xfId="37005"/>
    <cellStyle name="Percent 3" xfId="37006"/>
    <cellStyle name="Percent 3 2" xfId="37007"/>
    <cellStyle name="Percent 3 2 2" xfId="37008"/>
    <cellStyle name="Percent 3 2 3" xfId="37009"/>
    <cellStyle name="Percent 3 2 4" xfId="37010"/>
    <cellStyle name="Percent 3 3" xfId="37011"/>
    <cellStyle name="Percent 3 4" xfId="37012"/>
    <cellStyle name="Percent 3 5" xfId="37013"/>
    <cellStyle name="Percent 4" xfId="37014"/>
    <cellStyle name="Percent 5" xfId="37015"/>
    <cellStyle name="Plain" xfId="37016"/>
    <cellStyle name="Shaded" xfId="37017"/>
    <cellStyle name="Shaded 2" xfId="37018"/>
    <cellStyle name="Style 1" xfId="37019"/>
    <cellStyle name="Style 1 2" xfId="37020"/>
    <cellStyle name="Style 1 3" xfId="37021"/>
    <cellStyle name="Style 1_MONTH 5" xfId="37022"/>
    <cellStyle name="Title 1" xfId="37023"/>
    <cellStyle name="Title 2" xfId="37024"/>
    <cellStyle name="Title 2 2" xfId="37025"/>
    <cellStyle name="Title 2 2 2" xfId="37026"/>
    <cellStyle name="Title 2 2 3" xfId="37027"/>
    <cellStyle name="Title 2 2 4" xfId="37028"/>
    <cellStyle name="Title 2 3" xfId="37029"/>
    <cellStyle name="Title 2 4" xfId="37030"/>
    <cellStyle name="Title 2 5" xfId="37031"/>
    <cellStyle name="Title 2 6" xfId="37032"/>
    <cellStyle name="Title 2_5A4 10-11 Templates Final" xfId="37033"/>
    <cellStyle name="Title 3" xfId="37034"/>
    <cellStyle name="Title 4" xfId="37035"/>
    <cellStyle name="Title 5" xfId="37036"/>
    <cellStyle name="Title 6" xfId="37037"/>
    <cellStyle name="Top_Centred" xfId="37038"/>
    <cellStyle name="Total 2" xfId="37039"/>
    <cellStyle name="Total 2 10" xfId="37040"/>
    <cellStyle name="Total 2 10 2" xfId="37041"/>
    <cellStyle name="Total 2 10 2 2" xfId="37042"/>
    <cellStyle name="Total 2 10 3" xfId="37043"/>
    <cellStyle name="Total 2 11" xfId="37044"/>
    <cellStyle name="Total 2 11 2" xfId="37045"/>
    <cellStyle name="Total 2 11 2 2" xfId="37046"/>
    <cellStyle name="Total 2 11 3" xfId="37047"/>
    <cellStyle name="Total 2 12" xfId="37048"/>
    <cellStyle name="Total 2 12 2" xfId="37049"/>
    <cellStyle name="Total 2 12 2 2" xfId="37050"/>
    <cellStyle name="Total 2 12 3" xfId="37051"/>
    <cellStyle name="Total 2 13" xfId="37052"/>
    <cellStyle name="Total 2 13 2" xfId="37053"/>
    <cellStyle name="Total 2 13 2 2" xfId="37054"/>
    <cellStyle name="Total 2 13 3" xfId="37055"/>
    <cellStyle name="Total 2 14" xfId="37056"/>
    <cellStyle name="Total 2 14 2" xfId="37057"/>
    <cellStyle name="Total 2 14 2 2" xfId="37058"/>
    <cellStyle name="Total 2 14 3" xfId="37059"/>
    <cellStyle name="Total 2 15" xfId="37060"/>
    <cellStyle name="Total 2 15 2" xfId="37061"/>
    <cellStyle name="Total 2 15 2 2" xfId="37062"/>
    <cellStyle name="Total 2 15 3" xfId="37063"/>
    <cellStyle name="Total 2 16" xfId="37064"/>
    <cellStyle name="Total 2 16 2" xfId="37065"/>
    <cellStyle name="Total 2 16 2 2" xfId="37066"/>
    <cellStyle name="Total 2 16 3" xfId="37067"/>
    <cellStyle name="Total 2 17" xfId="37068"/>
    <cellStyle name="Total 2 17 2" xfId="37069"/>
    <cellStyle name="Total 2 17 2 2" xfId="37070"/>
    <cellStyle name="Total 2 17 3" xfId="37071"/>
    <cellStyle name="Total 2 18" xfId="37072"/>
    <cellStyle name="Total 2 18 2" xfId="37073"/>
    <cellStyle name="Total 2 18 2 2" xfId="37074"/>
    <cellStyle name="Total 2 18 3" xfId="37075"/>
    <cellStyle name="Total 2 19" xfId="37076"/>
    <cellStyle name="Total 2 19 2" xfId="37077"/>
    <cellStyle name="Total 2 19 2 2" xfId="37078"/>
    <cellStyle name="Total 2 19 3" xfId="37079"/>
    <cellStyle name="Total 2 2" xfId="37080"/>
    <cellStyle name="Total 2 2 10" xfId="37081"/>
    <cellStyle name="Total 2 2 10 2" xfId="37082"/>
    <cellStyle name="Total 2 2 10 2 2" xfId="37083"/>
    <cellStyle name="Total 2 2 10 3" xfId="37084"/>
    <cellStyle name="Total 2 2 11" xfId="37085"/>
    <cellStyle name="Total 2 2 11 2" xfId="37086"/>
    <cellStyle name="Total 2 2 11 2 2" xfId="37087"/>
    <cellStyle name="Total 2 2 11 3" xfId="37088"/>
    <cellStyle name="Total 2 2 12" xfId="37089"/>
    <cellStyle name="Total 2 2 12 2" xfId="37090"/>
    <cellStyle name="Total 2 2 12 2 2" xfId="37091"/>
    <cellStyle name="Total 2 2 12 3" xfId="37092"/>
    <cellStyle name="Total 2 2 13" xfId="37093"/>
    <cellStyle name="Total 2 2 13 2" xfId="37094"/>
    <cellStyle name="Total 2 2 13 2 2" xfId="37095"/>
    <cellStyle name="Total 2 2 13 3" xfId="37096"/>
    <cellStyle name="Total 2 2 14" xfId="37097"/>
    <cellStyle name="Total 2 2 14 2" xfId="37098"/>
    <cellStyle name="Total 2 2 14 2 2" xfId="37099"/>
    <cellStyle name="Total 2 2 14 3" xfId="37100"/>
    <cellStyle name="Total 2 2 15" xfId="37101"/>
    <cellStyle name="Total 2 2 15 2" xfId="37102"/>
    <cellStyle name="Total 2 2 15 2 2" xfId="37103"/>
    <cellStyle name="Total 2 2 15 3" xfId="37104"/>
    <cellStyle name="Total 2 2 16" xfId="37105"/>
    <cellStyle name="Total 2 2 16 2" xfId="37106"/>
    <cellStyle name="Total 2 2 16 2 2" xfId="37107"/>
    <cellStyle name="Total 2 2 16 3" xfId="37108"/>
    <cellStyle name="Total 2 2 17" xfId="37109"/>
    <cellStyle name="Total 2 2 17 2" xfId="37110"/>
    <cellStyle name="Total 2 2 17 2 2" xfId="37111"/>
    <cellStyle name="Total 2 2 17 3" xfId="37112"/>
    <cellStyle name="Total 2 2 18" xfId="37113"/>
    <cellStyle name="Total 2 2 18 2" xfId="37114"/>
    <cellStyle name="Total 2 2 18 2 2" xfId="37115"/>
    <cellStyle name="Total 2 2 18 3" xfId="37116"/>
    <cellStyle name="Total 2 2 19" xfId="37117"/>
    <cellStyle name="Total 2 2 19 2" xfId="37118"/>
    <cellStyle name="Total 2 2 19 2 2" xfId="37119"/>
    <cellStyle name="Total 2 2 19 3" xfId="37120"/>
    <cellStyle name="Total 2 2 2" xfId="37121"/>
    <cellStyle name="Total 2 2 2 10" xfId="37122"/>
    <cellStyle name="Total 2 2 2 10 2" xfId="37123"/>
    <cellStyle name="Total 2 2 2 10 2 2" xfId="37124"/>
    <cellStyle name="Total 2 2 2 10 3" xfId="37125"/>
    <cellStyle name="Total 2 2 2 11" xfId="37126"/>
    <cellStyle name="Total 2 2 2 11 2" xfId="37127"/>
    <cellStyle name="Total 2 2 2 11 2 2" xfId="37128"/>
    <cellStyle name="Total 2 2 2 11 3" xfId="37129"/>
    <cellStyle name="Total 2 2 2 12" xfId="37130"/>
    <cellStyle name="Total 2 2 2 12 2" xfId="37131"/>
    <cellStyle name="Total 2 2 2 12 2 2" xfId="37132"/>
    <cellStyle name="Total 2 2 2 12 3" xfId="37133"/>
    <cellStyle name="Total 2 2 2 13" xfId="37134"/>
    <cellStyle name="Total 2 2 2 13 2" xfId="37135"/>
    <cellStyle name="Total 2 2 2 13 2 2" xfId="37136"/>
    <cellStyle name="Total 2 2 2 13 3" xfId="37137"/>
    <cellStyle name="Total 2 2 2 14" xfId="37138"/>
    <cellStyle name="Total 2 2 2 14 2" xfId="37139"/>
    <cellStyle name="Total 2 2 2 14 2 2" xfId="37140"/>
    <cellStyle name="Total 2 2 2 14 3" xfId="37141"/>
    <cellStyle name="Total 2 2 2 15" xfId="37142"/>
    <cellStyle name="Total 2 2 2 15 2" xfId="37143"/>
    <cellStyle name="Total 2 2 2 15 2 2" xfId="37144"/>
    <cellStyle name="Total 2 2 2 15 3" xfId="37145"/>
    <cellStyle name="Total 2 2 2 16" xfId="37146"/>
    <cellStyle name="Total 2 2 2 16 2" xfId="37147"/>
    <cellStyle name="Total 2 2 2 16 2 2" xfId="37148"/>
    <cellStyle name="Total 2 2 2 16 3" xfId="37149"/>
    <cellStyle name="Total 2 2 2 17" xfId="37150"/>
    <cellStyle name="Total 2 2 2 17 2" xfId="37151"/>
    <cellStyle name="Total 2 2 2 17 2 2" xfId="37152"/>
    <cellStyle name="Total 2 2 2 17 3" xfId="37153"/>
    <cellStyle name="Total 2 2 2 18" xfId="37154"/>
    <cellStyle name="Total 2 2 2 18 2" xfId="37155"/>
    <cellStyle name="Total 2 2 2 19" xfId="37156"/>
    <cellStyle name="Total 2 2 2 2" xfId="37157"/>
    <cellStyle name="Total 2 2 2 2 10" xfId="37158"/>
    <cellStyle name="Total 2 2 2 2 10 2" xfId="37159"/>
    <cellStyle name="Total 2 2 2 2 10 2 2" xfId="37160"/>
    <cellStyle name="Total 2 2 2 2 10 3" xfId="37161"/>
    <cellStyle name="Total 2 2 2 2 11" xfId="37162"/>
    <cellStyle name="Total 2 2 2 2 11 2" xfId="37163"/>
    <cellStyle name="Total 2 2 2 2 11 2 2" xfId="37164"/>
    <cellStyle name="Total 2 2 2 2 11 3" xfId="37165"/>
    <cellStyle name="Total 2 2 2 2 12" xfId="37166"/>
    <cellStyle name="Total 2 2 2 2 12 2" xfId="37167"/>
    <cellStyle name="Total 2 2 2 2 12 2 2" xfId="37168"/>
    <cellStyle name="Total 2 2 2 2 12 3" xfId="37169"/>
    <cellStyle name="Total 2 2 2 2 13" xfId="37170"/>
    <cellStyle name="Total 2 2 2 2 13 2" xfId="37171"/>
    <cellStyle name="Total 2 2 2 2 13 2 2" xfId="37172"/>
    <cellStyle name="Total 2 2 2 2 13 3" xfId="37173"/>
    <cellStyle name="Total 2 2 2 2 14" xfId="37174"/>
    <cellStyle name="Total 2 2 2 2 14 2" xfId="37175"/>
    <cellStyle name="Total 2 2 2 2 14 2 2" xfId="37176"/>
    <cellStyle name="Total 2 2 2 2 14 3" xfId="37177"/>
    <cellStyle name="Total 2 2 2 2 15" xfId="37178"/>
    <cellStyle name="Total 2 2 2 2 15 2" xfId="37179"/>
    <cellStyle name="Total 2 2 2 2 15 2 2" xfId="37180"/>
    <cellStyle name="Total 2 2 2 2 15 3" xfId="37181"/>
    <cellStyle name="Total 2 2 2 2 16" xfId="37182"/>
    <cellStyle name="Total 2 2 2 2 16 2" xfId="37183"/>
    <cellStyle name="Total 2 2 2 2 16 2 2" xfId="37184"/>
    <cellStyle name="Total 2 2 2 2 16 3" xfId="37185"/>
    <cellStyle name="Total 2 2 2 2 17" xfId="37186"/>
    <cellStyle name="Total 2 2 2 2 17 2" xfId="37187"/>
    <cellStyle name="Total 2 2 2 2 17 2 2" xfId="37188"/>
    <cellStyle name="Total 2 2 2 2 17 3" xfId="37189"/>
    <cellStyle name="Total 2 2 2 2 18" xfId="37190"/>
    <cellStyle name="Total 2 2 2 2 18 2" xfId="37191"/>
    <cellStyle name="Total 2 2 2 2 18 2 2" xfId="37192"/>
    <cellStyle name="Total 2 2 2 2 18 3" xfId="37193"/>
    <cellStyle name="Total 2 2 2 2 19" xfId="37194"/>
    <cellStyle name="Total 2 2 2 2 19 2" xfId="37195"/>
    <cellStyle name="Total 2 2 2 2 19 2 2" xfId="37196"/>
    <cellStyle name="Total 2 2 2 2 19 3" xfId="37197"/>
    <cellStyle name="Total 2 2 2 2 2" xfId="37198"/>
    <cellStyle name="Total 2 2 2 2 2 2" xfId="37199"/>
    <cellStyle name="Total 2 2 2 2 2 2 2" xfId="37200"/>
    <cellStyle name="Total 2 2 2 2 2 3" xfId="37201"/>
    <cellStyle name="Total 2 2 2 2 20" xfId="37202"/>
    <cellStyle name="Total 2 2 2 2 20 2" xfId="37203"/>
    <cellStyle name="Total 2 2 2 2 20 2 2" xfId="37204"/>
    <cellStyle name="Total 2 2 2 2 20 3" xfId="37205"/>
    <cellStyle name="Total 2 2 2 2 21" xfId="37206"/>
    <cellStyle name="Total 2 2 2 2 21 2" xfId="37207"/>
    <cellStyle name="Total 2 2 2 2 22" xfId="37208"/>
    <cellStyle name="Total 2 2 2 2 3" xfId="37209"/>
    <cellStyle name="Total 2 2 2 2 3 2" xfId="37210"/>
    <cellStyle name="Total 2 2 2 2 3 2 2" xfId="37211"/>
    <cellStyle name="Total 2 2 2 2 3 3" xfId="37212"/>
    <cellStyle name="Total 2 2 2 2 4" xfId="37213"/>
    <cellStyle name="Total 2 2 2 2 4 2" xfId="37214"/>
    <cellStyle name="Total 2 2 2 2 4 2 2" xfId="37215"/>
    <cellStyle name="Total 2 2 2 2 4 3" xfId="37216"/>
    <cellStyle name="Total 2 2 2 2 5" xfId="37217"/>
    <cellStyle name="Total 2 2 2 2 5 2" xfId="37218"/>
    <cellStyle name="Total 2 2 2 2 5 2 2" xfId="37219"/>
    <cellStyle name="Total 2 2 2 2 5 3" xfId="37220"/>
    <cellStyle name="Total 2 2 2 2 6" xfId="37221"/>
    <cellStyle name="Total 2 2 2 2 6 2" xfId="37222"/>
    <cellStyle name="Total 2 2 2 2 6 2 2" xfId="37223"/>
    <cellStyle name="Total 2 2 2 2 6 3" xfId="37224"/>
    <cellStyle name="Total 2 2 2 2 7" xfId="37225"/>
    <cellStyle name="Total 2 2 2 2 7 2" xfId="37226"/>
    <cellStyle name="Total 2 2 2 2 7 2 2" xfId="37227"/>
    <cellStyle name="Total 2 2 2 2 7 3" xfId="37228"/>
    <cellStyle name="Total 2 2 2 2 8" xfId="37229"/>
    <cellStyle name="Total 2 2 2 2 8 2" xfId="37230"/>
    <cellStyle name="Total 2 2 2 2 8 2 2" xfId="37231"/>
    <cellStyle name="Total 2 2 2 2 8 3" xfId="37232"/>
    <cellStyle name="Total 2 2 2 2 9" xfId="37233"/>
    <cellStyle name="Total 2 2 2 2 9 2" xfId="37234"/>
    <cellStyle name="Total 2 2 2 2 9 2 2" xfId="37235"/>
    <cellStyle name="Total 2 2 2 2 9 3" xfId="37236"/>
    <cellStyle name="Total 2 2 2 3" xfId="37237"/>
    <cellStyle name="Total 2 2 2 3 2" xfId="37238"/>
    <cellStyle name="Total 2 2 2 3 2 2" xfId="37239"/>
    <cellStyle name="Total 2 2 2 3 3" xfId="37240"/>
    <cellStyle name="Total 2 2 2 4" xfId="37241"/>
    <cellStyle name="Total 2 2 2 4 2" xfId="37242"/>
    <cellStyle name="Total 2 2 2 4 2 2" xfId="37243"/>
    <cellStyle name="Total 2 2 2 4 3" xfId="37244"/>
    <cellStyle name="Total 2 2 2 5" xfId="37245"/>
    <cellStyle name="Total 2 2 2 5 2" xfId="37246"/>
    <cellStyle name="Total 2 2 2 5 2 2" xfId="37247"/>
    <cellStyle name="Total 2 2 2 5 3" xfId="37248"/>
    <cellStyle name="Total 2 2 2 6" xfId="37249"/>
    <cellStyle name="Total 2 2 2 6 2" xfId="37250"/>
    <cellStyle name="Total 2 2 2 6 2 2" xfId="37251"/>
    <cellStyle name="Total 2 2 2 6 3" xfId="37252"/>
    <cellStyle name="Total 2 2 2 7" xfId="37253"/>
    <cellStyle name="Total 2 2 2 7 2" xfId="37254"/>
    <cellStyle name="Total 2 2 2 7 2 2" xfId="37255"/>
    <cellStyle name="Total 2 2 2 7 3" xfId="37256"/>
    <cellStyle name="Total 2 2 2 8" xfId="37257"/>
    <cellStyle name="Total 2 2 2 8 2" xfId="37258"/>
    <cellStyle name="Total 2 2 2 8 2 2" xfId="37259"/>
    <cellStyle name="Total 2 2 2 8 3" xfId="37260"/>
    <cellStyle name="Total 2 2 2 9" xfId="37261"/>
    <cellStyle name="Total 2 2 2 9 2" xfId="37262"/>
    <cellStyle name="Total 2 2 2 9 2 2" xfId="37263"/>
    <cellStyle name="Total 2 2 2 9 3" xfId="37264"/>
    <cellStyle name="Total 2 2 20" xfId="37265"/>
    <cellStyle name="Total 2 2 20 2" xfId="37266"/>
    <cellStyle name="Total 2 2 20 2 2" xfId="37267"/>
    <cellStyle name="Total 2 2 20 3" xfId="37268"/>
    <cellStyle name="Total 2 2 21" xfId="37269"/>
    <cellStyle name="Total 2 2 21 2" xfId="37270"/>
    <cellStyle name="Total 2 2 22" xfId="37271"/>
    <cellStyle name="Total 2 2 3" xfId="37272"/>
    <cellStyle name="Total 2 2 3 10" xfId="37273"/>
    <cellStyle name="Total 2 2 3 10 2" xfId="37274"/>
    <cellStyle name="Total 2 2 3 10 2 2" xfId="37275"/>
    <cellStyle name="Total 2 2 3 10 3" xfId="37276"/>
    <cellStyle name="Total 2 2 3 11" xfId="37277"/>
    <cellStyle name="Total 2 2 3 11 2" xfId="37278"/>
    <cellStyle name="Total 2 2 3 11 2 2" xfId="37279"/>
    <cellStyle name="Total 2 2 3 11 3" xfId="37280"/>
    <cellStyle name="Total 2 2 3 12" xfId="37281"/>
    <cellStyle name="Total 2 2 3 12 2" xfId="37282"/>
    <cellStyle name="Total 2 2 3 12 2 2" xfId="37283"/>
    <cellStyle name="Total 2 2 3 12 3" xfId="37284"/>
    <cellStyle name="Total 2 2 3 13" xfId="37285"/>
    <cellStyle name="Total 2 2 3 13 2" xfId="37286"/>
    <cellStyle name="Total 2 2 3 13 2 2" xfId="37287"/>
    <cellStyle name="Total 2 2 3 13 3" xfId="37288"/>
    <cellStyle name="Total 2 2 3 14" xfId="37289"/>
    <cellStyle name="Total 2 2 3 14 2" xfId="37290"/>
    <cellStyle name="Total 2 2 3 14 2 2" xfId="37291"/>
    <cellStyle name="Total 2 2 3 14 3" xfId="37292"/>
    <cellStyle name="Total 2 2 3 15" xfId="37293"/>
    <cellStyle name="Total 2 2 3 15 2" xfId="37294"/>
    <cellStyle name="Total 2 2 3 15 2 2" xfId="37295"/>
    <cellStyle name="Total 2 2 3 15 3" xfId="37296"/>
    <cellStyle name="Total 2 2 3 16" xfId="37297"/>
    <cellStyle name="Total 2 2 3 16 2" xfId="37298"/>
    <cellStyle name="Total 2 2 3 16 2 2" xfId="37299"/>
    <cellStyle name="Total 2 2 3 16 3" xfId="37300"/>
    <cellStyle name="Total 2 2 3 17" xfId="37301"/>
    <cellStyle name="Total 2 2 3 17 2" xfId="37302"/>
    <cellStyle name="Total 2 2 3 17 2 2" xfId="37303"/>
    <cellStyle name="Total 2 2 3 17 3" xfId="37304"/>
    <cellStyle name="Total 2 2 3 18" xfId="37305"/>
    <cellStyle name="Total 2 2 3 18 2" xfId="37306"/>
    <cellStyle name="Total 2 2 3 19" xfId="37307"/>
    <cellStyle name="Total 2 2 3 2" xfId="37308"/>
    <cellStyle name="Total 2 2 3 2 10" xfId="37309"/>
    <cellStyle name="Total 2 2 3 2 10 2" xfId="37310"/>
    <cellStyle name="Total 2 2 3 2 10 2 2" xfId="37311"/>
    <cellStyle name="Total 2 2 3 2 10 3" xfId="37312"/>
    <cellStyle name="Total 2 2 3 2 11" xfId="37313"/>
    <cellStyle name="Total 2 2 3 2 11 2" xfId="37314"/>
    <cellStyle name="Total 2 2 3 2 11 2 2" xfId="37315"/>
    <cellStyle name="Total 2 2 3 2 11 3" xfId="37316"/>
    <cellStyle name="Total 2 2 3 2 12" xfId="37317"/>
    <cellStyle name="Total 2 2 3 2 12 2" xfId="37318"/>
    <cellStyle name="Total 2 2 3 2 12 2 2" xfId="37319"/>
    <cellStyle name="Total 2 2 3 2 12 3" xfId="37320"/>
    <cellStyle name="Total 2 2 3 2 13" xfId="37321"/>
    <cellStyle name="Total 2 2 3 2 13 2" xfId="37322"/>
    <cellStyle name="Total 2 2 3 2 13 2 2" xfId="37323"/>
    <cellStyle name="Total 2 2 3 2 13 3" xfId="37324"/>
    <cellStyle name="Total 2 2 3 2 14" xfId="37325"/>
    <cellStyle name="Total 2 2 3 2 14 2" xfId="37326"/>
    <cellStyle name="Total 2 2 3 2 14 2 2" xfId="37327"/>
    <cellStyle name="Total 2 2 3 2 14 3" xfId="37328"/>
    <cellStyle name="Total 2 2 3 2 15" xfId="37329"/>
    <cellStyle name="Total 2 2 3 2 15 2" xfId="37330"/>
    <cellStyle name="Total 2 2 3 2 15 2 2" xfId="37331"/>
    <cellStyle name="Total 2 2 3 2 15 3" xfId="37332"/>
    <cellStyle name="Total 2 2 3 2 16" xfId="37333"/>
    <cellStyle name="Total 2 2 3 2 16 2" xfId="37334"/>
    <cellStyle name="Total 2 2 3 2 16 2 2" xfId="37335"/>
    <cellStyle name="Total 2 2 3 2 16 3" xfId="37336"/>
    <cellStyle name="Total 2 2 3 2 17" xfId="37337"/>
    <cellStyle name="Total 2 2 3 2 17 2" xfId="37338"/>
    <cellStyle name="Total 2 2 3 2 17 2 2" xfId="37339"/>
    <cellStyle name="Total 2 2 3 2 17 3" xfId="37340"/>
    <cellStyle name="Total 2 2 3 2 18" xfId="37341"/>
    <cellStyle name="Total 2 2 3 2 18 2" xfId="37342"/>
    <cellStyle name="Total 2 2 3 2 18 2 2" xfId="37343"/>
    <cellStyle name="Total 2 2 3 2 18 3" xfId="37344"/>
    <cellStyle name="Total 2 2 3 2 19" xfId="37345"/>
    <cellStyle name="Total 2 2 3 2 19 2" xfId="37346"/>
    <cellStyle name="Total 2 2 3 2 19 2 2" xfId="37347"/>
    <cellStyle name="Total 2 2 3 2 19 3" xfId="37348"/>
    <cellStyle name="Total 2 2 3 2 2" xfId="37349"/>
    <cellStyle name="Total 2 2 3 2 2 2" xfId="37350"/>
    <cellStyle name="Total 2 2 3 2 2 2 2" xfId="37351"/>
    <cellStyle name="Total 2 2 3 2 2 3" xfId="37352"/>
    <cellStyle name="Total 2 2 3 2 20" xfId="37353"/>
    <cellStyle name="Total 2 2 3 2 20 2" xfId="37354"/>
    <cellStyle name="Total 2 2 3 2 20 2 2" xfId="37355"/>
    <cellStyle name="Total 2 2 3 2 20 3" xfId="37356"/>
    <cellStyle name="Total 2 2 3 2 21" xfId="37357"/>
    <cellStyle name="Total 2 2 3 2 21 2" xfId="37358"/>
    <cellStyle name="Total 2 2 3 2 22" xfId="37359"/>
    <cellStyle name="Total 2 2 3 2 3" xfId="37360"/>
    <cellStyle name="Total 2 2 3 2 3 2" xfId="37361"/>
    <cellStyle name="Total 2 2 3 2 3 2 2" xfId="37362"/>
    <cellStyle name="Total 2 2 3 2 3 3" xfId="37363"/>
    <cellStyle name="Total 2 2 3 2 4" xfId="37364"/>
    <cellStyle name="Total 2 2 3 2 4 2" xfId="37365"/>
    <cellStyle name="Total 2 2 3 2 4 2 2" xfId="37366"/>
    <cellStyle name="Total 2 2 3 2 4 3" xfId="37367"/>
    <cellStyle name="Total 2 2 3 2 5" xfId="37368"/>
    <cellStyle name="Total 2 2 3 2 5 2" xfId="37369"/>
    <cellStyle name="Total 2 2 3 2 5 2 2" xfId="37370"/>
    <cellStyle name="Total 2 2 3 2 5 3" xfId="37371"/>
    <cellStyle name="Total 2 2 3 2 6" xfId="37372"/>
    <cellStyle name="Total 2 2 3 2 6 2" xfId="37373"/>
    <cellStyle name="Total 2 2 3 2 6 2 2" xfId="37374"/>
    <cellStyle name="Total 2 2 3 2 6 3" xfId="37375"/>
    <cellStyle name="Total 2 2 3 2 7" xfId="37376"/>
    <cellStyle name="Total 2 2 3 2 7 2" xfId="37377"/>
    <cellStyle name="Total 2 2 3 2 7 2 2" xfId="37378"/>
    <cellStyle name="Total 2 2 3 2 7 3" xfId="37379"/>
    <cellStyle name="Total 2 2 3 2 8" xfId="37380"/>
    <cellStyle name="Total 2 2 3 2 8 2" xfId="37381"/>
    <cellStyle name="Total 2 2 3 2 8 2 2" xfId="37382"/>
    <cellStyle name="Total 2 2 3 2 8 3" xfId="37383"/>
    <cellStyle name="Total 2 2 3 2 9" xfId="37384"/>
    <cellStyle name="Total 2 2 3 2 9 2" xfId="37385"/>
    <cellStyle name="Total 2 2 3 2 9 2 2" xfId="37386"/>
    <cellStyle name="Total 2 2 3 2 9 3" xfId="37387"/>
    <cellStyle name="Total 2 2 3 3" xfId="37388"/>
    <cellStyle name="Total 2 2 3 3 2" xfId="37389"/>
    <cellStyle name="Total 2 2 3 3 2 2" xfId="37390"/>
    <cellStyle name="Total 2 2 3 3 3" xfId="37391"/>
    <cellStyle name="Total 2 2 3 4" xfId="37392"/>
    <cellStyle name="Total 2 2 3 4 2" xfId="37393"/>
    <cellStyle name="Total 2 2 3 4 2 2" xfId="37394"/>
    <cellStyle name="Total 2 2 3 4 3" xfId="37395"/>
    <cellStyle name="Total 2 2 3 5" xfId="37396"/>
    <cellStyle name="Total 2 2 3 5 2" xfId="37397"/>
    <cellStyle name="Total 2 2 3 5 2 2" xfId="37398"/>
    <cellStyle name="Total 2 2 3 5 3" xfId="37399"/>
    <cellStyle name="Total 2 2 3 6" xfId="37400"/>
    <cellStyle name="Total 2 2 3 6 2" xfId="37401"/>
    <cellStyle name="Total 2 2 3 6 2 2" xfId="37402"/>
    <cellStyle name="Total 2 2 3 6 3" xfId="37403"/>
    <cellStyle name="Total 2 2 3 7" xfId="37404"/>
    <cellStyle name="Total 2 2 3 7 2" xfId="37405"/>
    <cellStyle name="Total 2 2 3 7 2 2" xfId="37406"/>
    <cellStyle name="Total 2 2 3 7 3" xfId="37407"/>
    <cellStyle name="Total 2 2 3 8" xfId="37408"/>
    <cellStyle name="Total 2 2 3 8 2" xfId="37409"/>
    <cellStyle name="Total 2 2 3 8 2 2" xfId="37410"/>
    <cellStyle name="Total 2 2 3 8 3" xfId="37411"/>
    <cellStyle name="Total 2 2 3 9" xfId="37412"/>
    <cellStyle name="Total 2 2 3 9 2" xfId="37413"/>
    <cellStyle name="Total 2 2 3 9 2 2" xfId="37414"/>
    <cellStyle name="Total 2 2 3 9 3" xfId="37415"/>
    <cellStyle name="Total 2 2 4" xfId="37416"/>
    <cellStyle name="Total 2 2 4 10" xfId="37417"/>
    <cellStyle name="Total 2 2 4 10 2" xfId="37418"/>
    <cellStyle name="Total 2 2 4 10 2 2" xfId="37419"/>
    <cellStyle name="Total 2 2 4 10 3" xfId="37420"/>
    <cellStyle name="Total 2 2 4 11" xfId="37421"/>
    <cellStyle name="Total 2 2 4 11 2" xfId="37422"/>
    <cellStyle name="Total 2 2 4 11 2 2" xfId="37423"/>
    <cellStyle name="Total 2 2 4 11 3" xfId="37424"/>
    <cellStyle name="Total 2 2 4 12" xfId="37425"/>
    <cellStyle name="Total 2 2 4 12 2" xfId="37426"/>
    <cellStyle name="Total 2 2 4 12 2 2" xfId="37427"/>
    <cellStyle name="Total 2 2 4 12 3" xfId="37428"/>
    <cellStyle name="Total 2 2 4 13" xfId="37429"/>
    <cellStyle name="Total 2 2 4 13 2" xfId="37430"/>
    <cellStyle name="Total 2 2 4 13 2 2" xfId="37431"/>
    <cellStyle name="Total 2 2 4 13 3" xfId="37432"/>
    <cellStyle name="Total 2 2 4 14" xfId="37433"/>
    <cellStyle name="Total 2 2 4 14 2" xfId="37434"/>
    <cellStyle name="Total 2 2 4 14 2 2" xfId="37435"/>
    <cellStyle name="Total 2 2 4 14 3" xfId="37436"/>
    <cellStyle name="Total 2 2 4 15" xfId="37437"/>
    <cellStyle name="Total 2 2 4 15 2" xfId="37438"/>
    <cellStyle name="Total 2 2 4 15 2 2" xfId="37439"/>
    <cellStyle name="Total 2 2 4 15 3" xfId="37440"/>
    <cellStyle name="Total 2 2 4 16" xfId="37441"/>
    <cellStyle name="Total 2 2 4 16 2" xfId="37442"/>
    <cellStyle name="Total 2 2 4 16 2 2" xfId="37443"/>
    <cellStyle name="Total 2 2 4 16 3" xfId="37444"/>
    <cellStyle name="Total 2 2 4 17" xfId="37445"/>
    <cellStyle name="Total 2 2 4 17 2" xfId="37446"/>
    <cellStyle name="Total 2 2 4 17 2 2" xfId="37447"/>
    <cellStyle name="Total 2 2 4 17 3" xfId="37448"/>
    <cellStyle name="Total 2 2 4 18" xfId="37449"/>
    <cellStyle name="Total 2 2 4 18 2" xfId="37450"/>
    <cellStyle name="Total 2 2 4 18 2 2" xfId="37451"/>
    <cellStyle name="Total 2 2 4 18 3" xfId="37452"/>
    <cellStyle name="Total 2 2 4 19" xfId="37453"/>
    <cellStyle name="Total 2 2 4 19 2" xfId="37454"/>
    <cellStyle name="Total 2 2 4 19 2 2" xfId="37455"/>
    <cellStyle name="Total 2 2 4 19 3" xfId="37456"/>
    <cellStyle name="Total 2 2 4 2" xfId="37457"/>
    <cellStyle name="Total 2 2 4 2 10" xfId="37458"/>
    <cellStyle name="Total 2 2 4 2 10 2" xfId="37459"/>
    <cellStyle name="Total 2 2 4 2 10 2 2" xfId="37460"/>
    <cellStyle name="Total 2 2 4 2 10 3" xfId="37461"/>
    <cellStyle name="Total 2 2 4 2 11" xfId="37462"/>
    <cellStyle name="Total 2 2 4 2 11 2" xfId="37463"/>
    <cellStyle name="Total 2 2 4 2 11 2 2" xfId="37464"/>
    <cellStyle name="Total 2 2 4 2 11 3" xfId="37465"/>
    <cellStyle name="Total 2 2 4 2 12" xfId="37466"/>
    <cellStyle name="Total 2 2 4 2 12 2" xfId="37467"/>
    <cellStyle name="Total 2 2 4 2 12 2 2" xfId="37468"/>
    <cellStyle name="Total 2 2 4 2 12 3" xfId="37469"/>
    <cellStyle name="Total 2 2 4 2 13" xfId="37470"/>
    <cellStyle name="Total 2 2 4 2 13 2" xfId="37471"/>
    <cellStyle name="Total 2 2 4 2 13 2 2" xfId="37472"/>
    <cellStyle name="Total 2 2 4 2 13 3" xfId="37473"/>
    <cellStyle name="Total 2 2 4 2 14" xfId="37474"/>
    <cellStyle name="Total 2 2 4 2 14 2" xfId="37475"/>
    <cellStyle name="Total 2 2 4 2 14 2 2" xfId="37476"/>
    <cellStyle name="Total 2 2 4 2 14 3" xfId="37477"/>
    <cellStyle name="Total 2 2 4 2 15" xfId="37478"/>
    <cellStyle name="Total 2 2 4 2 15 2" xfId="37479"/>
    <cellStyle name="Total 2 2 4 2 15 2 2" xfId="37480"/>
    <cellStyle name="Total 2 2 4 2 15 3" xfId="37481"/>
    <cellStyle name="Total 2 2 4 2 16" xfId="37482"/>
    <cellStyle name="Total 2 2 4 2 16 2" xfId="37483"/>
    <cellStyle name="Total 2 2 4 2 16 2 2" xfId="37484"/>
    <cellStyle name="Total 2 2 4 2 16 3" xfId="37485"/>
    <cellStyle name="Total 2 2 4 2 17" xfId="37486"/>
    <cellStyle name="Total 2 2 4 2 17 2" xfId="37487"/>
    <cellStyle name="Total 2 2 4 2 17 2 2" xfId="37488"/>
    <cellStyle name="Total 2 2 4 2 17 3" xfId="37489"/>
    <cellStyle name="Total 2 2 4 2 18" xfId="37490"/>
    <cellStyle name="Total 2 2 4 2 18 2" xfId="37491"/>
    <cellStyle name="Total 2 2 4 2 18 2 2" xfId="37492"/>
    <cellStyle name="Total 2 2 4 2 18 3" xfId="37493"/>
    <cellStyle name="Total 2 2 4 2 19" xfId="37494"/>
    <cellStyle name="Total 2 2 4 2 19 2" xfId="37495"/>
    <cellStyle name="Total 2 2 4 2 19 2 2" xfId="37496"/>
    <cellStyle name="Total 2 2 4 2 19 3" xfId="37497"/>
    <cellStyle name="Total 2 2 4 2 2" xfId="37498"/>
    <cellStyle name="Total 2 2 4 2 2 2" xfId="37499"/>
    <cellStyle name="Total 2 2 4 2 2 2 2" xfId="37500"/>
    <cellStyle name="Total 2 2 4 2 2 3" xfId="37501"/>
    <cellStyle name="Total 2 2 4 2 20" xfId="37502"/>
    <cellStyle name="Total 2 2 4 2 20 2" xfId="37503"/>
    <cellStyle name="Total 2 2 4 2 20 2 2" xfId="37504"/>
    <cellStyle name="Total 2 2 4 2 20 3" xfId="37505"/>
    <cellStyle name="Total 2 2 4 2 21" xfId="37506"/>
    <cellStyle name="Total 2 2 4 2 21 2" xfId="37507"/>
    <cellStyle name="Total 2 2 4 2 22" xfId="37508"/>
    <cellStyle name="Total 2 2 4 2 3" xfId="37509"/>
    <cellStyle name="Total 2 2 4 2 3 2" xfId="37510"/>
    <cellStyle name="Total 2 2 4 2 3 2 2" xfId="37511"/>
    <cellStyle name="Total 2 2 4 2 3 3" xfId="37512"/>
    <cellStyle name="Total 2 2 4 2 4" xfId="37513"/>
    <cellStyle name="Total 2 2 4 2 4 2" xfId="37514"/>
    <cellStyle name="Total 2 2 4 2 4 2 2" xfId="37515"/>
    <cellStyle name="Total 2 2 4 2 4 3" xfId="37516"/>
    <cellStyle name="Total 2 2 4 2 5" xfId="37517"/>
    <cellStyle name="Total 2 2 4 2 5 2" xfId="37518"/>
    <cellStyle name="Total 2 2 4 2 5 2 2" xfId="37519"/>
    <cellStyle name="Total 2 2 4 2 5 3" xfId="37520"/>
    <cellStyle name="Total 2 2 4 2 6" xfId="37521"/>
    <cellStyle name="Total 2 2 4 2 6 2" xfId="37522"/>
    <cellStyle name="Total 2 2 4 2 6 2 2" xfId="37523"/>
    <cellStyle name="Total 2 2 4 2 6 3" xfId="37524"/>
    <cellStyle name="Total 2 2 4 2 7" xfId="37525"/>
    <cellStyle name="Total 2 2 4 2 7 2" xfId="37526"/>
    <cellStyle name="Total 2 2 4 2 7 2 2" xfId="37527"/>
    <cellStyle name="Total 2 2 4 2 7 3" xfId="37528"/>
    <cellStyle name="Total 2 2 4 2 8" xfId="37529"/>
    <cellStyle name="Total 2 2 4 2 8 2" xfId="37530"/>
    <cellStyle name="Total 2 2 4 2 8 2 2" xfId="37531"/>
    <cellStyle name="Total 2 2 4 2 8 3" xfId="37532"/>
    <cellStyle name="Total 2 2 4 2 9" xfId="37533"/>
    <cellStyle name="Total 2 2 4 2 9 2" xfId="37534"/>
    <cellStyle name="Total 2 2 4 2 9 2 2" xfId="37535"/>
    <cellStyle name="Total 2 2 4 2 9 3" xfId="37536"/>
    <cellStyle name="Total 2 2 4 20" xfId="37537"/>
    <cellStyle name="Total 2 2 4 20 2" xfId="37538"/>
    <cellStyle name="Total 2 2 4 20 2 2" xfId="37539"/>
    <cellStyle name="Total 2 2 4 20 3" xfId="37540"/>
    <cellStyle name="Total 2 2 4 21" xfId="37541"/>
    <cellStyle name="Total 2 2 4 21 2" xfId="37542"/>
    <cellStyle name="Total 2 2 4 21 2 2" xfId="37543"/>
    <cellStyle name="Total 2 2 4 21 3" xfId="37544"/>
    <cellStyle name="Total 2 2 4 22" xfId="37545"/>
    <cellStyle name="Total 2 2 4 22 2" xfId="37546"/>
    <cellStyle name="Total 2 2 4 23" xfId="37547"/>
    <cellStyle name="Total 2 2 4 3" xfId="37548"/>
    <cellStyle name="Total 2 2 4 3 2" xfId="37549"/>
    <cellStyle name="Total 2 2 4 3 2 2" xfId="37550"/>
    <cellStyle name="Total 2 2 4 3 3" xfId="37551"/>
    <cellStyle name="Total 2 2 4 4" xfId="37552"/>
    <cellStyle name="Total 2 2 4 4 2" xfId="37553"/>
    <cellStyle name="Total 2 2 4 4 2 2" xfId="37554"/>
    <cellStyle name="Total 2 2 4 4 3" xfId="37555"/>
    <cellStyle name="Total 2 2 4 5" xfId="37556"/>
    <cellStyle name="Total 2 2 4 5 2" xfId="37557"/>
    <cellStyle name="Total 2 2 4 5 2 2" xfId="37558"/>
    <cellStyle name="Total 2 2 4 5 3" xfId="37559"/>
    <cellStyle name="Total 2 2 4 6" xfId="37560"/>
    <cellStyle name="Total 2 2 4 6 2" xfId="37561"/>
    <cellStyle name="Total 2 2 4 6 2 2" xfId="37562"/>
    <cellStyle name="Total 2 2 4 6 3" xfId="37563"/>
    <cellStyle name="Total 2 2 4 7" xfId="37564"/>
    <cellStyle name="Total 2 2 4 7 2" xfId="37565"/>
    <cellStyle name="Total 2 2 4 7 2 2" xfId="37566"/>
    <cellStyle name="Total 2 2 4 7 3" xfId="37567"/>
    <cellStyle name="Total 2 2 4 8" xfId="37568"/>
    <cellStyle name="Total 2 2 4 8 2" xfId="37569"/>
    <cellStyle name="Total 2 2 4 8 2 2" xfId="37570"/>
    <cellStyle name="Total 2 2 4 8 3" xfId="37571"/>
    <cellStyle name="Total 2 2 4 9" xfId="37572"/>
    <cellStyle name="Total 2 2 4 9 2" xfId="37573"/>
    <cellStyle name="Total 2 2 4 9 2 2" xfId="37574"/>
    <cellStyle name="Total 2 2 4 9 3" xfId="37575"/>
    <cellStyle name="Total 2 2 5" xfId="37576"/>
    <cellStyle name="Total 2 2 5 10" xfId="37577"/>
    <cellStyle name="Total 2 2 5 10 2" xfId="37578"/>
    <cellStyle name="Total 2 2 5 10 2 2" xfId="37579"/>
    <cellStyle name="Total 2 2 5 10 3" xfId="37580"/>
    <cellStyle name="Total 2 2 5 11" xfId="37581"/>
    <cellStyle name="Total 2 2 5 11 2" xfId="37582"/>
    <cellStyle name="Total 2 2 5 11 2 2" xfId="37583"/>
    <cellStyle name="Total 2 2 5 11 3" xfId="37584"/>
    <cellStyle name="Total 2 2 5 12" xfId="37585"/>
    <cellStyle name="Total 2 2 5 12 2" xfId="37586"/>
    <cellStyle name="Total 2 2 5 12 2 2" xfId="37587"/>
    <cellStyle name="Total 2 2 5 12 3" xfId="37588"/>
    <cellStyle name="Total 2 2 5 13" xfId="37589"/>
    <cellStyle name="Total 2 2 5 13 2" xfId="37590"/>
    <cellStyle name="Total 2 2 5 13 2 2" xfId="37591"/>
    <cellStyle name="Total 2 2 5 13 3" xfId="37592"/>
    <cellStyle name="Total 2 2 5 14" xfId="37593"/>
    <cellStyle name="Total 2 2 5 14 2" xfId="37594"/>
    <cellStyle name="Total 2 2 5 14 2 2" xfId="37595"/>
    <cellStyle name="Total 2 2 5 14 3" xfId="37596"/>
    <cellStyle name="Total 2 2 5 15" xfId="37597"/>
    <cellStyle name="Total 2 2 5 15 2" xfId="37598"/>
    <cellStyle name="Total 2 2 5 15 2 2" xfId="37599"/>
    <cellStyle name="Total 2 2 5 15 3" xfId="37600"/>
    <cellStyle name="Total 2 2 5 16" xfId="37601"/>
    <cellStyle name="Total 2 2 5 16 2" xfId="37602"/>
    <cellStyle name="Total 2 2 5 16 2 2" xfId="37603"/>
    <cellStyle name="Total 2 2 5 16 3" xfId="37604"/>
    <cellStyle name="Total 2 2 5 17" xfId="37605"/>
    <cellStyle name="Total 2 2 5 17 2" xfId="37606"/>
    <cellStyle name="Total 2 2 5 17 2 2" xfId="37607"/>
    <cellStyle name="Total 2 2 5 17 3" xfId="37608"/>
    <cellStyle name="Total 2 2 5 18" xfId="37609"/>
    <cellStyle name="Total 2 2 5 18 2" xfId="37610"/>
    <cellStyle name="Total 2 2 5 18 2 2" xfId="37611"/>
    <cellStyle name="Total 2 2 5 18 3" xfId="37612"/>
    <cellStyle name="Total 2 2 5 19" xfId="37613"/>
    <cellStyle name="Total 2 2 5 19 2" xfId="37614"/>
    <cellStyle name="Total 2 2 5 19 2 2" xfId="37615"/>
    <cellStyle name="Total 2 2 5 19 3" xfId="37616"/>
    <cellStyle name="Total 2 2 5 2" xfId="37617"/>
    <cellStyle name="Total 2 2 5 2 2" xfId="37618"/>
    <cellStyle name="Total 2 2 5 2 2 2" xfId="37619"/>
    <cellStyle name="Total 2 2 5 2 3" xfId="37620"/>
    <cellStyle name="Total 2 2 5 20" xfId="37621"/>
    <cellStyle name="Total 2 2 5 20 2" xfId="37622"/>
    <cellStyle name="Total 2 2 5 20 2 2" xfId="37623"/>
    <cellStyle name="Total 2 2 5 20 3" xfId="37624"/>
    <cellStyle name="Total 2 2 5 21" xfId="37625"/>
    <cellStyle name="Total 2 2 5 21 2" xfId="37626"/>
    <cellStyle name="Total 2 2 5 22" xfId="37627"/>
    <cellStyle name="Total 2 2 5 3" xfId="37628"/>
    <cellStyle name="Total 2 2 5 3 2" xfId="37629"/>
    <cellStyle name="Total 2 2 5 3 2 2" xfId="37630"/>
    <cellStyle name="Total 2 2 5 3 3" xfId="37631"/>
    <cellStyle name="Total 2 2 5 4" xfId="37632"/>
    <cellStyle name="Total 2 2 5 4 2" xfId="37633"/>
    <cellStyle name="Total 2 2 5 4 2 2" xfId="37634"/>
    <cellStyle name="Total 2 2 5 4 3" xfId="37635"/>
    <cellStyle name="Total 2 2 5 5" xfId="37636"/>
    <cellStyle name="Total 2 2 5 5 2" xfId="37637"/>
    <cellStyle name="Total 2 2 5 5 2 2" xfId="37638"/>
    <cellStyle name="Total 2 2 5 5 3" xfId="37639"/>
    <cellStyle name="Total 2 2 5 6" xfId="37640"/>
    <cellStyle name="Total 2 2 5 6 2" xfId="37641"/>
    <cellStyle name="Total 2 2 5 6 2 2" xfId="37642"/>
    <cellStyle name="Total 2 2 5 6 3" xfId="37643"/>
    <cellStyle name="Total 2 2 5 7" xfId="37644"/>
    <cellStyle name="Total 2 2 5 7 2" xfId="37645"/>
    <cellStyle name="Total 2 2 5 7 2 2" xfId="37646"/>
    <cellStyle name="Total 2 2 5 7 3" xfId="37647"/>
    <cellStyle name="Total 2 2 5 8" xfId="37648"/>
    <cellStyle name="Total 2 2 5 8 2" xfId="37649"/>
    <cellStyle name="Total 2 2 5 8 2 2" xfId="37650"/>
    <cellStyle name="Total 2 2 5 8 3" xfId="37651"/>
    <cellStyle name="Total 2 2 5 9" xfId="37652"/>
    <cellStyle name="Total 2 2 5 9 2" xfId="37653"/>
    <cellStyle name="Total 2 2 5 9 2 2" xfId="37654"/>
    <cellStyle name="Total 2 2 5 9 3" xfId="37655"/>
    <cellStyle name="Total 2 2 6" xfId="37656"/>
    <cellStyle name="Total 2 2 6 2" xfId="37657"/>
    <cellStyle name="Total 2 2 6 2 2" xfId="37658"/>
    <cellStyle name="Total 2 2 6 3" xfId="37659"/>
    <cellStyle name="Total 2 2 7" xfId="37660"/>
    <cellStyle name="Total 2 2 7 2" xfId="37661"/>
    <cellStyle name="Total 2 2 7 2 2" xfId="37662"/>
    <cellStyle name="Total 2 2 7 3" xfId="37663"/>
    <cellStyle name="Total 2 2 8" xfId="37664"/>
    <cellStyle name="Total 2 2 8 2" xfId="37665"/>
    <cellStyle name="Total 2 2 8 2 2" xfId="37666"/>
    <cellStyle name="Total 2 2 8 3" xfId="37667"/>
    <cellStyle name="Total 2 2 9" xfId="37668"/>
    <cellStyle name="Total 2 2 9 2" xfId="37669"/>
    <cellStyle name="Total 2 2 9 2 2" xfId="37670"/>
    <cellStyle name="Total 2 2 9 3" xfId="37671"/>
    <cellStyle name="Total 2 20" xfId="37672"/>
    <cellStyle name="Total 2 20 2" xfId="37673"/>
    <cellStyle name="Total 2 20 2 2" xfId="37674"/>
    <cellStyle name="Total 2 20 3" xfId="37675"/>
    <cellStyle name="Total 2 21" xfId="37676"/>
    <cellStyle name="Total 2 21 2" xfId="37677"/>
    <cellStyle name="Total 2 21 2 2" xfId="37678"/>
    <cellStyle name="Total 2 21 3" xfId="37679"/>
    <cellStyle name="Total 2 22" xfId="37680"/>
    <cellStyle name="Total 2 22 2" xfId="37681"/>
    <cellStyle name="Total 2 23" xfId="37682"/>
    <cellStyle name="Total 2 24" xfId="37683"/>
    <cellStyle name="Total 2 25" xfId="37684"/>
    <cellStyle name="Total 2 26" xfId="37685"/>
    <cellStyle name="Total 2 27" xfId="37686"/>
    <cellStyle name="Total 2 3" xfId="37687"/>
    <cellStyle name="Total 2 3 10" xfId="37688"/>
    <cellStyle name="Total 2 3 10 2" xfId="37689"/>
    <cellStyle name="Total 2 3 10 2 2" xfId="37690"/>
    <cellStyle name="Total 2 3 10 3" xfId="37691"/>
    <cellStyle name="Total 2 3 11" xfId="37692"/>
    <cellStyle name="Total 2 3 11 2" xfId="37693"/>
    <cellStyle name="Total 2 3 11 2 2" xfId="37694"/>
    <cellStyle name="Total 2 3 11 3" xfId="37695"/>
    <cellStyle name="Total 2 3 12" xfId="37696"/>
    <cellStyle name="Total 2 3 12 2" xfId="37697"/>
    <cellStyle name="Total 2 3 12 2 2" xfId="37698"/>
    <cellStyle name="Total 2 3 12 3" xfId="37699"/>
    <cellStyle name="Total 2 3 13" xfId="37700"/>
    <cellStyle name="Total 2 3 13 2" xfId="37701"/>
    <cellStyle name="Total 2 3 13 2 2" xfId="37702"/>
    <cellStyle name="Total 2 3 13 3" xfId="37703"/>
    <cellStyle name="Total 2 3 14" xfId="37704"/>
    <cellStyle name="Total 2 3 14 2" xfId="37705"/>
    <cellStyle name="Total 2 3 14 2 2" xfId="37706"/>
    <cellStyle name="Total 2 3 14 3" xfId="37707"/>
    <cellStyle name="Total 2 3 15" xfId="37708"/>
    <cellStyle name="Total 2 3 15 2" xfId="37709"/>
    <cellStyle name="Total 2 3 15 2 2" xfId="37710"/>
    <cellStyle name="Total 2 3 15 3" xfId="37711"/>
    <cellStyle name="Total 2 3 16" xfId="37712"/>
    <cellStyle name="Total 2 3 16 2" xfId="37713"/>
    <cellStyle name="Total 2 3 16 2 2" xfId="37714"/>
    <cellStyle name="Total 2 3 16 3" xfId="37715"/>
    <cellStyle name="Total 2 3 17" xfId="37716"/>
    <cellStyle name="Total 2 3 17 2" xfId="37717"/>
    <cellStyle name="Total 2 3 17 2 2" xfId="37718"/>
    <cellStyle name="Total 2 3 17 3" xfId="37719"/>
    <cellStyle name="Total 2 3 18" xfId="37720"/>
    <cellStyle name="Total 2 3 18 2" xfId="37721"/>
    <cellStyle name="Total 2 3 19" xfId="37722"/>
    <cellStyle name="Total 2 3 2" xfId="37723"/>
    <cellStyle name="Total 2 3 2 10" xfId="37724"/>
    <cellStyle name="Total 2 3 2 10 2" xfId="37725"/>
    <cellStyle name="Total 2 3 2 10 2 2" xfId="37726"/>
    <cellStyle name="Total 2 3 2 10 3" xfId="37727"/>
    <cellStyle name="Total 2 3 2 11" xfId="37728"/>
    <cellStyle name="Total 2 3 2 11 2" xfId="37729"/>
    <cellStyle name="Total 2 3 2 11 2 2" xfId="37730"/>
    <cellStyle name="Total 2 3 2 11 3" xfId="37731"/>
    <cellStyle name="Total 2 3 2 12" xfId="37732"/>
    <cellStyle name="Total 2 3 2 12 2" xfId="37733"/>
    <cellStyle name="Total 2 3 2 12 2 2" xfId="37734"/>
    <cellStyle name="Total 2 3 2 12 3" xfId="37735"/>
    <cellStyle name="Total 2 3 2 13" xfId="37736"/>
    <cellStyle name="Total 2 3 2 13 2" xfId="37737"/>
    <cellStyle name="Total 2 3 2 13 2 2" xfId="37738"/>
    <cellStyle name="Total 2 3 2 13 3" xfId="37739"/>
    <cellStyle name="Total 2 3 2 14" xfId="37740"/>
    <cellStyle name="Total 2 3 2 14 2" xfId="37741"/>
    <cellStyle name="Total 2 3 2 14 2 2" xfId="37742"/>
    <cellStyle name="Total 2 3 2 14 3" xfId="37743"/>
    <cellStyle name="Total 2 3 2 15" xfId="37744"/>
    <cellStyle name="Total 2 3 2 15 2" xfId="37745"/>
    <cellStyle name="Total 2 3 2 15 2 2" xfId="37746"/>
    <cellStyle name="Total 2 3 2 15 3" xfId="37747"/>
    <cellStyle name="Total 2 3 2 16" xfId="37748"/>
    <cellStyle name="Total 2 3 2 16 2" xfId="37749"/>
    <cellStyle name="Total 2 3 2 16 2 2" xfId="37750"/>
    <cellStyle name="Total 2 3 2 16 3" xfId="37751"/>
    <cellStyle name="Total 2 3 2 17" xfId="37752"/>
    <cellStyle name="Total 2 3 2 17 2" xfId="37753"/>
    <cellStyle name="Total 2 3 2 17 2 2" xfId="37754"/>
    <cellStyle name="Total 2 3 2 17 3" xfId="37755"/>
    <cellStyle name="Total 2 3 2 18" xfId="37756"/>
    <cellStyle name="Total 2 3 2 18 2" xfId="37757"/>
    <cellStyle name="Total 2 3 2 18 2 2" xfId="37758"/>
    <cellStyle name="Total 2 3 2 18 3" xfId="37759"/>
    <cellStyle name="Total 2 3 2 19" xfId="37760"/>
    <cellStyle name="Total 2 3 2 19 2" xfId="37761"/>
    <cellStyle name="Total 2 3 2 19 2 2" xfId="37762"/>
    <cellStyle name="Total 2 3 2 19 3" xfId="37763"/>
    <cellStyle name="Total 2 3 2 2" xfId="37764"/>
    <cellStyle name="Total 2 3 2 2 2" xfId="37765"/>
    <cellStyle name="Total 2 3 2 2 2 2" xfId="37766"/>
    <cellStyle name="Total 2 3 2 2 3" xfId="37767"/>
    <cellStyle name="Total 2 3 2 20" xfId="37768"/>
    <cellStyle name="Total 2 3 2 20 2" xfId="37769"/>
    <cellStyle name="Total 2 3 2 20 2 2" xfId="37770"/>
    <cellStyle name="Total 2 3 2 20 3" xfId="37771"/>
    <cellStyle name="Total 2 3 2 21" xfId="37772"/>
    <cellStyle name="Total 2 3 2 21 2" xfId="37773"/>
    <cellStyle name="Total 2 3 2 22" xfId="37774"/>
    <cellStyle name="Total 2 3 2 3" xfId="37775"/>
    <cellStyle name="Total 2 3 2 3 2" xfId="37776"/>
    <cellStyle name="Total 2 3 2 3 2 2" xfId="37777"/>
    <cellStyle name="Total 2 3 2 3 3" xfId="37778"/>
    <cellStyle name="Total 2 3 2 4" xfId="37779"/>
    <cellStyle name="Total 2 3 2 4 2" xfId="37780"/>
    <cellStyle name="Total 2 3 2 4 2 2" xfId="37781"/>
    <cellStyle name="Total 2 3 2 4 3" xfId="37782"/>
    <cellStyle name="Total 2 3 2 5" xfId="37783"/>
    <cellStyle name="Total 2 3 2 5 2" xfId="37784"/>
    <cellStyle name="Total 2 3 2 5 2 2" xfId="37785"/>
    <cellStyle name="Total 2 3 2 5 3" xfId="37786"/>
    <cellStyle name="Total 2 3 2 6" xfId="37787"/>
    <cellStyle name="Total 2 3 2 6 2" xfId="37788"/>
    <cellStyle name="Total 2 3 2 6 2 2" xfId="37789"/>
    <cellStyle name="Total 2 3 2 6 3" xfId="37790"/>
    <cellStyle name="Total 2 3 2 7" xfId="37791"/>
    <cellStyle name="Total 2 3 2 7 2" xfId="37792"/>
    <cellStyle name="Total 2 3 2 7 2 2" xfId="37793"/>
    <cellStyle name="Total 2 3 2 7 3" xfId="37794"/>
    <cellStyle name="Total 2 3 2 8" xfId="37795"/>
    <cellStyle name="Total 2 3 2 8 2" xfId="37796"/>
    <cellStyle name="Total 2 3 2 8 2 2" xfId="37797"/>
    <cellStyle name="Total 2 3 2 8 3" xfId="37798"/>
    <cellStyle name="Total 2 3 2 9" xfId="37799"/>
    <cellStyle name="Total 2 3 2 9 2" xfId="37800"/>
    <cellStyle name="Total 2 3 2 9 2 2" xfId="37801"/>
    <cellStyle name="Total 2 3 2 9 3" xfId="37802"/>
    <cellStyle name="Total 2 3 3" xfId="37803"/>
    <cellStyle name="Total 2 3 3 2" xfId="37804"/>
    <cellStyle name="Total 2 3 3 2 2" xfId="37805"/>
    <cellStyle name="Total 2 3 3 3" xfId="37806"/>
    <cellStyle name="Total 2 3 4" xfId="37807"/>
    <cellStyle name="Total 2 3 4 2" xfId="37808"/>
    <cellStyle name="Total 2 3 4 2 2" xfId="37809"/>
    <cellStyle name="Total 2 3 4 3" xfId="37810"/>
    <cellStyle name="Total 2 3 5" xfId="37811"/>
    <cellStyle name="Total 2 3 5 2" xfId="37812"/>
    <cellStyle name="Total 2 3 5 2 2" xfId="37813"/>
    <cellStyle name="Total 2 3 5 3" xfId="37814"/>
    <cellStyle name="Total 2 3 6" xfId="37815"/>
    <cellStyle name="Total 2 3 6 2" xfId="37816"/>
    <cellStyle name="Total 2 3 6 2 2" xfId="37817"/>
    <cellStyle name="Total 2 3 6 3" xfId="37818"/>
    <cellStyle name="Total 2 3 7" xfId="37819"/>
    <cellStyle name="Total 2 3 7 2" xfId="37820"/>
    <cellStyle name="Total 2 3 7 2 2" xfId="37821"/>
    <cellStyle name="Total 2 3 7 3" xfId="37822"/>
    <cellStyle name="Total 2 3 8" xfId="37823"/>
    <cellStyle name="Total 2 3 8 2" xfId="37824"/>
    <cellStyle name="Total 2 3 8 2 2" xfId="37825"/>
    <cellStyle name="Total 2 3 8 3" xfId="37826"/>
    <cellStyle name="Total 2 3 9" xfId="37827"/>
    <cellStyle name="Total 2 3 9 2" xfId="37828"/>
    <cellStyle name="Total 2 3 9 2 2" xfId="37829"/>
    <cellStyle name="Total 2 3 9 3" xfId="37830"/>
    <cellStyle name="Total 2 4" xfId="37831"/>
    <cellStyle name="Total 2 4 10" xfId="37832"/>
    <cellStyle name="Total 2 4 10 2" xfId="37833"/>
    <cellStyle name="Total 2 4 10 2 2" xfId="37834"/>
    <cellStyle name="Total 2 4 10 3" xfId="37835"/>
    <cellStyle name="Total 2 4 11" xfId="37836"/>
    <cellStyle name="Total 2 4 11 2" xfId="37837"/>
    <cellStyle name="Total 2 4 11 2 2" xfId="37838"/>
    <cellStyle name="Total 2 4 11 3" xfId="37839"/>
    <cellStyle name="Total 2 4 12" xfId="37840"/>
    <cellStyle name="Total 2 4 12 2" xfId="37841"/>
    <cellStyle name="Total 2 4 12 2 2" xfId="37842"/>
    <cellStyle name="Total 2 4 12 3" xfId="37843"/>
    <cellStyle name="Total 2 4 13" xfId="37844"/>
    <cellStyle name="Total 2 4 13 2" xfId="37845"/>
    <cellStyle name="Total 2 4 13 2 2" xfId="37846"/>
    <cellStyle name="Total 2 4 13 3" xfId="37847"/>
    <cellStyle name="Total 2 4 14" xfId="37848"/>
    <cellStyle name="Total 2 4 14 2" xfId="37849"/>
    <cellStyle name="Total 2 4 14 2 2" xfId="37850"/>
    <cellStyle name="Total 2 4 14 3" xfId="37851"/>
    <cellStyle name="Total 2 4 15" xfId="37852"/>
    <cellStyle name="Total 2 4 15 2" xfId="37853"/>
    <cellStyle name="Total 2 4 15 2 2" xfId="37854"/>
    <cellStyle name="Total 2 4 15 3" xfId="37855"/>
    <cellStyle name="Total 2 4 16" xfId="37856"/>
    <cellStyle name="Total 2 4 16 2" xfId="37857"/>
    <cellStyle name="Total 2 4 16 2 2" xfId="37858"/>
    <cellStyle name="Total 2 4 16 3" xfId="37859"/>
    <cellStyle name="Total 2 4 17" xfId="37860"/>
    <cellStyle name="Total 2 4 17 2" xfId="37861"/>
    <cellStyle name="Total 2 4 17 2 2" xfId="37862"/>
    <cellStyle name="Total 2 4 17 3" xfId="37863"/>
    <cellStyle name="Total 2 4 18" xfId="37864"/>
    <cellStyle name="Total 2 4 18 2" xfId="37865"/>
    <cellStyle name="Total 2 4 19" xfId="37866"/>
    <cellStyle name="Total 2 4 2" xfId="37867"/>
    <cellStyle name="Total 2 4 2 10" xfId="37868"/>
    <cellStyle name="Total 2 4 2 10 2" xfId="37869"/>
    <cellStyle name="Total 2 4 2 10 2 2" xfId="37870"/>
    <cellStyle name="Total 2 4 2 10 3" xfId="37871"/>
    <cellStyle name="Total 2 4 2 11" xfId="37872"/>
    <cellStyle name="Total 2 4 2 11 2" xfId="37873"/>
    <cellStyle name="Total 2 4 2 11 2 2" xfId="37874"/>
    <cellStyle name="Total 2 4 2 11 3" xfId="37875"/>
    <cellStyle name="Total 2 4 2 12" xfId="37876"/>
    <cellStyle name="Total 2 4 2 12 2" xfId="37877"/>
    <cellStyle name="Total 2 4 2 12 2 2" xfId="37878"/>
    <cellStyle name="Total 2 4 2 12 3" xfId="37879"/>
    <cellStyle name="Total 2 4 2 13" xfId="37880"/>
    <cellStyle name="Total 2 4 2 13 2" xfId="37881"/>
    <cellStyle name="Total 2 4 2 13 2 2" xfId="37882"/>
    <cellStyle name="Total 2 4 2 13 3" xfId="37883"/>
    <cellStyle name="Total 2 4 2 14" xfId="37884"/>
    <cellStyle name="Total 2 4 2 14 2" xfId="37885"/>
    <cellStyle name="Total 2 4 2 14 2 2" xfId="37886"/>
    <cellStyle name="Total 2 4 2 14 3" xfId="37887"/>
    <cellStyle name="Total 2 4 2 15" xfId="37888"/>
    <cellStyle name="Total 2 4 2 15 2" xfId="37889"/>
    <cellStyle name="Total 2 4 2 15 2 2" xfId="37890"/>
    <cellStyle name="Total 2 4 2 15 3" xfId="37891"/>
    <cellStyle name="Total 2 4 2 16" xfId="37892"/>
    <cellStyle name="Total 2 4 2 16 2" xfId="37893"/>
    <cellStyle name="Total 2 4 2 16 2 2" xfId="37894"/>
    <cellStyle name="Total 2 4 2 16 3" xfId="37895"/>
    <cellStyle name="Total 2 4 2 17" xfId="37896"/>
    <cellStyle name="Total 2 4 2 17 2" xfId="37897"/>
    <cellStyle name="Total 2 4 2 17 2 2" xfId="37898"/>
    <cellStyle name="Total 2 4 2 17 3" xfId="37899"/>
    <cellStyle name="Total 2 4 2 18" xfId="37900"/>
    <cellStyle name="Total 2 4 2 18 2" xfId="37901"/>
    <cellStyle name="Total 2 4 2 18 2 2" xfId="37902"/>
    <cellStyle name="Total 2 4 2 18 3" xfId="37903"/>
    <cellStyle name="Total 2 4 2 19" xfId="37904"/>
    <cellStyle name="Total 2 4 2 19 2" xfId="37905"/>
    <cellStyle name="Total 2 4 2 19 2 2" xfId="37906"/>
    <cellStyle name="Total 2 4 2 19 3" xfId="37907"/>
    <cellStyle name="Total 2 4 2 2" xfId="37908"/>
    <cellStyle name="Total 2 4 2 2 2" xfId="37909"/>
    <cellStyle name="Total 2 4 2 2 2 2" xfId="37910"/>
    <cellStyle name="Total 2 4 2 2 3" xfId="37911"/>
    <cellStyle name="Total 2 4 2 20" xfId="37912"/>
    <cellStyle name="Total 2 4 2 20 2" xfId="37913"/>
    <cellStyle name="Total 2 4 2 20 2 2" xfId="37914"/>
    <cellStyle name="Total 2 4 2 20 3" xfId="37915"/>
    <cellStyle name="Total 2 4 2 21" xfId="37916"/>
    <cellStyle name="Total 2 4 2 21 2" xfId="37917"/>
    <cellStyle name="Total 2 4 2 22" xfId="37918"/>
    <cellStyle name="Total 2 4 2 3" xfId="37919"/>
    <cellStyle name="Total 2 4 2 3 2" xfId="37920"/>
    <cellStyle name="Total 2 4 2 3 2 2" xfId="37921"/>
    <cellStyle name="Total 2 4 2 3 3" xfId="37922"/>
    <cellStyle name="Total 2 4 2 4" xfId="37923"/>
    <cellStyle name="Total 2 4 2 4 2" xfId="37924"/>
    <cellStyle name="Total 2 4 2 4 2 2" xfId="37925"/>
    <cellStyle name="Total 2 4 2 4 3" xfId="37926"/>
    <cellStyle name="Total 2 4 2 5" xfId="37927"/>
    <cellStyle name="Total 2 4 2 5 2" xfId="37928"/>
    <cellStyle name="Total 2 4 2 5 2 2" xfId="37929"/>
    <cellStyle name="Total 2 4 2 5 3" xfId="37930"/>
    <cellStyle name="Total 2 4 2 6" xfId="37931"/>
    <cellStyle name="Total 2 4 2 6 2" xfId="37932"/>
    <cellStyle name="Total 2 4 2 6 2 2" xfId="37933"/>
    <cellStyle name="Total 2 4 2 6 3" xfId="37934"/>
    <cellStyle name="Total 2 4 2 7" xfId="37935"/>
    <cellStyle name="Total 2 4 2 7 2" xfId="37936"/>
    <cellStyle name="Total 2 4 2 7 2 2" xfId="37937"/>
    <cellStyle name="Total 2 4 2 7 3" xfId="37938"/>
    <cellStyle name="Total 2 4 2 8" xfId="37939"/>
    <cellStyle name="Total 2 4 2 8 2" xfId="37940"/>
    <cellStyle name="Total 2 4 2 8 2 2" xfId="37941"/>
    <cellStyle name="Total 2 4 2 8 3" xfId="37942"/>
    <cellStyle name="Total 2 4 2 9" xfId="37943"/>
    <cellStyle name="Total 2 4 2 9 2" xfId="37944"/>
    <cellStyle name="Total 2 4 2 9 2 2" xfId="37945"/>
    <cellStyle name="Total 2 4 2 9 3" xfId="37946"/>
    <cellStyle name="Total 2 4 3" xfId="37947"/>
    <cellStyle name="Total 2 4 3 2" xfId="37948"/>
    <cellStyle name="Total 2 4 3 2 2" xfId="37949"/>
    <cellStyle name="Total 2 4 3 3" xfId="37950"/>
    <cellStyle name="Total 2 4 4" xfId="37951"/>
    <cellStyle name="Total 2 4 4 2" xfId="37952"/>
    <cellStyle name="Total 2 4 4 2 2" xfId="37953"/>
    <cellStyle name="Total 2 4 4 3" xfId="37954"/>
    <cellStyle name="Total 2 4 5" xfId="37955"/>
    <cellStyle name="Total 2 4 5 2" xfId="37956"/>
    <cellStyle name="Total 2 4 5 2 2" xfId="37957"/>
    <cellStyle name="Total 2 4 5 3" xfId="37958"/>
    <cellStyle name="Total 2 4 6" xfId="37959"/>
    <cellStyle name="Total 2 4 6 2" xfId="37960"/>
    <cellStyle name="Total 2 4 6 2 2" xfId="37961"/>
    <cellStyle name="Total 2 4 6 3" xfId="37962"/>
    <cellStyle name="Total 2 4 7" xfId="37963"/>
    <cellStyle name="Total 2 4 7 2" xfId="37964"/>
    <cellStyle name="Total 2 4 7 2 2" xfId="37965"/>
    <cellStyle name="Total 2 4 7 3" xfId="37966"/>
    <cellStyle name="Total 2 4 8" xfId="37967"/>
    <cellStyle name="Total 2 4 8 2" xfId="37968"/>
    <cellStyle name="Total 2 4 8 2 2" xfId="37969"/>
    <cellStyle name="Total 2 4 8 3" xfId="37970"/>
    <cellStyle name="Total 2 4 9" xfId="37971"/>
    <cellStyle name="Total 2 4 9 2" xfId="37972"/>
    <cellStyle name="Total 2 4 9 2 2" xfId="37973"/>
    <cellStyle name="Total 2 4 9 3" xfId="37974"/>
    <cellStyle name="Total 2 5" xfId="37975"/>
    <cellStyle name="Total 2 5 10" xfId="37976"/>
    <cellStyle name="Total 2 5 10 2" xfId="37977"/>
    <cellStyle name="Total 2 5 10 2 2" xfId="37978"/>
    <cellStyle name="Total 2 5 10 3" xfId="37979"/>
    <cellStyle name="Total 2 5 11" xfId="37980"/>
    <cellStyle name="Total 2 5 11 2" xfId="37981"/>
    <cellStyle name="Total 2 5 11 2 2" xfId="37982"/>
    <cellStyle name="Total 2 5 11 3" xfId="37983"/>
    <cellStyle name="Total 2 5 12" xfId="37984"/>
    <cellStyle name="Total 2 5 12 2" xfId="37985"/>
    <cellStyle name="Total 2 5 12 2 2" xfId="37986"/>
    <cellStyle name="Total 2 5 12 3" xfId="37987"/>
    <cellStyle name="Total 2 5 13" xfId="37988"/>
    <cellStyle name="Total 2 5 13 2" xfId="37989"/>
    <cellStyle name="Total 2 5 13 2 2" xfId="37990"/>
    <cellStyle name="Total 2 5 13 3" xfId="37991"/>
    <cellStyle name="Total 2 5 14" xfId="37992"/>
    <cellStyle name="Total 2 5 14 2" xfId="37993"/>
    <cellStyle name="Total 2 5 14 2 2" xfId="37994"/>
    <cellStyle name="Total 2 5 14 3" xfId="37995"/>
    <cellStyle name="Total 2 5 15" xfId="37996"/>
    <cellStyle name="Total 2 5 15 2" xfId="37997"/>
    <cellStyle name="Total 2 5 15 2 2" xfId="37998"/>
    <cellStyle name="Total 2 5 15 3" xfId="37999"/>
    <cellStyle name="Total 2 5 16" xfId="38000"/>
    <cellStyle name="Total 2 5 16 2" xfId="38001"/>
    <cellStyle name="Total 2 5 16 2 2" xfId="38002"/>
    <cellStyle name="Total 2 5 16 3" xfId="38003"/>
    <cellStyle name="Total 2 5 17" xfId="38004"/>
    <cellStyle name="Total 2 5 17 2" xfId="38005"/>
    <cellStyle name="Total 2 5 17 2 2" xfId="38006"/>
    <cellStyle name="Total 2 5 17 3" xfId="38007"/>
    <cellStyle name="Total 2 5 18" xfId="38008"/>
    <cellStyle name="Total 2 5 18 2" xfId="38009"/>
    <cellStyle name="Total 2 5 18 2 2" xfId="38010"/>
    <cellStyle name="Total 2 5 18 3" xfId="38011"/>
    <cellStyle name="Total 2 5 19" xfId="38012"/>
    <cellStyle name="Total 2 5 19 2" xfId="38013"/>
    <cellStyle name="Total 2 5 19 2 2" xfId="38014"/>
    <cellStyle name="Total 2 5 19 3" xfId="38015"/>
    <cellStyle name="Total 2 5 2" xfId="38016"/>
    <cellStyle name="Total 2 5 2 10" xfId="38017"/>
    <cellStyle name="Total 2 5 2 10 2" xfId="38018"/>
    <cellStyle name="Total 2 5 2 10 2 2" xfId="38019"/>
    <cellStyle name="Total 2 5 2 10 3" xfId="38020"/>
    <cellStyle name="Total 2 5 2 11" xfId="38021"/>
    <cellStyle name="Total 2 5 2 11 2" xfId="38022"/>
    <cellStyle name="Total 2 5 2 11 2 2" xfId="38023"/>
    <cellStyle name="Total 2 5 2 11 3" xfId="38024"/>
    <cellStyle name="Total 2 5 2 12" xfId="38025"/>
    <cellStyle name="Total 2 5 2 12 2" xfId="38026"/>
    <cellStyle name="Total 2 5 2 12 2 2" xfId="38027"/>
    <cellStyle name="Total 2 5 2 12 3" xfId="38028"/>
    <cellStyle name="Total 2 5 2 13" xfId="38029"/>
    <cellStyle name="Total 2 5 2 13 2" xfId="38030"/>
    <cellStyle name="Total 2 5 2 13 2 2" xfId="38031"/>
    <cellStyle name="Total 2 5 2 13 3" xfId="38032"/>
    <cellStyle name="Total 2 5 2 14" xfId="38033"/>
    <cellStyle name="Total 2 5 2 14 2" xfId="38034"/>
    <cellStyle name="Total 2 5 2 14 2 2" xfId="38035"/>
    <cellStyle name="Total 2 5 2 14 3" xfId="38036"/>
    <cellStyle name="Total 2 5 2 15" xfId="38037"/>
    <cellStyle name="Total 2 5 2 15 2" xfId="38038"/>
    <cellStyle name="Total 2 5 2 15 2 2" xfId="38039"/>
    <cellStyle name="Total 2 5 2 15 3" xfId="38040"/>
    <cellStyle name="Total 2 5 2 16" xfId="38041"/>
    <cellStyle name="Total 2 5 2 16 2" xfId="38042"/>
    <cellStyle name="Total 2 5 2 16 2 2" xfId="38043"/>
    <cellStyle name="Total 2 5 2 16 3" xfId="38044"/>
    <cellStyle name="Total 2 5 2 17" xfId="38045"/>
    <cellStyle name="Total 2 5 2 17 2" xfId="38046"/>
    <cellStyle name="Total 2 5 2 17 2 2" xfId="38047"/>
    <cellStyle name="Total 2 5 2 17 3" xfId="38048"/>
    <cellStyle name="Total 2 5 2 18" xfId="38049"/>
    <cellStyle name="Total 2 5 2 18 2" xfId="38050"/>
    <cellStyle name="Total 2 5 2 18 2 2" xfId="38051"/>
    <cellStyle name="Total 2 5 2 18 3" xfId="38052"/>
    <cellStyle name="Total 2 5 2 19" xfId="38053"/>
    <cellStyle name="Total 2 5 2 19 2" xfId="38054"/>
    <cellStyle name="Total 2 5 2 19 2 2" xfId="38055"/>
    <cellStyle name="Total 2 5 2 19 3" xfId="38056"/>
    <cellStyle name="Total 2 5 2 2" xfId="38057"/>
    <cellStyle name="Total 2 5 2 2 2" xfId="38058"/>
    <cellStyle name="Total 2 5 2 2 2 2" xfId="38059"/>
    <cellStyle name="Total 2 5 2 2 3" xfId="38060"/>
    <cellStyle name="Total 2 5 2 20" xfId="38061"/>
    <cellStyle name="Total 2 5 2 20 2" xfId="38062"/>
    <cellStyle name="Total 2 5 2 20 2 2" xfId="38063"/>
    <cellStyle name="Total 2 5 2 20 3" xfId="38064"/>
    <cellStyle name="Total 2 5 2 21" xfId="38065"/>
    <cellStyle name="Total 2 5 2 21 2" xfId="38066"/>
    <cellStyle name="Total 2 5 2 22" xfId="38067"/>
    <cellStyle name="Total 2 5 2 3" xfId="38068"/>
    <cellStyle name="Total 2 5 2 3 2" xfId="38069"/>
    <cellStyle name="Total 2 5 2 3 2 2" xfId="38070"/>
    <cellStyle name="Total 2 5 2 3 3" xfId="38071"/>
    <cellStyle name="Total 2 5 2 4" xfId="38072"/>
    <cellStyle name="Total 2 5 2 4 2" xfId="38073"/>
    <cellStyle name="Total 2 5 2 4 2 2" xfId="38074"/>
    <cellStyle name="Total 2 5 2 4 3" xfId="38075"/>
    <cellStyle name="Total 2 5 2 5" xfId="38076"/>
    <cellStyle name="Total 2 5 2 5 2" xfId="38077"/>
    <cellStyle name="Total 2 5 2 5 2 2" xfId="38078"/>
    <cellStyle name="Total 2 5 2 5 3" xfId="38079"/>
    <cellStyle name="Total 2 5 2 6" xfId="38080"/>
    <cellStyle name="Total 2 5 2 6 2" xfId="38081"/>
    <cellStyle name="Total 2 5 2 6 2 2" xfId="38082"/>
    <cellStyle name="Total 2 5 2 6 3" xfId="38083"/>
    <cellStyle name="Total 2 5 2 7" xfId="38084"/>
    <cellStyle name="Total 2 5 2 7 2" xfId="38085"/>
    <cellStyle name="Total 2 5 2 7 2 2" xfId="38086"/>
    <cellStyle name="Total 2 5 2 7 3" xfId="38087"/>
    <cellStyle name="Total 2 5 2 8" xfId="38088"/>
    <cellStyle name="Total 2 5 2 8 2" xfId="38089"/>
    <cellStyle name="Total 2 5 2 8 2 2" xfId="38090"/>
    <cellStyle name="Total 2 5 2 8 3" xfId="38091"/>
    <cellStyle name="Total 2 5 2 9" xfId="38092"/>
    <cellStyle name="Total 2 5 2 9 2" xfId="38093"/>
    <cellStyle name="Total 2 5 2 9 2 2" xfId="38094"/>
    <cellStyle name="Total 2 5 2 9 3" xfId="38095"/>
    <cellStyle name="Total 2 5 20" xfId="38096"/>
    <cellStyle name="Total 2 5 20 2" xfId="38097"/>
    <cellStyle name="Total 2 5 20 2 2" xfId="38098"/>
    <cellStyle name="Total 2 5 20 3" xfId="38099"/>
    <cellStyle name="Total 2 5 21" xfId="38100"/>
    <cellStyle name="Total 2 5 21 2" xfId="38101"/>
    <cellStyle name="Total 2 5 21 2 2" xfId="38102"/>
    <cellStyle name="Total 2 5 21 3" xfId="38103"/>
    <cellStyle name="Total 2 5 22" xfId="38104"/>
    <cellStyle name="Total 2 5 22 2" xfId="38105"/>
    <cellStyle name="Total 2 5 23" xfId="38106"/>
    <cellStyle name="Total 2 5 3" xfId="38107"/>
    <cellStyle name="Total 2 5 3 2" xfId="38108"/>
    <cellStyle name="Total 2 5 3 2 2" xfId="38109"/>
    <cellStyle name="Total 2 5 3 3" xfId="38110"/>
    <cellStyle name="Total 2 5 4" xfId="38111"/>
    <cellStyle name="Total 2 5 4 2" xfId="38112"/>
    <cellStyle name="Total 2 5 4 2 2" xfId="38113"/>
    <cellStyle name="Total 2 5 4 3" xfId="38114"/>
    <cellStyle name="Total 2 5 5" xfId="38115"/>
    <cellStyle name="Total 2 5 5 2" xfId="38116"/>
    <cellStyle name="Total 2 5 5 2 2" xfId="38117"/>
    <cellStyle name="Total 2 5 5 3" xfId="38118"/>
    <cellStyle name="Total 2 5 6" xfId="38119"/>
    <cellStyle name="Total 2 5 6 2" xfId="38120"/>
    <cellStyle name="Total 2 5 6 2 2" xfId="38121"/>
    <cellStyle name="Total 2 5 6 3" xfId="38122"/>
    <cellStyle name="Total 2 5 7" xfId="38123"/>
    <cellStyle name="Total 2 5 7 2" xfId="38124"/>
    <cellStyle name="Total 2 5 7 2 2" xfId="38125"/>
    <cellStyle name="Total 2 5 7 3" xfId="38126"/>
    <cellStyle name="Total 2 5 8" xfId="38127"/>
    <cellStyle name="Total 2 5 8 2" xfId="38128"/>
    <cellStyle name="Total 2 5 8 2 2" xfId="38129"/>
    <cellStyle name="Total 2 5 8 3" xfId="38130"/>
    <cellStyle name="Total 2 5 9" xfId="38131"/>
    <cellStyle name="Total 2 5 9 2" xfId="38132"/>
    <cellStyle name="Total 2 5 9 2 2" xfId="38133"/>
    <cellStyle name="Total 2 5 9 3" xfId="38134"/>
    <cellStyle name="Total 2 6" xfId="38135"/>
    <cellStyle name="Total 2 6 10" xfId="38136"/>
    <cellStyle name="Total 2 6 10 2" xfId="38137"/>
    <cellStyle name="Total 2 6 10 2 2" xfId="38138"/>
    <cellStyle name="Total 2 6 10 3" xfId="38139"/>
    <cellStyle name="Total 2 6 11" xfId="38140"/>
    <cellStyle name="Total 2 6 11 2" xfId="38141"/>
    <cellStyle name="Total 2 6 11 2 2" xfId="38142"/>
    <cellStyle name="Total 2 6 11 3" xfId="38143"/>
    <cellStyle name="Total 2 6 12" xfId="38144"/>
    <cellStyle name="Total 2 6 12 2" xfId="38145"/>
    <cellStyle name="Total 2 6 12 2 2" xfId="38146"/>
    <cellStyle name="Total 2 6 12 3" xfId="38147"/>
    <cellStyle name="Total 2 6 13" xfId="38148"/>
    <cellStyle name="Total 2 6 13 2" xfId="38149"/>
    <cellStyle name="Total 2 6 13 2 2" xfId="38150"/>
    <cellStyle name="Total 2 6 13 3" xfId="38151"/>
    <cellStyle name="Total 2 6 14" xfId="38152"/>
    <cellStyle name="Total 2 6 14 2" xfId="38153"/>
    <cellStyle name="Total 2 6 14 2 2" xfId="38154"/>
    <cellStyle name="Total 2 6 14 3" xfId="38155"/>
    <cellStyle name="Total 2 6 15" xfId="38156"/>
    <cellStyle name="Total 2 6 15 2" xfId="38157"/>
    <cellStyle name="Total 2 6 15 2 2" xfId="38158"/>
    <cellStyle name="Total 2 6 15 3" xfId="38159"/>
    <cellStyle name="Total 2 6 16" xfId="38160"/>
    <cellStyle name="Total 2 6 16 2" xfId="38161"/>
    <cellStyle name="Total 2 6 16 2 2" xfId="38162"/>
    <cellStyle name="Total 2 6 16 3" xfId="38163"/>
    <cellStyle name="Total 2 6 17" xfId="38164"/>
    <cellStyle name="Total 2 6 17 2" xfId="38165"/>
    <cellStyle name="Total 2 6 17 2 2" xfId="38166"/>
    <cellStyle name="Total 2 6 17 3" xfId="38167"/>
    <cellStyle name="Total 2 6 18" xfId="38168"/>
    <cellStyle name="Total 2 6 18 2" xfId="38169"/>
    <cellStyle name="Total 2 6 18 2 2" xfId="38170"/>
    <cellStyle name="Total 2 6 18 3" xfId="38171"/>
    <cellStyle name="Total 2 6 19" xfId="38172"/>
    <cellStyle name="Total 2 6 19 2" xfId="38173"/>
    <cellStyle name="Total 2 6 19 2 2" xfId="38174"/>
    <cellStyle name="Total 2 6 19 3" xfId="38175"/>
    <cellStyle name="Total 2 6 2" xfId="38176"/>
    <cellStyle name="Total 2 6 2 2" xfId="38177"/>
    <cellStyle name="Total 2 6 2 2 2" xfId="38178"/>
    <cellStyle name="Total 2 6 2 3" xfId="38179"/>
    <cellStyle name="Total 2 6 20" xfId="38180"/>
    <cellStyle name="Total 2 6 20 2" xfId="38181"/>
    <cellStyle name="Total 2 6 20 2 2" xfId="38182"/>
    <cellStyle name="Total 2 6 20 3" xfId="38183"/>
    <cellStyle name="Total 2 6 21" xfId="38184"/>
    <cellStyle name="Total 2 6 21 2" xfId="38185"/>
    <cellStyle name="Total 2 6 22" xfId="38186"/>
    <cellStyle name="Total 2 6 3" xfId="38187"/>
    <cellStyle name="Total 2 6 3 2" xfId="38188"/>
    <cellStyle name="Total 2 6 3 2 2" xfId="38189"/>
    <cellStyle name="Total 2 6 3 3" xfId="38190"/>
    <cellStyle name="Total 2 6 4" xfId="38191"/>
    <cellStyle name="Total 2 6 4 2" xfId="38192"/>
    <cellStyle name="Total 2 6 4 2 2" xfId="38193"/>
    <cellStyle name="Total 2 6 4 3" xfId="38194"/>
    <cellStyle name="Total 2 6 5" xfId="38195"/>
    <cellStyle name="Total 2 6 5 2" xfId="38196"/>
    <cellStyle name="Total 2 6 5 2 2" xfId="38197"/>
    <cellStyle name="Total 2 6 5 3" xfId="38198"/>
    <cellStyle name="Total 2 6 6" xfId="38199"/>
    <cellStyle name="Total 2 6 6 2" xfId="38200"/>
    <cellStyle name="Total 2 6 6 2 2" xfId="38201"/>
    <cellStyle name="Total 2 6 6 3" xfId="38202"/>
    <cellStyle name="Total 2 6 7" xfId="38203"/>
    <cellStyle name="Total 2 6 7 2" xfId="38204"/>
    <cellStyle name="Total 2 6 7 2 2" xfId="38205"/>
    <cellStyle name="Total 2 6 7 3" xfId="38206"/>
    <cellStyle name="Total 2 6 8" xfId="38207"/>
    <cellStyle name="Total 2 6 8 2" xfId="38208"/>
    <cellStyle name="Total 2 6 8 2 2" xfId="38209"/>
    <cellStyle name="Total 2 6 8 3" xfId="38210"/>
    <cellStyle name="Total 2 6 9" xfId="38211"/>
    <cellStyle name="Total 2 6 9 2" xfId="38212"/>
    <cellStyle name="Total 2 6 9 2 2" xfId="38213"/>
    <cellStyle name="Total 2 6 9 3" xfId="38214"/>
    <cellStyle name="Total 2 7" xfId="38215"/>
    <cellStyle name="Total 2 7 2" xfId="38216"/>
    <cellStyle name="Total 2 7 2 2" xfId="38217"/>
    <cellStyle name="Total 2 7 3" xfId="38218"/>
    <cellStyle name="Total 2 8" xfId="38219"/>
    <cellStyle name="Total 2 8 2" xfId="38220"/>
    <cellStyle name="Total 2 8 2 2" xfId="38221"/>
    <cellStyle name="Total 2 8 3" xfId="38222"/>
    <cellStyle name="Total 2 9" xfId="38223"/>
    <cellStyle name="Total 2 9 2" xfId="38224"/>
    <cellStyle name="Total 2 9 2 2" xfId="38225"/>
    <cellStyle name="Total 2 9 3" xfId="38226"/>
    <cellStyle name="Total 3" xfId="38227"/>
    <cellStyle name="Total 3 10" xfId="38228"/>
    <cellStyle name="Total 3 10 2" xfId="38229"/>
    <cellStyle name="Total 3 10 2 2" xfId="38230"/>
    <cellStyle name="Total 3 10 3" xfId="38231"/>
    <cellStyle name="Total 3 11" xfId="38232"/>
    <cellStyle name="Total 3 11 2" xfId="38233"/>
    <cellStyle name="Total 3 11 2 2" xfId="38234"/>
    <cellStyle name="Total 3 11 3" xfId="38235"/>
    <cellStyle name="Total 3 12" xfId="38236"/>
    <cellStyle name="Total 3 12 2" xfId="38237"/>
    <cellStyle name="Total 3 12 2 2" xfId="38238"/>
    <cellStyle name="Total 3 12 3" xfId="38239"/>
    <cellStyle name="Total 3 13" xfId="38240"/>
    <cellStyle name="Total 3 13 2" xfId="38241"/>
    <cellStyle name="Total 3 13 2 2" xfId="38242"/>
    <cellStyle name="Total 3 13 3" xfId="38243"/>
    <cellStyle name="Total 3 14" xfId="38244"/>
    <cellStyle name="Total 3 14 2" xfId="38245"/>
    <cellStyle name="Total 3 14 2 2" xfId="38246"/>
    <cellStyle name="Total 3 14 3" xfId="38247"/>
    <cellStyle name="Total 3 15" xfId="38248"/>
    <cellStyle name="Total 3 15 2" xfId="38249"/>
    <cellStyle name="Total 3 15 2 2" xfId="38250"/>
    <cellStyle name="Total 3 15 3" xfId="38251"/>
    <cellStyle name="Total 3 16" xfId="38252"/>
    <cellStyle name="Total 3 16 2" xfId="38253"/>
    <cellStyle name="Total 3 16 2 2" xfId="38254"/>
    <cellStyle name="Total 3 16 3" xfId="38255"/>
    <cellStyle name="Total 3 17" xfId="38256"/>
    <cellStyle name="Total 3 17 2" xfId="38257"/>
    <cellStyle name="Total 3 17 2 2" xfId="38258"/>
    <cellStyle name="Total 3 17 3" xfId="38259"/>
    <cellStyle name="Total 3 18" xfId="38260"/>
    <cellStyle name="Total 3 18 2" xfId="38261"/>
    <cellStyle name="Total 3 18 2 2" xfId="38262"/>
    <cellStyle name="Total 3 18 3" xfId="38263"/>
    <cellStyle name="Total 3 19" xfId="38264"/>
    <cellStyle name="Total 3 19 2" xfId="38265"/>
    <cellStyle name="Total 3 19 2 2" xfId="38266"/>
    <cellStyle name="Total 3 19 3" xfId="38267"/>
    <cellStyle name="Total 3 2" xfId="38268"/>
    <cellStyle name="Total 3 2 10" xfId="38269"/>
    <cellStyle name="Total 3 2 10 2" xfId="38270"/>
    <cellStyle name="Total 3 2 10 2 2" xfId="38271"/>
    <cellStyle name="Total 3 2 10 3" xfId="38272"/>
    <cellStyle name="Total 3 2 11" xfId="38273"/>
    <cellStyle name="Total 3 2 11 2" xfId="38274"/>
    <cellStyle name="Total 3 2 11 2 2" xfId="38275"/>
    <cellStyle name="Total 3 2 11 3" xfId="38276"/>
    <cellStyle name="Total 3 2 12" xfId="38277"/>
    <cellStyle name="Total 3 2 12 2" xfId="38278"/>
    <cellStyle name="Total 3 2 12 2 2" xfId="38279"/>
    <cellStyle name="Total 3 2 12 3" xfId="38280"/>
    <cellStyle name="Total 3 2 13" xfId="38281"/>
    <cellStyle name="Total 3 2 13 2" xfId="38282"/>
    <cellStyle name="Total 3 2 13 2 2" xfId="38283"/>
    <cellStyle name="Total 3 2 13 3" xfId="38284"/>
    <cellStyle name="Total 3 2 14" xfId="38285"/>
    <cellStyle name="Total 3 2 14 2" xfId="38286"/>
    <cellStyle name="Total 3 2 14 2 2" xfId="38287"/>
    <cellStyle name="Total 3 2 14 3" xfId="38288"/>
    <cellStyle name="Total 3 2 15" xfId="38289"/>
    <cellStyle name="Total 3 2 15 2" xfId="38290"/>
    <cellStyle name="Total 3 2 15 2 2" xfId="38291"/>
    <cellStyle name="Total 3 2 15 3" xfId="38292"/>
    <cellStyle name="Total 3 2 16" xfId="38293"/>
    <cellStyle name="Total 3 2 16 2" xfId="38294"/>
    <cellStyle name="Total 3 2 16 2 2" xfId="38295"/>
    <cellStyle name="Total 3 2 16 3" xfId="38296"/>
    <cellStyle name="Total 3 2 17" xfId="38297"/>
    <cellStyle name="Total 3 2 17 2" xfId="38298"/>
    <cellStyle name="Total 3 2 17 2 2" xfId="38299"/>
    <cellStyle name="Total 3 2 17 3" xfId="38300"/>
    <cellStyle name="Total 3 2 18" xfId="38301"/>
    <cellStyle name="Total 3 2 18 2" xfId="38302"/>
    <cellStyle name="Total 3 2 18 2 2" xfId="38303"/>
    <cellStyle name="Total 3 2 18 3" xfId="38304"/>
    <cellStyle name="Total 3 2 19" xfId="38305"/>
    <cellStyle name="Total 3 2 19 2" xfId="38306"/>
    <cellStyle name="Total 3 2 19 2 2" xfId="38307"/>
    <cellStyle name="Total 3 2 19 3" xfId="38308"/>
    <cellStyle name="Total 3 2 2" xfId="38309"/>
    <cellStyle name="Total 3 2 2 10" xfId="38310"/>
    <cellStyle name="Total 3 2 2 10 2" xfId="38311"/>
    <cellStyle name="Total 3 2 2 10 2 2" xfId="38312"/>
    <cellStyle name="Total 3 2 2 10 3" xfId="38313"/>
    <cellStyle name="Total 3 2 2 11" xfId="38314"/>
    <cellStyle name="Total 3 2 2 11 2" xfId="38315"/>
    <cellStyle name="Total 3 2 2 11 2 2" xfId="38316"/>
    <cellStyle name="Total 3 2 2 11 3" xfId="38317"/>
    <cellStyle name="Total 3 2 2 12" xfId="38318"/>
    <cellStyle name="Total 3 2 2 12 2" xfId="38319"/>
    <cellStyle name="Total 3 2 2 12 2 2" xfId="38320"/>
    <cellStyle name="Total 3 2 2 12 3" xfId="38321"/>
    <cellStyle name="Total 3 2 2 13" xfId="38322"/>
    <cellStyle name="Total 3 2 2 13 2" xfId="38323"/>
    <cellStyle name="Total 3 2 2 13 2 2" xfId="38324"/>
    <cellStyle name="Total 3 2 2 13 3" xfId="38325"/>
    <cellStyle name="Total 3 2 2 14" xfId="38326"/>
    <cellStyle name="Total 3 2 2 14 2" xfId="38327"/>
    <cellStyle name="Total 3 2 2 14 2 2" xfId="38328"/>
    <cellStyle name="Total 3 2 2 14 3" xfId="38329"/>
    <cellStyle name="Total 3 2 2 15" xfId="38330"/>
    <cellStyle name="Total 3 2 2 15 2" xfId="38331"/>
    <cellStyle name="Total 3 2 2 15 2 2" xfId="38332"/>
    <cellStyle name="Total 3 2 2 15 3" xfId="38333"/>
    <cellStyle name="Total 3 2 2 16" xfId="38334"/>
    <cellStyle name="Total 3 2 2 16 2" xfId="38335"/>
    <cellStyle name="Total 3 2 2 16 2 2" xfId="38336"/>
    <cellStyle name="Total 3 2 2 16 3" xfId="38337"/>
    <cellStyle name="Total 3 2 2 17" xfId="38338"/>
    <cellStyle name="Total 3 2 2 17 2" xfId="38339"/>
    <cellStyle name="Total 3 2 2 17 2 2" xfId="38340"/>
    <cellStyle name="Total 3 2 2 17 3" xfId="38341"/>
    <cellStyle name="Total 3 2 2 18" xfId="38342"/>
    <cellStyle name="Total 3 2 2 18 2" xfId="38343"/>
    <cellStyle name="Total 3 2 2 19" xfId="38344"/>
    <cellStyle name="Total 3 2 2 2" xfId="38345"/>
    <cellStyle name="Total 3 2 2 2 10" xfId="38346"/>
    <cellStyle name="Total 3 2 2 2 10 2" xfId="38347"/>
    <cellStyle name="Total 3 2 2 2 10 2 2" xfId="38348"/>
    <cellStyle name="Total 3 2 2 2 10 3" xfId="38349"/>
    <cellStyle name="Total 3 2 2 2 11" xfId="38350"/>
    <cellStyle name="Total 3 2 2 2 11 2" xfId="38351"/>
    <cellStyle name="Total 3 2 2 2 11 2 2" xfId="38352"/>
    <cellStyle name="Total 3 2 2 2 11 3" xfId="38353"/>
    <cellStyle name="Total 3 2 2 2 12" xfId="38354"/>
    <cellStyle name="Total 3 2 2 2 12 2" xfId="38355"/>
    <cellStyle name="Total 3 2 2 2 12 2 2" xfId="38356"/>
    <cellStyle name="Total 3 2 2 2 12 3" xfId="38357"/>
    <cellStyle name="Total 3 2 2 2 13" xfId="38358"/>
    <cellStyle name="Total 3 2 2 2 13 2" xfId="38359"/>
    <cellStyle name="Total 3 2 2 2 13 2 2" xfId="38360"/>
    <cellStyle name="Total 3 2 2 2 13 3" xfId="38361"/>
    <cellStyle name="Total 3 2 2 2 14" xfId="38362"/>
    <cellStyle name="Total 3 2 2 2 14 2" xfId="38363"/>
    <cellStyle name="Total 3 2 2 2 14 2 2" xfId="38364"/>
    <cellStyle name="Total 3 2 2 2 14 3" xfId="38365"/>
    <cellStyle name="Total 3 2 2 2 15" xfId="38366"/>
    <cellStyle name="Total 3 2 2 2 15 2" xfId="38367"/>
    <cellStyle name="Total 3 2 2 2 15 2 2" xfId="38368"/>
    <cellStyle name="Total 3 2 2 2 15 3" xfId="38369"/>
    <cellStyle name="Total 3 2 2 2 16" xfId="38370"/>
    <cellStyle name="Total 3 2 2 2 16 2" xfId="38371"/>
    <cellStyle name="Total 3 2 2 2 16 2 2" xfId="38372"/>
    <cellStyle name="Total 3 2 2 2 16 3" xfId="38373"/>
    <cellStyle name="Total 3 2 2 2 17" xfId="38374"/>
    <cellStyle name="Total 3 2 2 2 17 2" xfId="38375"/>
    <cellStyle name="Total 3 2 2 2 17 2 2" xfId="38376"/>
    <cellStyle name="Total 3 2 2 2 17 3" xfId="38377"/>
    <cellStyle name="Total 3 2 2 2 18" xfId="38378"/>
    <cellStyle name="Total 3 2 2 2 18 2" xfId="38379"/>
    <cellStyle name="Total 3 2 2 2 18 2 2" xfId="38380"/>
    <cellStyle name="Total 3 2 2 2 18 3" xfId="38381"/>
    <cellStyle name="Total 3 2 2 2 19" xfId="38382"/>
    <cellStyle name="Total 3 2 2 2 19 2" xfId="38383"/>
    <cellStyle name="Total 3 2 2 2 19 2 2" xfId="38384"/>
    <cellStyle name="Total 3 2 2 2 19 3" xfId="38385"/>
    <cellStyle name="Total 3 2 2 2 2" xfId="38386"/>
    <cellStyle name="Total 3 2 2 2 2 2" xfId="38387"/>
    <cellStyle name="Total 3 2 2 2 2 2 2" xfId="38388"/>
    <cellStyle name="Total 3 2 2 2 2 3" xfId="38389"/>
    <cellStyle name="Total 3 2 2 2 20" xfId="38390"/>
    <cellStyle name="Total 3 2 2 2 20 2" xfId="38391"/>
    <cellStyle name="Total 3 2 2 2 20 2 2" xfId="38392"/>
    <cellStyle name="Total 3 2 2 2 20 3" xfId="38393"/>
    <cellStyle name="Total 3 2 2 2 21" xfId="38394"/>
    <cellStyle name="Total 3 2 2 2 21 2" xfId="38395"/>
    <cellStyle name="Total 3 2 2 2 22" xfId="38396"/>
    <cellStyle name="Total 3 2 2 2 3" xfId="38397"/>
    <cellStyle name="Total 3 2 2 2 3 2" xfId="38398"/>
    <cellStyle name="Total 3 2 2 2 3 2 2" xfId="38399"/>
    <cellStyle name="Total 3 2 2 2 3 3" xfId="38400"/>
    <cellStyle name="Total 3 2 2 2 4" xfId="38401"/>
    <cellStyle name="Total 3 2 2 2 4 2" xfId="38402"/>
    <cellStyle name="Total 3 2 2 2 4 2 2" xfId="38403"/>
    <cellStyle name="Total 3 2 2 2 4 3" xfId="38404"/>
    <cellStyle name="Total 3 2 2 2 5" xfId="38405"/>
    <cellStyle name="Total 3 2 2 2 5 2" xfId="38406"/>
    <cellStyle name="Total 3 2 2 2 5 2 2" xfId="38407"/>
    <cellStyle name="Total 3 2 2 2 5 3" xfId="38408"/>
    <cellStyle name="Total 3 2 2 2 6" xfId="38409"/>
    <cellStyle name="Total 3 2 2 2 6 2" xfId="38410"/>
    <cellStyle name="Total 3 2 2 2 6 2 2" xfId="38411"/>
    <cellStyle name="Total 3 2 2 2 6 3" xfId="38412"/>
    <cellStyle name="Total 3 2 2 2 7" xfId="38413"/>
    <cellStyle name="Total 3 2 2 2 7 2" xfId="38414"/>
    <cellStyle name="Total 3 2 2 2 7 2 2" xfId="38415"/>
    <cellStyle name="Total 3 2 2 2 7 3" xfId="38416"/>
    <cellStyle name="Total 3 2 2 2 8" xfId="38417"/>
    <cellStyle name="Total 3 2 2 2 8 2" xfId="38418"/>
    <cellStyle name="Total 3 2 2 2 8 2 2" xfId="38419"/>
    <cellStyle name="Total 3 2 2 2 8 3" xfId="38420"/>
    <cellStyle name="Total 3 2 2 2 9" xfId="38421"/>
    <cellStyle name="Total 3 2 2 2 9 2" xfId="38422"/>
    <cellStyle name="Total 3 2 2 2 9 2 2" xfId="38423"/>
    <cellStyle name="Total 3 2 2 2 9 3" xfId="38424"/>
    <cellStyle name="Total 3 2 2 3" xfId="38425"/>
    <cellStyle name="Total 3 2 2 3 2" xfId="38426"/>
    <cellStyle name="Total 3 2 2 3 2 2" xfId="38427"/>
    <cellStyle name="Total 3 2 2 3 3" xfId="38428"/>
    <cellStyle name="Total 3 2 2 4" xfId="38429"/>
    <cellStyle name="Total 3 2 2 4 2" xfId="38430"/>
    <cellStyle name="Total 3 2 2 4 2 2" xfId="38431"/>
    <cellStyle name="Total 3 2 2 4 3" xfId="38432"/>
    <cellStyle name="Total 3 2 2 5" xfId="38433"/>
    <cellStyle name="Total 3 2 2 5 2" xfId="38434"/>
    <cellStyle name="Total 3 2 2 5 2 2" xfId="38435"/>
    <cellStyle name="Total 3 2 2 5 3" xfId="38436"/>
    <cellStyle name="Total 3 2 2 6" xfId="38437"/>
    <cellStyle name="Total 3 2 2 6 2" xfId="38438"/>
    <cellStyle name="Total 3 2 2 6 2 2" xfId="38439"/>
    <cellStyle name="Total 3 2 2 6 3" xfId="38440"/>
    <cellStyle name="Total 3 2 2 7" xfId="38441"/>
    <cellStyle name="Total 3 2 2 7 2" xfId="38442"/>
    <cellStyle name="Total 3 2 2 7 2 2" xfId="38443"/>
    <cellStyle name="Total 3 2 2 7 3" xfId="38444"/>
    <cellStyle name="Total 3 2 2 8" xfId="38445"/>
    <cellStyle name="Total 3 2 2 8 2" xfId="38446"/>
    <cellStyle name="Total 3 2 2 8 2 2" xfId="38447"/>
    <cellStyle name="Total 3 2 2 8 3" xfId="38448"/>
    <cellStyle name="Total 3 2 2 9" xfId="38449"/>
    <cellStyle name="Total 3 2 2 9 2" xfId="38450"/>
    <cellStyle name="Total 3 2 2 9 2 2" xfId="38451"/>
    <cellStyle name="Total 3 2 2 9 3" xfId="38452"/>
    <cellStyle name="Total 3 2 20" xfId="38453"/>
    <cellStyle name="Total 3 2 20 2" xfId="38454"/>
    <cellStyle name="Total 3 2 20 2 2" xfId="38455"/>
    <cellStyle name="Total 3 2 20 3" xfId="38456"/>
    <cellStyle name="Total 3 2 21" xfId="38457"/>
    <cellStyle name="Total 3 2 21 2" xfId="38458"/>
    <cellStyle name="Total 3 2 22" xfId="38459"/>
    <cellStyle name="Total 3 2 3" xfId="38460"/>
    <cellStyle name="Total 3 2 3 10" xfId="38461"/>
    <cellStyle name="Total 3 2 3 10 2" xfId="38462"/>
    <cellStyle name="Total 3 2 3 10 2 2" xfId="38463"/>
    <cellStyle name="Total 3 2 3 10 3" xfId="38464"/>
    <cellStyle name="Total 3 2 3 11" xfId="38465"/>
    <cellStyle name="Total 3 2 3 11 2" xfId="38466"/>
    <cellStyle name="Total 3 2 3 11 2 2" xfId="38467"/>
    <cellStyle name="Total 3 2 3 11 3" xfId="38468"/>
    <cellStyle name="Total 3 2 3 12" xfId="38469"/>
    <cellStyle name="Total 3 2 3 12 2" xfId="38470"/>
    <cellStyle name="Total 3 2 3 12 2 2" xfId="38471"/>
    <cellStyle name="Total 3 2 3 12 3" xfId="38472"/>
    <cellStyle name="Total 3 2 3 13" xfId="38473"/>
    <cellStyle name="Total 3 2 3 13 2" xfId="38474"/>
    <cellStyle name="Total 3 2 3 13 2 2" xfId="38475"/>
    <cellStyle name="Total 3 2 3 13 3" xfId="38476"/>
    <cellStyle name="Total 3 2 3 14" xfId="38477"/>
    <cellStyle name="Total 3 2 3 14 2" xfId="38478"/>
    <cellStyle name="Total 3 2 3 14 2 2" xfId="38479"/>
    <cellStyle name="Total 3 2 3 14 3" xfId="38480"/>
    <cellStyle name="Total 3 2 3 15" xfId="38481"/>
    <cellStyle name="Total 3 2 3 15 2" xfId="38482"/>
    <cellStyle name="Total 3 2 3 15 2 2" xfId="38483"/>
    <cellStyle name="Total 3 2 3 15 3" xfId="38484"/>
    <cellStyle name="Total 3 2 3 16" xfId="38485"/>
    <cellStyle name="Total 3 2 3 16 2" xfId="38486"/>
    <cellStyle name="Total 3 2 3 16 2 2" xfId="38487"/>
    <cellStyle name="Total 3 2 3 16 3" xfId="38488"/>
    <cellStyle name="Total 3 2 3 17" xfId="38489"/>
    <cellStyle name="Total 3 2 3 17 2" xfId="38490"/>
    <cellStyle name="Total 3 2 3 17 2 2" xfId="38491"/>
    <cellStyle name="Total 3 2 3 17 3" xfId="38492"/>
    <cellStyle name="Total 3 2 3 18" xfId="38493"/>
    <cellStyle name="Total 3 2 3 18 2" xfId="38494"/>
    <cellStyle name="Total 3 2 3 19" xfId="38495"/>
    <cellStyle name="Total 3 2 3 2" xfId="38496"/>
    <cellStyle name="Total 3 2 3 2 10" xfId="38497"/>
    <cellStyle name="Total 3 2 3 2 10 2" xfId="38498"/>
    <cellStyle name="Total 3 2 3 2 10 2 2" xfId="38499"/>
    <cellStyle name="Total 3 2 3 2 10 3" xfId="38500"/>
    <cellStyle name="Total 3 2 3 2 11" xfId="38501"/>
    <cellStyle name="Total 3 2 3 2 11 2" xfId="38502"/>
    <cellStyle name="Total 3 2 3 2 11 2 2" xfId="38503"/>
    <cellStyle name="Total 3 2 3 2 11 3" xfId="38504"/>
    <cellStyle name="Total 3 2 3 2 12" xfId="38505"/>
    <cellStyle name="Total 3 2 3 2 12 2" xfId="38506"/>
    <cellStyle name="Total 3 2 3 2 12 2 2" xfId="38507"/>
    <cellStyle name="Total 3 2 3 2 12 3" xfId="38508"/>
    <cellStyle name="Total 3 2 3 2 13" xfId="38509"/>
    <cellStyle name="Total 3 2 3 2 13 2" xfId="38510"/>
    <cellStyle name="Total 3 2 3 2 13 2 2" xfId="38511"/>
    <cellStyle name="Total 3 2 3 2 13 3" xfId="38512"/>
    <cellStyle name="Total 3 2 3 2 14" xfId="38513"/>
    <cellStyle name="Total 3 2 3 2 14 2" xfId="38514"/>
    <cellStyle name="Total 3 2 3 2 14 2 2" xfId="38515"/>
    <cellStyle name="Total 3 2 3 2 14 3" xfId="38516"/>
    <cellStyle name="Total 3 2 3 2 15" xfId="38517"/>
    <cellStyle name="Total 3 2 3 2 15 2" xfId="38518"/>
    <cellStyle name="Total 3 2 3 2 15 2 2" xfId="38519"/>
    <cellStyle name="Total 3 2 3 2 15 3" xfId="38520"/>
    <cellStyle name="Total 3 2 3 2 16" xfId="38521"/>
    <cellStyle name="Total 3 2 3 2 16 2" xfId="38522"/>
    <cellStyle name="Total 3 2 3 2 16 2 2" xfId="38523"/>
    <cellStyle name="Total 3 2 3 2 16 3" xfId="38524"/>
    <cellStyle name="Total 3 2 3 2 17" xfId="38525"/>
    <cellStyle name="Total 3 2 3 2 17 2" xfId="38526"/>
    <cellStyle name="Total 3 2 3 2 17 2 2" xfId="38527"/>
    <cellStyle name="Total 3 2 3 2 17 3" xfId="38528"/>
    <cellStyle name="Total 3 2 3 2 18" xfId="38529"/>
    <cellStyle name="Total 3 2 3 2 18 2" xfId="38530"/>
    <cellStyle name="Total 3 2 3 2 18 2 2" xfId="38531"/>
    <cellStyle name="Total 3 2 3 2 18 3" xfId="38532"/>
    <cellStyle name="Total 3 2 3 2 19" xfId="38533"/>
    <cellStyle name="Total 3 2 3 2 19 2" xfId="38534"/>
    <cellStyle name="Total 3 2 3 2 19 2 2" xfId="38535"/>
    <cellStyle name="Total 3 2 3 2 19 3" xfId="38536"/>
    <cellStyle name="Total 3 2 3 2 2" xfId="38537"/>
    <cellStyle name="Total 3 2 3 2 2 2" xfId="38538"/>
    <cellStyle name="Total 3 2 3 2 2 2 2" xfId="38539"/>
    <cellStyle name="Total 3 2 3 2 2 3" xfId="38540"/>
    <cellStyle name="Total 3 2 3 2 20" xfId="38541"/>
    <cellStyle name="Total 3 2 3 2 20 2" xfId="38542"/>
    <cellStyle name="Total 3 2 3 2 20 2 2" xfId="38543"/>
    <cellStyle name="Total 3 2 3 2 20 3" xfId="38544"/>
    <cellStyle name="Total 3 2 3 2 21" xfId="38545"/>
    <cellStyle name="Total 3 2 3 2 21 2" xfId="38546"/>
    <cellStyle name="Total 3 2 3 2 22" xfId="38547"/>
    <cellStyle name="Total 3 2 3 2 3" xfId="38548"/>
    <cellStyle name="Total 3 2 3 2 3 2" xfId="38549"/>
    <cellStyle name="Total 3 2 3 2 3 2 2" xfId="38550"/>
    <cellStyle name="Total 3 2 3 2 3 3" xfId="38551"/>
    <cellStyle name="Total 3 2 3 2 4" xfId="38552"/>
    <cellStyle name="Total 3 2 3 2 4 2" xfId="38553"/>
    <cellStyle name="Total 3 2 3 2 4 2 2" xfId="38554"/>
    <cellStyle name="Total 3 2 3 2 4 3" xfId="38555"/>
    <cellStyle name="Total 3 2 3 2 5" xfId="38556"/>
    <cellStyle name="Total 3 2 3 2 5 2" xfId="38557"/>
    <cellStyle name="Total 3 2 3 2 5 2 2" xfId="38558"/>
    <cellStyle name="Total 3 2 3 2 5 3" xfId="38559"/>
    <cellStyle name="Total 3 2 3 2 6" xfId="38560"/>
    <cellStyle name="Total 3 2 3 2 6 2" xfId="38561"/>
    <cellStyle name="Total 3 2 3 2 6 2 2" xfId="38562"/>
    <cellStyle name="Total 3 2 3 2 6 3" xfId="38563"/>
    <cellStyle name="Total 3 2 3 2 7" xfId="38564"/>
    <cellStyle name="Total 3 2 3 2 7 2" xfId="38565"/>
    <cellStyle name="Total 3 2 3 2 7 2 2" xfId="38566"/>
    <cellStyle name="Total 3 2 3 2 7 3" xfId="38567"/>
    <cellStyle name="Total 3 2 3 2 8" xfId="38568"/>
    <cellStyle name="Total 3 2 3 2 8 2" xfId="38569"/>
    <cellStyle name="Total 3 2 3 2 8 2 2" xfId="38570"/>
    <cellStyle name="Total 3 2 3 2 8 3" xfId="38571"/>
    <cellStyle name="Total 3 2 3 2 9" xfId="38572"/>
    <cellStyle name="Total 3 2 3 2 9 2" xfId="38573"/>
    <cellStyle name="Total 3 2 3 2 9 2 2" xfId="38574"/>
    <cellStyle name="Total 3 2 3 2 9 3" xfId="38575"/>
    <cellStyle name="Total 3 2 3 3" xfId="38576"/>
    <cellStyle name="Total 3 2 3 3 2" xfId="38577"/>
    <cellStyle name="Total 3 2 3 3 2 2" xfId="38578"/>
    <cellStyle name="Total 3 2 3 3 3" xfId="38579"/>
    <cellStyle name="Total 3 2 3 4" xfId="38580"/>
    <cellStyle name="Total 3 2 3 4 2" xfId="38581"/>
    <cellStyle name="Total 3 2 3 4 2 2" xfId="38582"/>
    <cellStyle name="Total 3 2 3 4 3" xfId="38583"/>
    <cellStyle name="Total 3 2 3 5" xfId="38584"/>
    <cellStyle name="Total 3 2 3 5 2" xfId="38585"/>
    <cellStyle name="Total 3 2 3 5 2 2" xfId="38586"/>
    <cellStyle name="Total 3 2 3 5 3" xfId="38587"/>
    <cellStyle name="Total 3 2 3 6" xfId="38588"/>
    <cellStyle name="Total 3 2 3 6 2" xfId="38589"/>
    <cellStyle name="Total 3 2 3 6 2 2" xfId="38590"/>
    <cellStyle name="Total 3 2 3 6 3" xfId="38591"/>
    <cellStyle name="Total 3 2 3 7" xfId="38592"/>
    <cellStyle name="Total 3 2 3 7 2" xfId="38593"/>
    <cellStyle name="Total 3 2 3 7 2 2" xfId="38594"/>
    <cellStyle name="Total 3 2 3 7 3" xfId="38595"/>
    <cellStyle name="Total 3 2 3 8" xfId="38596"/>
    <cellStyle name="Total 3 2 3 8 2" xfId="38597"/>
    <cellStyle name="Total 3 2 3 8 2 2" xfId="38598"/>
    <cellStyle name="Total 3 2 3 8 3" xfId="38599"/>
    <cellStyle name="Total 3 2 3 9" xfId="38600"/>
    <cellStyle name="Total 3 2 3 9 2" xfId="38601"/>
    <cellStyle name="Total 3 2 3 9 2 2" xfId="38602"/>
    <cellStyle name="Total 3 2 3 9 3" xfId="38603"/>
    <cellStyle name="Total 3 2 4" xfId="38604"/>
    <cellStyle name="Total 3 2 4 10" xfId="38605"/>
    <cellStyle name="Total 3 2 4 10 2" xfId="38606"/>
    <cellStyle name="Total 3 2 4 10 2 2" xfId="38607"/>
    <cellStyle name="Total 3 2 4 10 3" xfId="38608"/>
    <cellStyle name="Total 3 2 4 11" xfId="38609"/>
    <cellStyle name="Total 3 2 4 11 2" xfId="38610"/>
    <cellStyle name="Total 3 2 4 11 2 2" xfId="38611"/>
    <cellStyle name="Total 3 2 4 11 3" xfId="38612"/>
    <cellStyle name="Total 3 2 4 12" xfId="38613"/>
    <cellStyle name="Total 3 2 4 12 2" xfId="38614"/>
    <cellStyle name="Total 3 2 4 12 2 2" xfId="38615"/>
    <cellStyle name="Total 3 2 4 12 3" xfId="38616"/>
    <cellStyle name="Total 3 2 4 13" xfId="38617"/>
    <cellStyle name="Total 3 2 4 13 2" xfId="38618"/>
    <cellStyle name="Total 3 2 4 13 2 2" xfId="38619"/>
    <cellStyle name="Total 3 2 4 13 3" xfId="38620"/>
    <cellStyle name="Total 3 2 4 14" xfId="38621"/>
    <cellStyle name="Total 3 2 4 14 2" xfId="38622"/>
    <cellStyle name="Total 3 2 4 14 2 2" xfId="38623"/>
    <cellStyle name="Total 3 2 4 14 3" xfId="38624"/>
    <cellStyle name="Total 3 2 4 15" xfId="38625"/>
    <cellStyle name="Total 3 2 4 15 2" xfId="38626"/>
    <cellStyle name="Total 3 2 4 15 2 2" xfId="38627"/>
    <cellStyle name="Total 3 2 4 15 3" xfId="38628"/>
    <cellStyle name="Total 3 2 4 16" xfId="38629"/>
    <cellStyle name="Total 3 2 4 16 2" xfId="38630"/>
    <cellStyle name="Total 3 2 4 16 2 2" xfId="38631"/>
    <cellStyle name="Total 3 2 4 16 3" xfId="38632"/>
    <cellStyle name="Total 3 2 4 17" xfId="38633"/>
    <cellStyle name="Total 3 2 4 17 2" xfId="38634"/>
    <cellStyle name="Total 3 2 4 17 2 2" xfId="38635"/>
    <cellStyle name="Total 3 2 4 17 3" xfId="38636"/>
    <cellStyle name="Total 3 2 4 18" xfId="38637"/>
    <cellStyle name="Total 3 2 4 18 2" xfId="38638"/>
    <cellStyle name="Total 3 2 4 18 2 2" xfId="38639"/>
    <cellStyle name="Total 3 2 4 18 3" xfId="38640"/>
    <cellStyle name="Total 3 2 4 19" xfId="38641"/>
    <cellStyle name="Total 3 2 4 19 2" xfId="38642"/>
    <cellStyle name="Total 3 2 4 19 2 2" xfId="38643"/>
    <cellStyle name="Total 3 2 4 19 3" xfId="38644"/>
    <cellStyle name="Total 3 2 4 2" xfId="38645"/>
    <cellStyle name="Total 3 2 4 2 10" xfId="38646"/>
    <cellStyle name="Total 3 2 4 2 10 2" xfId="38647"/>
    <cellStyle name="Total 3 2 4 2 10 2 2" xfId="38648"/>
    <cellStyle name="Total 3 2 4 2 10 3" xfId="38649"/>
    <cellStyle name="Total 3 2 4 2 11" xfId="38650"/>
    <cellStyle name="Total 3 2 4 2 11 2" xfId="38651"/>
    <cellStyle name="Total 3 2 4 2 11 2 2" xfId="38652"/>
    <cellStyle name="Total 3 2 4 2 11 3" xfId="38653"/>
    <cellStyle name="Total 3 2 4 2 12" xfId="38654"/>
    <cellStyle name="Total 3 2 4 2 12 2" xfId="38655"/>
    <cellStyle name="Total 3 2 4 2 12 2 2" xfId="38656"/>
    <cellStyle name="Total 3 2 4 2 12 3" xfId="38657"/>
    <cellStyle name="Total 3 2 4 2 13" xfId="38658"/>
    <cellStyle name="Total 3 2 4 2 13 2" xfId="38659"/>
    <cellStyle name="Total 3 2 4 2 13 2 2" xfId="38660"/>
    <cellStyle name="Total 3 2 4 2 13 3" xfId="38661"/>
    <cellStyle name="Total 3 2 4 2 14" xfId="38662"/>
    <cellStyle name="Total 3 2 4 2 14 2" xfId="38663"/>
    <cellStyle name="Total 3 2 4 2 14 2 2" xfId="38664"/>
    <cellStyle name="Total 3 2 4 2 14 3" xfId="38665"/>
    <cellStyle name="Total 3 2 4 2 15" xfId="38666"/>
    <cellStyle name="Total 3 2 4 2 15 2" xfId="38667"/>
    <cellStyle name="Total 3 2 4 2 15 2 2" xfId="38668"/>
    <cellStyle name="Total 3 2 4 2 15 3" xfId="38669"/>
    <cellStyle name="Total 3 2 4 2 16" xfId="38670"/>
    <cellStyle name="Total 3 2 4 2 16 2" xfId="38671"/>
    <cellStyle name="Total 3 2 4 2 16 2 2" xfId="38672"/>
    <cellStyle name="Total 3 2 4 2 16 3" xfId="38673"/>
    <cellStyle name="Total 3 2 4 2 17" xfId="38674"/>
    <cellStyle name="Total 3 2 4 2 17 2" xfId="38675"/>
    <cellStyle name="Total 3 2 4 2 17 2 2" xfId="38676"/>
    <cellStyle name="Total 3 2 4 2 17 3" xfId="38677"/>
    <cellStyle name="Total 3 2 4 2 18" xfId="38678"/>
    <cellStyle name="Total 3 2 4 2 18 2" xfId="38679"/>
    <cellStyle name="Total 3 2 4 2 18 2 2" xfId="38680"/>
    <cellStyle name="Total 3 2 4 2 18 3" xfId="38681"/>
    <cellStyle name="Total 3 2 4 2 19" xfId="38682"/>
    <cellStyle name="Total 3 2 4 2 19 2" xfId="38683"/>
    <cellStyle name="Total 3 2 4 2 19 2 2" xfId="38684"/>
    <cellStyle name="Total 3 2 4 2 19 3" xfId="38685"/>
    <cellStyle name="Total 3 2 4 2 2" xfId="38686"/>
    <cellStyle name="Total 3 2 4 2 2 2" xfId="38687"/>
    <cellStyle name="Total 3 2 4 2 2 2 2" xfId="38688"/>
    <cellStyle name="Total 3 2 4 2 2 3" xfId="38689"/>
    <cellStyle name="Total 3 2 4 2 20" xfId="38690"/>
    <cellStyle name="Total 3 2 4 2 20 2" xfId="38691"/>
    <cellStyle name="Total 3 2 4 2 20 2 2" xfId="38692"/>
    <cellStyle name="Total 3 2 4 2 20 3" xfId="38693"/>
    <cellStyle name="Total 3 2 4 2 21" xfId="38694"/>
    <cellStyle name="Total 3 2 4 2 21 2" xfId="38695"/>
    <cellStyle name="Total 3 2 4 2 22" xfId="38696"/>
    <cellStyle name="Total 3 2 4 2 3" xfId="38697"/>
    <cellStyle name="Total 3 2 4 2 3 2" xfId="38698"/>
    <cellStyle name="Total 3 2 4 2 3 2 2" xfId="38699"/>
    <cellStyle name="Total 3 2 4 2 3 3" xfId="38700"/>
    <cellStyle name="Total 3 2 4 2 4" xfId="38701"/>
    <cellStyle name="Total 3 2 4 2 4 2" xfId="38702"/>
    <cellStyle name="Total 3 2 4 2 4 2 2" xfId="38703"/>
    <cellStyle name="Total 3 2 4 2 4 3" xfId="38704"/>
    <cellStyle name="Total 3 2 4 2 5" xfId="38705"/>
    <cellStyle name="Total 3 2 4 2 5 2" xfId="38706"/>
    <cellStyle name="Total 3 2 4 2 5 2 2" xfId="38707"/>
    <cellStyle name="Total 3 2 4 2 5 3" xfId="38708"/>
    <cellStyle name="Total 3 2 4 2 6" xfId="38709"/>
    <cellStyle name="Total 3 2 4 2 6 2" xfId="38710"/>
    <cellStyle name="Total 3 2 4 2 6 2 2" xfId="38711"/>
    <cellStyle name="Total 3 2 4 2 6 3" xfId="38712"/>
    <cellStyle name="Total 3 2 4 2 7" xfId="38713"/>
    <cellStyle name="Total 3 2 4 2 7 2" xfId="38714"/>
    <cellStyle name="Total 3 2 4 2 7 2 2" xfId="38715"/>
    <cellStyle name="Total 3 2 4 2 7 3" xfId="38716"/>
    <cellStyle name="Total 3 2 4 2 8" xfId="38717"/>
    <cellStyle name="Total 3 2 4 2 8 2" xfId="38718"/>
    <cellStyle name="Total 3 2 4 2 8 2 2" xfId="38719"/>
    <cellStyle name="Total 3 2 4 2 8 3" xfId="38720"/>
    <cellStyle name="Total 3 2 4 2 9" xfId="38721"/>
    <cellStyle name="Total 3 2 4 2 9 2" xfId="38722"/>
    <cellStyle name="Total 3 2 4 2 9 2 2" xfId="38723"/>
    <cellStyle name="Total 3 2 4 2 9 3" xfId="38724"/>
    <cellStyle name="Total 3 2 4 20" xfId="38725"/>
    <cellStyle name="Total 3 2 4 20 2" xfId="38726"/>
    <cellStyle name="Total 3 2 4 20 2 2" xfId="38727"/>
    <cellStyle name="Total 3 2 4 20 3" xfId="38728"/>
    <cellStyle name="Total 3 2 4 21" xfId="38729"/>
    <cellStyle name="Total 3 2 4 21 2" xfId="38730"/>
    <cellStyle name="Total 3 2 4 21 2 2" xfId="38731"/>
    <cellStyle name="Total 3 2 4 21 3" xfId="38732"/>
    <cellStyle name="Total 3 2 4 22" xfId="38733"/>
    <cellStyle name="Total 3 2 4 22 2" xfId="38734"/>
    <cellStyle name="Total 3 2 4 23" xfId="38735"/>
    <cellStyle name="Total 3 2 4 3" xfId="38736"/>
    <cellStyle name="Total 3 2 4 3 2" xfId="38737"/>
    <cellStyle name="Total 3 2 4 3 2 2" xfId="38738"/>
    <cellStyle name="Total 3 2 4 3 3" xfId="38739"/>
    <cellStyle name="Total 3 2 4 4" xfId="38740"/>
    <cellStyle name="Total 3 2 4 4 2" xfId="38741"/>
    <cellStyle name="Total 3 2 4 4 2 2" xfId="38742"/>
    <cellStyle name="Total 3 2 4 4 3" xfId="38743"/>
    <cellStyle name="Total 3 2 4 5" xfId="38744"/>
    <cellStyle name="Total 3 2 4 5 2" xfId="38745"/>
    <cellStyle name="Total 3 2 4 5 2 2" xfId="38746"/>
    <cellStyle name="Total 3 2 4 5 3" xfId="38747"/>
    <cellStyle name="Total 3 2 4 6" xfId="38748"/>
    <cellStyle name="Total 3 2 4 6 2" xfId="38749"/>
    <cellStyle name="Total 3 2 4 6 2 2" xfId="38750"/>
    <cellStyle name="Total 3 2 4 6 3" xfId="38751"/>
    <cellStyle name="Total 3 2 4 7" xfId="38752"/>
    <cellStyle name="Total 3 2 4 7 2" xfId="38753"/>
    <cellStyle name="Total 3 2 4 7 2 2" xfId="38754"/>
    <cellStyle name="Total 3 2 4 7 3" xfId="38755"/>
    <cellStyle name="Total 3 2 4 8" xfId="38756"/>
    <cellStyle name="Total 3 2 4 8 2" xfId="38757"/>
    <cellStyle name="Total 3 2 4 8 2 2" xfId="38758"/>
    <cellStyle name="Total 3 2 4 8 3" xfId="38759"/>
    <cellStyle name="Total 3 2 4 9" xfId="38760"/>
    <cellStyle name="Total 3 2 4 9 2" xfId="38761"/>
    <cellStyle name="Total 3 2 4 9 2 2" xfId="38762"/>
    <cellStyle name="Total 3 2 4 9 3" xfId="38763"/>
    <cellStyle name="Total 3 2 5" xfId="38764"/>
    <cellStyle name="Total 3 2 5 10" xfId="38765"/>
    <cellStyle name="Total 3 2 5 10 2" xfId="38766"/>
    <cellStyle name="Total 3 2 5 10 2 2" xfId="38767"/>
    <cellStyle name="Total 3 2 5 10 3" xfId="38768"/>
    <cellStyle name="Total 3 2 5 11" xfId="38769"/>
    <cellStyle name="Total 3 2 5 11 2" xfId="38770"/>
    <cellStyle name="Total 3 2 5 11 2 2" xfId="38771"/>
    <cellStyle name="Total 3 2 5 11 3" xfId="38772"/>
    <cellStyle name="Total 3 2 5 12" xfId="38773"/>
    <cellStyle name="Total 3 2 5 12 2" xfId="38774"/>
    <cellStyle name="Total 3 2 5 12 2 2" xfId="38775"/>
    <cellStyle name="Total 3 2 5 12 3" xfId="38776"/>
    <cellStyle name="Total 3 2 5 13" xfId="38777"/>
    <cellStyle name="Total 3 2 5 13 2" xfId="38778"/>
    <cellStyle name="Total 3 2 5 13 2 2" xfId="38779"/>
    <cellStyle name="Total 3 2 5 13 3" xfId="38780"/>
    <cellStyle name="Total 3 2 5 14" xfId="38781"/>
    <cellStyle name="Total 3 2 5 14 2" xfId="38782"/>
    <cellStyle name="Total 3 2 5 14 2 2" xfId="38783"/>
    <cellStyle name="Total 3 2 5 14 3" xfId="38784"/>
    <cellStyle name="Total 3 2 5 15" xfId="38785"/>
    <cellStyle name="Total 3 2 5 15 2" xfId="38786"/>
    <cellStyle name="Total 3 2 5 15 2 2" xfId="38787"/>
    <cellStyle name="Total 3 2 5 15 3" xfId="38788"/>
    <cellStyle name="Total 3 2 5 16" xfId="38789"/>
    <cellStyle name="Total 3 2 5 16 2" xfId="38790"/>
    <cellStyle name="Total 3 2 5 16 2 2" xfId="38791"/>
    <cellStyle name="Total 3 2 5 16 3" xfId="38792"/>
    <cellStyle name="Total 3 2 5 17" xfId="38793"/>
    <cellStyle name="Total 3 2 5 17 2" xfId="38794"/>
    <cellStyle name="Total 3 2 5 17 2 2" xfId="38795"/>
    <cellStyle name="Total 3 2 5 17 3" xfId="38796"/>
    <cellStyle name="Total 3 2 5 18" xfId="38797"/>
    <cellStyle name="Total 3 2 5 18 2" xfId="38798"/>
    <cellStyle name="Total 3 2 5 18 2 2" xfId="38799"/>
    <cellStyle name="Total 3 2 5 18 3" xfId="38800"/>
    <cellStyle name="Total 3 2 5 19" xfId="38801"/>
    <cellStyle name="Total 3 2 5 19 2" xfId="38802"/>
    <cellStyle name="Total 3 2 5 19 2 2" xfId="38803"/>
    <cellStyle name="Total 3 2 5 19 3" xfId="38804"/>
    <cellStyle name="Total 3 2 5 2" xfId="38805"/>
    <cellStyle name="Total 3 2 5 2 2" xfId="38806"/>
    <cellStyle name="Total 3 2 5 2 2 2" xfId="38807"/>
    <cellStyle name="Total 3 2 5 2 3" xfId="38808"/>
    <cellStyle name="Total 3 2 5 20" xfId="38809"/>
    <cellStyle name="Total 3 2 5 20 2" xfId="38810"/>
    <cellStyle name="Total 3 2 5 20 2 2" xfId="38811"/>
    <cellStyle name="Total 3 2 5 20 3" xfId="38812"/>
    <cellStyle name="Total 3 2 5 21" xfId="38813"/>
    <cellStyle name="Total 3 2 5 21 2" xfId="38814"/>
    <cellStyle name="Total 3 2 5 22" xfId="38815"/>
    <cellStyle name="Total 3 2 5 3" xfId="38816"/>
    <cellStyle name="Total 3 2 5 3 2" xfId="38817"/>
    <cellStyle name="Total 3 2 5 3 2 2" xfId="38818"/>
    <cellStyle name="Total 3 2 5 3 3" xfId="38819"/>
    <cellStyle name="Total 3 2 5 4" xfId="38820"/>
    <cellStyle name="Total 3 2 5 4 2" xfId="38821"/>
    <cellStyle name="Total 3 2 5 4 2 2" xfId="38822"/>
    <cellStyle name="Total 3 2 5 4 3" xfId="38823"/>
    <cellStyle name="Total 3 2 5 5" xfId="38824"/>
    <cellStyle name="Total 3 2 5 5 2" xfId="38825"/>
    <cellStyle name="Total 3 2 5 5 2 2" xfId="38826"/>
    <cellStyle name="Total 3 2 5 5 3" xfId="38827"/>
    <cellStyle name="Total 3 2 5 6" xfId="38828"/>
    <cellStyle name="Total 3 2 5 6 2" xfId="38829"/>
    <cellStyle name="Total 3 2 5 6 2 2" xfId="38830"/>
    <cellStyle name="Total 3 2 5 6 3" xfId="38831"/>
    <cellStyle name="Total 3 2 5 7" xfId="38832"/>
    <cellStyle name="Total 3 2 5 7 2" xfId="38833"/>
    <cellStyle name="Total 3 2 5 7 2 2" xfId="38834"/>
    <cellStyle name="Total 3 2 5 7 3" xfId="38835"/>
    <cellStyle name="Total 3 2 5 8" xfId="38836"/>
    <cellStyle name="Total 3 2 5 8 2" xfId="38837"/>
    <cellStyle name="Total 3 2 5 8 2 2" xfId="38838"/>
    <cellStyle name="Total 3 2 5 8 3" xfId="38839"/>
    <cellStyle name="Total 3 2 5 9" xfId="38840"/>
    <cellStyle name="Total 3 2 5 9 2" xfId="38841"/>
    <cellStyle name="Total 3 2 5 9 2 2" xfId="38842"/>
    <cellStyle name="Total 3 2 5 9 3" xfId="38843"/>
    <cellStyle name="Total 3 2 6" xfId="38844"/>
    <cellStyle name="Total 3 2 6 2" xfId="38845"/>
    <cellStyle name="Total 3 2 6 2 2" xfId="38846"/>
    <cellStyle name="Total 3 2 6 3" xfId="38847"/>
    <cellStyle name="Total 3 2 7" xfId="38848"/>
    <cellStyle name="Total 3 2 7 2" xfId="38849"/>
    <cellStyle name="Total 3 2 7 2 2" xfId="38850"/>
    <cellStyle name="Total 3 2 7 3" xfId="38851"/>
    <cellStyle name="Total 3 2 8" xfId="38852"/>
    <cellStyle name="Total 3 2 8 2" xfId="38853"/>
    <cellStyle name="Total 3 2 8 2 2" xfId="38854"/>
    <cellStyle name="Total 3 2 8 3" xfId="38855"/>
    <cellStyle name="Total 3 2 9" xfId="38856"/>
    <cellStyle name="Total 3 2 9 2" xfId="38857"/>
    <cellStyle name="Total 3 2 9 2 2" xfId="38858"/>
    <cellStyle name="Total 3 2 9 3" xfId="38859"/>
    <cellStyle name="Total 3 20" xfId="38860"/>
    <cellStyle name="Total 3 20 2" xfId="38861"/>
    <cellStyle name="Total 3 20 2 2" xfId="38862"/>
    <cellStyle name="Total 3 20 3" xfId="38863"/>
    <cellStyle name="Total 3 21" xfId="38864"/>
    <cellStyle name="Total 3 21 2" xfId="38865"/>
    <cellStyle name="Total 3 21 2 2" xfId="38866"/>
    <cellStyle name="Total 3 21 3" xfId="38867"/>
    <cellStyle name="Total 3 22" xfId="38868"/>
    <cellStyle name="Total 3 22 2" xfId="38869"/>
    <cellStyle name="Total 3 23" xfId="38870"/>
    <cellStyle name="Total 3 24" xfId="38871"/>
    <cellStyle name="Total 3 25" xfId="38872"/>
    <cellStyle name="Total 3 26" xfId="38873"/>
    <cellStyle name="Total 3 3" xfId="38874"/>
    <cellStyle name="Total 3 3 10" xfId="38875"/>
    <cellStyle name="Total 3 3 10 2" xfId="38876"/>
    <cellStyle name="Total 3 3 10 2 2" xfId="38877"/>
    <cellStyle name="Total 3 3 10 3" xfId="38878"/>
    <cellStyle name="Total 3 3 11" xfId="38879"/>
    <cellStyle name="Total 3 3 11 2" xfId="38880"/>
    <cellStyle name="Total 3 3 11 2 2" xfId="38881"/>
    <cellStyle name="Total 3 3 11 3" xfId="38882"/>
    <cellStyle name="Total 3 3 12" xfId="38883"/>
    <cellStyle name="Total 3 3 12 2" xfId="38884"/>
    <cellStyle name="Total 3 3 12 2 2" xfId="38885"/>
    <cellStyle name="Total 3 3 12 3" xfId="38886"/>
    <cellStyle name="Total 3 3 13" xfId="38887"/>
    <cellStyle name="Total 3 3 13 2" xfId="38888"/>
    <cellStyle name="Total 3 3 13 2 2" xfId="38889"/>
    <cellStyle name="Total 3 3 13 3" xfId="38890"/>
    <cellStyle name="Total 3 3 14" xfId="38891"/>
    <cellStyle name="Total 3 3 14 2" xfId="38892"/>
    <cellStyle name="Total 3 3 14 2 2" xfId="38893"/>
    <cellStyle name="Total 3 3 14 3" xfId="38894"/>
    <cellStyle name="Total 3 3 15" xfId="38895"/>
    <cellStyle name="Total 3 3 15 2" xfId="38896"/>
    <cellStyle name="Total 3 3 15 2 2" xfId="38897"/>
    <cellStyle name="Total 3 3 15 3" xfId="38898"/>
    <cellStyle name="Total 3 3 16" xfId="38899"/>
    <cellStyle name="Total 3 3 16 2" xfId="38900"/>
    <cellStyle name="Total 3 3 16 2 2" xfId="38901"/>
    <cellStyle name="Total 3 3 16 3" xfId="38902"/>
    <cellStyle name="Total 3 3 17" xfId="38903"/>
    <cellStyle name="Total 3 3 17 2" xfId="38904"/>
    <cellStyle name="Total 3 3 17 2 2" xfId="38905"/>
    <cellStyle name="Total 3 3 17 3" xfId="38906"/>
    <cellStyle name="Total 3 3 18" xfId="38907"/>
    <cellStyle name="Total 3 3 18 2" xfId="38908"/>
    <cellStyle name="Total 3 3 19" xfId="38909"/>
    <cellStyle name="Total 3 3 2" xfId="38910"/>
    <cellStyle name="Total 3 3 2 10" xfId="38911"/>
    <cellStyle name="Total 3 3 2 10 2" xfId="38912"/>
    <cellStyle name="Total 3 3 2 10 2 2" xfId="38913"/>
    <cellStyle name="Total 3 3 2 10 3" xfId="38914"/>
    <cellStyle name="Total 3 3 2 11" xfId="38915"/>
    <cellStyle name="Total 3 3 2 11 2" xfId="38916"/>
    <cellStyle name="Total 3 3 2 11 2 2" xfId="38917"/>
    <cellStyle name="Total 3 3 2 11 3" xfId="38918"/>
    <cellStyle name="Total 3 3 2 12" xfId="38919"/>
    <cellStyle name="Total 3 3 2 12 2" xfId="38920"/>
    <cellStyle name="Total 3 3 2 12 2 2" xfId="38921"/>
    <cellStyle name="Total 3 3 2 12 3" xfId="38922"/>
    <cellStyle name="Total 3 3 2 13" xfId="38923"/>
    <cellStyle name="Total 3 3 2 13 2" xfId="38924"/>
    <cellStyle name="Total 3 3 2 13 2 2" xfId="38925"/>
    <cellStyle name="Total 3 3 2 13 3" xfId="38926"/>
    <cellStyle name="Total 3 3 2 14" xfId="38927"/>
    <cellStyle name="Total 3 3 2 14 2" xfId="38928"/>
    <cellStyle name="Total 3 3 2 14 2 2" xfId="38929"/>
    <cellStyle name="Total 3 3 2 14 3" xfId="38930"/>
    <cellStyle name="Total 3 3 2 15" xfId="38931"/>
    <cellStyle name="Total 3 3 2 15 2" xfId="38932"/>
    <cellStyle name="Total 3 3 2 15 2 2" xfId="38933"/>
    <cellStyle name="Total 3 3 2 15 3" xfId="38934"/>
    <cellStyle name="Total 3 3 2 16" xfId="38935"/>
    <cellStyle name="Total 3 3 2 16 2" xfId="38936"/>
    <cellStyle name="Total 3 3 2 16 2 2" xfId="38937"/>
    <cellStyle name="Total 3 3 2 16 3" xfId="38938"/>
    <cellStyle name="Total 3 3 2 17" xfId="38939"/>
    <cellStyle name="Total 3 3 2 17 2" xfId="38940"/>
    <cellStyle name="Total 3 3 2 17 2 2" xfId="38941"/>
    <cellStyle name="Total 3 3 2 17 3" xfId="38942"/>
    <cellStyle name="Total 3 3 2 18" xfId="38943"/>
    <cellStyle name="Total 3 3 2 18 2" xfId="38944"/>
    <cellStyle name="Total 3 3 2 18 2 2" xfId="38945"/>
    <cellStyle name="Total 3 3 2 18 3" xfId="38946"/>
    <cellStyle name="Total 3 3 2 19" xfId="38947"/>
    <cellStyle name="Total 3 3 2 19 2" xfId="38948"/>
    <cellStyle name="Total 3 3 2 19 2 2" xfId="38949"/>
    <cellStyle name="Total 3 3 2 19 3" xfId="38950"/>
    <cellStyle name="Total 3 3 2 2" xfId="38951"/>
    <cellStyle name="Total 3 3 2 2 2" xfId="38952"/>
    <cellStyle name="Total 3 3 2 2 2 2" xfId="38953"/>
    <cellStyle name="Total 3 3 2 2 3" xfId="38954"/>
    <cellStyle name="Total 3 3 2 20" xfId="38955"/>
    <cellStyle name="Total 3 3 2 20 2" xfId="38956"/>
    <cellStyle name="Total 3 3 2 20 2 2" xfId="38957"/>
    <cellStyle name="Total 3 3 2 20 3" xfId="38958"/>
    <cellStyle name="Total 3 3 2 21" xfId="38959"/>
    <cellStyle name="Total 3 3 2 21 2" xfId="38960"/>
    <cellStyle name="Total 3 3 2 22" xfId="38961"/>
    <cellStyle name="Total 3 3 2 3" xfId="38962"/>
    <cellStyle name="Total 3 3 2 3 2" xfId="38963"/>
    <cellStyle name="Total 3 3 2 3 2 2" xfId="38964"/>
    <cellStyle name="Total 3 3 2 3 3" xfId="38965"/>
    <cellStyle name="Total 3 3 2 4" xfId="38966"/>
    <cellStyle name="Total 3 3 2 4 2" xfId="38967"/>
    <cellStyle name="Total 3 3 2 4 2 2" xfId="38968"/>
    <cellStyle name="Total 3 3 2 4 3" xfId="38969"/>
    <cellStyle name="Total 3 3 2 5" xfId="38970"/>
    <cellStyle name="Total 3 3 2 5 2" xfId="38971"/>
    <cellStyle name="Total 3 3 2 5 2 2" xfId="38972"/>
    <cellStyle name="Total 3 3 2 5 3" xfId="38973"/>
    <cellStyle name="Total 3 3 2 6" xfId="38974"/>
    <cellStyle name="Total 3 3 2 6 2" xfId="38975"/>
    <cellStyle name="Total 3 3 2 6 2 2" xfId="38976"/>
    <cellStyle name="Total 3 3 2 6 3" xfId="38977"/>
    <cellStyle name="Total 3 3 2 7" xfId="38978"/>
    <cellStyle name="Total 3 3 2 7 2" xfId="38979"/>
    <cellStyle name="Total 3 3 2 7 2 2" xfId="38980"/>
    <cellStyle name="Total 3 3 2 7 3" xfId="38981"/>
    <cellStyle name="Total 3 3 2 8" xfId="38982"/>
    <cellStyle name="Total 3 3 2 8 2" xfId="38983"/>
    <cellStyle name="Total 3 3 2 8 2 2" xfId="38984"/>
    <cellStyle name="Total 3 3 2 8 3" xfId="38985"/>
    <cellStyle name="Total 3 3 2 9" xfId="38986"/>
    <cellStyle name="Total 3 3 2 9 2" xfId="38987"/>
    <cellStyle name="Total 3 3 2 9 2 2" xfId="38988"/>
    <cellStyle name="Total 3 3 2 9 3" xfId="38989"/>
    <cellStyle name="Total 3 3 3" xfId="38990"/>
    <cellStyle name="Total 3 3 3 2" xfId="38991"/>
    <cellStyle name="Total 3 3 3 2 2" xfId="38992"/>
    <cellStyle name="Total 3 3 3 3" xfId="38993"/>
    <cellStyle name="Total 3 3 4" xfId="38994"/>
    <cellStyle name="Total 3 3 4 2" xfId="38995"/>
    <cellStyle name="Total 3 3 4 2 2" xfId="38996"/>
    <cellStyle name="Total 3 3 4 3" xfId="38997"/>
    <cellStyle name="Total 3 3 5" xfId="38998"/>
    <cellStyle name="Total 3 3 5 2" xfId="38999"/>
    <cellStyle name="Total 3 3 5 2 2" xfId="39000"/>
    <cellStyle name="Total 3 3 5 3" xfId="39001"/>
    <cellStyle name="Total 3 3 6" xfId="39002"/>
    <cellStyle name="Total 3 3 6 2" xfId="39003"/>
    <cellStyle name="Total 3 3 6 2 2" xfId="39004"/>
    <cellStyle name="Total 3 3 6 3" xfId="39005"/>
    <cellStyle name="Total 3 3 7" xfId="39006"/>
    <cellStyle name="Total 3 3 7 2" xfId="39007"/>
    <cellStyle name="Total 3 3 7 2 2" xfId="39008"/>
    <cellStyle name="Total 3 3 7 3" xfId="39009"/>
    <cellStyle name="Total 3 3 8" xfId="39010"/>
    <cellStyle name="Total 3 3 8 2" xfId="39011"/>
    <cellStyle name="Total 3 3 8 2 2" xfId="39012"/>
    <cellStyle name="Total 3 3 8 3" xfId="39013"/>
    <cellStyle name="Total 3 3 9" xfId="39014"/>
    <cellStyle name="Total 3 3 9 2" xfId="39015"/>
    <cellStyle name="Total 3 3 9 2 2" xfId="39016"/>
    <cellStyle name="Total 3 3 9 3" xfId="39017"/>
    <cellStyle name="Total 3 4" xfId="39018"/>
    <cellStyle name="Total 3 4 10" xfId="39019"/>
    <cellStyle name="Total 3 4 10 2" xfId="39020"/>
    <cellStyle name="Total 3 4 10 2 2" xfId="39021"/>
    <cellStyle name="Total 3 4 10 3" xfId="39022"/>
    <cellStyle name="Total 3 4 11" xfId="39023"/>
    <cellStyle name="Total 3 4 11 2" xfId="39024"/>
    <cellStyle name="Total 3 4 11 2 2" xfId="39025"/>
    <cellStyle name="Total 3 4 11 3" xfId="39026"/>
    <cellStyle name="Total 3 4 12" xfId="39027"/>
    <cellStyle name="Total 3 4 12 2" xfId="39028"/>
    <cellStyle name="Total 3 4 12 2 2" xfId="39029"/>
    <cellStyle name="Total 3 4 12 3" xfId="39030"/>
    <cellStyle name="Total 3 4 13" xfId="39031"/>
    <cellStyle name="Total 3 4 13 2" xfId="39032"/>
    <cellStyle name="Total 3 4 13 2 2" xfId="39033"/>
    <cellStyle name="Total 3 4 13 3" xfId="39034"/>
    <cellStyle name="Total 3 4 14" xfId="39035"/>
    <cellStyle name="Total 3 4 14 2" xfId="39036"/>
    <cellStyle name="Total 3 4 14 2 2" xfId="39037"/>
    <cellStyle name="Total 3 4 14 3" xfId="39038"/>
    <cellStyle name="Total 3 4 15" xfId="39039"/>
    <cellStyle name="Total 3 4 15 2" xfId="39040"/>
    <cellStyle name="Total 3 4 15 2 2" xfId="39041"/>
    <cellStyle name="Total 3 4 15 3" xfId="39042"/>
    <cellStyle name="Total 3 4 16" xfId="39043"/>
    <cellStyle name="Total 3 4 16 2" xfId="39044"/>
    <cellStyle name="Total 3 4 16 2 2" xfId="39045"/>
    <cellStyle name="Total 3 4 16 3" xfId="39046"/>
    <cellStyle name="Total 3 4 17" xfId="39047"/>
    <cellStyle name="Total 3 4 17 2" xfId="39048"/>
    <cellStyle name="Total 3 4 17 2 2" xfId="39049"/>
    <cellStyle name="Total 3 4 17 3" xfId="39050"/>
    <cellStyle name="Total 3 4 18" xfId="39051"/>
    <cellStyle name="Total 3 4 18 2" xfId="39052"/>
    <cellStyle name="Total 3 4 19" xfId="39053"/>
    <cellStyle name="Total 3 4 2" xfId="39054"/>
    <cellStyle name="Total 3 4 2 10" xfId="39055"/>
    <cellStyle name="Total 3 4 2 10 2" xfId="39056"/>
    <cellStyle name="Total 3 4 2 10 2 2" xfId="39057"/>
    <cellStyle name="Total 3 4 2 10 3" xfId="39058"/>
    <cellStyle name="Total 3 4 2 11" xfId="39059"/>
    <cellStyle name="Total 3 4 2 11 2" xfId="39060"/>
    <cellStyle name="Total 3 4 2 11 2 2" xfId="39061"/>
    <cellStyle name="Total 3 4 2 11 3" xfId="39062"/>
    <cellStyle name="Total 3 4 2 12" xfId="39063"/>
    <cellStyle name="Total 3 4 2 12 2" xfId="39064"/>
    <cellStyle name="Total 3 4 2 12 2 2" xfId="39065"/>
    <cellStyle name="Total 3 4 2 12 3" xfId="39066"/>
    <cellStyle name="Total 3 4 2 13" xfId="39067"/>
    <cellStyle name="Total 3 4 2 13 2" xfId="39068"/>
    <cellStyle name="Total 3 4 2 13 2 2" xfId="39069"/>
    <cellStyle name="Total 3 4 2 13 3" xfId="39070"/>
    <cellStyle name="Total 3 4 2 14" xfId="39071"/>
    <cellStyle name="Total 3 4 2 14 2" xfId="39072"/>
    <cellStyle name="Total 3 4 2 14 2 2" xfId="39073"/>
    <cellStyle name="Total 3 4 2 14 3" xfId="39074"/>
    <cellStyle name="Total 3 4 2 15" xfId="39075"/>
    <cellStyle name="Total 3 4 2 15 2" xfId="39076"/>
    <cellStyle name="Total 3 4 2 15 2 2" xfId="39077"/>
    <cellStyle name="Total 3 4 2 15 3" xfId="39078"/>
    <cellStyle name="Total 3 4 2 16" xfId="39079"/>
    <cellStyle name="Total 3 4 2 16 2" xfId="39080"/>
    <cellStyle name="Total 3 4 2 16 2 2" xfId="39081"/>
    <cellStyle name="Total 3 4 2 16 3" xfId="39082"/>
    <cellStyle name="Total 3 4 2 17" xfId="39083"/>
    <cellStyle name="Total 3 4 2 17 2" xfId="39084"/>
    <cellStyle name="Total 3 4 2 17 2 2" xfId="39085"/>
    <cellStyle name="Total 3 4 2 17 3" xfId="39086"/>
    <cellStyle name="Total 3 4 2 18" xfId="39087"/>
    <cellStyle name="Total 3 4 2 18 2" xfId="39088"/>
    <cellStyle name="Total 3 4 2 18 2 2" xfId="39089"/>
    <cellStyle name="Total 3 4 2 18 3" xfId="39090"/>
    <cellStyle name="Total 3 4 2 19" xfId="39091"/>
    <cellStyle name="Total 3 4 2 19 2" xfId="39092"/>
    <cellStyle name="Total 3 4 2 19 2 2" xfId="39093"/>
    <cellStyle name="Total 3 4 2 19 3" xfId="39094"/>
    <cellStyle name="Total 3 4 2 2" xfId="39095"/>
    <cellStyle name="Total 3 4 2 2 2" xfId="39096"/>
    <cellStyle name="Total 3 4 2 2 2 2" xfId="39097"/>
    <cellStyle name="Total 3 4 2 2 3" xfId="39098"/>
    <cellStyle name="Total 3 4 2 20" xfId="39099"/>
    <cellStyle name="Total 3 4 2 20 2" xfId="39100"/>
    <cellStyle name="Total 3 4 2 20 2 2" xfId="39101"/>
    <cellStyle name="Total 3 4 2 20 3" xfId="39102"/>
    <cellStyle name="Total 3 4 2 21" xfId="39103"/>
    <cellStyle name="Total 3 4 2 21 2" xfId="39104"/>
    <cellStyle name="Total 3 4 2 22" xfId="39105"/>
    <cellStyle name="Total 3 4 2 3" xfId="39106"/>
    <cellStyle name="Total 3 4 2 3 2" xfId="39107"/>
    <cellStyle name="Total 3 4 2 3 2 2" xfId="39108"/>
    <cellStyle name="Total 3 4 2 3 3" xfId="39109"/>
    <cellStyle name="Total 3 4 2 4" xfId="39110"/>
    <cellStyle name="Total 3 4 2 4 2" xfId="39111"/>
    <cellStyle name="Total 3 4 2 4 2 2" xfId="39112"/>
    <cellStyle name="Total 3 4 2 4 3" xfId="39113"/>
    <cellStyle name="Total 3 4 2 5" xfId="39114"/>
    <cellStyle name="Total 3 4 2 5 2" xfId="39115"/>
    <cellStyle name="Total 3 4 2 5 2 2" xfId="39116"/>
    <cellStyle name="Total 3 4 2 5 3" xfId="39117"/>
    <cellStyle name="Total 3 4 2 6" xfId="39118"/>
    <cellStyle name="Total 3 4 2 6 2" xfId="39119"/>
    <cellStyle name="Total 3 4 2 6 2 2" xfId="39120"/>
    <cellStyle name="Total 3 4 2 6 3" xfId="39121"/>
    <cellStyle name="Total 3 4 2 7" xfId="39122"/>
    <cellStyle name="Total 3 4 2 7 2" xfId="39123"/>
    <cellStyle name="Total 3 4 2 7 2 2" xfId="39124"/>
    <cellStyle name="Total 3 4 2 7 3" xfId="39125"/>
    <cellStyle name="Total 3 4 2 8" xfId="39126"/>
    <cellStyle name="Total 3 4 2 8 2" xfId="39127"/>
    <cellStyle name="Total 3 4 2 8 2 2" xfId="39128"/>
    <cellStyle name="Total 3 4 2 8 3" xfId="39129"/>
    <cellStyle name="Total 3 4 2 9" xfId="39130"/>
    <cellStyle name="Total 3 4 2 9 2" xfId="39131"/>
    <cellStyle name="Total 3 4 2 9 2 2" xfId="39132"/>
    <cellStyle name="Total 3 4 2 9 3" xfId="39133"/>
    <cellStyle name="Total 3 4 3" xfId="39134"/>
    <cellStyle name="Total 3 4 3 2" xfId="39135"/>
    <cellStyle name="Total 3 4 3 2 2" xfId="39136"/>
    <cellStyle name="Total 3 4 3 3" xfId="39137"/>
    <cellStyle name="Total 3 4 4" xfId="39138"/>
    <cellStyle name="Total 3 4 4 2" xfId="39139"/>
    <cellStyle name="Total 3 4 4 2 2" xfId="39140"/>
    <cellStyle name="Total 3 4 4 3" xfId="39141"/>
    <cellStyle name="Total 3 4 5" xfId="39142"/>
    <cellStyle name="Total 3 4 5 2" xfId="39143"/>
    <cellStyle name="Total 3 4 5 2 2" xfId="39144"/>
    <cellStyle name="Total 3 4 5 3" xfId="39145"/>
    <cellStyle name="Total 3 4 6" xfId="39146"/>
    <cellStyle name="Total 3 4 6 2" xfId="39147"/>
    <cellStyle name="Total 3 4 6 2 2" xfId="39148"/>
    <cellStyle name="Total 3 4 6 3" xfId="39149"/>
    <cellStyle name="Total 3 4 7" xfId="39150"/>
    <cellStyle name="Total 3 4 7 2" xfId="39151"/>
    <cellStyle name="Total 3 4 7 2 2" xfId="39152"/>
    <cellStyle name="Total 3 4 7 3" xfId="39153"/>
    <cellStyle name="Total 3 4 8" xfId="39154"/>
    <cellStyle name="Total 3 4 8 2" xfId="39155"/>
    <cellStyle name="Total 3 4 8 2 2" xfId="39156"/>
    <cellStyle name="Total 3 4 8 3" xfId="39157"/>
    <cellStyle name="Total 3 4 9" xfId="39158"/>
    <cellStyle name="Total 3 4 9 2" xfId="39159"/>
    <cellStyle name="Total 3 4 9 2 2" xfId="39160"/>
    <cellStyle name="Total 3 4 9 3" xfId="39161"/>
    <cellStyle name="Total 3 5" xfId="39162"/>
    <cellStyle name="Total 3 5 10" xfId="39163"/>
    <cellStyle name="Total 3 5 10 2" xfId="39164"/>
    <cellStyle name="Total 3 5 10 2 2" xfId="39165"/>
    <cellStyle name="Total 3 5 10 3" xfId="39166"/>
    <cellStyle name="Total 3 5 11" xfId="39167"/>
    <cellStyle name="Total 3 5 11 2" xfId="39168"/>
    <cellStyle name="Total 3 5 11 2 2" xfId="39169"/>
    <cellStyle name="Total 3 5 11 3" xfId="39170"/>
    <cellStyle name="Total 3 5 12" xfId="39171"/>
    <cellStyle name="Total 3 5 12 2" xfId="39172"/>
    <cellStyle name="Total 3 5 12 2 2" xfId="39173"/>
    <cellStyle name="Total 3 5 12 3" xfId="39174"/>
    <cellStyle name="Total 3 5 13" xfId="39175"/>
    <cellStyle name="Total 3 5 13 2" xfId="39176"/>
    <cellStyle name="Total 3 5 13 2 2" xfId="39177"/>
    <cellStyle name="Total 3 5 13 3" xfId="39178"/>
    <cellStyle name="Total 3 5 14" xfId="39179"/>
    <cellStyle name="Total 3 5 14 2" xfId="39180"/>
    <cellStyle name="Total 3 5 14 2 2" xfId="39181"/>
    <cellStyle name="Total 3 5 14 3" xfId="39182"/>
    <cellStyle name="Total 3 5 15" xfId="39183"/>
    <cellStyle name="Total 3 5 15 2" xfId="39184"/>
    <cellStyle name="Total 3 5 15 2 2" xfId="39185"/>
    <cellStyle name="Total 3 5 15 3" xfId="39186"/>
    <cellStyle name="Total 3 5 16" xfId="39187"/>
    <cellStyle name="Total 3 5 16 2" xfId="39188"/>
    <cellStyle name="Total 3 5 16 2 2" xfId="39189"/>
    <cellStyle name="Total 3 5 16 3" xfId="39190"/>
    <cellStyle name="Total 3 5 17" xfId="39191"/>
    <cellStyle name="Total 3 5 17 2" xfId="39192"/>
    <cellStyle name="Total 3 5 17 2 2" xfId="39193"/>
    <cellStyle name="Total 3 5 17 3" xfId="39194"/>
    <cellStyle name="Total 3 5 18" xfId="39195"/>
    <cellStyle name="Total 3 5 18 2" xfId="39196"/>
    <cellStyle name="Total 3 5 18 2 2" xfId="39197"/>
    <cellStyle name="Total 3 5 18 3" xfId="39198"/>
    <cellStyle name="Total 3 5 19" xfId="39199"/>
    <cellStyle name="Total 3 5 19 2" xfId="39200"/>
    <cellStyle name="Total 3 5 19 2 2" xfId="39201"/>
    <cellStyle name="Total 3 5 19 3" xfId="39202"/>
    <cellStyle name="Total 3 5 2" xfId="39203"/>
    <cellStyle name="Total 3 5 2 10" xfId="39204"/>
    <cellStyle name="Total 3 5 2 10 2" xfId="39205"/>
    <cellStyle name="Total 3 5 2 10 2 2" xfId="39206"/>
    <cellStyle name="Total 3 5 2 10 3" xfId="39207"/>
    <cellStyle name="Total 3 5 2 11" xfId="39208"/>
    <cellStyle name="Total 3 5 2 11 2" xfId="39209"/>
    <cellStyle name="Total 3 5 2 11 2 2" xfId="39210"/>
    <cellStyle name="Total 3 5 2 11 3" xfId="39211"/>
    <cellStyle name="Total 3 5 2 12" xfId="39212"/>
    <cellStyle name="Total 3 5 2 12 2" xfId="39213"/>
    <cellStyle name="Total 3 5 2 12 2 2" xfId="39214"/>
    <cellStyle name="Total 3 5 2 12 3" xfId="39215"/>
    <cellStyle name="Total 3 5 2 13" xfId="39216"/>
    <cellStyle name="Total 3 5 2 13 2" xfId="39217"/>
    <cellStyle name="Total 3 5 2 13 2 2" xfId="39218"/>
    <cellStyle name="Total 3 5 2 13 3" xfId="39219"/>
    <cellStyle name="Total 3 5 2 14" xfId="39220"/>
    <cellStyle name="Total 3 5 2 14 2" xfId="39221"/>
    <cellStyle name="Total 3 5 2 14 2 2" xfId="39222"/>
    <cellStyle name="Total 3 5 2 14 3" xfId="39223"/>
    <cellStyle name="Total 3 5 2 15" xfId="39224"/>
    <cellStyle name="Total 3 5 2 15 2" xfId="39225"/>
    <cellStyle name="Total 3 5 2 15 2 2" xfId="39226"/>
    <cellStyle name="Total 3 5 2 15 3" xfId="39227"/>
    <cellStyle name="Total 3 5 2 16" xfId="39228"/>
    <cellStyle name="Total 3 5 2 16 2" xfId="39229"/>
    <cellStyle name="Total 3 5 2 16 2 2" xfId="39230"/>
    <cellStyle name="Total 3 5 2 16 3" xfId="39231"/>
    <cellStyle name="Total 3 5 2 17" xfId="39232"/>
    <cellStyle name="Total 3 5 2 17 2" xfId="39233"/>
    <cellStyle name="Total 3 5 2 17 2 2" xfId="39234"/>
    <cellStyle name="Total 3 5 2 17 3" xfId="39235"/>
    <cellStyle name="Total 3 5 2 18" xfId="39236"/>
    <cellStyle name="Total 3 5 2 18 2" xfId="39237"/>
    <cellStyle name="Total 3 5 2 18 2 2" xfId="39238"/>
    <cellStyle name="Total 3 5 2 18 3" xfId="39239"/>
    <cellStyle name="Total 3 5 2 19" xfId="39240"/>
    <cellStyle name="Total 3 5 2 19 2" xfId="39241"/>
    <cellStyle name="Total 3 5 2 19 2 2" xfId="39242"/>
    <cellStyle name="Total 3 5 2 19 3" xfId="39243"/>
    <cellStyle name="Total 3 5 2 2" xfId="39244"/>
    <cellStyle name="Total 3 5 2 2 2" xfId="39245"/>
    <cellStyle name="Total 3 5 2 2 2 2" xfId="39246"/>
    <cellStyle name="Total 3 5 2 2 3" xfId="39247"/>
    <cellStyle name="Total 3 5 2 20" xfId="39248"/>
    <cellStyle name="Total 3 5 2 20 2" xfId="39249"/>
    <cellStyle name="Total 3 5 2 20 2 2" xfId="39250"/>
    <cellStyle name="Total 3 5 2 20 3" xfId="39251"/>
    <cellStyle name="Total 3 5 2 21" xfId="39252"/>
    <cellStyle name="Total 3 5 2 21 2" xfId="39253"/>
    <cellStyle name="Total 3 5 2 22" xfId="39254"/>
    <cellStyle name="Total 3 5 2 3" xfId="39255"/>
    <cellStyle name="Total 3 5 2 3 2" xfId="39256"/>
    <cellStyle name="Total 3 5 2 3 2 2" xfId="39257"/>
    <cellStyle name="Total 3 5 2 3 3" xfId="39258"/>
    <cellStyle name="Total 3 5 2 4" xfId="39259"/>
    <cellStyle name="Total 3 5 2 4 2" xfId="39260"/>
    <cellStyle name="Total 3 5 2 4 2 2" xfId="39261"/>
    <cellStyle name="Total 3 5 2 4 3" xfId="39262"/>
    <cellStyle name="Total 3 5 2 5" xfId="39263"/>
    <cellStyle name="Total 3 5 2 5 2" xfId="39264"/>
    <cellStyle name="Total 3 5 2 5 2 2" xfId="39265"/>
    <cellStyle name="Total 3 5 2 5 3" xfId="39266"/>
    <cellStyle name="Total 3 5 2 6" xfId="39267"/>
    <cellStyle name="Total 3 5 2 6 2" xfId="39268"/>
    <cellStyle name="Total 3 5 2 6 2 2" xfId="39269"/>
    <cellStyle name="Total 3 5 2 6 3" xfId="39270"/>
    <cellStyle name="Total 3 5 2 7" xfId="39271"/>
    <cellStyle name="Total 3 5 2 7 2" xfId="39272"/>
    <cellStyle name="Total 3 5 2 7 2 2" xfId="39273"/>
    <cellStyle name="Total 3 5 2 7 3" xfId="39274"/>
    <cellStyle name="Total 3 5 2 8" xfId="39275"/>
    <cellStyle name="Total 3 5 2 8 2" xfId="39276"/>
    <cellStyle name="Total 3 5 2 8 2 2" xfId="39277"/>
    <cellStyle name="Total 3 5 2 8 3" xfId="39278"/>
    <cellStyle name="Total 3 5 2 9" xfId="39279"/>
    <cellStyle name="Total 3 5 2 9 2" xfId="39280"/>
    <cellStyle name="Total 3 5 2 9 2 2" xfId="39281"/>
    <cellStyle name="Total 3 5 2 9 3" xfId="39282"/>
    <cellStyle name="Total 3 5 20" xfId="39283"/>
    <cellStyle name="Total 3 5 20 2" xfId="39284"/>
    <cellStyle name="Total 3 5 20 2 2" xfId="39285"/>
    <cellStyle name="Total 3 5 20 3" xfId="39286"/>
    <cellStyle name="Total 3 5 21" xfId="39287"/>
    <cellStyle name="Total 3 5 21 2" xfId="39288"/>
    <cellStyle name="Total 3 5 21 2 2" xfId="39289"/>
    <cellStyle name="Total 3 5 21 3" xfId="39290"/>
    <cellStyle name="Total 3 5 22" xfId="39291"/>
    <cellStyle name="Total 3 5 22 2" xfId="39292"/>
    <cellStyle name="Total 3 5 23" xfId="39293"/>
    <cellStyle name="Total 3 5 3" xfId="39294"/>
    <cellStyle name="Total 3 5 3 2" xfId="39295"/>
    <cellStyle name="Total 3 5 3 2 2" xfId="39296"/>
    <cellStyle name="Total 3 5 3 3" xfId="39297"/>
    <cellStyle name="Total 3 5 4" xfId="39298"/>
    <cellStyle name="Total 3 5 4 2" xfId="39299"/>
    <cellStyle name="Total 3 5 4 2 2" xfId="39300"/>
    <cellStyle name="Total 3 5 4 3" xfId="39301"/>
    <cellStyle name="Total 3 5 5" xfId="39302"/>
    <cellStyle name="Total 3 5 5 2" xfId="39303"/>
    <cellStyle name="Total 3 5 5 2 2" xfId="39304"/>
    <cellStyle name="Total 3 5 5 3" xfId="39305"/>
    <cellStyle name="Total 3 5 6" xfId="39306"/>
    <cellStyle name="Total 3 5 6 2" xfId="39307"/>
    <cellStyle name="Total 3 5 6 2 2" xfId="39308"/>
    <cellStyle name="Total 3 5 6 3" xfId="39309"/>
    <cellStyle name="Total 3 5 7" xfId="39310"/>
    <cellStyle name="Total 3 5 7 2" xfId="39311"/>
    <cellStyle name="Total 3 5 7 2 2" xfId="39312"/>
    <cellStyle name="Total 3 5 7 3" xfId="39313"/>
    <cellStyle name="Total 3 5 8" xfId="39314"/>
    <cellStyle name="Total 3 5 8 2" xfId="39315"/>
    <cellStyle name="Total 3 5 8 2 2" xfId="39316"/>
    <cellStyle name="Total 3 5 8 3" xfId="39317"/>
    <cellStyle name="Total 3 5 9" xfId="39318"/>
    <cellStyle name="Total 3 5 9 2" xfId="39319"/>
    <cellStyle name="Total 3 5 9 2 2" xfId="39320"/>
    <cellStyle name="Total 3 5 9 3" xfId="39321"/>
    <cellStyle name="Total 3 6" xfId="39322"/>
    <cellStyle name="Total 3 6 10" xfId="39323"/>
    <cellStyle name="Total 3 6 10 2" xfId="39324"/>
    <cellStyle name="Total 3 6 10 2 2" xfId="39325"/>
    <cellStyle name="Total 3 6 10 3" xfId="39326"/>
    <cellStyle name="Total 3 6 11" xfId="39327"/>
    <cellStyle name="Total 3 6 11 2" xfId="39328"/>
    <cellStyle name="Total 3 6 11 2 2" xfId="39329"/>
    <cellStyle name="Total 3 6 11 3" xfId="39330"/>
    <cellStyle name="Total 3 6 12" xfId="39331"/>
    <cellStyle name="Total 3 6 12 2" xfId="39332"/>
    <cellStyle name="Total 3 6 12 2 2" xfId="39333"/>
    <cellStyle name="Total 3 6 12 3" xfId="39334"/>
    <cellStyle name="Total 3 6 13" xfId="39335"/>
    <cellStyle name="Total 3 6 13 2" xfId="39336"/>
    <cellStyle name="Total 3 6 13 2 2" xfId="39337"/>
    <cellStyle name="Total 3 6 13 3" xfId="39338"/>
    <cellStyle name="Total 3 6 14" xfId="39339"/>
    <cellStyle name="Total 3 6 14 2" xfId="39340"/>
    <cellStyle name="Total 3 6 14 2 2" xfId="39341"/>
    <cellStyle name="Total 3 6 14 3" xfId="39342"/>
    <cellStyle name="Total 3 6 15" xfId="39343"/>
    <cellStyle name="Total 3 6 15 2" xfId="39344"/>
    <cellStyle name="Total 3 6 15 2 2" xfId="39345"/>
    <cellStyle name="Total 3 6 15 3" xfId="39346"/>
    <cellStyle name="Total 3 6 16" xfId="39347"/>
    <cellStyle name="Total 3 6 16 2" xfId="39348"/>
    <cellStyle name="Total 3 6 16 2 2" xfId="39349"/>
    <cellStyle name="Total 3 6 16 3" xfId="39350"/>
    <cellStyle name="Total 3 6 17" xfId="39351"/>
    <cellStyle name="Total 3 6 17 2" xfId="39352"/>
    <cellStyle name="Total 3 6 17 2 2" xfId="39353"/>
    <cellStyle name="Total 3 6 17 3" xfId="39354"/>
    <cellStyle name="Total 3 6 18" xfId="39355"/>
    <cellStyle name="Total 3 6 18 2" xfId="39356"/>
    <cellStyle name="Total 3 6 18 2 2" xfId="39357"/>
    <cellStyle name="Total 3 6 18 3" xfId="39358"/>
    <cellStyle name="Total 3 6 19" xfId="39359"/>
    <cellStyle name="Total 3 6 19 2" xfId="39360"/>
    <cellStyle name="Total 3 6 19 2 2" xfId="39361"/>
    <cellStyle name="Total 3 6 19 3" xfId="39362"/>
    <cellStyle name="Total 3 6 2" xfId="39363"/>
    <cellStyle name="Total 3 6 2 2" xfId="39364"/>
    <cellStyle name="Total 3 6 2 2 2" xfId="39365"/>
    <cellStyle name="Total 3 6 2 3" xfId="39366"/>
    <cellStyle name="Total 3 6 20" xfId="39367"/>
    <cellStyle name="Total 3 6 20 2" xfId="39368"/>
    <cellStyle name="Total 3 6 20 2 2" xfId="39369"/>
    <cellStyle name="Total 3 6 20 3" xfId="39370"/>
    <cellStyle name="Total 3 6 21" xfId="39371"/>
    <cellStyle name="Total 3 6 21 2" xfId="39372"/>
    <cellStyle name="Total 3 6 22" xfId="39373"/>
    <cellStyle name="Total 3 6 3" xfId="39374"/>
    <cellStyle name="Total 3 6 3 2" xfId="39375"/>
    <cellStyle name="Total 3 6 3 2 2" xfId="39376"/>
    <cellStyle name="Total 3 6 3 3" xfId="39377"/>
    <cellStyle name="Total 3 6 4" xfId="39378"/>
    <cellStyle name="Total 3 6 4 2" xfId="39379"/>
    <cellStyle name="Total 3 6 4 2 2" xfId="39380"/>
    <cellStyle name="Total 3 6 4 3" xfId="39381"/>
    <cellStyle name="Total 3 6 5" xfId="39382"/>
    <cellStyle name="Total 3 6 5 2" xfId="39383"/>
    <cellStyle name="Total 3 6 5 2 2" xfId="39384"/>
    <cellStyle name="Total 3 6 5 3" xfId="39385"/>
    <cellStyle name="Total 3 6 6" xfId="39386"/>
    <cellStyle name="Total 3 6 6 2" xfId="39387"/>
    <cellStyle name="Total 3 6 6 2 2" xfId="39388"/>
    <cellStyle name="Total 3 6 6 3" xfId="39389"/>
    <cellStyle name="Total 3 6 7" xfId="39390"/>
    <cellStyle name="Total 3 6 7 2" xfId="39391"/>
    <cellStyle name="Total 3 6 7 2 2" xfId="39392"/>
    <cellStyle name="Total 3 6 7 3" xfId="39393"/>
    <cellStyle name="Total 3 6 8" xfId="39394"/>
    <cellStyle name="Total 3 6 8 2" xfId="39395"/>
    <cellStyle name="Total 3 6 8 2 2" xfId="39396"/>
    <cellStyle name="Total 3 6 8 3" xfId="39397"/>
    <cellStyle name="Total 3 6 9" xfId="39398"/>
    <cellStyle name="Total 3 6 9 2" xfId="39399"/>
    <cellStyle name="Total 3 6 9 2 2" xfId="39400"/>
    <cellStyle name="Total 3 6 9 3" xfId="39401"/>
    <cellStyle name="Total 3 7" xfId="39402"/>
    <cellStyle name="Total 3 7 2" xfId="39403"/>
    <cellStyle name="Total 3 7 2 2" xfId="39404"/>
    <cellStyle name="Total 3 7 3" xfId="39405"/>
    <cellStyle name="Total 3 8" xfId="39406"/>
    <cellStyle name="Total 3 8 2" xfId="39407"/>
    <cellStyle name="Total 3 8 2 2" xfId="39408"/>
    <cellStyle name="Total 3 8 3" xfId="39409"/>
    <cellStyle name="Total 3 9" xfId="39410"/>
    <cellStyle name="Total 3 9 2" xfId="39411"/>
    <cellStyle name="Total 3 9 2 2" xfId="39412"/>
    <cellStyle name="Total 3 9 3" xfId="39413"/>
    <cellStyle name="Total 4" xfId="39414"/>
    <cellStyle name="Total 4 10" xfId="39415"/>
    <cellStyle name="Total 4 10 2" xfId="39416"/>
    <cellStyle name="Total 4 10 2 2" xfId="39417"/>
    <cellStyle name="Total 4 10 3" xfId="39418"/>
    <cellStyle name="Total 4 11" xfId="39419"/>
    <cellStyle name="Total 4 11 2" xfId="39420"/>
    <cellStyle name="Total 4 11 2 2" xfId="39421"/>
    <cellStyle name="Total 4 11 3" xfId="39422"/>
    <cellStyle name="Total 4 12" xfId="39423"/>
    <cellStyle name="Total 4 12 2" xfId="39424"/>
    <cellStyle name="Total 4 12 2 2" xfId="39425"/>
    <cellStyle name="Total 4 12 3" xfId="39426"/>
    <cellStyle name="Total 4 13" xfId="39427"/>
    <cellStyle name="Total 4 13 2" xfId="39428"/>
    <cellStyle name="Total 4 13 2 2" xfId="39429"/>
    <cellStyle name="Total 4 13 3" xfId="39430"/>
    <cellStyle name="Total 4 14" xfId="39431"/>
    <cellStyle name="Total 4 14 2" xfId="39432"/>
    <cellStyle name="Total 4 14 2 2" xfId="39433"/>
    <cellStyle name="Total 4 14 3" xfId="39434"/>
    <cellStyle name="Total 4 15" xfId="39435"/>
    <cellStyle name="Total 4 15 2" xfId="39436"/>
    <cellStyle name="Total 4 15 2 2" xfId="39437"/>
    <cellStyle name="Total 4 15 3" xfId="39438"/>
    <cellStyle name="Total 4 16" xfId="39439"/>
    <cellStyle name="Total 4 16 2" xfId="39440"/>
    <cellStyle name="Total 4 16 2 2" xfId="39441"/>
    <cellStyle name="Total 4 16 3" xfId="39442"/>
    <cellStyle name="Total 4 17" xfId="39443"/>
    <cellStyle name="Total 4 17 2" xfId="39444"/>
    <cellStyle name="Total 4 17 2 2" xfId="39445"/>
    <cellStyle name="Total 4 17 3" xfId="39446"/>
    <cellStyle name="Total 4 18" xfId="39447"/>
    <cellStyle name="Total 4 18 2" xfId="39448"/>
    <cellStyle name="Total 4 18 2 2" xfId="39449"/>
    <cellStyle name="Total 4 18 3" xfId="39450"/>
    <cellStyle name="Total 4 19" xfId="39451"/>
    <cellStyle name="Total 4 19 2" xfId="39452"/>
    <cellStyle name="Total 4 19 2 2" xfId="39453"/>
    <cellStyle name="Total 4 19 3" xfId="39454"/>
    <cellStyle name="Total 4 2" xfId="39455"/>
    <cellStyle name="Total 4 2 10" xfId="39456"/>
    <cellStyle name="Total 4 2 10 2" xfId="39457"/>
    <cellStyle name="Total 4 2 10 2 2" xfId="39458"/>
    <cellStyle name="Total 4 2 10 3" xfId="39459"/>
    <cellStyle name="Total 4 2 11" xfId="39460"/>
    <cellStyle name="Total 4 2 11 2" xfId="39461"/>
    <cellStyle name="Total 4 2 11 2 2" xfId="39462"/>
    <cellStyle name="Total 4 2 11 3" xfId="39463"/>
    <cellStyle name="Total 4 2 12" xfId="39464"/>
    <cellStyle name="Total 4 2 12 2" xfId="39465"/>
    <cellStyle name="Total 4 2 12 2 2" xfId="39466"/>
    <cellStyle name="Total 4 2 12 3" xfId="39467"/>
    <cellStyle name="Total 4 2 13" xfId="39468"/>
    <cellStyle name="Total 4 2 13 2" xfId="39469"/>
    <cellStyle name="Total 4 2 13 2 2" xfId="39470"/>
    <cellStyle name="Total 4 2 13 3" xfId="39471"/>
    <cellStyle name="Total 4 2 14" xfId="39472"/>
    <cellStyle name="Total 4 2 14 2" xfId="39473"/>
    <cellStyle name="Total 4 2 14 2 2" xfId="39474"/>
    <cellStyle name="Total 4 2 14 3" xfId="39475"/>
    <cellStyle name="Total 4 2 15" xfId="39476"/>
    <cellStyle name="Total 4 2 15 2" xfId="39477"/>
    <cellStyle name="Total 4 2 15 2 2" xfId="39478"/>
    <cellStyle name="Total 4 2 15 3" xfId="39479"/>
    <cellStyle name="Total 4 2 16" xfId="39480"/>
    <cellStyle name="Total 4 2 16 2" xfId="39481"/>
    <cellStyle name="Total 4 2 16 2 2" xfId="39482"/>
    <cellStyle name="Total 4 2 16 3" xfId="39483"/>
    <cellStyle name="Total 4 2 17" xfId="39484"/>
    <cellStyle name="Total 4 2 17 2" xfId="39485"/>
    <cellStyle name="Total 4 2 17 2 2" xfId="39486"/>
    <cellStyle name="Total 4 2 17 3" xfId="39487"/>
    <cellStyle name="Total 4 2 18" xfId="39488"/>
    <cellStyle name="Total 4 2 18 2" xfId="39489"/>
    <cellStyle name="Total 4 2 18 2 2" xfId="39490"/>
    <cellStyle name="Total 4 2 18 3" xfId="39491"/>
    <cellStyle name="Total 4 2 19" xfId="39492"/>
    <cellStyle name="Total 4 2 19 2" xfId="39493"/>
    <cellStyle name="Total 4 2 19 2 2" xfId="39494"/>
    <cellStyle name="Total 4 2 19 3" xfId="39495"/>
    <cellStyle name="Total 4 2 2" xfId="39496"/>
    <cellStyle name="Total 4 2 2 10" xfId="39497"/>
    <cellStyle name="Total 4 2 2 10 2" xfId="39498"/>
    <cellStyle name="Total 4 2 2 10 2 2" xfId="39499"/>
    <cellStyle name="Total 4 2 2 10 3" xfId="39500"/>
    <cellStyle name="Total 4 2 2 11" xfId="39501"/>
    <cellStyle name="Total 4 2 2 11 2" xfId="39502"/>
    <cellStyle name="Total 4 2 2 11 2 2" xfId="39503"/>
    <cellStyle name="Total 4 2 2 11 3" xfId="39504"/>
    <cellStyle name="Total 4 2 2 12" xfId="39505"/>
    <cellStyle name="Total 4 2 2 12 2" xfId="39506"/>
    <cellStyle name="Total 4 2 2 12 2 2" xfId="39507"/>
    <cellStyle name="Total 4 2 2 12 3" xfId="39508"/>
    <cellStyle name="Total 4 2 2 13" xfId="39509"/>
    <cellStyle name="Total 4 2 2 13 2" xfId="39510"/>
    <cellStyle name="Total 4 2 2 13 2 2" xfId="39511"/>
    <cellStyle name="Total 4 2 2 13 3" xfId="39512"/>
    <cellStyle name="Total 4 2 2 14" xfId="39513"/>
    <cellStyle name="Total 4 2 2 14 2" xfId="39514"/>
    <cellStyle name="Total 4 2 2 14 2 2" xfId="39515"/>
    <cellStyle name="Total 4 2 2 14 3" xfId="39516"/>
    <cellStyle name="Total 4 2 2 15" xfId="39517"/>
    <cellStyle name="Total 4 2 2 15 2" xfId="39518"/>
    <cellStyle name="Total 4 2 2 15 2 2" xfId="39519"/>
    <cellStyle name="Total 4 2 2 15 3" xfId="39520"/>
    <cellStyle name="Total 4 2 2 16" xfId="39521"/>
    <cellStyle name="Total 4 2 2 16 2" xfId="39522"/>
    <cellStyle name="Total 4 2 2 16 2 2" xfId="39523"/>
    <cellStyle name="Total 4 2 2 16 3" xfId="39524"/>
    <cellStyle name="Total 4 2 2 17" xfId="39525"/>
    <cellStyle name="Total 4 2 2 17 2" xfId="39526"/>
    <cellStyle name="Total 4 2 2 17 2 2" xfId="39527"/>
    <cellStyle name="Total 4 2 2 17 3" xfId="39528"/>
    <cellStyle name="Total 4 2 2 18" xfId="39529"/>
    <cellStyle name="Total 4 2 2 18 2" xfId="39530"/>
    <cellStyle name="Total 4 2 2 19" xfId="39531"/>
    <cellStyle name="Total 4 2 2 2" xfId="39532"/>
    <cellStyle name="Total 4 2 2 2 10" xfId="39533"/>
    <cellStyle name="Total 4 2 2 2 10 2" xfId="39534"/>
    <cellStyle name="Total 4 2 2 2 10 2 2" xfId="39535"/>
    <cellStyle name="Total 4 2 2 2 10 3" xfId="39536"/>
    <cellStyle name="Total 4 2 2 2 11" xfId="39537"/>
    <cellStyle name="Total 4 2 2 2 11 2" xfId="39538"/>
    <cellStyle name="Total 4 2 2 2 11 2 2" xfId="39539"/>
    <cellStyle name="Total 4 2 2 2 11 3" xfId="39540"/>
    <cellStyle name="Total 4 2 2 2 12" xfId="39541"/>
    <cellStyle name="Total 4 2 2 2 12 2" xfId="39542"/>
    <cellStyle name="Total 4 2 2 2 12 2 2" xfId="39543"/>
    <cellStyle name="Total 4 2 2 2 12 3" xfId="39544"/>
    <cellStyle name="Total 4 2 2 2 13" xfId="39545"/>
    <cellStyle name="Total 4 2 2 2 13 2" xfId="39546"/>
    <cellStyle name="Total 4 2 2 2 13 2 2" xfId="39547"/>
    <cellStyle name="Total 4 2 2 2 13 3" xfId="39548"/>
    <cellStyle name="Total 4 2 2 2 14" xfId="39549"/>
    <cellStyle name="Total 4 2 2 2 14 2" xfId="39550"/>
    <cellStyle name="Total 4 2 2 2 14 2 2" xfId="39551"/>
    <cellStyle name="Total 4 2 2 2 14 3" xfId="39552"/>
    <cellStyle name="Total 4 2 2 2 15" xfId="39553"/>
    <cellStyle name="Total 4 2 2 2 15 2" xfId="39554"/>
    <cellStyle name="Total 4 2 2 2 15 2 2" xfId="39555"/>
    <cellStyle name="Total 4 2 2 2 15 3" xfId="39556"/>
    <cellStyle name="Total 4 2 2 2 16" xfId="39557"/>
    <cellStyle name="Total 4 2 2 2 16 2" xfId="39558"/>
    <cellStyle name="Total 4 2 2 2 16 2 2" xfId="39559"/>
    <cellStyle name="Total 4 2 2 2 16 3" xfId="39560"/>
    <cellStyle name="Total 4 2 2 2 17" xfId="39561"/>
    <cellStyle name="Total 4 2 2 2 17 2" xfId="39562"/>
    <cellStyle name="Total 4 2 2 2 17 2 2" xfId="39563"/>
    <cellStyle name="Total 4 2 2 2 17 3" xfId="39564"/>
    <cellStyle name="Total 4 2 2 2 18" xfId="39565"/>
    <cellStyle name="Total 4 2 2 2 18 2" xfId="39566"/>
    <cellStyle name="Total 4 2 2 2 18 2 2" xfId="39567"/>
    <cellStyle name="Total 4 2 2 2 18 3" xfId="39568"/>
    <cellStyle name="Total 4 2 2 2 19" xfId="39569"/>
    <cellStyle name="Total 4 2 2 2 19 2" xfId="39570"/>
    <cellStyle name="Total 4 2 2 2 19 2 2" xfId="39571"/>
    <cellStyle name="Total 4 2 2 2 19 3" xfId="39572"/>
    <cellStyle name="Total 4 2 2 2 2" xfId="39573"/>
    <cellStyle name="Total 4 2 2 2 2 2" xfId="39574"/>
    <cellStyle name="Total 4 2 2 2 2 2 2" xfId="39575"/>
    <cellStyle name="Total 4 2 2 2 2 3" xfId="39576"/>
    <cellStyle name="Total 4 2 2 2 20" xfId="39577"/>
    <cellStyle name="Total 4 2 2 2 20 2" xfId="39578"/>
    <cellStyle name="Total 4 2 2 2 20 2 2" xfId="39579"/>
    <cellStyle name="Total 4 2 2 2 20 3" xfId="39580"/>
    <cellStyle name="Total 4 2 2 2 21" xfId="39581"/>
    <cellStyle name="Total 4 2 2 2 21 2" xfId="39582"/>
    <cellStyle name="Total 4 2 2 2 22" xfId="39583"/>
    <cellStyle name="Total 4 2 2 2 3" xfId="39584"/>
    <cellStyle name="Total 4 2 2 2 3 2" xfId="39585"/>
    <cellStyle name="Total 4 2 2 2 3 2 2" xfId="39586"/>
    <cellStyle name="Total 4 2 2 2 3 3" xfId="39587"/>
    <cellStyle name="Total 4 2 2 2 4" xfId="39588"/>
    <cellStyle name="Total 4 2 2 2 4 2" xfId="39589"/>
    <cellStyle name="Total 4 2 2 2 4 2 2" xfId="39590"/>
    <cellStyle name="Total 4 2 2 2 4 3" xfId="39591"/>
    <cellStyle name="Total 4 2 2 2 5" xfId="39592"/>
    <cellStyle name="Total 4 2 2 2 5 2" xfId="39593"/>
    <cellStyle name="Total 4 2 2 2 5 2 2" xfId="39594"/>
    <cellStyle name="Total 4 2 2 2 5 3" xfId="39595"/>
    <cellStyle name="Total 4 2 2 2 6" xfId="39596"/>
    <cellStyle name="Total 4 2 2 2 6 2" xfId="39597"/>
    <cellStyle name="Total 4 2 2 2 6 2 2" xfId="39598"/>
    <cellStyle name="Total 4 2 2 2 6 3" xfId="39599"/>
    <cellStyle name="Total 4 2 2 2 7" xfId="39600"/>
    <cellStyle name="Total 4 2 2 2 7 2" xfId="39601"/>
    <cellStyle name="Total 4 2 2 2 7 2 2" xfId="39602"/>
    <cellStyle name="Total 4 2 2 2 7 3" xfId="39603"/>
    <cellStyle name="Total 4 2 2 2 8" xfId="39604"/>
    <cellStyle name="Total 4 2 2 2 8 2" xfId="39605"/>
    <cellStyle name="Total 4 2 2 2 8 2 2" xfId="39606"/>
    <cellStyle name="Total 4 2 2 2 8 3" xfId="39607"/>
    <cellStyle name="Total 4 2 2 2 9" xfId="39608"/>
    <cellStyle name="Total 4 2 2 2 9 2" xfId="39609"/>
    <cellStyle name="Total 4 2 2 2 9 2 2" xfId="39610"/>
    <cellStyle name="Total 4 2 2 2 9 3" xfId="39611"/>
    <cellStyle name="Total 4 2 2 3" xfId="39612"/>
    <cellStyle name="Total 4 2 2 3 2" xfId="39613"/>
    <cellStyle name="Total 4 2 2 3 2 2" xfId="39614"/>
    <cellStyle name="Total 4 2 2 3 3" xfId="39615"/>
    <cellStyle name="Total 4 2 2 4" xfId="39616"/>
    <cellStyle name="Total 4 2 2 4 2" xfId="39617"/>
    <cellStyle name="Total 4 2 2 4 2 2" xfId="39618"/>
    <cellStyle name="Total 4 2 2 4 3" xfId="39619"/>
    <cellStyle name="Total 4 2 2 5" xfId="39620"/>
    <cellStyle name="Total 4 2 2 5 2" xfId="39621"/>
    <cellStyle name="Total 4 2 2 5 2 2" xfId="39622"/>
    <cellStyle name="Total 4 2 2 5 3" xfId="39623"/>
    <cellStyle name="Total 4 2 2 6" xfId="39624"/>
    <cellStyle name="Total 4 2 2 6 2" xfId="39625"/>
    <cellStyle name="Total 4 2 2 6 2 2" xfId="39626"/>
    <cellStyle name="Total 4 2 2 6 3" xfId="39627"/>
    <cellStyle name="Total 4 2 2 7" xfId="39628"/>
    <cellStyle name="Total 4 2 2 7 2" xfId="39629"/>
    <cellStyle name="Total 4 2 2 7 2 2" xfId="39630"/>
    <cellStyle name="Total 4 2 2 7 3" xfId="39631"/>
    <cellStyle name="Total 4 2 2 8" xfId="39632"/>
    <cellStyle name="Total 4 2 2 8 2" xfId="39633"/>
    <cellStyle name="Total 4 2 2 8 2 2" xfId="39634"/>
    <cellStyle name="Total 4 2 2 8 3" xfId="39635"/>
    <cellStyle name="Total 4 2 2 9" xfId="39636"/>
    <cellStyle name="Total 4 2 2 9 2" xfId="39637"/>
    <cellStyle name="Total 4 2 2 9 2 2" xfId="39638"/>
    <cellStyle name="Total 4 2 2 9 3" xfId="39639"/>
    <cellStyle name="Total 4 2 20" xfId="39640"/>
    <cellStyle name="Total 4 2 20 2" xfId="39641"/>
    <cellStyle name="Total 4 2 20 2 2" xfId="39642"/>
    <cellStyle name="Total 4 2 20 3" xfId="39643"/>
    <cellStyle name="Total 4 2 21" xfId="39644"/>
    <cellStyle name="Total 4 2 21 2" xfId="39645"/>
    <cellStyle name="Total 4 2 22" xfId="39646"/>
    <cellStyle name="Total 4 2 3" xfId="39647"/>
    <cellStyle name="Total 4 2 3 10" xfId="39648"/>
    <cellStyle name="Total 4 2 3 10 2" xfId="39649"/>
    <cellStyle name="Total 4 2 3 10 2 2" xfId="39650"/>
    <cellStyle name="Total 4 2 3 10 3" xfId="39651"/>
    <cellStyle name="Total 4 2 3 11" xfId="39652"/>
    <cellStyle name="Total 4 2 3 11 2" xfId="39653"/>
    <cellStyle name="Total 4 2 3 11 2 2" xfId="39654"/>
    <cellStyle name="Total 4 2 3 11 3" xfId="39655"/>
    <cellStyle name="Total 4 2 3 12" xfId="39656"/>
    <cellStyle name="Total 4 2 3 12 2" xfId="39657"/>
    <cellStyle name="Total 4 2 3 12 2 2" xfId="39658"/>
    <cellStyle name="Total 4 2 3 12 3" xfId="39659"/>
    <cellStyle name="Total 4 2 3 13" xfId="39660"/>
    <cellStyle name="Total 4 2 3 13 2" xfId="39661"/>
    <cellStyle name="Total 4 2 3 13 2 2" xfId="39662"/>
    <cellStyle name="Total 4 2 3 13 3" xfId="39663"/>
    <cellStyle name="Total 4 2 3 14" xfId="39664"/>
    <cellStyle name="Total 4 2 3 14 2" xfId="39665"/>
    <cellStyle name="Total 4 2 3 14 2 2" xfId="39666"/>
    <cellStyle name="Total 4 2 3 14 3" xfId="39667"/>
    <cellStyle name="Total 4 2 3 15" xfId="39668"/>
    <cellStyle name="Total 4 2 3 15 2" xfId="39669"/>
    <cellStyle name="Total 4 2 3 15 2 2" xfId="39670"/>
    <cellStyle name="Total 4 2 3 15 3" xfId="39671"/>
    <cellStyle name="Total 4 2 3 16" xfId="39672"/>
    <cellStyle name="Total 4 2 3 16 2" xfId="39673"/>
    <cellStyle name="Total 4 2 3 16 2 2" xfId="39674"/>
    <cellStyle name="Total 4 2 3 16 3" xfId="39675"/>
    <cellStyle name="Total 4 2 3 17" xfId="39676"/>
    <cellStyle name="Total 4 2 3 17 2" xfId="39677"/>
    <cellStyle name="Total 4 2 3 17 2 2" xfId="39678"/>
    <cellStyle name="Total 4 2 3 17 3" xfId="39679"/>
    <cellStyle name="Total 4 2 3 18" xfId="39680"/>
    <cellStyle name="Total 4 2 3 18 2" xfId="39681"/>
    <cellStyle name="Total 4 2 3 19" xfId="39682"/>
    <cellStyle name="Total 4 2 3 2" xfId="39683"/>
    <cellStyle name="Total 4 2 3 2 10" xfId="39684"/>
    <cellStyle name="Total 4 2 3 2 10 2" xfId="39685"/>
    <cellStyle name="Total 4 2 3 2 10 2 2" xfId="39686"/>
    <cellStyle name="Total 4 2 3 2 10 3" xfId="39687"/>
    <cellStyle name="Total 4 2 3 2 11" xfId="39688"/>
    <cellStyle name="Total 4 2 3 2 11 2" xfId="39689"/>
    <cellStyle name="Total 4 2 3 2 11 2 2" xfId="39690"/>
    <cellStyle name="Total 4 2 3 2 11 3" xfId="39691"/>
    <cellStyle name="Total 4 2 3 2 12" xfId="39692"/>
    <cellStyle name="Total 4 2 3 2 12 2" xfId="39693"/>
    <cellStyle name="Total 4 2 3 2 12 2 2" xfId="39694"/>
    <cellStyle name="Total 4 2 3 2 12 3" xfId="39695"/>
    <cellStyle name="Total 4 2 3 2 13" xfId="39696"/>
    <cellStyle name="Total 4 2 3 2 13 2" xfId="39697"/>
    <cellStyle name="Total 4 2 3 2 13 2 2" xfId="39698"/>
    <cellStyle name="Total 4 2 3 2 13 3" xfId="39699"/>
    <cellStyle name="Total 4 2 3 2 14" xfId="39700"/>
    <cellStyle name="Total 4 2 3 2 14 2" xfId="39701"/>
    <cellStyle name="Total 4 2 3 2 14 2 2" xfId="39702"/>
    <cellStyle name="Total 4 2 3 2 14 3" xfId="39703"/>
    <cellStyle name="Total 4 2 3 2 15" xfId="39704"/>
    <cellStyle name="Total 4 2 3 2 15 2" xfId="39705"/>
    <cellStyle name="Total 4 2 3 2 15 2 2" xfId="39706"/>
    <cellStyle name="Total 4 2 3 2 15 3" xfId="39707"/>
    <cellStyle name="Total 4 2 3 2 16" xfId="39708"/>
    <cellStyle name="Total 4 2 3 2 16 2" xfId="39709"/>
    <cellStyle name="Total 4 2 3 2 16 2 2" xfId="39710"/>
    <cellStyle name="Total 4 2 3 2 16 3" xfId="39711"/>
    <cellStyle name="Total 4 2 3 2 17" xfId="39712"/>
    <cellStyle name="Total 4 2 3 2 17 2" xfId="39713"/>
    <cellStyle name="Total 4 2 3 2 17 2 2" xfId="39714"/>
    <cellStyle name="Total 4 2 3 2 17 3" xfId="39715"/>
    <cellStyle name="Total 4 2 3 2 18" xfId="39716"/>
    <cellStyle name="Total 4 2 3 2 18 2" xfId="39717"/>
    <cellStyle name="Total 4 2 3 2 18 2 2" xfId="39718"/>
    <cellStyle name="Total 4 2 3 2 18 3" xfId="39719"/>
    <cellStyle name="Total 4 2 3 2 19" xfId="39720"/>
    <cellStyle name="Total 4 2 3 2 19 2" xfId="39721"/>
    <cellStyle name="Total 4 2 3 2 19 2 2" xfId="39722"/>
    <cellStyle name="Total 4 2 3 2 19 3" xfId="39723"/>
    <cellStyle name="Total 4 2 3 2 2" xfId="39724"/>
    <cellStyle name="Total 4 2 3 2 2 2" xfId="39725"/>
    <cellStyle name="Total 4 2 3 2 2 2 2" xfId="39726"/>
    <cellStyle name="Total 4 2 3 2 2 3" xfId="39727"/>
    <cellStyle name="Total 4 2 3 2 20" xfId="39728"/>
    <cellStyle name="Total 4 2 3 2 20 2" xfId="39729"/>
    <cellStyle name="Total 4 2 3 2 20 2 2" xfId="39730"/>
    <cellStyle name="Total 4 2 3 2 20 3" xfId="39731"/>
    <cellStyle name="Total 4 2 3 2 21" xfId="39732"/>
    <cellStyle name="Total 4 2 3 2 21 2" xfId="39733"/>
    <cellStyle name="Total 4 2 3 2 22" xfId="39734"/>
    <cellStyle name="Total 4 2 3 2 3" xfId="39735"/>
    <cellStyle name="Total 4 2 3 2 3 2" xfId="39736"/>
    <cellStyle name="Total 4 2 3 2 3 2 2" xfId="39737"/>
    <cellStyle name="Total 4 2 3 2 3 3" xfId="39738"/>
    <cellStyle name="Total 4 2 3 2 4" xfId="39739"/>
    <cellStyle name="Total 4 2 3 2 4 2" xfId="39740"/>
    <cellStyle name="Total 4 2 3 2 4 2 2" xfId="39741"/>
    <cellStyle name="Total 4 2 3 2 4 3" xfId="39742"/>
    <cellStyle name="Total 4 2 3 2 5" xfId="39743"/>
    <cellStyle name="Total 4 2 3 2 5 2" xfId="39744"/>
    <cellStyle name="Total 4 2 3 2 5 2 2" xfId="39745"/>
    <cellStyle name="Total 4 2 3 2 5 3" xfId="39746"/>
    <cellStyle name="Total 4 2 3 2 6" xfId="39747"/>
    <cellStyle name="Total 4 2 3 2 6 2" xfId="39748"/>
    <cellStyle name="Total 4 2 3 2 6 2 2" xfId="39749"/>
    <cellStyle name="Total 4 2 3 2 6 3" xfId="39750"/>
    <cellStyle name="Total 4 2 3 2 7" xfId="39751"/>
    <cellStyle name="Total 4 2 3 2 7 2" xfId="39752"/>
    <cellStyle name="Total 4 2 3 2 7 2 2" xfId="39753"/>
    <cellStyle name="Total 4 2 3 2 7 3" xfId="39754"/>
    <cellStyle name="Total 4 2 3 2 8" xfId="39755"/>
    <cellStyle name="Total 4 2 3 2 8 2" xfId="39756"/>
    <cellStyle name="Total 4 2 3 2 8 2 2" xfId="39757"/>
    <cellStyle name="Total 4 2 3 2 8 3" xfId="39758"/>
    <cellStyle name="Total 4 2 3 2 9" xfId="39759"/>
    <cellStyle name="Total 4 2 3 2 9 2" xfId="39760"/>
    <cellStyle name="Total 4 2 3 2 9 2 2" xfId="39761"/>
    <cellStyle name="Total 4 2 3 2 9 3" xfId="39762"/>
    <cellStyle name="Total 4 2 3 3" xfId="39763"/>
    <cellStyle name="Total 4 2 3 3 2" xfId="39764"/>
    <cellStyle name="Total 4 2 3 3 2 2" xfId="39765"/>
    <cellStyle name="Total 4 2 3 3 3" xfId="39766"/>
    <cellStyle name="Total 4 2 3 4" xfId="39767"/>
    <cellStyle name="Total 4 2 3 4 2" xfId="39768"/>
    <cellStyle name="Total 4 2 3 4 2 2" xfId="39769"/>
    <cellStyle name="Total 4 2 3 4 3" xfId="39770"/>
    <cellStyle name="Total 4 2 3 5" xfId="39771"/>
    <cellStyle name="Total 4 2 3 5 2" xfId="39772"/>
    <cellStyle name="Total 4 2 3 5 2 2" xfId="39773"/>
    <cellStyle name="Total 4 2 3 5 3" xfId="39774"/>
    <cellStyle name="Total 4 2 3 6" xfId="39775"/>
    <cellStyle name="Total 4 2 3 6 2" xfId="39776"/>
    <cellStyle name="Total 4 2 3 6 2 2" xfId="39777"/>
    <cellStyle name="Total 4 2 3 6 3" xfId="39778"/>
    <cellStyle name="Total 4 2 3 7" xfId="39779"/>
    <cellStyle name="Total 4 2 3 7 2" xfId="39780"/>
    <cellStyle name="Total 4 2 3 7 2 2" xfId="39781"/>
    <cellStyle name="Total 4 2 3 7 3" xfId="39782"/>
    <cellStyle name="Total 4 2 3 8" xfId="39783"/>
    <cellStyle name="Total 4 2 3 8 2" xfId="39784"/>
    <cellStyle name="Total 4 2 3 8 2 2" xfId="39785"/>
    <cellStyle name="Total 4 2 3 8 3" xfId="39786"/>
    <cellStyle name="Total 4 2 3 9" xfId="39787"/>
    <cellStyle name="Total 4 2 3 9 2" xfId="39788"/>
    <cellStyle name="Total 4 2 3 9 2 2" xfId="39789"/>
    <cellStyle name="Total 4 2 3 9 3" xfId="39790"/>
    <cellStyle name="Total 4 2 4" xfId="39791"/>
    <cellStyle name="Total 4 2 4 10" xfId="39792"/>
    <cellStyle name="Total 4 2 4 10 2" xfId="39793"/>
    <cellStyle name="Total 4 2 4 10 2 2" xfId="39794"/>
    <cellStyle name="Total 4 2 4 10 3" xfId="39795"/>
    <cellStyle name="Total 4 2 4 11" xfId="39796"/>
    <cellStyle name="Total 4 2 4 11 2" xfId="39797"/>
    <cellStyle name="Total 4 2 4 11 2 2" xfId="39798"/>
    <cellStyle name="Total 4 2 4 11 3" xfId="39799"/>
    <cellStyle name="Total 4 2 4 12" xfId="39800"/>
    <cellStyle name="Total 4 2 4 12 2" xfId="39801"/>
    <cellStyle name="Total 4 2 4 12 2 2" xfId="39802"/>
    <cellStyle name="Total 4 2 4 12 3" xfId="39803"/>
    <cellStyle name="Total 4 2 4 13" xfId="39804"/>
    <cellStyle name="Total 4 2 4 13 2" xfId="39805"/>
    <cellStyle name="Total 4 2 4 13 2 2" xfId="39806"/>
    <cellStyle name="Total 4 2 4 13 3" xfId="39807"/>
    <cellStyle name="Total 4 2 4 14" xfId="39808"/>
    <cellStyle name="Total 4 2 4 14 2" xfId="39809"/>
    <cellStyle name="Total 4 2 4 14 2 2" xfId="39810"/>
    <cellStyle name="Total 4 2 4 14 3" xfId="39811"/>
    <cellStyle name="Total 4 2 4 15" xfId="39812"/>
    <cellStyle name="Total 4 2 4 15 2" xfId="39813"/>
    <cellStyle name="Total 4 2 4 15 2 2" xfId="39814"/>
    <cellStyle name="Total 4 2 4 15 3" xfId="39815"/>
    <cellStyle name="Total 4 2 4 16" xfId="39816"/>
    <cellStyle name="Total 4 2 4 16 2" xfId="39817"/>
    <cellStyle name="Total 4 2 4 16 2 2" xfId="39818"/>
    <cellStyle name="Total 4 2 4 16 3" xfId="39819"/>
    <cellStyle name="Total 4 2 4 17" xfId="39820"/>
    <cellStyle name="Total 4 2 4 17 2" xfId="39821"/>
    <cellStyle name="Total 4 2 4 17 2 2" xfId="39822"/>
    <cellStyle name="Total 4 2 4 17 3" xfId="39823"/>
    <cellStyle name="Total 4 2 4 18" xfId="39824"/>
    <cellStyle name="Total 4 2 4 18 2" xfId="39825"/>
    <cellStyle name="Total 4 2 4 18 2 2" xfId="39826"/>
    <cellStyle name="Total 4 2 4 18 3" xfId="39827"/>
    <cellStyle name="Total 4 2 4 19" xfId="39828"/>
    <cellStyle name="Total 4 2 4 19 2" xfId="39829"/>
    <cellStyle name="Total 4 2 4 19 2 2" xfId="39830"/>
    <cellStyle name="Total 4 2 4 19 3" xfId="39831"/>
    <cellStyle name="Total 4 2 4 2" xfId="39832"/>
    <cellStyle name="Total 4 2 4 2 10" xfId="39833"/>
    <cellStyle name="Total 4 2 4 2 10 2" xfId="39834"/>
    <cellStyle name="Total 4 2 4 2 10 2 2" xfId="39835"/>
    <cellStyle name="Total 4 2 4 2 10 3" xfId="39836"/>
    <cellStyle name="Total 4 2 4 2 11" xfId="39837"/>
    <cellStyle name="Total 4 2 4 2 11 2" xfId="39838"/>
    <cellStyle name="Total 4 2 4 2 11 2 2" xfId="39839"/>
    <cellStyle name="Total 4 2 4 2 11 3" xfId="39840"/>
    <cellStyle name="Total 4 2 4 2 12" xfId="39841"/>
    <cellStyle name="Total 4 2 4 2 12 2" xfId="39842"/>
    <cellStyle name="Total 4 2 4 2 12 2 2" xfId="39843"/>
    <cellStyle name="Total 4 2 4 2 12 3" xfId="39844"/>
    <cellStyle name="Total 4 2 4 2 13" xfId="39845"/>
    <cellStyle name="Total 4 2 4 2 13 2" xfId="39846"/>
    <cellStyle name="Total 4 2 4 2 13 2 2" xfId="39847"/>
    <cellStyle name="Total 4 2 4 2 13 3" xfId="39848"/>
    <cellStyle name="Total 4 2 4 2 14" xfId="39849"/>
    <cellStyle name="Total 4 2 4 2 14 2" xfId="39850"/>
    <cellStyle name="Total 4 2 4 2 14 2 2" xfId="39851"/>
    <cellStyle name="Total 4 2 4 2 14 3" xfId="39852"/>
    <cellStyle name="Total 4 2 4 2 15" xfId="39853"/>
    <cellStyle name="Total 4 2 4 2 15 2" xfId="39854"/>
    <cellStyle name="Total 4 2 4 2 15 2 2" xfId="39855"/>
    <cellStyle name="Total 4 2 4 2 15 3" xfId="39856"/>
    <cellStyle name="Total 4 2 4 2 16" xfId="39857"/>
    <cellStyle name="Total 4 2 4 2 16 2" xfId="39858"/>
    <cellStyle name="Total 4 2 4 2 16 2 2" xfId="39859"/>
    <cellStyle name="Total 4 2 4 2 16 3" xfId="39860"/>
    <cellStyle name="Total 4 2 4 2 17" xfId="39861"/>
    <cellStyle name="Total 4 2 4 2 17 2" xfId="39862"/>
    <cellStyle name="Total 4 2 4 2 17 2 2" xfId="39863"/>
    <cellStyle name="Total 4 2 4 2 17 3" xfId="39864"/>
    <cellStyle name="Total 4 2 4 2 18" xfId="39865"/>
    <cellStyle name="Total 4 2 4 2 18 2" xfId="39866"/>
    <cellStyle name="Total 4 2 4 2 18 2 2" xfId="39867"/>
    <cellStyle name="Total 4 2 4 2 18 3" xfId="39868"/>
    <cellStyle name="Total 4 2 4 2 19" xfId="39869"/>
    <cellStyle name="Total 4 2 4 2 19 2" xfId="39870"/>
    <cellStyle name="Total 4 2 4 2 19 2 2" xfId="39871"/>
    <cellStyle name="Total 4 2 4 2 19 3" xfId="39872"/>
    <cellStyle name="Total 4 2 4 2 2" xfId="39873"/>
    <cellStyle name="Total 4 2 4 2 2 2" xfId="39874"/>
    <cellStyle name="Total 4 2 4 2 2 2 2" xfId="39875"/>
    <cellStyle name="Total 4 2 4 2 2 3" xfId="39876"/>
    <cellStyle name="Total 4 2 4 2 20" xfId="39877"/>
    <cellStyle name="Total 4 2 4 2 20 2" xfId="39878"/>
    <cellStyle name="Total 4 2 4 2 20 2 2" xfId="39879"/>
    <cellStyle name="Total 4 2 4 2 20 3" xfId="39880"/>
    <cellStyle name="Total 4 2 4 2 21" xfId="39881"/>
    <cellStyle name="Total 4 2 4 2 21 2" xfId="39882"/>
    <cellStyle name="Total 4 2 4 2 22" xfId="39883"/>
    <cellStyle name="Total 4 2 4 2 3" xfId="39884"/>
    <cellStyle name="Total 4 2 4 2 3 2" xfId="39885"/>
    <cellStyle name="Total 4 2 4 2 3 2 2" xfId="39886"/>
    <cellStyle name="Total 4 2 4 2 3 3" xfId="39887"/>
    <cellStyle name="Total 4 2 4 2 4" xfId="39888"/>
    <cellStyle name="Total 4 2 4 2 4 2" xfId="39889"/>
    <cellStyle name="Total 4 2 4 2 4 2 2" xfId="39890"/>
    <cellStyle name="Total 4 2 4 2 4 3" xfId="39891"/>
    <cellStyle name="Total 4 2 4 2 5" xfId="39892"/>
    <cellStyle name="Total 4 2 4 2 5 2" xfId="39893"/>
    <cellStyle name="Total 4 2 4 2 5 2 2" xfId="39894"/>
    <cellStyle name="Total 4 2 4 2 5 3" xfId="39895"/>
    <cellStyle name="Total 4 2 4 2 6" xfId="39896"/>
    <cellStyle name="Total 4 2 4 2 6 2" xfId="39897"/>
    <cellStyle name="Total 4 2 4 2 6 2 2" xfId="39898"/>
    <cellStyle name="Total 4 2 4 2 6 3" xfId="39899"/>
    <cellStyle name="Total 4 2 4 2 7" xfId="39900"/>
    <cellStyle name="Total 4 2 4 2 7 2" xfId="39901"/>
    <cellStyle name="Total 4 2 4 2 7 2 2" xfId="39902"/>
    <cellStyle name="Total 4 2 4 2 7 3" xfId="39903"/>
    <cellStyle name="Total 4 2 4 2 8" xfId="39904"/>
    <cellStyle name="Total 4 2 4 2 8 2" xfId="39905"/>
    <cellStyle name="Total 4 2 4 2 8 2 2" xfId="39906"/>
    <cellStyle name="Total 4 2 4 2 8 3" xfId="39907"/>
    <cellStyle name="Total 4 2 4 2 9" xfId="39908"/>
    <cellStyle name="Total 4 2 4 2 9 2" xfId="39909"/>
    <cellStyle name="Total 4 2 4 2 9 2 2" xfId="39910"/>
    <cellStyle name="Total 4 2 4 2 9 3" xfId="39911"/>
    <cellStyle name="Total 4 2 4 20" xfId="39912"/>
    <cellStyle name="Total 4 2 4 20 2" xfId="39913"/>
    <cellStyle name="Total 4 2 4 20 2 2" xfId="39914"/>
    <cellStyle name="Total 4 2 4 20 3" xfId="39915"/>
    <cellStyle name="Total 4 2 4 21" xfId="39916"/>
    <cellStyle name="Total 4 2 4 21 2" xfId="39917"/>
    <cellStyle name="Total 4 2 4 21 2 2" xfId="39918"/>
    <cellStyle name="Total 4 2 4 21 3" xfId="39919"/>
    <cellStyle name="Total 4 2 4 22" xfId="39920"/>
    <cellStyle name="Total 4 2 4 22 2" xfId="39921"/>
    <cellStyle name="Total 4 2 4 23" xfId="39922"/>
    <cellStyle name="Total 4 2 4 3" xfId="39923"/>
    <cellStyle name="Total 4 2 4 3 2" xfId="39924"/>
    <cellStyle name="Total 4 2 4 3 2 2" xfId="39925"/>
    <cellStyle name="Total 4 2 4 3 3" xfId="39926"/>
    <cellStyle name="Total 4 2 4 4" xfId="39927"/>
    <cellStyle name="Total 4 2 4 4 2" xfId="39928"/>
    <cellStyle name="Total 4 2 4 4 2 2" xfId="39929"/>
    <cellStyle name="Total 4 2 4 4 3" xfId="39930"/>
    <cellStyle name="Total 4 2 4 5" xfId="39931"/>
    <cellStyle name="Total 4 2 4 5 2" xfId="39932"/>
    <cellStyle name="Total 4 2 4 5 2 2" xfId="39933"/>
    <cellStyle name="Total 4 2 4 5 3" xfId="39934"/>
    <cellStyle name="Total 4 2 4 6" xfId="39935"/>
    <cellStyle name="Total 4 2 4 6 2" xfId="39936"/>
    <cellStyle name="Total 4 2 4 6 2 2" xfId="39937"/>
    <cellStyle name="Total 4 2 4 6 3" xfId="39938"/>
    <cellStyle name="Total 4 2 4 7" xfId="39939"/>
    <cellStyle name="Total 4 2 4 7 2" xfId="39940"/>
    <cellStyle name="Total 4 2 4 7 2 2" xfId="39941"/>
    <cellStyle name="Total 4 2 4 7 3" xfId="39942"/>
    <cellStyle name="Total 4 2 4 8" xfId="39943"/>
    <cellStyle name="Total 4 2 4 8 2" xfId="39944"/>
    <cellStyle name="Total 4 2 4 8 2 2" xfId="39945"/>
    <cellStyle name="Total 4 2 4 8 3" xfId="39946"/>
    <cellStyle name="Total 4 2 4 9" xfId="39947"/>
    <cellStyle name="Total 4 2 4 9 2" xfId="39948"/>
    <cellStyle name="Total 4 2 4 9 2 2" xfId="39949"/>
    <cellStyle name="Total 4 2 4 9 3" xfId="39950"/>
    <cellStyle name="Total 4 2 5" xfId="39951"/>
    <cellStyle name="Total 4 2 5 10" xfId="39952"/>
    <cellStyle name="Total 4 2 5 10 2" xfId="39953"/>
    <cellStyle name="Total 4 2 5 10 2 2" xfId="39954"/>
    <cellStyle name="Total 4 2 5 10 3" xfId="39955"/>
    <cellStyle name="Total 4 2 5 11" xfId="39956"/>
    <cellStyle name="Total 4 2 5 11 2" xfId="39957"/>
    <cellStyle name="Total 4 2 5 11 2 2" xfId="39958"/>
    <cellStyle name="Total 4 2 5 11 3" xfId="39959"/>
    <cellStyle name="Total 4 2 5 12" xfId="39960"/>
    <cellStyle name="Total 4 2 5 12 2" xfId="39961"/>
    <cellStyle name="Total 4 2 5 12 2 2" xfId="39962"/>
    <cellStyle name="Total 4 2 5 12 3" xfId="39963"/>
    <cellStyle name="Total 4 2 5 13" xfId="39964"/>
    <cellStyle name="Total 4 2 5 13 2" xfId="39965"/>
    <cellStyle name="Total 4 2 5 13 2 2" xfId="39966"/>
    <cellStyle name="Total 4 2 5 13 3" xfId="39967"/>
    <cellStyle name="Total 4 2 5 14" xfId="39968"/>
    <cellStyle name="Total 4 2 5 14 2" xfId="39969"/>
    <cellStyle name="Total 4 2 5 14 2 2" xfId="39970"/>
    <cellStyle name="Total 4 2 5 14 3" xfId="39971"/>
    <cellStyle name="Total 4 2 5 15" xfId="39972"/>
    <cellStyle name="Total 4 2 5 15 2" xfId="39973"/>
    <cellStyle name="Total 4 2 5 15 2 2" xfId="39974"/>
    <cellStyle name="Total 4 2 5 15 3" xfId="39975"/>
    <cellStyle name="Total 4 2 5 16" xfId="39976"/>
    <cellStyle name="Total 4 2 5 16 2" xfId="39977"/>
    <cellStyle name="Total 4 2 5 16 2 2" xfId="39978"/>
    <cellStyle name="Total 4 2 5 16 3" xfId="39979"/>
    <cellStyle name="Total 4 2 5 17" xfId="39980"/>
    <cellStyle name="Total 4 2 5 17 2" xfId="39981"/>
    <cellStyle name="Total 4 2 5 17 2 2" xfId="39982"/>
    <cellStyle name="Total 4 2 5 17 3" xfId="39983"/>
    <cellStyle name="Total 4 2 5 18" xfId="39984"/>
    <cellStyle name="Total 4 2 5 18 2" xfId="39985"/>
    <cellStyle name="Total 4 2 5 18 2 2" xfId="39986"/>
    <cellStyle name="Total 4 2 5 18 3" xfId="39987"/>
    <cellStyle name="Total 4 2 5 19" xfId="39988"/>
    <cellStyle name="Total 4 2 5 19 2" xfId="39989"/>
    <cellStyle name="Total 4 2 5 19 2 2" xfId="39990"/>
    <cellStyle name="Total 4 2 5 19 3" xfId="39991"/>
    <cellStyle name="Total 4 2 5 2" xfId="39992"/>
    <cellStyle name="Total 4 2 5 2 2" xfId="39993"/>
    <cellStyle name="Total 4 2 5 2 2 2" xfId="39994"/>
    <cellStyle name="Total 4 2 5 2 3" xfId="39995"/>
    <cellStyle name="Total 4 2 5 20" xfId="39996"/>
    <cellStyle name="Total 4 2 5 20 2" xfId="39997"/>
    <cellStyle name="Total 4 2 5 20 2 2" xfId="39998"/>
    <cellStyle name="Total 4 2 5 20 3" xfId="39999"/>
    <cellStyle name="Total 4 2 5 21" xfId="40000"/>
    <cellStyle name="Total 4 2 5 21 2" xfId="40001"/>
    <cellStyle name="Total 4 2 5 22" xfId="40002"/>
    <cellStyle name="Total 4 2 5 3" xfId="40003"/>
    <cellStyle name="Total 4 2 5 3 2" xfId="40004"/>
    <cellStyle name="Total 4 2 5 3 2 2" xfId="40005"/>
    <cellStyle name="Total 4 2 5 3 3" xfId="40006"/>
    <cellStyle name="Total 4 2 5 4" xfId="40007"/>
    <cellStyle name="Total 4 2 5 4 2" xfId="40008"/>
    <cellStyle name="Total 4 2 5 4 2 2" xfId="40009"/>
    <cellStyle name="Total 4 2 5 4 3" xfId="40010"/>
    <cellStyle name="Total 4 2 5 5" xfId="40011"/>
    <cellStyle name="Total 4 2 5 5 2" xfId="40012"/>
    <cellStyle name="Total 4 2 5 5 2 2" xfId="40013"/>
    <cellStyle name="Total 4 2 5 5 3" xfId="40014"/>
    <cellStyle name="Total 4 2 5 6" xfId="40015"/>
    <cellStyle name="Total 4 2 5 6 2" xfId="40016"/>
    <cellStyle name="Total 4 2 5 6 2 2" xfId="40017"/>
    <cellStyle name="Total 4 2 5 6 3" xfId="40018"/>
    <cellStyle name="Total 4 2 5 7" xfId="40019"/>
    <cellStyle name="Total 4 2 5 7 2" xfId="40020"/>
    <cellStyle name="Total 4 2 5 7 2 2" xfId="40021"/>
    <cellStyle name="Total 4 2 5 7 3" xfId="40022"/>
    <cellStyle name="Total 4 2 5 8" xfId="40023"/>
    <cellStyle name="Total 4 2 5 8 2" xfId="40024"/>
    <cellStyle name="Total 4 2 5 8 2 2" xfId="40025"/>
    <cellStyle name="Total 4 2 5 8 3" xfId="40026"/>
    <cellStyle name="Total 4 2 5 9" xfId="40027"/>
    <cellStyle name="Total 4 2 5 9 2" xfId="40028"/>
    <cellStyle name="Total 4 2 5 9 2 2" xfId="40029"/>
    <cellStyle name="Total 4 2 5 9 3" xfId="40030"/>
    <cellStyle name="Total 4 2 6" xfId="40031"/>
    <cellStyle name="Total 4 2 6 2" xfId="40032"/>
    <cellStyle name="Total 4 2 6 2 2" xfId="40033"/>
    <cellStyle name="Total 4 2 6 3" xfId="40034"/>
    <cellStyle name="Total 4 2 7" xfId="40035"/>
    <cellStyle name="Total 4 2 7 2" xfId="40036"/>
    <cellStyle name="Total 4 2 7 2 2" xfId="40037"/>
    <cellStyle name="Total 4 2 7 3" xfId="40038"/>
    <cellStyle name="Total 4 2 8" xfId="40039"/>
    <cellStyle name="Total 4 2 8 2" xfId="40040"/>
    <cellStyle name="Total 4 2 8 2 2" xfId="40041"/>
    <cellStyle name="Total 4 2 8 3" xfId="40042"/>
    <cellStyle name="Total 4 2 9" xfId="40043"/>
    <cellStyle name="Total 4 2 9 2" xfId="40044"/>
    <cellStyle name="Total 4 2 9 2 2" xfId="40045"/>
    <cellStyle name="Total 4 2 9 3" xfId="40046"/>
    <cellStyle name="Total 4 20" xfId="40047"/>
    <cellStyle name="Total 4 20 2" xfId="40048"/>
    <cellStyle name="Total 4 20 2 2" xfId="40049"/>
    <cellStyle name="Total 4 20 3" xfId="40050"/>
    <cellStyle name="Total 4 21" xfId="40051"/>
    <cellStyle name="Total 4 21 2" xfId="40052"/>
    <cellStyle name="Total 4 21 2 2" xfId="40053"/>
    <cellStyle name="Total 4 21 3" xfId="40054"/>
    <cellStyle name="Total 4 22" xfId="40055"/>
    <cellStyle name="Total 4 22 2" xfId="40056"/>
    <cellStyle name="Total 4 23" xfId="40057"/>
    <cellStyle name="Total 4 24" xfId="40058"/>
    <cellStyle name="Total 4 25" xfId="40059"/>
    <cellStyle name="Total 4 26" xfId="40060"/>
    <cellStyle name="Total 4 3" xfId="40061"/>
    <cellStyle name="Total 4 3 10" xfId="40062"/>
    <cellStyle name="Total 4 3 10 2" xfId="40063"/>
    <cellStyle name="Total 4 3 10 2 2" xfId="40064"/>
    <cellStyle name="Total 4 3 10 3" xfId="40065"/>
    <cellStyle name="Total 4 3 11" xfId="40066"/>
    <cellStyle name="Total 4 3 11 2" xfId="40067"/>
    <cellStyle name="Total 4 3 11 2 2" xfId="40068"/>
    <cellStyle name="Total 4 3 11 3" xfId="40069"/>
    <cellStyle name="Total 4 3 12" xfId="40070"/>
    <cellStyle name="Total 4 3 12 2" xfId="40071"/>
    <cellStyle name="Total 4 3 12 2 2" xfId="40072"/>
    <cellStyle name="Total 4 3 12 3" xfId="40073"/>
    <cellStyle name="Total 4 3 13" xfId="40074"/>
    <cellStyle name="Total 4 3 13 2" xfId="40075"/>
    <cellStyle name="Total 4 3 13 2 2" xfId="40076"/>
    <cellStyle name="Total 4 3 13 3" xfId="40077"/>
    <cellStyle name="Total 4 3 14" xfId="40078"/>
    <cellStyle name="Total 4 3 14 2" xfId="40079"/>
    <cellStyle name="Total 4 3 14 2 2" xfId="40080"/>
    <cellStyle name="Total 4 3 14 3" xfId="40081"/>
    <cellStyle name="Total 4 3 15" xfId="40082"/>
    <cellStyle name="Total 4 3 15 2" xfId="40083"/>
    <cellStyle name="Total 4 3 15 2 2" xfId="40084"/>
    <cellStyle name="Total 4 3 15 3" xfId="40085"/>
    <cellStyle name="Total 4 3 16" xfId="40086"/>
    <cellStyle name="Total 4 3 16 2" xfId="40087"/>
    <cellStyle name="Total 4 3 16 2 2" xfId="40088"/>
    <cellStyle name="Total 4 3 16 3" xfId="40089"/>
    <cellStyle name="Total 4 3 17" xfId="40090"/>
    <cellStyle name="Total 4 3 17 2" xfId="40091"/>
    <cellStyle name="Total 4 3 17 2 2" xfId="40092"/>
    <cellStyle name="Total 4 3 17 3" xfId="40093"/>
    <cellStyle name="Total 4 3 18" xfId="40094"/>
    <cellStyle name="Total 4 3 18 2" xfId="40095"/>
    <cellStyle name="Total 4 3 19" xfId="40096"/>
    <cellStyle name="Total 4 3 2" xfId="40097"/>
    <cellStyle name="Total 4 3 2 10" xfId="40098"/>
    <cellStyle name="Total 4 3 2 10 2" xfId="40099"/>
    <cellStyle name="Total 4 3 2 10 2 2" xfId="40100"/>
    <cellStyle name="Total 4 3 2 10 3" xfId="40101"/>
    <cellStyle name="Total 4 3 2 11" xfId="40102"/>
    <cellStyle name="Total 4 3 2 11 2" xfId="40103"/>
    <cellStyle name="Total 4 3 2 11 2 2" xfId="40104"/>
    <cellStyle name="Total 4 3 2 11 3" xfId="40105"/>
    <cellStyle name="Total 4 3 2 12" xfId="40106"/>
    <cellStyle name="Total 4 3 2 12 2" xfId="40107"/>
    <cellStyle name="Total 4 3 2 12 2 2" xfId="40108"/>
    <cellStyle name="Total 4 3 2 12 3" xfId="40109"/>
    <cellStyle name="Total 4 3 2 13" xfId="40110"/>
    <cellStyle name="Total 4 3 2 13 2" xfId="40111"/>
    <cellStyle name="Total 4 3 2 13 2 2" xfId="40112"/>
    <cellStyle name="Total 4 3 2 13 3" xfId="40113"/>
    <cellStyle name="Total 4 3 2 14" xfId="40114"/>
    <cellStyle name="Total 4 3 2 14 2" xfId="40115"/>
    <cellStyle name="Total 4 3 2 14 2 2" xfId="40116"/>
    <cellStyle name="Total 4 3 2 14 3" xfId="40117"/>
    <cellStyle name="Total 4 3 2 15" xfId="40118"/>
    <cellStyle name="Total 4 3 2 15 2" xfId="40119"/>
    <cellStyle name="Total 4 3 2 15 2 2" xfId="40120"/>
    <cellStyle name="Total 4 3 2 15 3" xfId="40121"/>
    <cellStyle name="Total 4 3 2 16" xfId="40122"/>
    <cellStyle name="Total 4 3 2 16 2" xfId="40123"/>
    <cellStyle name="Total 4 3 2 16 2 2" xfId="40124"/>
    <cellStyle name="Total 4 3 2 16 3" xfId="40125"/>
    <cellStyle name="Total 4 3 2 17" xfId="40126"/>
    <cellStyle name="Total 4 3 2 17 2" xfId="40127"/>
    <cellStyle name="Total 4 3 2 17 2 2" xfId="40128"/>
    <cellStyle name="Total 4 3 2 17 3" xfId="40129"/>
    <cellStyle name="Total 4 3 2 18" xfId="40130"/>
    <cellStyle name="Total 4 3 2 18 2" xfId="40131"/>
    <cellStyle name="Total 4 3 2 18 2 2" xfId="40132"/>
    <cellStyle name="Total 4 3 2 18 3" xfId="40133"/>
    <cellStyle name="Total 4 3 2 19" xfId="40134"/>
    <cellStyle name="Total 4 3 2 19 2" xfId="40135"/>
    <cellStyle name="Total 4 3 2 19 2 2" xfId="40136"/>
    <cellStyle name="Total 4 3 2 19 3" xfId="40137"/>
    <cellStyle name="Total 4 3 2 2" xfId="40138"/>
    <cellStyle name="Total 4 3 2 2 2" xfId="40139"/>
    <cellStyle name="Total 4 3 2 2 2 2" xfId="40140"/>
    <cellStyle name="Total 4 3 2 2 3" xfId="40141"/>
    <cellStyle name="Total 4 3 2 20" xfId="40142"/>
    <cellStyle name="Total 4 3 2 20 2" xfId="40143"/>
    <cellStyle name="Total 4 3 2 20 2 2" xfId="40144"/>
    <cellStyle name="Total 4 3 2 20 3" xfId="40145"/>
    <cellStyle name="Total 4 3 2 21" xfId="40146"/>
    <cellStyle name="Total 4 3 2 21 2" xfId="40147"/>
    <cellStyle name="Total 4 3 2 22" xfId="40148"/>
    <cellStyle name="Total 4 3 2 3" xfId="40149"/>
    <cellStyle name="Total 4 3 2 3 2" xfId="40150"/>
    <cellStyle name="Total 4 3 2 3 2 2" xfId="40151"/>
    <cellStyle name="Total 4 3 2 3 3" xfId="40152"/>
    <cellStyle name="Total 4 3 2 4" xfId="40153"/>
    <cellStyle name="Total 4 3 2 4 2" xfId="40154"/>
    <cellStyle name="Total 4 3 2 4 2 2" xfId="40155"/>
    <cellStyle name="Total 4 3 2 4 3" xfId="40156"/>
    <cellStyle name="Total 4 3 2 5" xfId="40157"/>
    <cellStyle name="Total 4 3 2 5 2" xfId="40158"/>
    <cellStyle name="Total 4 3 2 5 2 2" xfId="40159"/>
    <cellStyle name="Total 4 3 2 5 3" xfId="40160"/>
    <cellStyle name="Total 4 3 2 6" xfId="40161"/>
    <cellStyle name="Total 4 3 2 6 2" xfId="40162"/>
    <cellStyle name="Total 4 3 2 6 2 2" xfId="40163"/>
    <cellStyle name="Total 4 3 2 6 3" xfId="40164"/>
    <cellStyle name="Total 4 3 2 7" xfId="40165"/>
    <cellStyle name="Total 4 3 2 7 2" xfId="40166"/>
    <cellStyle name="Total 4 3 2 7 2 2" xfId="40167"/>
    <cellStyle name="Total 4 3 2 7 3" xfId="40168"/>
    <cellStyle name="Total 4 3 2 8" xfId="40169"/>
    <cellStyle name="Total 4 3 2 8 2" xfId="40170"/>
    <cellStyle name="Total 4 3 2 8 2 2" xfId="40171"/>
    <cellStyle name="Total 4 3 2 8 3" xfId="40172"/>
    <cellStyle name="Total 4 3 2 9" xfId="40173"/>
    <cellStyle name="Total 4 3 2 9 2" xfId="40174"/>
    <cellStyle name="Total 4 3 2 9 2 2" xfId="40175"/>
    <cellStyle name="Total 4 3 2 9 3" xfId="40176"/>
    <cellStyle name="Total 4 3 3" xfId="40177"/>
    <cellStyle name="Total 4 3 3 2" xfId="40178"/>
    <cellStyle name="Total 4 3 3 2 2" xfId="40179"/>
    <cellStyle name="Total 4 3 3 3" xfId="40180"/>
    <cellStyle name="Total 4 3 4" xfId="40181"/>
    <cellStyle name="Total 4 3 4 2" xfId="40182"/>
    <cellStyle name="Total 4 3 4 2 2" xfId="40183"/>
    <cellStyle name="Total 4 3 4 3" xfId="40184"/>
    <cellStyle name="Total 4 3 5" xfId="40185"/>
    <cellStyle name="Total 4 3 5 2" xfId="40186"/>
    <cellStyle name="Total 4 3 5 2 2" xfId="40187"/>
    <cellStyle name="Total 4 3 5 3" xfId="40188"/>
    <cellStyle name="Total 4 3 6" xfId="40189"/>
    <cellStyle name="Total 4 3 6 2" xfId="40190"/>
    <cellStyle name="Total 4 3 6 2 2" xfId="40191"/>
    <cellStyle name="Total 4 3 6 3" xfId="40192"/>
    <cellStyle name="Total 4 3 7" xfId="40193"/>
    <cellStyle name="Total 4 3 7 2" xfId="40194"/>
    <cellStyle name="Total 4 3 7 2 2" xfId="40195"/>
    <cellStyle name="Total 4 3 7 3" xfId="40196"/>
    <cellStyle name="Total 4 3 8" xfId="40197"/>
    <cellStyle name="Total 4 3 8 2" xfId="40198"/>
    <cellStyle name="Total 4 3 8 2 2" xfId="40199"/>
    <cellStyle name="Total 4 3 8 3" xfId="40200"/>
    <cellStyle name="Total 4 3 9" xfId="40201"/>
    <cellStyle name="Total 4 3 9 2" xfId="40202"/>
    <cellStyle name="Total 4 3 9 2 2" xfId="40203"/>
    <cellStyle name="Total 4 3 9 3" xfId="40204"/>
    <cellStyle name="Total 4 4" xfId="40205"/>
    <cellStyle name="Total 4 4 10" xfId="40206"/>
    <cellStyle name="Total 4 4 10 2" xfId="40207"/>
    <cellStyle name="Total 4 4 10 2 2" xfId="40208"/>
    <cellStyle name="Total 4 4 10 3" xfId="40209"/>
    <cellStyle name="Total 4 4 11" xfId="40210"/>
    <cellStyle name="Total 4 4 11 2" xfId="40211"/>
    <cellStyle name="Total 4 4 11 2 2" xfId="40212"/>
    <cellStyle name="Total 4 4 11 3" xfId="40213"/>
    <cellStyle name="Total 4 4 12" xfId="40214"/>
    <cellStyle name="Total 4 4 12 2" xfId="40215"/>
    <cellStyle name="Total 4 4 12 2 2" xfId="40216"/>
    <cellStyle name="Total 4 4 12 3" xfId="40217"/>
    <cellStyle name="Total 4 4 13" xfId="40218"/>
    <cellStyle name="Total 4 4 13 2" xfId="40219"/>
    <cellStyle name="Total 4 4 13 2 2" xfId="40220"/>
    <cellStyle name="Total 4 4 13 3" xfId="40221"/>
    <cellStyle name="Total 4 4 14" xfId="40222"/>
    <cellStyle name="Total 4 4 14 2" xfId="40223"/>
    <cellStyle name="Total 4 4 14 2 2" xfId="40224"/>
    <cellStyle name="Total 4 4 14 3" xfId="40225"/>
    <cellStyle name="Total 4 4 15" xfId="40226"/>
    <cellStyle name="Total 4 4 15 2" xfId="40227"/>
    <cellStyle name="Total 4 4 15 2 2" xfId="40228"/>
    <cellStyle name="Total 4 4 15 3" xfId="40229"/>
    <cellStyle name="Total 4 4 16" xfId="40230"/>
    <cellStyle name="Total 4 4 16 2" xfId="40231"/>
    <cellStyle name="Total 4 4 16 2 2" xfId="40232"/>
    <cellStyle name="Total 4 4 16 3" xfId="40233"/>
    <cellStyle name="Total 4 4 17" xfId="40234"/>
    <cellStyle name="Total 4 4 17 2" xfId="40235"/>
    <cellStyle name="Total 4 4 17 2 2" xfId="40236"/>
    <cellStyle name="Total 4 4 17 3" xfId="40237"/>
    <cellStyle name="Total 4 4 18" xfId="40238"/>
    <cellStyle name="Total 4 4 18 2" xfId="40239"/>
    <cellStyle name="Total 4 4 19" xfId="40240"/>
    <cellStyle name="Total 4 4 2" xfId="40241"/>
    <cellStyle name="Total 4 4 2 10" xfId="40242"/>
    <cellStyle name="Total 4 4 2 10 2" xfId="40243"/>
    <cellStyle name="Total 4 4 2 10 2 2" xfId="40244"/>
    <cellStyle name="Total 4 4 2 10 3" xfId="40245"/>
    <cellStyle name="Total 4 4 2 11" xfId="40246"/>
    <cellStyle name="Total 4 4 2 11 2" xfId="40247"/>
    <cellStyle name="Total 4 4 2 11 2 2" xfId="40248"/>
    <cellStyle name="Total 4 4 2 11 3" xfId="40249"/>
    <cellStyle name="Total 4 4 2 12" xfId="40250"/>
    <cellStyle name="Total 4 4 2 12 2" xfId="40251"/>
    <cellStyle name="Total 4 4 2 12 2 2" xfId="40252"/>
    <cellStyle name="Total 4 4 2 12 3" xfId="40253"/>
    <cellStyle name="Total 4 4 2 13" xfId="40254"/>
    <cellStyle name="Total 4 4 2 13 2" xfId="40255"/>
    <cellStyle name="Total 4 4 2 13 2 2" xfId="40256"/>
    <cellStyle name="Total 4 4 2 13 3" xfId="40257"/>
    <cellStyle name="Total 4 4 2 14" xfId="40258"/>
    <cellStyle name="Total 4 4 2 14 2" xfId="40259"/>
    <cellStyle name="Total 4 4 2 14 2 2" xfId="40260"/>
    <cellStyle name="Total 4 4 2 14 3" xfId="40261"/>
    <cellStyle name="Total 4 4 2 15" xfId="40262"/>
    <cellStyle name="Total 4 4 2 15 2" xfId="40263"/>
    <cellStyle name="Total 4 4 2 15 2 2" xfId="40264"/>
    <cellStyle name="Total 4 4 2 15 3" xfId="40265"/>
    <cellStyle name="Total 4 4 2 16" xfId="40266"/>
    <cellStyle name="Total 4 4 2 16 2" xfId="40267"/>
    <cellStyle name="Total 4 4 2 16 2 2" xfId="40268"/>
    <cellStyle name="Total 4 4 2 16 3" xfId="40269"/>
    <cellStyle name="Total 4 4 2 17" xfId="40270"/>
    <cellStyle name="Total 4 4 2 17 2" xfId="40271"/>
    <cellStyle name="Total 4 4 2 17 2 2" xfId="40272"/>
    <cellStyle name="Total 4 4 2 17 3" xfId="40273"/>
    <cellStyle name="Total 4 4 2 18" xfId="40274"/>
    <cellStyle name="Total 4 4 2 18 2" xfId="40275"/>
    <cellStyle name="Total 4 4 2 18 2 2" xfId="40276"/>
    <cellStyle name="Total 4 4 2 18 3" xfId="40277"/>
    <cellStyle name="Total 4 4 2 19" xfId="40278"/>
    <cellStyle name="Total 4 4 2 19 2" xfId="40279"/>
    <cellStyle name="Total 4 4 2 19 2 2" xfId="40280"/>
    <cellStyle name="Total 4 4 2 19 3" xfId="40281"/>
    <cellStyle name="Total 4 4 2 2" xfId="40282"/>
    <cellStyle name="Total 4 4 2 2 2" xfId="40283"/>
    <cellStyle name="Total 4 4 2 2 2 2" xfId="40284"/>
    <cellStyle name="Total 4 4 2 2 3" xfId="40285"/>
    <cellStyle name="Total 4 4 2 20" xfId="40286"/>
    <cellStyle name="Total 4 4 2 20 2" xfId="40287"/>
    <cellStyle name="Total 4 4 2 20 2 2" xfId="40288"/>
    <cellStyle name="Total 4 4 2 20 3" xfId="40289"/>
    <cellStyle name="Total 4 4 2 21" xfId="40290"/>
    <cellStyle name="Total 4 4 2 21 2" xfId="40291"/>
    <cellStyle name="Total 4 4 2 22" xfId="40292"/>
    <cellStyle name="Total 4 4 2 3" xfId="40293"/>
    <cellStyle name="Total 4 4 2 3 2" xfId="40294"/>
    <cellStyle name="Total 4 4 2 3 2 2" xfId="40295"/>
    <cellStyle name="Total 4 4 2 3 3" xfId="40296"/>
    <cellStyle name="Total 4 4 2 4" xfId="40297"/>
    <cellStyle name="Total 4 4 2 4 2" xfId="40298"/>
    <cellStyle name="Total 4 4 2 4 2 2" xfId="40299"/>
    <cellStyle name="Total 4 4 2 4 3" xfId="40300"/>
    <cellStyle name="Total 4 4 2 5" xfId="40301"/>
    <cellStyle name="Total 4 4 2 5 2" xfId="40302"/>
    <cellStyle name="Total 4 4 2 5 2 2" xfId="40303"/>
    <cellStyle name="Total 4 4 2 5 3" xfId="40304"/>
    <cellStyle name="Total 4 4 2 6" xfId="40305"/>
    <cellStyle name="Total 4 4 2 6 2" xfId="40306"/>
    <cellStyle name="Total 4 4 2 6 2 2" xfId="40307"/>
    <cellStyle name="Total 4 4 2 6 3" xfId="40308"/>
    <cellStyle name="Total 4 4 2 7" xfId="40309"/>
    <cellStyle name="Total 4 4 2 7 2" xfId="40310"/>
    <cellStyle name="Total 4 4 2 7 2 2" xfId="40311"/>
    <cellStyle name="Total 4 4 2 7 3" xfId="40312"/>
    <cellStyle name="Total 4 4 2 8" xfId="40313"/>
    <cellStyle name="Total 4 4 2 8 2" xfId="40314"/>
    <cellStyle name="Total 4 4 2 8 2 2" xfId="40315"/>
    <cellStyle name="Total 4 4 2 8 3" xfId="40316"/>
    <cellStyle name="Total 4 4 2 9" xfId="40317"/>
    <cellStyle name="Total 4 4 2 9 2" xfId="40318"/>
    <cellStyle name="Total 4 4 2 9 2 2" xfId="40319"/>
    <cellStyle name="Total 4 4 2 9 3" xfId="40320"/>
    <cellStyle name="Total 4 4 3" xfId="40321"/>
    <cellStyle name="Total 4 4 3 2" xfId="40322"/>
    <cellStyle name="Total 4 4 3 2 2" xfId="40323"/>
    <cellStyle name="Total 4 4 3 3" xfId="40324"/>
    <cellStyle name="Total 4 4 4" xfId="40325"/>
    <cellStyle name="Total 4 4 4 2" xfId="40326"/>
    <cellStyle name="Total 4 4 4 2 2" xfId="40327"/>
    <cellStyle name="Total 4 4 4 3" xfId="40328"/>
    <cellStyle name="Total 4 4 5" xfId="40329"/>
    <cellStyle name="Total 4 4 5 2" xfId="40330"/>
    <cellStyle name="Total 4 4 5 2 2" xfId="40331"/>
    <cellStyle name="Total 4 4 5 3" xfId="40332"/>
    <cellStyle name="Total 4 4 6" xfId="40333"/>
    <cellStyle name="Total 4 4 6 2" xfId="40334"/>
    <cellStyle name="Total 4 4 6 2 2" xfId="40335"/>
    <cellStyle name="Total 4 4 6 3" xfId="40336"/>
    <cellStyle name="Total 4 4 7" xfId="40337"/>
    <cellStyle name="Total 4 4 7 2" xfId="40338"/>
    <cellStyle name="Total 4 4 7 2 2" xfId="40339"/>
    <cellStyle name="Total 4 4 7 3" xfId="40340"/>
    <cellStyle name="Total 4 4 8" xfId="40341"/>
    <cellStyle name="Total 4 4 8 2" xfId="40342"/>
    <cellStyle name="Total 4 4 8 2 2" xfId="40343"/>
    <cellStyle name="Total 4 4 8 3" xfId="40344"/>
    <cellStyle name="Total 4 4 9" xfId="40345"/>
    <cellStyle name="Total 4 4 9 2" xfId="40346"/>
    <cellStyle name="Total 4 4 9 2 2" xfId="40347"/>
    <cellStyle name="Total 4 4 9 3" xfId="40348"/>
    <cellStyle name="Total 4 5" xfId="40349"/>
    <cellStyle name="Total 4 5 10" xfId="40350"/>
    <cellStyle name="Total 4 5 10 2" xfId="40351"/>
    <cellStyle name="Total 4 5 10 2 2" xfId="40352"/>
    <cellStyle name="Total 4 5 10 3" xfId="40353"/>
    <cellStyle name="Total 4 5 11" xfId="40354"/>
    <cellStyle name="Total 4 5 11 2" xfId="40355"/>
    <cellStyle name="Total 4 5 11 2 2" xfId="40356"/>
    <cellStyle name="Total 4 5 11 3" xfId="40357"/>
    <cellStyle name="Total 4 5 12" xfId="40358"/>
    <cellStyle name="Total 4 5 12 2" xfId="40359"/>
    <cellStyle name="Total 4 5 12 2 2" xfId="40360"/>
    <cellStyle name="Total 4 5 12 3" xfId="40361"/>
    <cellStyle name="Total 4 5 13" xfId="40362"/>
    <cellStyle name="Total 4 5 13 2" xfId="40363"/>
    <cellStyle name="Total 4 5 13 2 2" xfId="40364"/>
    <cellStyle name="Total 4 5 13 3" xfId="40365"/>
    <cellStyle name="Total 4 5 14" xfId="40366"/>
    <cellStyle name="Total 4 5 14 2" xfId="40367"/>
    <cellStyle name="Total 4 5 14 2 2" xfId="40368"/>
    <cellStyle name="Total 4 5 14 3" xfId="40369"/>
    <cellStyle name="Total 4 5 15" xfId="40370"/>
    <cellStyle name="Total 4 5 15 2" xfId="40371"/>
    <cellStyle name="Total 4 5 15 2 2" xfId="40372"/>
    <cellStyle name="Total 4 5 15 3" xfId="40373"/>
    <cellStyle name="Total 4 5 16" xfId="40374"/>
    <cellStyle name="Total 4 5 16 2" xfId="40375"/>
    <cellStyle name="Total 4 5 16 2 2" xfId="40376"/>
    <cellStyle name="Total 4 5 16 3" xfId="40377"/>
    <cellStyle name="Total 4 5 17" xfId="40378"/>
    <cellStyle name="Total 4 5 17 2" xfId="40379"/>
    <cellStyle name="Total 4 5 17 2 2" xfId="40380"/>
    <cellStyle name="Total 4 5 17 3" xfId="40381"/>
    <cellStyle name="Total 4 5 18" xfId="40382"/>
    <cellStyle name="Total 4 5 18 2" xfId="40383"/>
    <cellStyle name="Total 4 5 18 2 2" xfId="40384"/>
    <cellStyle name="Total 4 5 18 3" xfId="40385"/>
    <cellStyle name="Total 4 5 19" xfId="40386"/>
    <cellStyle name="Total 4 5 19 2" xfId="40387"/>
    <cellStyle name="Total 4 5 19 2 2" xfId="40388"/>
    <cellStyle name="Total 4 5 19 3" xfId="40389"/>
    <cellStyle name="Total 4 5 2" xfId="40390"/>
    <cellStyle name="Total 4 5 2 10" xfId="40391"/>
    <cellStyle name="Total 4 5 2 10 2" xfId="40392"/>
    <cellStyle name="Total 4 5 2 10 2 2" xfId="40393"/>
    <cellStyle name="Total 4 5 2 10 3" xfId="40394"/>
    <cellStyle name="Total 4 5 2 11" xfId="40395"/>
    <cellStyle name="Total 4 5 2 11 2" xfId="40396"/>
    <cellStyle name="Total 4 5 2 11 2 2" xfId="40397"/>
    <cellStyle name="Total 4 5 2 11 3" xfId="40398"/>
    <cellStyle name="Total 4 5 2 12" xfId="40399"/>
    <cellStyle name="Total 4 5 2 12 2" xfId="40400"/>
    <cellStyle name="Total 4 5 2 12 2 2" xfId="40401"/>
    <cellStyle name="Total 4 5 2 12 3" xfId="40402"/>
    <cellStyle name="Total 4 5 2 13" xfId="40403"/>
    <cellStyle name="Total 4 5 2 13 2" xfId="40404"/>
    <cellStyle name="Total 4 5 2 13 2 2" xfId="40405"/>
    <cellStyle name="Total 4 5 2 13 3" xfId="40406"/>
    <cellStyle name="Total 4 5 2 14" xfId="40407"/>
    <cellStyle name="Total 4 5 2 14 2" xfId="40408"/>
    <cellStyle name="Total 4 5 2 14 2 2" xfId="40409"/>
    <cellStyle name="Total 4 5 2 14 3" xfId="40410"/>
    <cellStyle name="Total 4 5 2 15" xfId="40411"/>
    <cellStyle name="Total 4 5 2 15 2" xfId="40412"/>
    <cellStyle name="Total 4 5 2 15 2 2" xfId="40413"/>
    <cellStyle name="Total 4 5 2 15 3" xfId="40414"/>
    <cellStyle name="Total 4 5 2 16" xfId="40415"/>
    <cellStyle name="Total 4 5 2 16 2" xfId="40416"/>
    <cellStyle name="Total 4 5 2 16 2 2" xfId="40417"/>
    <cellStyle name="Total 4 5 2 16 3" xfId="40418"/>
    <cellStyle name="Total 4 5 2 17" xfId="40419"/>
    <cellStyle name="Total 4 5 2 17 2" xfId="40420"/>
    <cellStyle name="Total 4 5 2 17 2 2" xfId="40421"/>
    <cellStyle name="Total 4 5 2 17 3" xfId="40422"/>
    <cellStyle name="Total 4 5 2 18" xfId="40423"/>
    <cellStyle name="Total 4 5 2 18 2" xfId="40424"/>
    <cellStyle name="Total 4 5 2 18 2 2" xfId="40425"/>
    <cellStyle name="Total 4 5 2 18 3" xfId="40426"/>
    <cellStyle name="Total 4 5 2 19" xfId="40427"/>
    <cellStyle name="Total 4 5 2 19 2" xfId="40428"/>
    <cellStyle name="Total 4 5 2 19 2 2" xfId="40429"/>
    <cellStyle name="Total 4 5 2 19 3" xfId="40430"/>
    <cellStyle name="Total 4 5 2 2" xfId="40431"/>
    <cellStyle name="Total 4 5 2 2 2" xfId="40432"/>
    <cellStyle name="Total 4 5 2 2 2 2" xfId="40433"/>
    <cellStyle name="Total 4 5 2 2 3" xfId="40434"/>
    <cellStyle name="Total 4 5 2 20" xfId="40435"/>
    <cellStyle name="Total 4 5 2 20 2" xfId="40436"/>
    <cellStyle name="Total 4 5 2 20 2 2" xfId="40437"/>
    <cellStyle name="Total 4 5 2 20 3" xfId="40438"/>
    <cellStyle name="Total 4 5 2 21" xfId="40439"/>
    <cellStyle name="Total 4 5 2 21 2" xfId="40440"/>
    <cellStyle name="Total 4 5 2 22" xfId="40441"/>
    <cellStyle name="Total 4 5 2 3" xfId="40442"/>
    <cellStyle name="Total 4 5 2 3 2" xfId="40443"/>
    <cellStyle name="Total 4 5 2 3 2 2" xfId="40444"/>
    <cellStyle name="Total 4 5 2 3 3" xfId="40445"/>
    <cellStyle name="Total 4 5 2 4" xfId="40446"/>
    <cellStyle name="Total 4 5 2 4 2" xfId="40447"/>
    <cellStyle name="Total 4 5 2 4 2 2" xfId="40448"/>
    <cellStyle name="Total 4 5 2 4 3" xfId="40449"/>
    <cellStyle name="Total 4 5 2 5" xfId="40450"/>
    <cellStyle name="Total 4 5 2 5 2" xfId="40451"/>
    <cellStyle name="Total 4 5 2 5 2 2" xfId="40452"/>
    <cellStyle name="Total 4 5 2 5 3" xfId="40453"/>
    <cellStyle name="Total 4 5 2 6" xfId="40454"/>
    <cellStyle name="Total 4 5 2 6 2" xfId="40455"/>
    <cellStyle name="Total 4 5 2 6 2 2" xfId="40456"/>
    <cellStyle name="Total 4 5 2 6 3" xfId="40457"/>
    <cellStyle name="Total 4 5 2 7" xfId="40458"/>
    <cellStyle name="Total 4 5 2 7 2" xfId="40459"/>
    <cellStyle name="Total 4 5 2 7 2 2" xfId="40460"/>
    <cellStyle name="Total 4 5 2 7 3" xfId="40461"/>
    <cellStyle name="Total 4 5 2 8" xfId="40462"/>
    <cellStyle name="Total 4 5 2 8 2" xfId="40463"/>
    <cellStyle name="Total 4 5 2 8 2 2" xfId="40464"/>
    <cellStyle name="Total 4 5 2 8 3" xfId="40465"/>
    <cellStyle name="Total 4 5 2 9" xfId="40466"/>
    <cellStyle name="Total 4 5 2 9 2" xfId="40467"/>
    <cellStyle name="Total 4 5 2 9 2 2" xfId="40468"/>
    <cellStyle name="Total 4 5 2 9 3" xfId="40469"/>
    <cellStyle name="Total 4 5 20" xfId="40470"/>
    <cellStyle name="Total 4 5 20 2" xfId="40471"/>
    <cellStyle name="Total 4 5 20 2 2" xfId="40472"/>
    <cellStyle name="Total 4 5 20 3" xfId="40473"/>
    <cellStyle name="Total 4 5 21" xfId="40474"/>
    <cellStyle name="Total 4 5 21 2" xfId="40475"/>
    <cellStyle name="Total 4 5 21 2 2" xfId="40476"/>
    <cellStyle name="Total 4 5 21 3" xfId="40477"/>
    <cellStyle name="Total 4 5 22" xfId="40478"/>
    <cellStyle name="Total 4 5 22 2" xfId="40479"/>
    <cellStyle name="Total 4 5 23" xfId="40480"/>
    <cellStyle name="Total 4 5 3" xfId="40481"/>
    <cellStyle name="Total 4 5 3 2" xfId="40482"/>
    <cellStyle name="Total 4 5 3 2 2" xfId="40483"/>
    <cellStyle name="Total 4 5 3 3" xfId="40484"/>
    <cellStyle name="Total 4 5 4" xfId="40485"/>
    <cellStyle name="Total 4 5 4 2" xfId="40486"/>
    <cellStyle name="Total 4 5 4 2 2" xfId="40487"/>
    <cellStyle name="Total 4 5 4 3" xfId="40488"/>
    <cellStyle name="Total 4 5 5" xfId="40489"/>
    <cellStyle name="Total 4 5 5 2" xfId="40490"/>
    <cellStyle name="Total 4 5 5 2 2" xfId="40491"/>
    <cellStyle name="Total 4 5 5 3" xfId="40492"/>
    <cellStyle name="Total 4 5 6" xfId="40493"/>
    <cellStyle name="Total 4 5 6 2" xfId="40494"/>
    <cellStyle name="Total 4 5 6 2 2" xfId="40495"/>
    <cellStyle name="Total 4 5 6 3" xfId="40496"/>
    <cellStyle name="Total 4 5 7" xfId="40497"/>
    <cellStyle name="Total 4 5 7 2" xfId="40498"/>
    <cellStyle name="Total 4 5 7 2 2" xfId="40499"/>
    <cellStyle name="Total 4 5 7 3" xfId="40500"/>
    <cellStyle name="Total 4 5 8" xfId="40501"/>
    <cellStyle name="Total 4 5 8 2" xfId="40502"/>
    <cellStyle name="Total 4 5 8 2 2" xfId="40503"/>
    <cellStyle name="Total 4 5 8 3" xfId="40504"/>
    <cellStyle name="Total 4 5 9" xfId="40505"/>
    <cellStyle name="Total 4 5 9 2" xfId="40506"/>
    <cellStyle name="Total 4 5 9 2 2" xfId="40507"/>
    <cellStyle name="Total 4 5 9 3" xfId="40508"/>
    <cellStyle name="Total 4 6" xfId="40509"/>
    <cellStyle name="Total 4 6 10" xfId="40510"/>
    <cellStyle name="Total 4 6 10 2" xfId="40511"/>
    <cellStyle name="Total 4 6 10 2 2" xfId="40512"/>
    <cellStyle name="Total 4 6 10 3" xfId="40513"/>
    <cellStyle name="Total 4 6 11" xfId="40514"/>
    <cellStyle name="Total 4 6 11 2" xfId="40515"/>
    <cellStyle name="Total 4 6 11 2 2" xfId="40516"/>
    <cellStyle name="Total 4 6 11 3" xfId="40517"/>
    <cellStyle name="Total 4 6 12" xfId="40518"/>
    <cellStyle name="Total 4 6 12 2" xfId="40519"/>
    <cellStyle name="Total 4 6 12 2 2" xfId="40520"/>
    <cellStyle name="Total 4 6 12 3" xfId="40521"/>
    <cellStyle name="Total 4 6 13" xfId="40522"/>
    <cellStyle name="Total 4 6 13 2" xfId="40523"/>
    <cellStyle name="Total 4 6 13 2 2" xfId="40524"/>
    <cellStyle name="Total 4 6 13 3" xfId="40525"/>
    <cellStyle name="Total 4 6 14" xfId="40526"/>
    <cellStyle name="Total 4 6 14 2" xfId="40527"/>
    <cellStyle name="Total 4 6 14 2 2" xfId="40528"/>
    <cellStyle name="Total 4 6 14 3" xfId="40529"/>
    <cellStyle name="Total 4 6 15" xfId="40530"/>
    <cellStyle name="Total 4 6 15 2" xfId="40531"/>
    <cellStyle name="Total 4 6 15 2 2" xfId="40532"/>
    <cellStyle name="Total 4 6 15 3" xfId="40533"/>
    <cellStyle name="Total 4 6 16" xfId="40534"/>
    <cellStyle name="Total 4 6 16 2" xfId="40535"/>
    <cellStyle name="Total 4 6 16 2 2" xfId="40536"/>
    <cellStyle name="Total 4 6 16 3" xfId="40537"/>
    <cellStyle name="Total 4 6 17" xfId="40538"/>
    <cellStyle name="Total 4 6 17 2" xfId="40539"/>
    <cellStyle name="Total 4 6 17 2 2" xfId="40540"/>
    <cellStyle name="Total 4 6 17 3" xfId="40541"/>
    <cellStyle name="Total 4 6 18" xfId="40542"/>
    <cellStyle name="Total 4 6 18 2" xfId="40543"/>
    <cellStyle name="Total 4 6 18 2 2" xfId="40544"/>
    <cellStyle name="Total 4 6 18 3" xfId="40545"/>
    <cellStyle name="Total 4 6 19" xfId="40546"/>
    <cellStyle name="Total 4 6 19 2" xfId="40547"/>
    <cellStyle name="Total 4 6 19 2 2" xfId="40548"/>
    <cellStyle name="Total 4 6 19 3" xfId="40549"/>
    <cellStyle name="Total 4 6 2" xfId="40550"/>
    <cellStyle name="Total 4 6 2 2" xfId="40551"/>
    <cellStyle name="Total 4 6 2 2 2" xfId="40552"/>
    <cellStyle name="Total 4 6 2 3" xfId="40553"/>
    <cellStyle name="Total 4 6 20" xfId="40554"/>
    <cellStyle name="Total 4 6 20 2" xfId="40555"/>
    <cellStyle name="Total 4 6 20 2 2" xfId="40556"/>
    <cellStyle name="Total 4 6 20 3" xfId="40557"/>
    <cellStyle name="Total 4 6 21" xfId="40558"/>
    <cellStyle name="Total 4 6 21 2" xfId="40559"/>
    <cellStyle name="Total 4 6 22" xfId="40560"/>
    <cellStyle name="Total 4 6 3" xfId="40561"/>
    <cellStyle name="Total 4 6 3 2" xfId="40562"/>
    <cellStyle name="Total 4 6 3 2 2" xfId="40563"/>
    <cellStyle name="Total 4 6 3 3" xfId="40564"/>
    <cellStyle name="Total 4 6 4" xfId="40565"/>
    <cellStyle name="Total 4 6 4 2" xfId="40566"/>
    <cellStyle name="Total 4 6 4 2 2" xfId="40567"/>
    <cellStyle name="Total 4 6 4 3" xfId="40568"/>
    <cellStyle name="Total 4 6 5" xfId="40569"/>
    <cellStyle name="Total 4 6 5 2" xfId="40570"/>
    <cellStyle name="Total 4 6 5 2 2" xfId="40571"/>
    <cellStyle name="Total 4 6 5 3" xfId="40572"/>
    <cellStyle name="Total 4 6 6" xfId="40573"/>
    <cellStyle name="Total 4 6 6 2" xfId="40574"/>
    <cellStyle name="Total 4 6 6 2 2" xfId="40575"/>
    <cellStyle name="Total 4 6 6 3" xfId="40576"/>
    <cellStyle name="Total 4 6 7" xfId="40577"/>
    <cellStyle name="Total 4 6 7 2" xfId="40578"/>
    <cellStyle name="Total 4 6 7 2 2" xfId="40579"/>
    <cellStyle name="Total 4 6 7 3" xfId="40580"/>
    <cellStyle name="Total 4 6 8" xfId="40581"/>
    <cellStyle name="Total 4 6 8 2" xfId="40582"/>
    <cellStyle name="Total 4 6 8 2 2" xfId="40583"/>
    <cellStyle name="Total 4 6 8 3" xfId="40584"/>
    <cellStyle name="Total 4 6 9" xfId="40585"/>
    <cellStyle name="Total 4 6 9 2" xfId="40586"/>
    <cellStyle name="Total 4 6 9 2 2" xfId="40587"/>
    <cellStyle name="Total 4 6 9 3" xfId="40588"/>
    <cellStyle name="Total 4 7" xfId="40589"/>
    <cellStyle name="Total 4 7 2" xfId="40590"/>
    <cellStyle name="Total 4 7 2 2" xfId="40591"/>
    <cellStyle name="Total 4 7 3" xfId="40592"/>
    <cellStyle name="Total 4 8" xfId="40593"/>
    <cellStyle name="Total 4 8 2" xfId="40594"/>
    <cellStyle name="Total 4 8 2 2" xfId="40595"/>
    <cellStyle name="Total 4 8 3" xfId="40596"/>
    <cellStyle name="Total 4 9" xfId="40597"/>
    <cellStyle name="Total 4 9 2" xfId="40598"/>
    <cellStyle name="Total 4 9 2 2" xfId="40599"/>
    <cellStyle name="Total 4 9 3" xfId="40600"/>
    <cellStyle name="Total 5" xfId="40601"/>
    <cellStyle name="Total 5 10" xfId="40602"/>
    <cellStyle name="Total 5 10 2" xfId="40603"/>
    <cellStyle name="Total 5 10 2 2" xfId="40604"/>
    <cellStyle name="Total 5 10 3" xfId="40605"/>
    <cellStyle name="Total 5 11" xfId="40606"/>
    <cellStyle name="Total 5 11 2" xfId="40607"/>
    <cellStyle name="Total 5 11 2 2" xfId="40608"/>
    <cellStyle name="Total 5 11 3" xfId="40609"/>
    <cellStyle name="Total 5 12" xfId="40610"/>
    <cellStyle name="Total 5 12 2" xfId="40611"/>
    <cellStyle name="Total 5 12 2 2" xfId="40612"/>
    <cellStyle name="Total 5 12 3" xfId="40613"/>
    <cellStyle name="Total 5 13" xfId="40614"/>
    <cellStyle name="Total 5 13 2" xfId="40615"/>
    <cellStyle name="Total 5 13 2 2" xfId="40616"/>
    <cellStyle name="Total 5 13 3" xfId="40617"/>
    <cellStyle name="Total 5 14" xfId="40618"/>
    <cellStyle name="Total 5 14 2" xfId="40619"/>
    <cellStyle name="Total 5 14 2 2" xfId="40620"/>
    <cellStyle name="Total 5 14 3" xfId="40621"/>
    <cellStyle name="Total 5 15" xfId="40622"/>
    <cellStyle name="Total 5 15 2" xfId="40623"/>
    <cellStyle name="Total 5 15 2 2" xfId="40624"/>
    <cellStyle name="Total 5 15 3" xfId="40625"/>
    <cellStyle name="Total 5 16" xfId="40626"/>
    <cellStyle name="Total 5 16 2" xfId="40627"/>
    <cellStyle name="Total 5 16 2 2" xfId="40628"/>
    <cellStyle name="Total 5 16 3" xfId="40629"/>
    <cellStyle name="Total 5 17" xfId="40630"/>
    <cellStyle name="Total 5 17 2" xfId="40631"/>
    <cellStyle name="Total 5 17 2 2" xfId="40632"/>
    <cellStyle name="Total 5 17 3" xfId="40633"/>
    <cellStyle name="Total 5 18" xfId="40634"/>
    <cellStyle name="Total 5 18 2" xfId="40635"/>
    <cellStyle name="Total 5 18 2 2" xfId="40636"/>
    <cellStyle name="Total 5 18 3" xfId="40637"/>
    <cellStyle name="Total 5 19" xfId="40638"/>
    <cellStyle name="Total 5 19 2" xfId="40639"/>
    <cellStyle name="Total 5 19 2 2" xfId="40640"/>
    <cellStyle name="Total 5 19 3" xfId="40641"/>
    <cellStyle name="Total 5 2" xfId="40642"/>
    <cellStyle name="Total 5 2 10" xfId="40643"/>
    <cellStyle name="Total 5 2 10 2" xfId="40644"/>
    <cellStyle name="Total 5 2 10 2 2" xfId="40645"/>
    <cellStyle name="Total 5 2 10 3" xfId="40646"/>
    <cellStyle name="Total 5 2 11" xfId="40647"/>
    <cellStyle name="Total 5 2 11 2" xfId="40648"/>
    <cellStyle name="Total 5 2 11 2 2" xfId="40649"/>
    <cellStyle name="Total 5 2 11 3" xfId="40650"/>
    <cellStyle name="Total 5 2 12" xfId="40651"/>
    <cellStyle name="Total 5 2 12 2" xfId="40652"/>
    <cellStyle name="Total 5 2 12 2 2" xfId="40653"/>
    <cellStyle name="Total 5 2 12 3" xfId="40654"/>
    <cellStyle name="Total 5 2 13" xfId="40655"/>
    <cellStyle name="Total 5 2 13 2" xfId="40656"/>
    <cellStyle name="Total 5 2 13 2 2" xfId="40657"/>
    <cellStyle name="Total 5 2 13 3" xfId="40658"/>
    <cellStyle name="Total 5 2 14" xfId="40659"/>
    <cellStyle name="Total 5 2 14 2" xfId="40660"/>
    <cellStyle name="Total 5 2 14 2 2" xfId="40661"/>
    <cellStyle name="Total 5 2 14 3" xfId="40662"/>
    <cellStyle name="Total 5 2 15" xfId="40663"/>
    <cellStyle name="Total 5 2 15 2" xfId="40664"/>
    <cellStyle name="Total 5 2 15 2 2" xfId="40665"/>
    <cellStyle name="Total 5 2 15 3" xfId="40666"/>
    <cellStyle name="Total 5 2 16" xfId="40667"/>
    <cellStyle name="Total 5 2 16 2" xfId="40668"/>
    <cellStyle name="Total 5 2 16 2 2" xfId="40669"/>
    <cellStyle name="Total 5 2 16 3" xfId="40670"/>
    <cellStyle name="Total 5 2 17" xfId="40671"/>
    <cellStyle name="Total 5 2 17 2" xfId="40672"/>
    <cellStyle name="Total 5 2 17 2 2" xfId="40673"/>
    <cellStyle name="Total 5 2 17 3" xfId="40674"/>
    <cellStyle name="Total 5 2 18" xfId="40675"/>
    <cellStyle name="Total 5 2 18 2" xfId="40676"/>
    <cellStyle name="Total 5 2 18 2 2" xfId="40677"/>
    <cellStyle name="Total 5 2 18 3" xfId="40678"/>
    <cellStyle name="Total 5 2 19" xfId="40679"/>
    <cellStyle name="Total 5 2 19 2" xfId="40680"/>
    <cellStyle name="Total 5 2 19 2 2" xfId="40681"/>
    <cellStyle name="Total 5 2 19 3" xfId="40682"/>
    <cellStyle name="Total 5 2 2" xfId="40683"/>
    <cellStyle name="Total 5 2 2 10" xfId="40684"/>
    <cellStyle name="Total 5 2 2 10 2" xfId="40685"/>
    <cellStyle name="Total 5 2 2 10 2 2" xfId="40686"/>
    <cellStyle name="Total 5 2 2 10 3" xfId="40687"/>
    <cellStyle name="Total 5 2 2 11" xfId="40688"/>
    <cellStyle name="Total 5 2 2 11 2" xfId="40689"/>
    <cellStyle name="Total 5 2 2 11 2 2" xfId="40690"/>
    <cellStyle name="Total 5 2 2 11 3" xfId="40691"/>
    <cellStyle name="Total 5 2 2 12" xfId="40692"/>
    <cellStyle name="Total 5 2 2 12 2" xfId="40693"/>
    <cellStyle name="Total 5 2 2 12 2 2" xfId="40694"/>
    <cellStyle name="Total 5 2 2 12 3" xfId="40695"/>
    <cellStyle name="Total 5 2 2 13" xfId="40696"/>
    <cellStyle name="Total 5 2 2 13 2" xfId="40697"/>
    <cellStyle name="Total 5 2 2 13 2 2" xfId="40698"/>
    <cellStyle name="Total 5 2 2 13 3" xfId="40699"/>
    <cellStyle name="Total 5 2 2 14" xfId="40700"/>
    <cellStyle name="Total 5 2 2 14 2" xfId="40701"/>
    <cellStyle name="Total 5 2 2 14 2 2" xfId="40702"/>
    <cellStyle name="Total 5 2 2 14 3" xfId="40703"/>
    <cellStyle name="Total 5 2 2 15" xfId="40704"/>
    <cellStyle name="Total 5 2 2 15 2" xfId="40705"/>
    <cellStyle name="Total 5 2 2 15 2 2" xfId="40706"/>
    <cellStyle name="Total 5 2 2 15 3" xfId="40707"/>
    <cellStyle name="Total 5 2 2 16" xfId="40708"/>
    <cellStyle name="Total 5 2 2 16 2" xfId="40709"/>
    <cellStyle name="Total 5 2 2 16 2 2" xfId="40710"/>
    <cellStyle name="Total 5 2 2 16 3" xfId="40711"/>
    <cellStyle name="Total 5 2 2 17" xfId="40712"/>
    <cellStyle name="Total 5 2 2 17 2" xfId="40713"/>
    <cellStyle name="Total 5 2 2 17 2 2" xfId="40714"/>
    <cellStyle name="Total 5 2 2 17 3" xfId="40715"/>
    <cellStyle name="Total 5 2 2 18" xfId="40716"/>
    <cellStyle name="Total 5 2 2 18 2" xfId="40717"/>
    <cellStyle name="Total 5 2 2 19" xfId="40718"/>
    <cellStyle name="Total 5 2 2 2" xfId="40719"/>
    <cellStyle name="Total 5 2 2 2 10" xfId="40720"/>
    <cellStyle name="Total 5 2 2 2 10 2" xfId="40721"/>
    <cellStyle name="Total 5 2 2 2 10 2 2" xfId="40722"/>
    <cellStyle name="Total 5 2 2 2 10 3" xfId="40723"/>
    <cellStyle name="Total 5 2 2 2 11" xfId="40724"/>
    <cellStyle name="Total 5 2 2 2 11 2" xfId="40725"/>
    <cellStyle name="Total 5 2 2 2 11 2 2" xfId="40726"/>
    <cellStyle name="Total 5 2 2 2 11 3" xfId="40727"/>
    <cellStyle name="Total 5 2 2 2 12" xfId="40728"/>
    <cellStyle name="Total 5 2 2 2 12 2" xfId="40729"/>
    <cellStyle name="Total 5 2 2 2 12 2 2" xfId="40730"/>
    <cellStyle name="Total 5 2 2 2 12 3" xfId="40731"/>
    <cellStyle name="Total 5 2 2 2 13" xfId="40732"/>
    <cellStyle name="Total 5 2 2 2 13 2" xfId="40733"/>
    <cellStyle name="Total 5 2 2 2 13 2 2" xfId="40734"/>
    <cellStyle name="Total 5 2 2 2 13 3" xfId="40735"/>
    <cellStyle name="Total 5 2 2 2 14" xfId="40736"/>
    <cellStyle name="Total 5 2 2 2 14 2" xfId="40737"/>
    <cellStyle name="Total 5 2 2 2 14 2 2" xfId="40738"/>
    <cellStyle name="Total 5 2 2 2 14 3" xfId="40739"/>
    <cellStyle name="Total 5 2 2 2 15" xfId="40740"/>
    <cellStyle name="Total 5 2 2 2 15 2" xfId="40741"/>
    <cellStyle name="Total 5 2 2 2 15 2 2" xfId="40742"/>
    <cellStyle name="Total 5 2 2 2 15 3" xfId="40743"/>
    <cellStyle name="Total 5 2 2 2 16" xfId="40744"/>
    <cellStyle name="Total 5 2 2 2 16 2" xfId="40745"/>
    <cellStyle name="Total 5 2 2 2 16 2 2" xfId="40746"/>
    <cellStyle name="Total 5 2 2 2 16 3" xfId="40747"/>
    <cellStyle name="Total 5 2 2 2 17" xfId="40748"/>
    <cellStyle name="Total 5 2 2 2 17 2" xfId="40749"/>
    <cellStyle name="Total 5 2 2 2 17 2 2" xfId="40750"/>
    <cellStyle name="Total 5 2 2 2 17 3" xfId="40751"/>
    <cellStyle name="Total 5 2 2 2 18" xfId="40752"/>
    <cellStyle name="Total 5 2 2 2 18 2" xfId="40753"/>
    <cellStyle name="Total 5 2 2 2 18 2 2" xfId="40754"/>
    <cellStyle name="Total 5 2 2 2 18 3" xfId="40755"/>
    <cellStyle name="Total 5 2 2 2 19" xfId="40756"/>
    <cellStyle name="Total 5 2 2 2 19 2" xfId="40757"/>
    <cellStyle name="Total 5 2 2 2 19 2 2" xfId="40758"/>
    <cellStyle name="Total 5 2 2 2 19 3" xfId="40759"/>
    <cellStyle name="Total 5 2 2 2 2" xfId="40760"/>
    <cellStyle name="Total 5 2 2 2 2 2" xfId="40761"/>
    <cellStyle name="Total 5 2 2 2 2 2 2" xfId="40762"/>
    <cellStyle name="Total 5 2 2 2 2 3" xfId="40763"/>
    <cellStyle name="Total 5 2 2 2 20" xfId="40764"/>
    <cellStyle name="Total 5 2 2 2 20 2" xfId="40765"/>
    <cellStyle name="Total 5 2 2 2 20 2 2" xfId="40766"/>
    <cellStyle name="Total 5 2 2 2 20 3" xfId="40767"/>
    <cellStyle name="Total 5 2 2 2 21" xfId="40768"/>
    <cellStyle name="Total 5 2 2 2 21 2" xfId="40769"/>
    <cellStyle name="Total 5 2 2 2 22" xfId="40770"/>
    <cellStyle name="Total 5 2 2 2 3" xfId="40771"/>
    <cellStyle name="Total 5 2 2 2 3 2" xfId="40772"/>
    <cellStyle name="Total 5 2 2 2 3 2 2" xfId="40773"/>
    <cellStyle name="Total 5 2 2 2 3 3" xfId="40774"/>
    <cellStyle name="Total 5 2 2 2 4" xfId="40775"/>
    <cellStyle name="Total 5 2 2 2 4 2" xfId="40776"/>
    <cellStyle name="Total 5 2 2 2 4 2 2" xfId="40777"/>
    <cellStyle name="Total 5 2 2 2 4 3" xfId="40778"/>
    <cellStyle name="Total 5 2 2 2 5" xfId="40779"/>
    <cellStyle name="Total 5 2 2 2 5 2" xfId="40780"/>
    <cellStyle name="Total 5 2 2 2 5 2 2" xfId="40781"/>
    <cellStyle name="Total 5 2 2 2 5 3" xfId="40782"/>
    <cellStyle name="Total 5 2 2 2 6" xfId="40783"/>
    <cellStyle name="Total 5 2 2 2 6 2" xfId="40784"/>
    <cellStyle name="Total 5 2 2 2 6 2 2" xfId="40785"/>
    <cellStyle name="Total 5 2 2 2 6 3" xfId="40786"/>
    <cellStyle name="Total 5 2 2 2 7" xfId="40787"/>
    <cellStyle name="Total 5 2 2 2 7 2" xfId="40788"/>
    <cellStyle name="Total 5 2 2 2 7 2 2" xfId="40789"/>
    <cellStyle name="Total 5 2 2 2 7 3" xfId="40790"/>
    <cellStyle name="Total 5 2 2 2 8" xfId="40791"/>
    <cellStyle name="Total 5 2 2 2 8 2" xfId="40792"/>
    <cellStyle name="Total 5 2 2 2 8 2 2" xfId="40793"/>
    <cellStyle name="Total 5 2 2 2 8 3" xfId="40794"/>
    <cellStyle name="Total 5 2 2 2 9" xfId="40795"/>
    <cellStyle name="Total 5 2 2 2 9 2" xfId="40796"/>
    <cellStyle name="Total 5 2 2 2 9 2 2" xfId="40797"/>
    <cellStyle name="Total 5 2 2 2 9 3" xfId="40798"/>
    <cellStyle name="Total 5 2 2 3" xfId="40799"/>
    <cellStyle name="Total 5 2 2 3 2" xfId="40800"/>
    <cellStyle name="Total 5 2 2 3 2 2" xfId="40801"/>
    <cellStyle name="Total 5 2 2 3 3" xfId="40802"/>
    <cellStyle name="Total 5 2 2 4" xfId="40803"/>
    <cellStyle name="Total 5 2 2 4 2" xfId="40804"/>
    <cellStyle name="Total 5 2 2 4 2 2" xfId="40805"/>
    <cellStyle name="Total 5 2 2 4 3" xfId="40806"/>
    <cellStyle name="Total 5 2 2 5" xfId="40807"/>
    <cellStyle name="Total 5 2 2 5 2" xfId="40808"/>
    <cellStyle name="Total 5 2 2 5 2 2" xfId="40809"/>
    <cellStyle name="Total 5 2 2 5 3" xfId="40810"/>
    <cellStyle name="Total 5 2 2 6" xfId="40811"/>
    <cellStyle name="Total 5 2 2 6 2" xfId="40812"/>
    <cellStyle name="Total 5 2 2 6 2 2" xfId="40813"/>
    <cellStyle name="Total 5 2 2 6 3" xfId="40814"/>
    <cellStyle name="Total 5 2 2 7" xfId="40815"/>
    <cellStyle name="Total 5 2 2 7 2" xfId="40816"/>
    <cellStyle name="Total 5 2 2 7 2 2" xfId="40817"/>
    <cellStyle name="Total 5 2 2 7 3" xfId="40818"/>
    <cellStyle name="Total 5 2 2 8" xfId="40819"/>
    <cellStyle name="Total 5 2 2 8 2" xfId="40820"/>
    <cellStyle name="Total 5 2 2 8 2 2" xfId="40821"/>
    <cellStyle name="Total 5 2 2 8 3" xfId="40822"/>
    <cellStyle name="Total 5 2 2 9" xfId="40823"/>
    <cellStyle name="Total 5 2 2 9 2" xfId="40824"/>
    <cellStyle name="Total 5 2 2 9 2 2" xfId="40825"/>
    <cellStyle name="Total 5 2 2 9 3" xfId="40826"/>
    <cellStyle name="Total 5 2 20" xfId="40827"/>
    <cellStyle name="Total 5 2 20 2" xfId="40828"/>
    <cellStyle name="Total 5 2 20 2 2" xfId="40829"/>
    <cellStyle name="Total 5 2 20 3" xfId="40830"/>
    <cellStyle name="Total 5 2 21" xfId="40831"/>
    <cellStyle name="Total 5 2 21 2" xfId="40832"/>
    <cellStyle name="Total 5 2 22" xfId="40833"/>
    <cellStyle name="Total 5 2 3" xfId="40834"/>
    <cellStyle name="Total 5 2 3 10" xfId="40835"/>
    <cellStyle name="Total 5 2 3 10 2" xfId="40836"/>
    <cellStyle name="Total 5 2 3 10 2 2" xfId="40837"/>
    <cellStyle name="Total 5 2 3 10 3" xfId="40838"/>
    <cellStyle name="Total 5 2 3 11" xfId="40839"/>
    <cellStyle name="Total 5 2 3 11 2" xfId="40840"/>
    <cellStyle name="Total 5 2 3 11 2 2" xfId="40841"/>
    <cellStyle name="Total 5 2 3 11 3" xfId="40842"/>
    <cellStyle name="Total 5 2 3 12" xfId="40843"/>
    <cellStyle name="Total 5 2 3 12 2" xfId="40844"/>
    <cellStyle name="Total 5 2 3 12 2 2" xfId="40845"/>
    <cellStyle name="Total 5 2 3 12 3" xfId="40846"/>
    <cellStyle name="Total 5 2 3 13" xfId="40847"/>
    <cellStyle name="Total 5 2 3 13 2" xfId="40848"/>
    <cellStyle name="Total 5 2 3 13 2 2" xfId="40849"/>
    <cellStyle name="Total 5 2 3 13 3" xfId="40850"/>
    <cellStyle name="Total 5 2 3 14" xfId="40851"/>
    <cellStyle name="Total 5 2 3 14 2" xfId="40852"/>
    <cellStyle name="Total 5 2 3 14 2 2" xfId="40853"/>
    <cellStyle name="Total 5 2 3 14 3" xfId="40854"/>
    <cellStyle name="Total 5 2 3 15" xfId="40855"/>
    <cellStyle name="Total 5 2 3 15 2" xfId="40856"/>
    <cellStyle name="Total 5 2 3 15 2 2" xfId="40857"/>
    <cellStyle name="Total 5 2 3 15 3" xfId="40858"/>
    <cellStyle name="Total 5 2 3 16" xfId="40859"/>
    <cellStyle name="Total 5 2 3 16 2" xfId="40860"/>
    <cellStyle name="Total 5 2 3 16 2 2" xfId="40861"/>
    <cellStyle name="Total 5 2 3 16 3" xfId="40862"/>
    <cellStyle name="Total 5 2 3 17" xfId="40863"/>
    <cellStyle name="Total 5 2 3 17 2" xfId="40864"/>
    <cellStyle name="Total 5 2 3 17 2 2" xfId="40865"/>
    <cellStyle name="Total 5 2 3 17 3" xfId="40866"/>
    <cellStyle name="Total 5 2 3 18" xfId="40867"/>
    <cellStyle name="Total 5 2 3 18 2" xfId="40868"/>
    <cellStyle name="Total 5 2 3 19" xfId="40869"/>
    <cellStyle name="Total 5 2 3 2" xfId="40870"/>
    <cellStyle name="Total 5 2 3 2 10" xfId="40871"/>
    <cellStyle name="Total 5 2 3 2 10 2" xfId="40872"/>
    <cellStyle name="Total 5 2 3 2 10 2 2" xfId="40873"/>
    <cellStyle name="Total 5 2 3 2 10 3" xfId="40874"/>
    <cellStyle name="Total 5 2 3 2 11" xfId="40875"/>
    <cellStyle name="Total 5 2 3 2 11 2" xfId="40876"/>
    <cellStyle name="Total 5 2 3 2 11 2 2" xfId="40877"/>
    <cellStyle name="Total 5 2 3 2 11 3" xfId="40878"/>
    <cellStyle name="Total 5 2 3 2 12" xfId="40879"/>
    <cellStyle name="Total 5 2 3 2 12 2" xfId="40880"/>
    <cellStyle name="Total 5 2 3 2 12 2 2" xfId="40881"/>
    <cellStyle name="Total 5 2 3 2 12 3" xfId="40882"/>
    <cellStyle name="Total 5 2 3 2 13" xfId="40883"/>
    <cellStyle name="Total 5 2 3 2 13 2" xfId="40884"/>
    <cellStyle name="Total 5 2 3 2 13 2 2" xfId="40885"/>
    <cellStyle name="Total 5 2 3 2 13 3" xfId="40886"/>
    <cellStyle name="Total 5 2 3 2 14" xfId="40887"/>
    <cellStyle name="Total 5 2 3 2 14 2" xfId="40888"/>
    <cellStyle name="Total 5 2 3 2 14 2 2" xfId="40889"/>
    <cellStyle name="Total 5 2 3 2 14 3" xfId="40890"/>
    <cellStyle name="Total 5 2 3 2 15" xfId="40891"/>
    <cellStyle name="Total 5 2 3 2 15 2" xfId="40892"/>
    <cellStyle name="Total 5 2 3 2 15 2 2" xfId="40893"/>
    <cellStyle name="Total 5 2 3 2 15 3" xfId="40894"/>
    <cellStyle name="Total 5 2 3 2 16" xfId="40895"/>
    <cellStyle name="Total 5 2 3 2 16 2" xfId="40896"/>
    <cellStyle name="Total 5 2 3 2 16 2 2" xfId="40897"/>
    <cellStyle name="Total 5 2 3 2 16 3" xfId="40898"/>
    <cellStyle name="Total 5 2 3 2 17" xfId="40899"/>
    <cellStyle name="Total 5 2 3 2 17 2" xfId="40900"/>
    <cellStyle name="Total 5 2 3 2 17 2 2" xfId="40901"/>
    <cellStyle name="Total 5 2 3 2 17 3" xfId="40902"/>
    <cellStyle name="Total 5 2 3 2 18" xfId="40903"/>
    <cellStyle name="Total 5 2 3 2 18 2" xfId="40904"/>
    <cellStyle name="Total 5 2 3 2 18 2 2" xfId="40905"/>
    <cellStyle name="Total 5 2 3 2 18 3" xfId="40906"/>
    <cellStyle name="Total 5 2 3 2 19" xfId="40907"/>
    <cellStyle name="Total 5 2 3 2 19 2" xfId="40908"/>
    <cellStyle name="Total 5 2 3 2 19 2 2" xfId="40909"/>
    <cellStyle name="Total 5 2 3 2 19 3" xfId="40910"/>
    <cellStyle name="Total 5 2 3 2 2" xfId="40911"/>
    <cellStyle name="Total 5 2 3 2 2 2" xfId="40912"/>
    <cellStyle name="Total 5 2 3 2 2 2 2" xfId="40913"/>
    <cellStyle name="Total 5 2 3 2 2 3" xfId="40914"/>
    <cellStyle name="Total 5 2 3 2 20" xfId="40915"/>
    <cellStyle name="Total 5 2 3 2 20 2" xfId="40916"/>
    <cellStyle name="Total 5 2 3 2 20 2 2" xfId="40917"/>
    <cellStyle name="Total 5 2 3 2 20 3" xfId="40918"/>
    <cellStyle name="Total 5 2 3 2 21" xfId="40919"/>
    <cellStyle name="Total 5 2 3 2 21 2" xfId="40920"/>
    <cellStyle name="Total 5 2 3 2 22" xfId="40921"/>
    <cellStyle name="Total 5 2 3 2 3" xfId="40922"/>
    <cellStyle name="Total 5 2 3 2 3 2" xfId="40923"/>
    <cellStyle name="Total 5 2 3 2 3 2 2" xfId="40924"/>
    <cellStyle name="Total 5 2 3 2 3 3" xfId="40925"/>
    <cellStyle name="Total 5 2 3 2 4" xfId="40926"/>
    <cellStyle name="Total 5 2 3 2 4 2" xfId="40927"/>
    <cellStyle name="Total 5 2 3 2 4 2 2" xfId="40928"/>
    <cellStyle name="Total 5 2 3 2 4 3" xfId="40929"/>
    <cellStyle name="Total 5 2 3 2 5" xfId="40930"/>
    <cellStyle name="Total 5 2 3 2 5 2" xfId="40931"/>
    <cellStyle name="Total 5 2 3 2 5 2 2" xfId="40932"/>
    <cellStyle name="Total 5 2 3 2 5 3" xfId="40933"/>
    <cellStyle name="Total 5 2 3 2 6" xfId="40934"/>
    <cellStyle name="Total 5 2 3 2 6 2" xfId="40935"/>
    <cellStyle name="Total 5 2 3 2 6 2 2" xfId="40936"/>
    <cellStyle name="Total 5 2 3 2 6 3" xfId="40937"/>
    <cellStyle name="Total 5 2 3 2 7" xfId="40938"/>
    <cellStyle name="Total 5 2 3 2 7 2" xfId="40939"/>
    <cellStyle name="Total 5 2 3 2 7 2 2" xfId="40940"/>
    <cellStyle name="Total 5 2 3 2 7 3" xfId="40941"/>
    <cellStyle name="Total 5 2 3 2 8" xfId="40942"/>
    <cellStyle name="Total 5 2 3 2 8 2" xfId="40943"/>
    <cellStyle name="Total 5 2 3 2 8 2 2" xfId="40944"/>
    <cellStyle name="Total 5 2 3 2 8 3" xfId="40945"/>
    <cellStyle name="Total 5 2 3 2 9" xfId="40946"/>
    <cellStyle name="Total 5 2 3 2 9 2" xfId="40947"/>
    <cellStyle name="Total 5 2 3 2 9 2 2" xfId="40948"/>
    <cellStyle name="Total 5 2 3 2 9 3" xfId="40949"/>
    <cellStyle name="Total 5 2 3 3" xfId="40950"/>
    <cellStyle name="Total 5 2 3 3 2" xfId="40951"/>
    <cellStyle name="Total 5 2 3 3 2 2" xfId="40952"/>
    <cellStyle name="Total 5 2 3 3 3" xfId="40953"/>
    <cellStyle name="Total 5 2 3 4" xfId="40954"/>
    <cellStyle name="Total 5 2 3 4 2" xfId="40955"/>
    <cellStyle name="Total 5 2 3 4 2 2" xfId="40956"/>
    <cellStyle name="Total 5 2 3 4 3" xfId="40957"/>
    <cellStyle name="Total 5 2 3 5" xfId="40958"/>
    <cellStyle name="Total 5 2 3 5 2" xfId="40959"/>
    <cellStyle name="Total 5 2 3 5 2 2" xfId="40960"/>
    <cellStyle name="Total 5 2 3 5 3" xfId="40961"/>
    <cellStyle name="Total 5 2 3 6" xfId="40962"/>
    <cellStyle name="Total 5 2 3 6 2" xfId="40963"/>
    <cellStyle name="Total 5 2 3 6 2 2" xfId="40964"/>
    <cellStyle name="Total 5 2 3 6 3" xfId="40965"/>
    <cellStyle name="Total 5 2 3 7" xfId="40966"/>
    <cellStyle name="Total 5 2 3 7 2" xfId="40967"/>
    <cellStyle name="Total 5 2 3 7 2 2" xfId="40968"/>
    <cellStyle name="Total 5 2 3 7 3" xfId="40969"/>
    <cellStyle name="Total 5 2 3 8" xfId="40970"/>
    <cellStyle name="Total 5 2 3 8 2" xfId="40971"/>
    <cellStyle name="Total 5 2 3 8 2 2" xfId="40972"/>
    <cellStyle name="Total 5 2 3 8 3" xfId="40973"/>
    <cellStyle name="Total 5 2 3 9" xfId="40974"/>
    <cellStyle name="Total 5 2 3 9 2" xfId="40975"/>
    <cellStyle name="Total 5 2 3 9 2 2" xfId="40976"/>
    <cellStyle name="Total 5 2 3 9 3" xfId="40977"/>
    <cellStyle name="Total 5 2 4" xfId="40978"/>
    <cellStyle name="Total 5 2 4 10" xfId="40979"/>
    <cellStyle name="Total 5 2 4 10 2" xfId="40980"/>
    <cellStyle name="Total 5 2 4 10 2 2" xfId="40981"/>
    <cellStyle name="Total 5 2 4 10 3" xfId="40982"/>
    <cellStyle name="Total 5 2 4 11" xfId="40983"/>
    <cellStyle name="Total 5 2 4 11 2" xfId="40984"/>
    <cellStyle name="Total 5 2 4 11 2 2" xfId="40985"/>
    <cellStyle name="Total 5 2 4 11 3" xfId="40986"/>
    <cellStyle name="Total 5 2 4 12" xfId="40987"/>
    <cellStyle name="Total 5 2 4 12 2" xfId="40988"/>
    <cellStyle name="Total 5 2 4 12 2 2" xfId="40989"/>
    <cellStyle name="Total 5 2 4 12 3" xfId="40990"/>
    <cellStyle name="Total 5 2 4 13" xfId="40991"/>
    <cellStyle name="Total 5 2 4 13 2" xfId="40992"/>
    <cellStyle name="Total 5 2 4 13 2 2" xfId="40993"/>
    <cellStyle name="Total 5 2 4 13 3" xfId="40994"/>
    <cellStyle name="Total 5 2 4 14" xfId="40995"/>
    <cellStyle name="Total 5 2 4 14 2" xfId="40996"/>
    <cellStyle name="Total 5 2 4 14 2 2" xfId="40997"/>
    <cellStyle name="Total 5 2 4 14 3" xfId="40998"/>
    <cellStyle name="Total 5 2 4 15" xfId="40999"/>
    <cellStyle name="Total 5 2 4 15 2" xfId="41000"/>
    <cellStyle name="Total 5 2 4 15 2 2" xfId="41001"/>
    <cellStyle name="Total 5 2 4 15 3" xfId="41002"/>
    <cellStyle name="Total 5 2 4 16" xfId="41003"/>
    <cellStyle name="Total 5 2 4 16 2" xfId="41004"/>
    <cellStyle name="Total 5 2 4 16 2 2" xfId="41005"/>
    <cellStyle name="Total 5 2 4 16 3" xfId="41006"/>
    <cellStyle name="Total 5 2 4 17" xfId="41007"/>
    <cellStyle name="Total 5 2 4 17 2" xfId="41008"/>
    <cellStyle name="Total 5 2 4 17 2 2" xfId="41009"/>
    <cellStyle name="Total 5 2 4 17 3" xfId="41010"/>
    <cellStyle name="Total 5 2 4 18" xfId="41011"/>
    <cellStyle name="Total 5 2 4 18 2" xfId="41012"/>
    <cellStyle name="Total 5 2 4 18 2 2" xfId="41013"/>
    <cellStyle name="Total 5 2 4 18 3" xfId="41014"/>
    <cellStyle name="Total 5 2 4 19" xfId="41015"/>
    <cellStyle name="Total 5 2 4 19 2" xfId="41016"/>
    <cellStyle name="Total 5 2 4 19 2 2" xfId="41017"/>
    <cellStyle name="Total 5 2 4 19 3" xfId="41018"/>
    <cellStyle name="Total 5 2 4 2" xfId="41019"/>
    <cellStyle name="Total 5 2 4 2 10" xfId="41020"/>
    <cellStyle name="Total 5 2 4 2 10 2" xfId="41021"/>
    <cellStyle name="Total 5 2 4 2 10 2 2" xfId="41022"/>
    <cellStyle name="Total 5 2 4 2 10 3" xfId="41023"/>
    <cellStyle name="Total 5 2 4 2 11" xfId="41024"/>
    <cellStyle name="Total 5 2 4 2 11 2" xfId="41025"/>
    <cellStyle name="Total 5 2 4 2 11 2 2" xfId="41026"/>
    <cellStyle name="Total 5 2 4 2 11 3" xfId="41027"/>
    <cellStyle name="Total 5 2 4 2 12" xfId="41028"/>
    <cellStyle name="Total 5 2 4 2 12 2" xfId="41029"/>
    <cellStyle name="Total 5 2 4 2 12 2 2" xfId="41030"/>
    <cellStyle name="Total 5 2 4 2 12 3" xfId="41031"/>
    <cellStyle name="Total 5 2 4 2 13" xfId="41032"/>
    <cellStyle name="Total 5 2 4 2 13 2" xfId="41033"/>
    <cellStyle name="Total 5 2 4 2 13 2 2" xfId="41034"/>
    <cellStyle name="Total 5 2 4 2 13 3" xfId="41035"/>
    <cellStyle name="Total 5 2 4 2 14" xfId="41036"/>
    <cellStyle name="Total 5 2 4 2 14 2" xfId="41037"/>
    <cellStyle name="Total 5 2 4 2 14 2 2" xfId="41038"/>
    <cellStyle name="Total 5 2 4 2 14 3" xfId="41039"/>
    <cellStyle name="Total 5 2 4 2 15" xfId="41040"/>
    <cellStyle name="Total 5 2 4 2 15 2" xfId="41041"/>
    <cellStyle name="Total 5 2 4 2 15 2 2" xfId="41042"/>
    <cellStyle name="Total 5 2 4 2 15 3" xfId="41043"/>
    <cellStyle name="Total 5 2 4 2 16" xfId="41044"/>
    <cellStyle name="Total 5 2 4 2 16 2" xfId="41045"/>
    <cellStyle name="Total 5 2 4 2 16 2 2" xfId="41046"/>
    <cellStyle name="Total 5 2 4 2 16 3" xfId="41047"/>
    <cellStyle name="Total 5 2 4 2 17" xfId="41048"/>
    <cellStyle name="Total 5 2 4 2 17 2" xfId="41049"/>
    <cellStyle name="Total 5 2 4 2 17 2 2" xfId="41050"/>
    <cellStyle name="Total 5 2 4 2 17 3" xfId="41051"/>
    <cellStyle name="Total 5 2 4 2 18" xfId="41052"/>
    <cellStyle name="Total 5 2 4 2 18 2" xfId="41053"/>
    <cellStyle name="Total 5 2 4 2 18 2 2" xfId="41054"/>
    <cellStyle name="Total 5 2 4 2 18 3" xfId="41055"/>
    <cellStyle name="Total 5 2 4 2 19" xfId="41056"/>
    <cellStyle name="Total 5 2 4 2 19 2" xfId="41057"/>
    <cellStyle name="Total 5 2 4 2 19 2 2" xfId="41058"/>
    <cellStyle name="Total 5 2 4 2 19 3" xfId="41059"/>
    <cellStyle name="Total 5 2 4 2 2" xfId="41060"/>
    <cellStyle name="Total 5 2 4 2 2 2" xfId="41061"/>
    <cellStyle name="Total 5 2 4 2 2 2 2" xfId="41062"/>
    <cellStyle name="Total 5 2 4 2 2 3" xfId="41063"/>
    <cellStyle name="Total 5 2 4 2 20" xfId="41064"/>
    <cellStyle name="Total 5 2 4 2 20 2" xfId="41065"/>
    <cellStyle name="Total 5 2 4 2 20 2 2" xfId="41066"/>
    <cellStyle name="Total 5 2 4 2 20 3" xfId="41067"/>
    <cellStyle name="Total 5 2 4 2 21" xfId="41068"/>
    <cellStyle name="Total 5 2 4 2 21 2" xfId="41069"/>
    <cellStyle name="Total 5 2 4 2 22" xfId="41070"/>
    <cellStyle name="Total 5 2 4 2 3" xfId="41071"/>
    <cellStyle name="Total 5 2 4 2 3 2" xfId="41072"/>
    <cellStyle name="Total 5 2 4 2 3 2 2" xfId="41073"/>
    <cellStyle name="Total 5 2 4 2 3 3" xfId="41074"/>
    <cellStyle name="Total 5 2 4 2 4" xfId="41075"/>
    <cellStyle name="Total 5 2 4 2 4 2" xfId="41076"/>
    <cellStyle name="Total 5 2 4 2 4 2 2" xfId="41077"/>
    <cellStyle name="Total 5 2 4 2 4 3" xfId="41078"/>
    <cellStyle name="Total 5 2 4 2 5" xfId="41079"/>
    <cellStyle name="Total 5 2 4 2 5 2" xfId="41080"/>
    <cellStyle name="Total 5 2 4 2 5 2 2" xfId="41081"/>
    <cellStyle name="Total 5 2 4 2 5 3" xfId="41082"/>
    <cellStyle name="Total 5 2 4 2 6" xfId="41083"/>
    <cellStyle name="Total 5 2 4 2 6 2" xfId="41084"/>
    <cellStyle name="Total 5 2 4 2 6 2 2" xfId="41085"/>
    <cellStyle name="Total 5 2 4 2 6 3" xfId="41086"/>
    <cellStyle name="Total 5 2 4 2 7" xfId="41087"/>
    <cellStyle name="Total 5 2 4 2 7 2" xfId="41088"/>
    <cellStyle name="Total 5 2 4 2 7 2 2" xfId="41089"/>
    <cellStyle name="Total 5 2 4 2 7 3" xfId="41090"/>
    <cellStyle name="Total 5 2 4 2 8" xfId="41091"/>
    <cellStyle name="Total 5 2 4 2 8 2" xfId="41092"/>
    <cellStyle name="Total 5 2 4 2 8 2 2" xfId="41093"/>
    <cellStyle name="Total 5 2 4 2 8 3" xfId="41094"/>
    <cellStyle name="Total 5 2 4 2 9" xfId="41095"/>
    <cellStyle name="Total 5 2 4 2 9 2" xfId="41096"/>
    <cellStyle name="Total 5 2 4 2 9 2 2" xfId="41097"/>
    <cellStyle name="Total 5 2 4 2 9 3" xfId="41098"/>
    <cellStyle name="Total 5 2 4 20" xfId="41099"/>
    <cellStyle name="Total 5 2 4 20 2" xfId="41100"/>
    <cellStyle name="Total 5 2 4 20 2 2" xfId="41101"/>
    <cellStyle name="Total 5 2 4 20 3" xfId="41102"/>
    <cellStyle name="Total 5 2 4 21" xfId="41103"/>
    <cellStyle name="Total 5 2 4 21 2" xfId="41104"/>
    <cellStyle name="Total 5 2 4 21 2 2" xfId="41105"/>
    <cellStyle name="Total 5 2 4 21 3" xfId="41106"/>
    <cellStyle name="Total 5 2 4 22" xfId="41107"/>
    <cellStyle name="Total 5 2 4 22 2" xfId="41108"/>
    <cellStyle name="Total 5 2 4 23" xfId="41109"/>
    <cellStyle name="Total 5 2 4 3" xfId="41110"/>
    <cellStyle name="Total 5 2 4 3 2" xfId="41111"/>
    <cellStyle name="Total 5 2 4 3 2 2" xfId="41112"/>
    <cellStyle name="Total 5 2 4 3 3" xfId="41113"/>
    <cellStyle name="Total 5 2 4 4" xfId="41114"/>
    <cellStyle name="Total 5 2 4 4 2" xfId="41115"/>
    <cellStyle name="Total 5 2 4 4 2 2" xfId="41116"/>
    <cellStyle name="Total 5 2 4 4 3" xfId="41117"/>
    <cellStyle name="Total 5 2 4 5" xfId="41118"/>
    <cellStyle name="Total 5 2 4 5 2" xfId="41119"/>
    <cellStyle name="Total 5 2 4 5 2 2" xfId="41120"/>
    <cellStyle name="Total 5 2 4 5 3" xfId="41121"/>
    <cellStyle name="Total 5 2 4 6" xfId="41122"/>
    <cellStyle name="Total 5 2 4 6 2" xfId="41123"/>
    <cellStyle name="Total 5 2 4 6 2 2" xfId="41124"/>
    <cellStyle name="Total 5 2 4 6 3" xfId="41125"/>
    <cellStyle name="Total 5 2 4 7" xfId="41126"/>
    <cellStyle name="Total 5 2 4 7 2" xfId="41127"/>
    <cellStyle name="Total 5 2 4 7 2 2" xfId="41128"/>
    <cellStyle name="Total 5 2 4 7 3" xfId="41129"/>
    <cellStyle name="Total 5 2 4 8" xfId="41130"/>
    <cellStyle name="Total 5 2 4 8 2" xfId="41131"/>
    <cellStyle name="Total 5 2 4 8 2 2" xfId="41132"/>
    <cellStyle name="Total 5 2 4 8 3" xfId="41133"/>
    <cellStyle name="Total 5 2 4 9" xfId="41134"/>
    <cellStyle name="Total 5 2 4 9 2" xfId="41135"/>
    <cellStyle name="Total 5 2 4 9 2 2" xfId="41136"/>
    <cellStyle name="Total 5 2 4 9 3" xfId="41137"/>
    <cellStyle name="Total 5 2 5" xfId="41138"/>
    <cellStyle name="Total 5 2 5 10" xfId="41139"/>
    <cellStyle name="Total 5 2 5 10 2" xfId="41140"/>
    <cellStyle name="Total 5 2 5 10 2 2" xfId="41141"/>
    <cellStyle name="Total 5 2 5 10 3" xfId="41142"/>
    <cellStyle name="Total 5 2 5 11" xfId="41143"/>
    <cellStyle name="Total 5 2 5 11 2" xfId="41144"/>
    <cellStyle name="Total 5 2 5 11 2 2" xfId="41145"/>
    <cellStyle name="Total 5 2 5 11 3" xfId="41146"/>
    <cellStyle name="Total 5 2 5 12" xfId="41147"/>
    <cellStyle name="Total 5 2 5 12 2" xfId="41148"/>
    <cellStyle name="Total 5 2 5 12 2 2" xfId="41149"/>
    <cellStyle name="Total 5 2 5 12 3" xfId="41150"/>
    <cellStyle name="Total 5 2 5 13" xfId="41151"/>
    <cellStyle name="Total 5 2 5 13 2" xfId="41152"/>
    <cellStyle name="Total 5 2 5 13 2 2" xfId="41153"/>
    <cellStyle name="Total 5 2 5 13 3" xfId="41154"/>
    <cellStyle name="Total 5 2 5 14" xfId="41155"/>
    <cellStyle name="Total 5 2 5 14 2" xfId="41156"/>
    <cellStyle name="Total 5 2 5 14 2 2" xfId="41157"/>
    <cellStyle name="Total 5 2 5 14 3" xfId="41158"/>
    <cellStyle name="Total 5 2 5 15" xfId="41159"/>
    <cellStyle name="Total 5 2 5 15 2" xfId="41160"/>
    <cellStyle name="Total 5 2 5 15 2 2" xfId="41161"/>
    <cellStyle name="Total 5 2 5 15 3" xfId="41162"/>
    <cellStyle name="Total 5 2 5 16" xfId="41163"/>
    <cellStyle name="Total 5 2 5 16 2" xfId="41164"/>
    <cellStyle name="Total 5 2 5 16 2 2" xfId="41165"/>
    <cellStyle name="Total 5 2 5 16 3" xfId="41166"/>
    <cellStyle name="Total 5 2 5 17" xfId="41167"/>
    <cellStyle name="Total 5 2 5 17 2" xfId="41168"/>
    <cellStyle name="Total 5 2 5 17 2 2" xfId="41169"/>
    <cellStyle name="Total 5 2 5 17 3" xfId="41170"/>
    <cellStyle name="Total 5 2 5 18" xfId="41171"/>
    <cellStyle name="Total 5 2 5 18 2" xfId="41172"/>
    <cellStyle name="Total 5 2 5 18 2 2" xfId="41173"/>
    <cellStyle name="Total 5 2 5 18 3" xfId="41174"/>
    <cellStyle name="Total 5 2 5 19" xfId="41175"/>
    <cellStyle name="Total 5 2 5 19 2" xfId="41176"/>
    <cellStyle name="Total 5 2 5 19 2 2" xfId="41177"/>
    <cellStyle name="Total 5 2 5 19 3" xfId="41178"/>
    <cellStyle name="Total 5 2 5 2" xfId="41179"/>
    <cellStyle name="Total 5 2 5 2 2" xfId="41180"/>
    <cellStyle name="Total 5 2 5 2 2 2" xfId="41181"/>
    <cellStyle name="Total 5 2 5 2 3" xfId="41182"/>
    <cellStyle name="Total 5 2 5 20" xfId="41183"/>
    <cellStyle name="Total 5 2 5 20 2" xfId="41184"/>
    <cellStyle name="Total 5 2 5 20 2 2" xfId="41185"/>
    <cellStyle name="Total 5 2 5 20 3" xfId="41186"/>
    <cellStyle name="Total 5 2 5 21" xfId="41187"/>
    <cellStyle name="Total 5 2 5 21 2" xfId="41188"/>
    <cellStyle name="Total 5 2 5 22" xfId="41189"/>
    <cellStyle name="Total 5 2 5 3" xfId="41190"/>
    <cellStyle name="Total 5 2 5 3 2" xfId="41191"/>
    <cellStyle name="Total 5 2 5 3 2 2" xfId="41192"/>
    <cellStyle name="Total 5 2 5 3 3" xfId="41193"/>
    <cellStyle name="Total 5 2 5 4" xfId="41194"/>
    <cellStyle name="Total 5 2 5 4 2" xfId="41195"/>
    <cellStyle name="Total 5 2 5 4 2 2" xfId="41196"/>
    <cellStyle name="Total 5 2 5 4 3" xfId="41197"/>
    <cellStyle name="Total 5 2 5 5" xfId="41198"/>
    <cellStyle name="Total 5 2 5 5 2" xfId="41199"/>
    <cellStyle name="Total 5 2 5 5 2 2" xfId="41200"/>
    <cellStyle name="Total 5 2 5 5 3" xfId="41201"/>
    <cellStyle name="Total 5 2 5 6" xfId="41202"/>
    <cellStyle name="Total 5 2 5 6 2" xfId="41203"/>
    <cellStyle name="Total 5 2 5 6 2 2" xfId="41204"/>
    <cellStyle name="Total 5 2 5 6 3" xfId="41205"/>
    <cellStyle name="Total 5 2 5 7" xfId="41206"/>
    <cellStyle name="Total 5 2 5 7 2" xfId="41207"/>
    <cellStyle name="Total 5 2 5 7 2 2" xfId="41208"/>
    <cellStyle name="Total 5 2 5 7 3" xfId="41209"/>
    <cellStyle name="Total 5 2 5 8" xfId="41210"/>
    <cellStyle name="Total 5 2 5 8 2" xfId="41211"/>
    <cellStyle name="Total 5 2 5 8 2 2" xfId="41212"/>
    <cellStyle name="Total 5 2 5 8 3" xfId="41213"/>
    <cellStyle name="Total 5 2 5 9" xfId="41214"/>
    <cellStyle name="Total 5 2 5 9 2" xfId="41215"/>
    <cellStyle name="Total 5 2 5 9 2 2" xfId="41216"/>
    <cellStyle name="Total 5 2 5 9 3" xfId="41217"/>
    <cellStyle name="Total 5 2 6" xfId="41218"/>
    <cellStyle name="Total 5 2 6 2" xfId="41219"/>
    <cellStyle name="Total 5 2 6 2 2" xfId="41220"/>
    <cellStyle name="Total 5 2 6 3" xfId="41221"/>
    <cellStyle name="Total 5 2 7" xfId="41222"/>
    <cellStyle name="Total 5 2 7 2" xfId="41223"/>
    <cellStyle name="Total 5 2 7 2 2" xfId="41224"/>
    <cellStyle name="Total 5 2 7 3" xfId="41225"/>
    <cellStyle name="Total 5 2 8" xfId="41226"/>
    <cellStyle name="Total 5 2 8 2" xfId="41227"/>
    <cellStyle name="Total 5 2 8 2 2" xfId="41228"/>
    <cellStyle name="Total 5 2 8 3" xfId="41229"/>
    <cellStyle name="Total 5 2 9" xfId="41230"/>
    <cellStyle name="Total 5 2 9 2" xfId="41231"/>
    <cellStyle name="Total 5 2 9 2 2" xfId="41232"/>
    <cellStyle name="Total 5 2 9 3" xfId="41233"/>
    <cellStyle name="Total 5 20" xfId="41234"/>
    <cellStyle name="Total 5 20 2" xfId="41235"/>
    <cellStyle name="Total 5 20 2 2" xfId="41236"/>
    <cellStyle name="Total 5 20 3" xfId="41237"/>
    <cellStyle name="Total 5 21" xfId="41238"/>
    <cellStyle name="Total 5 21 2" xfId="41239"/>
    <cellStyle name="Total 5 21 2 2" xfId="41240"/>
    <cellStyle name="Total 5 21 3" xfId="41241"/>
    <cellStyle name="Total 5 22" xfId="41242"/>
    <cellStyle name="Total 5 22 2" xfId="41243"/>
    <cellStyle name="Total 5 23" xfId="41244"/>
    <cellStyle name="Total 5 24" xfId="41245"/>
    <cellStyle name="Total 5 25" xfId="41246"/>
    <cellStyle name="Total 5 26" xfId="41247"/>
    <cellStyle name="Total 5 3" xfId="41248"/>
    <cellStyle name="Total 5 3 10" xfId="41249"/>
    <cellStyle name="Total 5 3 10 2" xfId="41250"/>
    <cellStyle name="Total 5 3 10 2 2" xfId="41251"/>
    <cellStyle name="Total 5 3 10 3" xfId="41252"/>
    <cellStyle name="Total 5 3 11" xfId="41253"/>
    <cellStyle name="Total 5 3 11 2" xfId="41254"/>
    <cellStyle name="Total 5 3 11 2 2" xfId="41255"/>
    <cellStyle name="Total 5 3 11 3" xfId="41256"/>
    <cellStyle name="Total 5 3 12" xfId="41257"/>
    <cellStyle name="Total 5 3 12 2" xfId="41258"/>
    <cellStyle name="Total 5 3 12 2 2" xfId="41259"/>
    <cellStyle name="Total 5 3 12 3" xfId="41260"/>
    <cellStyle name="Total 5 3 13" xfId="41261"/>
    <cellStyle name="Total 5 3 13 2" xfId="41262"/>
    <cellStyle name="Total 5 3 13 2 2" xfId="41263"/>
    <cellStyle name="Total 5 3 13 3" xfId="41264"/>
    <cellStyle name="Total 5 3 14" xfId="41265"/>
    <cellStyle name="Total 5 3 14 2" xfId="41266"/>
    <cellStyle name="Total 5 3 14 2 2" xfId="41267"/>
    <cellStyle name="Total 5 3 14 3" xfId="41268"/>
    <cellStyle name="Total 5 3 15" xfId="41269"/>
    <cellStyle name="Total 5 3 15 2" xfId="41270"/>
    <cellStyle name="Total 5 3 15 2 2" xfId="41271"/>
    <cellStyle name="Total 5 3 15 3" xfId="41272"/>
    <cellStyle name="Total 5 3 16" xfId="41273"/>
    <cellStyle name="Total 5 3 16 2" xfId="41274"/>
    <cellStyle name="Total 5 3 16 2 2" xfId="41275"/>
    <cellStyle name="Total 5 3 16 3" xfId="41276"/>
    <cellStyle name="Total 5 3 17" xfId="41277"/>
    <cellStyle name="Total 5 3 17 2" xfId="41278"/>
    <cellStyle name="Total 5 3 17 2 2" xfId="41279"/>
    <cellStyle name="Total 5 3 17 3" xfId="41280"/>
    <cellStyle name="Total 5 3 18" xfId="41281"/>
    <cellStyle name="Total 5 3 18 2" xfId="41282"/>
    <cellStyle name="Total 5 3 19" xfId="41283"/>
    <cellStyle name="Total 5 3 2" xfId="41284"/>
    <cellStyle name="Total 5 3 2 10" xfId="41285"/>
    <cellStyle name="Total 5 3 2 10 2" xfId="41286"/>
    <cellStyle name="Total 5 3 2 10 2 2" xfId="41287"/>
    <cellStyle name="Total 5 3 2 10 3" xfId="41288"/>
    <cellStyle name="Total 5 3 2 11" xfId="41289"/>
    <cellStyle name="Total 5 3 2 11 2" xfId="41290"/>
    <cellStyle name="Total 5 3 2 11 2 2" xfId="41291"/>
    <cellStyle name="Total 5 3 2 11 3" xfId="41292"/>
    <cellStyle name="Total 5 3 2 12" xfId="41293"/>
    <cellStyle name="Total 5 3 2 12 2" xfId="41294"/>
    <cellStyle name="Total 5 3 2 12 2 2" xfId="41295"/>
    <cellStyle name="Total 5 3 2 12 3" xfId="41296"/>
    <cellStyle name="Total 5 3 2 13" xfId="41297"/>
    <cellStyle name="Total 5 3 2 13 2" xfId="41298"/>
    <cellStyle name="Total 5 3 2 13 2 2" xfId="41299"/>
    <cellStyle name="Total 5 3 2 13 3" xfId="41300"/>
    <cellStyle name="Total 5 3 2 14" xfId="41301"/>
    <cellStyle name="Total 5 3 2 14 2" xfId="41302"/>
    <cellStyle name="Total 5 3 2 14 2 2" xfId="41303"/>
    <cellStyle name="Total 5 3 2 14 3" xfId="41304"/>
    <cellStyle name="Total 5 3 2 15" xfId="41305"/>
    <cellStyle name="Total 5 3 2 15 2" xfId="41306"/>
    <cellStyle name="Total 5 3 2 15 2 2" xfId="41307"/>
    <cellStyle name="Total 5 3 2 15 3" xfId="41308"/>
    <cellStyle name="Total 5 3 2 16" xfId="41309"/>
    <cellStyle name="Total 5 3 2 16 2" xfId="41310"/>
    <cellStyle name="Total 5 3 2 16 2 2" xfId="41311"/>
    <cellStyle name="Total 5 3 2 16 3" xfId="41312"/>
    <cellStyle name="Total 5 3 2 17" xfId="41313"/>
    <cellStyle name="Total 5 3 2 17 2" xfId="41314"/>
    <cellStyle name="Total 5 3 2 17 2 2" xfId="41315"/>
    <cellStyle name="Total 5 3 2 17 3" xfId="41316"/>
    <cellStyle name="Total 5 3 2 18" xfId="41317"/>
    <cellStyle name="Total 5 3 2 18 2" xfId="41318"/>
    <cellStyle name="Total 5 3 2 18 2 2" xfId="41319"/>
    <cellStyle name="Total 5 3 2 18 3" xfId="41320"/>
    <cellStyle name="Total 5 3 2 19" xfId="41321"/>
    <cellStyle name="Total 5 3 2 19 2" xfId="41322"/>
    <cellStyle name="Total 5 3 2 19 2 2" xfId="41323"/>
    <cellStyle name="Total 5 3 2 19 3" xfId="41324"/>
    <cellStyle name="Total 5 3 2 2" xfId="41325"/>
    <cellStyle name="Total 5 3 2 2 2" xfId="41326"/>
    <cellStyle name="Total 5 3 2 2 2 2" xfId="41327"/>
    <cellStyle name="Total 5 3 2 2 3" xfId="41328"/>
    <cellStyle name="Total 5 3 2 20" xfId="41329"/>
    <cellStyle name="Total 5 3 2 20 2" xfId="41330"/>
    <cellStyle name="Total 5 3 2 20 2 2" xfId="41331"/>
    <cellStyle name="Total 5 3 2 20 3" xfId="41332"/>
    <cellStyle name="Total 5 3 2 21" xfId="41333"/>
    <cellStyle name="Total 5 3 2 21 2" xfId="41334"/>
    <cellStyle name="Total 5 3 2 22" xfId="41335"/>
    <cellStyle name="Total 5 3 2 3" xfId="41336"/>
    <cellStyle name="Total 5 3 2 3 2" xfId="41337"/>
    <cellStyle name="Total 5 3 2 3 2 2" xfId="41338"/>
    <cellStyle name="Total 5 3 2 3 3" xfId="41339"/>
    <cellStyle name="Total 5 3 2 4" xfId="41340"/>
    <cellStyle name="Total 5 3 2 4 2" xfId="41341"/>
    <cellStyle name="Total 5 3 2 4 2 2" xfId="41342"/>
    <cellStyle name="Total 5 3 2 4 3" xfId="41343"/>
    <cellStyle name="Total 5 3 2 5" xfId="41344"/>
    <cellStyle name="Total 5 3 2 5 2" xfId="41345"/>
    <cellStyle name="Total 5 3 2 5 2 2" xfId="41346"/>
    <cellStyle name="Total 5 3 2 5 3" xfId="41347"/>
    <cellStyle name="Total 5 3 2 6" xfId="41348"/>
    <cellStyle name="Total 5 3 2 6 2" xfId="41349"/>
    <cellStyle name="Total 5 3 2 6 2 2" xfId="41350"/>
    <cellStyle name="Total 5 3 2 6 3" xfId="41351"/>
    <cellStyle name="Total 5 3 2 7" xfId="41352"/>
    <cellStyle name="Total 5 3 2 7 2" xfId="41353"/>
    <cellStyle name="Total 5 3 2 7 2 2" xfId="41354"/>
    <cellStyle name="Total 5 3 2 7 3" xfId="41355"/>
    <cellStyle name="Total 5 3 2 8" xfId="41356"/>
    <cellStyle name="Total 5 3 2 8 2" xfId="41357"/>
    <cellStyle name="Total 5 3 2 8 2 2" xfId="41358"/>
    <cellStyle name="Total 5 3 2 8 3" xfId="41359"/>
    <cellStyle name="Total 5 3 2 9" xfId="41360"/>
    <cellStyle name="Total 5 3 2 9 2" xfId="41361"/>
    <cellStyle name="Total 5 3 2 9 2 2" xfId="41362"/>
    <cellStyle name="Total 5 3 2 9 3" xfId="41363"/>
    <cellStyle name="Total 5 3 3" xfId="41364"/>
    <cellStyle name="Total 5 3 3 2" xfId="41365"/>
    <cellStyle name="Total 5 3 3 2 2" xfId="41366"/>
    <cellStyle name="Total 5 3 3 3" xfId="41367"/>
    <cellStyle name="Total 5 3 4" xfId="41368"/>
    <cellStyle name="Total 5 3 4 2" xfId="41369"/>
    <cellStyle name="Total 5 3 4 2 2" xfId="41370"/>
    <cellStyle name="Total 5 3 4 3" xfId="41371"/>
    <cellStyle name="Total 5 3 5" xfId="41372"/>
    <cellStyle name="Total 5 3 5 2" xfId="41373"/>
    <cellStyle name="Total 5 3 5 2 2" xfId="41374"/>
    <cellStyle name="Total 5 3 5 3" xfId="41375"/>
    <cellStyle name="Total 5 3 6" xfId="41376"/>
    <cellStyle name="Total 5 3 6 2" xfId="41377"/>
    <cellStyle name="Total 5 3 6 2 2" xfId="41378"/>
    <cellStyle name="Total 5 3 6 3" xfId="41379"/>
    <cellStyle name="Total 5 3 7" xfId="41380"/>
    <cellStyle name="Total 5 3 7 2" xfId="41381"/>
    <cellStyle name="Total 5 3 7 2 2" xfId="41382"/>
    <cellStyle name="Total 5 3 7 3" xfId="41383"/>
    <cellStyle name="Total 5 3 8" xfId="41384"/>
    <cellStyle name="Total 5 3 8 2" xfId="41385"/>
    <cellStyle name="Total 5 3 8 2 2" xfId="41386"/>
    <cellStyle name="Total 5 3 8 3" xfId="41387"/>
    <cellStyle name="Total 5 3 9" xfId="41388"/>
    <cellStyle name="Total 5 3 9 2" xfId="41389"/>
    <cellStyle name="Total 5 3 9 2 2" xfId="41390"/>
    <cellStyle name="Total 5 3 9 3" xfId="41391"/>
    <cellStyle name="Total 5 4" xfId="41392"/>
    <cellStyle name="Total 5 4 10" xfId="41393"/>
    <cellStyle name="Total 5 4 10 2" xfId="41394"/>
    <cellStyle name="Total 5 4 10 2 2" xfId="41395"/>
    <cellStyle name="Total 5 4 10 3" xfId="41396"/>
    <cellStyle name="Total 5 4 11" xfId="41397"/>
    <cellStyle name="Total 5 4 11 2" xfId="41398"/>
    <cellStyle name="Total 5 4 11 2 2" xfId="41399"/>
    <cellStyle name="Total 5 4 11 3" xfId="41400"/>
    <cellStyle name="Total 5 4 12" xfId="41401"/>
    <cellStyle name="Total 5 4 12 2" xfId="41402"/>
    <cellStyle name="Total 5 4 12 2 2" xfId="41403"/>
    <cellStyle name="Total 5 4 12 3" xfId="41404"/>
    <cellStyle name="Total 5 4 13" xfId="41405"/>
    <cellStyle name="Total 5 4 13 2" xfId="41406"/>
    <cellStyle name="Total 5 4 13 2 2" xfId="41407"/>
    <cellStyle name="Total 5 4 13 3" xfId="41408"/>
    <cellStyle name="Total 5 4 14" xfId="41409"/>
    <cellStyle name="Total 5 4 14 2" xfId="41410"/>
    <cellStyle name="Total 5 4 14 2 2" xfId="41411"/>
    <cellStyle name="Total 5 4 14 3" xfId="41412"/>
    <cellStyle name="Total 5 4 15" xfId="41413"/>
    <cellStyle name="Total 5 4 15 2" xfId="41414"/>
    <cellStyle name="Total 5 4 15 2 2" xfId="41415"/>
    <cellStyle name="Total 5 4 15 3" xfId="41416"/>
    <cellStyle name="Total 5 4 16" xfId="41417"/>
    <cellStyle name="Total 5 4 16 2" xfId="41418"/>
    <cellStyle name="Total 5 4 16 2 2" xfId="41419"/>
    <cellStyle name="Total 5 4 16 3" xfId="41420"/>
    <cellStyle name="Total 5 4 17" xfId="41421"/>
    <cellStyle name="Total 5 4 17 2" xfId="41422"/>
    <cellStyle name="Total 5 4 17 2 2" xfId="41423"/>
    <cellStyle name="Total 5 4 17 3" xfId="41424"/>
    <cellStyle name="Total 5 4 18" xfId="41425"/>
    <cellStyle name="Total 5 4 18 2" xfId="41426"/>
    <cellStyle name="Total 5 4 19" xfId="41427"/>
    <cellStyle name="Total 5 4 2" xfId="41428"/>
    <cellStyle name="Total 5 4 2 10" xfId="41429"/>
    <cellStyle name="Total 5 4 2 10 2" xfId="41430"/>
    <cellStyle name="Total 5 4 2 10 2 2" xfId="41431"/>
    <cellStyle name="Total 5 4 2 10 3" xfId="41432"/>
    <cellStyle name="Total 5 4 2 11" xfId="41433"/>
    <cellStyle name="Total 5 4 2 11 2" xfId="41434"/>
    <cellStyle name="Total 5 4 2 11 2 2" xfId="41435"/>
    <cellStyle name="Total 5 4 2 11 3" xfId="41436"/>
    <cellStyle name="Total 5 4 2 12" xfId="41437"/>
    <cellStyle name="Total 5 4 2 12 2" xfId="41438"/>
    <cellStyle name="Total 5 4 2 12 2 2" xfId="41439"/>
    <cellStyle name="Total 5 4 2 12 3" xfId="41440"/>
    <cellStyle name="Total 5 4 2 13" xfId="41441"/>
    <cellStyle name="Total 5 4 2 13 2" xfId="41442"/>
    <cellStyle name="Total 5 4 2 13 2 2" xfId="41443"/>
    <cellStyle name="Total 5 4 2 13 3" xfId="41444"/>
    <cellStyle name="Total 5 4 2 14" xfId="41445"/>
    <cellStyle name="Total 5 4 2 14 2" xfId="41446"/>
    <cellStyle name="Total 5 4 2 14 2 2" xfId="41447"/>
    <cellStyle name="Total 5 4 2 14 3" xfId="41448"/>
    <cellStyle name="Total 5 4 2 15" xfId="41449"/>
    <cellStyle name="Total 5 4 2 15 2" xfId="41450"/>
    <cellStyle name="Total 5 4 2 15 2 2" xfId="41451"/>
    <cellStyle name="Total 5 4 2 15 3" xfId="41452"/>
    <cellStyle name="Total 5 4 2 16" xfId="41453"/>
    <cellStyle name="Total 5 4 2 16 2" xfId="41454"/>
    <cellStyle name="Total 5 4 2 16 2 2" xfId="41455"/>
    <cellStyle name="Total 5 4 2 16 3" xfId="41456"/>
    <cellStyle name="Total 5 4 2 17" xfId="41457"/>
    <cellStyle name="Total 5 4 2 17 2" xfId="41458"/>
    <cellStyle name="Total 5 4 2 17 2 2" xfId="41459"/>
    <cellStyle name="Total 5 4 2 17 3" xfId="41460"/>
    <cellStyle name="Total 5 4 2 18" xfId="41461"/>
    <cellStyle name="Total 5 4 2 18 2" xfId="41462"/>
    <cellStyle name="Total 5 4 2 18 2 2" xfId="41463"/>
    <cellStyle name="Total 5 4 2 18 3" xfId="41464"/>
    <cellStyle name="Total 5 4 2 19" xfId="41465"/>
    <cellStyle name="Total 5 4 2 19 2" xfId="41466"/>
    <cellStyle name="Total 5 4 2 19 2 2" xfId="41467"/>
    <cellStyle name="Total 5 4 2 19 3" xfId="41468"/>
    <cellStyle name="Total 5 4 2 2" xfId="41469"/>
    <cellStyle name="Total 5 4 2 2 2" xfId="41470"/>
    <cellStyle name="Total 5 4 2 2 2 2" xfId="41471"/>
    <cellStyle name="Total 5 4 2 2 3" xfId="41472"/>
    <cellStyle name="Total 5 4 2 20" xfId="41473"/>
    <cellStyle name="Total 5 4 2 20 2" xfId="41474"/>
    <cellStyle name="Total 5 4 2 20 2 2" xfId="41475"/>
    <cellStyle name="Total 5 4 2 20 3" xfId="41476"/>
    <cellStyle name="Total 5 4 2 21" xfId="41477"/>
    <cellStyle name="Total 5 4 2 21 2" xfId="41478"/>
    <cellStyle name="Total 5 4 2 22" xfId="41479"/>
    <cellStyle name="Total 5 4 2 3" xfId="41480"/>
    <cellStyle name="Total 5 4 2 3 2" xfId="41481"/>
    <cellStyle name="Total 5 4 2 3 2 2" xfId="41482"/>
    <cellStyle name="Total 5 4 2 3 3" xfId="41483"/>
    <cellStyle name="Total 5 4 2 4" xfId="41484"/>
    <cellStyle name="Total 5 4 2 4 2" xfId="41485"/>
    <cellStyle name="Total 5 4 2 4 2 2" xfId="41486"/>
    <cellStyle name="Total 5 4 2 4 3" xfId="41487"/>
    <cellStyle name="Total 5 4 2 5" xfId="41488"/>
    <cellStyle name="Total 5 4 2 5 2" xfId="41489"/>
    <cellStyle name="Total 5 4 2 5 2 2" xfId="41490"/>
    <cellStyle name="Total 5 4 2 5 3" xfId="41491"/>
    <cellStyle name="Total 5 4 2 6" xfId="41492"/>
    <cellStyle name="Total 5 4 2 6 2" xfId="41493"/>
    <cellStyle name="Total 5 4 2 6 2 2" xfId="41494"/>
    <cellStyle name="Total 5 4 2 6 3" xfId="41495"/>
    <cellStyle name="Total 5 4 2 7" xfId="41496"/>
    <cellStyle name="Total 5 4 2 7 2" xfId="41497"/>
    <cellStyle name="Total 5 4 2 7 2 2" xfId="41498"/>
    <cellStyle name="Total 5 4 2 7 3" xfId="41499"/>
    <cellStyle name="Total 5 4 2 8" xfId="41500"/>
    <cellStyle name="Total 5 4 2 8 2" xfId="41501"/>
    <cellStyle name="Total 5 4 2 8 2 2" xfId="41502"/>
    <cellStyle name="Total 5 4 2 8 3" xfId="41503"/>
    <cellStyle name="Total 5 4 2 9" xfId="41504"/>
    <cellStyle name="Total 5 4 2 9 2" xfId="41505"/>
    <cellStyle name="Total 5 4 2 9 2 2" xfId="41506"/>
    <cellStyle name="Total 5 4 2 9 3" xfId="41507"/>
    <cellStyle name="Total 5 4 3" xfId="41508"/>
    <cellStyle name="Total 5 4 3 2" xfId="41509"/>
    <cellStyle name="Total 5 4 3 2 2" xfId="41510"/>
    <cellStyle name="Total 5 4 3 3" xfId="41511"/>
    <cellStyle name="Total 5 4 4" xfId="41512"/>
    <cellStyle name="Total 5 4 4 2" xfId="41513"/>
    <cellStyle name="Total 5 4 4 2 2" xfId="41514"/>
    <cellStyle name="Total 5 4 4 3" xfId="41515"/>
    <cellStyle name="Total 5 4 5" xfId="41516"/>
    <cellStyle name="Total 5 4 5 2" xfId="41517"/>
    <cellStyle name="Total 5 4 5 2 2" xfId="41518"/>
    <cellStyle name="Total 5 4 5 3" xfId="41519"/>
    <cellStyle name="Total 5 4 6" xfId="41520"/>
    <cellStyle name="Total 5 4 6 2" xfId="41521"/>
    <cellStyle name="Total 5 4 6 2 2" xfId="41522"/>
    <cellStyle name="Total 5 4 6 3" xfId="41523"/>
    <cellStyle name="Total 5 4 7" xfId="41524"/>
    <cellStyle name="Total 5 4 7 2" xfId="41525"/>
    <cellStyle name="Total 5 4 7 2 2" xfId="41526"/>
    <cellStyle name="Total 5 4 7 3" xfId="41527"/>
    <cellStyle name="Total 5 4 8" xfId="41528"/>
    <cellStyle name="Total 5 4 8 2" xfId="41529"/>
    <cellStyle name="Total 5 4 8 2 2" xfId="41530"/>
    <cellStyle name="Total 5 4 8 3" xfId="41531"/>
    <cellStyle name="Total 5 4 9" xfId="41532"/>
    <cellStyle name="Total 5 4 9 2" xfId="41533"/>
    <cellStyle name="Total 5 4 9 2 2" xfId="41534"/>
    <cellStyle name="Total 5 4 9 3" xfId="41535"/>
    <cellStyle name="Total 5 5" xfId="41536"/>
    <cellStyle name="Total 5 5 10" xfId="41537"/>
    <cellStyle name="Total 5 5 10 2" xfId="41538"/>
    <cellStyle name="Total 5 5 10 2 2" xfId="41539"/>
    <cellStyle name="Total 5 5 10 3" xfId="41540"/>
    <cellStyle name="Total 5 5 11" xfId="41541"/>
    <cellStyle name="Total 5 5 11 2" xfId="41542"/>
    <cellStyle name="Total 5 5 11 2 2" xfId="41543"/>
    <cellStyle name="Total 5 5 11 3" xfId="41544"/>
    <cellStyle name="Total 5 5 12" xfId="41545"/>
    <cellStyle name="Total 5 5 12 2" xfId="41546"/>
    <cellStyle name="Total 5 5 12 2 2" xfId="41547"/>
    <cellStyle name="Total 5 5 12 3" xfId="41548"/>
    <cellStyle name="Total 5 5 13" xfId="41549"/>
    <cellStyle name="Total 5 5 13 2" xfId="41550"/>
    <cellStyle name="Total 5 5 13 2 2" xfId="41551"/>
    <cellStyle name="Total 5 5 13 3" xfId="41552"/>
    <cellStyle name="Total 5 5 14" xfId="41553"/>
    <cellStyle name="Total 5 5 14 2" xfId="41554"/>
    <cellStyle name="Total 5 5 14 2 2" xfId="41555"/>
    <cellStyle name="Total 5 5 14 3" xfId="41556"/>
    <cellStyle name="Total 5 5 15" xfId="41557"/>
    <cellStyle name="Total 5 5 15 2" xfId="41558"/>
    <cellStyle name="Total 5 5 15 2 2" xfId="41559"/>
    <cellStyle name="Total 5 5 15 3" xfId="41560"/>
    <cellStyle name="Total 5 5 16" xfId="41561"/>
    <cellStyle name="Total 5 5 16 2" xfId="41562"/>
    <cellStyle name="Total 5 5 16 2 2" xfId="41563"/>
    <cellStyle name="Total 5 5 16 3" xfId="41564"/>
    <cellStyle name="Total 5 5 17" xfId="41565"/>
    <cellStyle name="Total 5 5 17 2" xfId="41566"/>
    <cellStyle name="Total 5 5 17 2 2" xfId="41567"/>
    <cellStyle name="Total 5 5 17 3" xfId="41568"/>
    <cellStyle name="Total 5 5 18" xfId="41569"/>
    <cellStyle name="Total 5 5 18 2" xfId="41570"/>
    <cellStyle name="Total 5 5 18 2 2" xfId="41571"/>
    <cellStyle name="Total 5 5 18 3" xfId="41572"/>
    <cellStyle name="Total 5 5 19" xfId="41573"/>
    <cellStyle name="Total 5 5 19 2" xfId="41574"/>
    <cellStyle name="Total 5 5 19 2 2" xfId="41575"/>
    <cellStyle name="Total 5 5 19 3" xfId="41576"/>
    <cellStyle name="Total 5 5 2" xfId="41577"/>
    <cellStyle name="Total 5 5 2 10" xfId="41578"/>
    <cellStyle name="Total 5 5 2 10 2" xfId="41579"/>
    <cellStyle name="Total 5 5 2 10 2 2" xfId="41580"/>
    <cellStyle name="Total 5 5 2 10 3" xfId="41581"/>
    <cellStyle name="Total 5 5 2 11" xfId="41582"/>
    <cellStyle name="Total 5 5 2 11 2" xfId="41583"/>
    <cellStyle name="Total 5 5 2 11 2 2" xfId="41584"/>
    <cellStyle name="Total 5 5 2 11 3" xfId="41585"/>
    <cellStyle name="Total 5 5 2 12" xfId="41586"/>
    <cellStyle name="Total 5 5 2 12 2" xfId="41587"/>
    <cellStyle name="Total 5 5 2 12 2 2" xfId="41588"/>
    <cellStyle name="Total 5 5 2 12 3" xfId="41589"/>
    <cellStyle name="Total 5 5 2 13" xfId="41590"/>
    <cellStyle name="Total 5 5 2 13 2" xfId="41591"/>
    <cellStyle name="Total 5 5 2 13 2 2" xfId="41592"/>
    <cellStyle name="Total 5 5 2 13 3" xfId="41593"/>
    <cellStyle name="Total 5 5 2 14" xfId="41594"/>
    <cellStyle name="Total 5 5 2 14 2" xfId="41595"/>
    <cellStyle name="Total 5 5 2 14 2 2" xfId="41596"/>
    <cellStyle name="Total 5 5 2 14 3" xfId="41597"/>
    <cellStyle name="Total 5 5 2 15" xfId="41598"/>
    <cellStyle name="Total 5 5 2 15 2" xfId="41599"/>
    <cellStyle name="Total 5 5 2 15 2 2" xfId="41600"/>
    <cellStyle name="Total 5 5 2 15 3" xfId="41601"/>
    <cellStyle name="Total 5 5 2 16" xfId="41602"/>
    <cellStyle name="Total 5 5 2 16 2" xfId="41603"/>
    <cellStyle name="Total 5 5 2 16 2 2" xfId="41604"/>
    <cellStyle name="Total 5 5 2 16 3" xfId="41605"/>
    <cellStyle name="Total 5 5 2 17" xfId="41606"/>
    <cellStyle name="Total 5 5 2 17 2" xfId="41607"/>
    <cellStyle name="Total 5 5 2 17 2 2" xfId="41608"/>
    <cellStyle name="Total 5 5 2 17 3" xfId="41609"/>
    <cellStyle name="Total 5 5 2 18" xfId="41610"/>
    <cellStyle name="Total 5 5 2 18 2" xfId="41611"/>
    <cellStyle name="Total 5 5 2 18 2 2" xfId="41612"/>
    <cellStyle name="Total 5 5 2 18 3" xfId="41613"/>
    <cellStyle name="Total 5 5 2 19" xfId="41614"/>
    <cellStyle name="Total 5 5 2 19 2" xfId="41615"/>
    <cellStyle name="Total 5 5 2 19 2 2" xfId="41616"/>
    <cellStyle name="Total 5 5 2 19 3" xfId="41617"/>
    <cellStyle name="Total 5 5 2 2" xfId="41618"/>
    <cellStyle name="Total 5 5 2 2 2" xfId="41619"/>
    <cellStyle name="Total 5 5 2 2 2 2" xfId="41620"/>
    <cellStyle name="Total 5 5 2 2 3" xfId="41621"/>
    <cellStyle name="Total 5 5 2 20" xfId="41622"/>
    <cellStyle name="Total 5 5 2 20 2" xfId="41623"/>
    <cellStyle name="Total 5 5 2 20 2 2" xfId="41624"/>
    <cellStyle name="Total 5 5 2 20 3" xfId="41625"/>
    <cellStyle name="Total 5 5 2 21" xfId="41626"/>
    <cellStyle name="Total 5 5 2 21 2" xfId="41627"/>
    <cellStyle name="Total 5 5 2 22" xfId="41628"/>
    <cellStyle name="Total 5 5 2 3" xfId="41629"/>
    <cellStyle name="Total 5 5 2 3 2" xfId="41630"/>
    <cellStyle name="Total 5 5 2 3 2 2" xfId="41631"/>
    <cellStyle name="Total 5 5 2 3 3" xfId="41632"/>
    <cellStyle name="Total 5 5 2 4" xfId="41633"/>
    <cellStyle name="Total 5 5 2 4 2" xfId="41634"/>
    <cellStyle name="Total 5 5 2 4 2 2" xfId="41635"/>
    <cellStyle name="Total 5 5 2 4 3" xfId="41636"/>
    <cellStyle name="Total 5 5 2 5" xfId="41637"/>
    <cellStyle name="Total 5 5 2 5 2" xfId="41638"/>
    <cellStyle name="Total 5 5 2 5 2 2" xfId="41639"/>
    <cellStyle name="Total 5 5 2 5 3" xfId="41640"/>
    <cellStyle name="Total 5 5 2 6" xfId="41641"/>
    <cellStyle name="Total 5 5 2 6 2" xfId="41642"/>
    <cellStyle name="Total 5 5 2 6 2 2" xfId="41643"/>
    <cellStyle name="Total 5 5 2 6 3" xfId="41644"/>
    <cellStyle name="Total 5 5 2 7" xfId="41645"/>
    <cellStyle name="Total 5 5 2 7 2" xfId="41646"/>
    <cellStyle name="Total 5 5 2 7 2 2" xfId="41647"/>
    <cellStyle name="Total 5 5 2 7 3" xfId="41648"/>
    <cellStyle name="Total 5 5 2 8" xfId="41649"/>
    <cellStyle name="Total 5 5 2 8 2" xfId="41650"/>
    <cellStyle name="Total 5 5 2 8 2 2" xfId="41651"/>
    <cellStyle name="Total 5 5 2 8 3" xfId="41652"/>
    <cellStyle name="Total 5 5 2 9" xfId="41653"/>
    <cellStyle name="Total 5 5 2 9 2" xfId="41654"/>
    <cellStyle name="Total 5 5 2 9 2 2" xfId="41655"/>
    <cellStyle name="Total 5 5 2 9 3" xfId="41656"/>
    <cellStyle name="Total 5 5 20" xfId="41657"/>
    <cellStyle name="Total 5 5 20 2" xfId="41658"/>
    <cellStyle name="Total 5 5 20 2 2" xfId="41659"/>
    <cellStyle name="Total 5 5 20 3" xfId="41660"/>
    <cellStyle name="Total 5 5 21" xfId="41661"/>
    <cellStyle name="Total 5 5 21 2" xfId="41662"/>
    <cellStyle name="Total 5 5 21 2 2" xfId="41663"/>
    <cellStyle name="Total 5 5 21 3" xfId="41664"/>
    <cellStyle name="Total 5 5 22" xfId="41665"/>
    <cellStyle name="Total 5 5 22 2" xfId="41666"/>
    <cellStyle name="Total 5 5 23" xfId="41667"/>
    <cellStyle name="Total 5 5 3" xfId="41668"/>
    <cellStyle name="Total 5 5 3 2" xfId="41669"/>
    <cellStyle name="Total 5 5 3 2 2" xfId="41670"/>
    <cellStyle name="Total 5 5 3 3" xfId="41671"/>
    <cellStyle name="Total 5 5 4" xfId="41672"/>
    <cellStyle name="Total 5 5 4 2" xfId="41673"/>
    <cellStyle name="Total 5 5 4 2 2" xfId="41674"/>
    <cellStyle name="Total 5 5 4 3" xfId="41675"/>
    <cellStyle name="Total 5 5 5" xfId="41676"/>
    <cellStyle name="Total 5 5 5 2" xfId="41677"/>
    <cellStyle name="Total 5 5 5 2 2" xfId="41678"/>
    <cellStyle name="Total 5 5 5 3" xfId="41679"/>
    <cellStyle name="Total 5 5 6" xfId="41680"/>
    <cellStyle name="Total 5 5 6 2" xfId="41681"/>
    <cellStyle name="Total 5 5 6 2 2" xfId="41682"/>
    <cellStyle name="Total 5 5 6 3" xfId="41683"/>
    <cellStyle name="Total 5 5 7" xfId="41684"/>
    <cellStyle name="Total 5 5 7 2" xfId="41685"/>
    <cellStyle name="Total 5 5 7 2 2" xfId="41686"/>
    <cellStyle name="Total 5 5 7 3" xfId="41687"/>
    <cellStyle name="Total 5 5 8" xfId="41688"/>
    <cellStyle name="Total 5 5 8 2" xfId="41689"/>
    <cellStyle name="Total 5 5 8 2 2" xfId="41690"/>
    <cellStyle name="Total 5 5 8 3" xfId="41691"/>
    <cellStyle name="Total 5 5 9" xfId="41692"/>
    <cellStyle name="Total 5 5 9 2" xfId="41693"/>
    <cellStyle name="Total 5 5 9 2 2" xfId="41694"/>
    <cellStyle name="Total 5 5 9 3" xfId="41695"/>
    <cellStyle name="Total 5 6" xfId="41696"/>
    <cellStyle name="Total 5 6 10" xfId="41697"/>
    <cellStyle name="Total 5 6 10 2" xfId="41698"/>
    <cellStyle name="Total 5 6 10 2 2" xfId="41699"/>
    <cellStyle name="Total 5 6 10 3" xfId="41700"/>
    <cellStyle name="Total 5 6 11" xfId="41701"/>
    <cellStyle name="Total 5 6 11 2" xfId="41702"/>
    <cellStyle name="Total 5 6 11 2 2" xfId="41703"/>
    <cellStyle name="Total 5 6 11 3" xfId="41704"/>
    <cellStyle name="Total 5 6 12" xfId="41705"/>
    <cellStyle name="Total 5 6 12 2" xfId="41706"/>
    <cellStyle name="Total 5 6 12 2 2" xfId="41707"/>
    <cellStyle name="Total 5 6 12 3" xfId="41708"/>
    <cellStyle name="Total 5 6 13" xfId="41709"/>
    <cellStyle name="Total 5 6 13 2" xfId="41710"/>
    <cellStyle name="Total 5 6 13 2 2" xfId="41711"/>
    <cellStyle name="Total 5 6 13 3" xfId="41712"/>
    <cellStyle name="Total 5 6 14" xfId="41713"/>
    <cellStyle name="Total 5 6 14 2" xfId="41714"/>
    <cellStyle name="Total 5 6 14 2 2" xfId="41715"/>
    <cellStyle name="Total 5 6 14 3" xfId="41716"/>
    <cellStyle name="Total 5 6 15" xfId="41717"/>
    <cellStyle name="Total 5 6 15 2" xfId="41718"/>
    <cellStyle name="Total 5 6 15 2 2" xfId="41719"/>
    <cellStyle name="Total 5 6 15 3" xfId="41720"/>
    <cellStyle name="Total 5 6 16" xfId="41721"/>
    <cellStyle name="Total 5 6 16 2" xfId="41722"/>
    <cellStyle name="Total 5 6 16 2 2" xfId="41723"/>
    <cellStyle name="Total 5 6 16 3" xfId="41724"/>
    <cellStyle name="Total 5 6 17" xfId="41725"/>
    <cellStyle name="Total 5 6 17 2" xfId="41726"/>
    <cellStyle name="Total 5 6 17 2 2" xfId="41727"/>
    <cellStyle name="Total 5 6 17 3" xfId="41728"/>
    <cellStyle name="Total 5 6 18" xfId="41729"/>
    <cellStyle name="Total 5 6 18 2" xfId="41730"/>
    <cellStyle name="Total 5 6 18 2 2" xfId="41731"/>
    <cellStyle name="Total 5 6 18 3" xfId="41732"/>
    <cellStyle name="Total 5 6 19" xfId="41733"/>
    <cellStyle name="Total 5 6 19 2" xfId="41734"/>
    <cellStyle name="Total 5 6 19 2 2" xfId="41735"/>
    <cellStyle name="Total 5 6 19 3" xfId="41736"/>
    <cellStyle name="Total 5 6 2" xfId="41737"/>
    <cellStyle name="Total 5 6 2 2" xfId="41738"/>
    <cellStyle name="Total 5 6 2 2 2" xfId="41739"/>
    <cellStyle name="Total 5 6 2 3" xfId="41740"/>
    <cellStyle name="Total 5 6 20" xfId="41741"/>
    <cellStyle name="Total 5 6 20 2" xfId="41742"/>
    <cellStyle name="Total 5 6 20 2 2" xfId="41743"/>
    <cellStyle name="Total 5 6 20 3" xfId="41744"/>
    <cellStyle name="Total 5 6 21" xfId="41745"/>
    <cellStyle name="Total 5 6 21 2" xfId="41746"/>
    <cellStyle name="Total 5 6 22" xfId="41747"/>
    <cellStyle name="Total 5 6 3" xfId="41748"/>
    <cellStyle name="Total 5 6 3 2" xfId="41749"/>
    <cellStyle name="Total 5 6 3 2 2" xfId="41750"/>
    <cellStyle name="Total 5 6 3 3" xfId="41751"/>
    <cellStyle name="Total 5 6 4" xfId="41752"/>
    <cellStyle name="Total 5 6 4 2" xfId="41753"/>
    <cellStyle name="Total 5 6 4 2 2" xfId="41754"/>
    <cellStyle name="Total 5 6 4 3" xfId="41755"/>
    <cellStyle name="Total 5 6 5" xfId="41756"/>
    <cellStyle name="Total 5 6 5 2" xfId="41757"/>
    <cellStyle name="Total 5 6 5 2 2" xfId="41758"/>
    <cellStyle name="Total 5 6 5 3" xfId="41759"/>
    <cellStyle name="Total 5 6 6" xfId="41760"/>
    <cellStyle name="Total 5 6 6 2" xfId="41761"/>
    <cellStyle name="Total 5 6 6 2 2" xfId="41762"/>
    <cellStyle name="Total 5 6 6 3" xfId="41763"/>
    <cellStyle name="Total 5 6 7" xfId="41764"/>
    <cellStyle name="Total 5 6 7 2" xfId="41765"/>
    <cellStyle name="Total 5 6 7 2 2" xfId="41766"/>
    <cellStyle name="Total 5 6 7 3" xfId="41767"/>
    <cellStyle name="Total 5 6 8" xfId="41768"/>
    <cellStyle name="Total 5 6 8 2" xfId="41769"/>
    <cellStyle name="Total 5 6 8 2 2" xfId="41770"/>
    <cellStyle name="Total 5 6 8 3" xfId="41771"/>
    <cellStyle name="Total 5 6 9" xfId="41772"/>
    <cellStyle name="Total 5 6 9 2" xfId="41773"/>
    <cellStyle name="Total 5 6 9 2 2" xfId="41774"/>
    <cellStyle name="Total 5 6 9 3" xfId="41775"/>
    <cellStyle name="Total 5 7" xfId="41776"/>
    <cellStyle name="Total 5 7 2" xfId="41777"/>
    <cellStyle name="Total 5 7 2 2" xfId="41778"/>
    <cellStyle name="Total 5 7 3" xfId="41779"/>
    <cellStyle name="Total 5 8" xfId="41780"/>
    <cellStyle name="Total 5 8 2" xfId="41781"/>
    <cellStyle name="Total 5 8 2 2" xfId="41782"/>
    <cellStyle name="Total 5 8 3" xfId="41783"/>
    <cellStyle name="Total 5 9" xfId="41784"/>
    <cellStyle name="Total 5 9 2" xfId="41785"/>
    <cellStyle name="Total 5 9 2 2" xfId="41786"/>
    <cellStyle name="Total 5 9 3" xfId="41787"/>
    <cellStyle name="Total 6" xfId="41788"/>
    <cellStyle name="Total 6 10" xfId="41789"/>
    <cellStyle name="Total 6 10 2" xfId="41790"/>
    <cellStyle name="Total 6 10 2 2" xfId="41791"/>
    <cellStyle name="Total 6 10 3" xfId="41792"/>
    <cellStyle name="Total 6 11" xfId="41793"/>
    <cellStyle name="Total 6 11 2" xfId="41794"/>
    <cellStyle name="Total 6 11 2 2" xfId="41795"/>
    <cellStyle name="Total 6 11 3" xfId="41796"/>
    <cellStyle name="Total 6 12" xfId="41797"/>
    <cellStyle name="Total 6 12 2" xfId="41798"/>
    <cellStyle name="Total 6 12 2 2" xfId="41799"/>
    <cellStyle name="Total 6 12 3" xfId="41800"/>
    <cellStyle name="Total 6 13" xfId="41801"/>
    <cellStyle name="Total 6 13 2" xfId="41802"/>
    <cellStyle name="Total 6 13 2 2" xfId="41803"/>
    <cellStyle name="Total 6 13 3" xfId="41804"/>
    <cellStyle name="Total 6 14" xfId="41805"/>
    <cellStyle name="Total 6 14 2" xfId="41806"/>
    <cellStyle name="Total 6 14 2 2" xfId="41807"/>
    <cellStyle name="Total 6 14 3" xfId="41808"/>
    <cellStyle name="Total 6 15" xfId="41809"/>
    <cellStyle name="Total 6 15 2" xfId="41810"/>
    <cellStyle name="Total 6 15 2 2" xfId="41811"/>
    <cellStyle name="Total 6 15 3" xfId="41812"/>
    <cellStyle name="Total 6 16" xfId="41813"/>
    <cellStyle name="Total 6 16 2" xfId="41814"/>
    <cellStyle name="Total 6 16 2 2" xfId="41815"/>
    <cellStyle name="Total 6 16 3" xfId="41816"/>
    <cellStyle name="Total 6 17" xfId="41817"/>
    <cellStyle name="Total 6 17 2" xfId="41818"/>
    <cellStyle name="Total 6 17 2 2" xfId="41819"/>
    <cellStyle name="Total 6 17 3" xfId="41820"/>
    <cellStyle name="Total 6 18" xfId="41821"/>
    <cellStyle name="Total 6 18 2" xfId="41822"/>
    <cellStyle name="Total 6 18 2 2" xfId="41823"/>
    <cellStyle name="Total 6 18 3" xfId="41824"/>
    <cellStyle name="Total 6 19" xfId="41825"/>
    <cellStyle name="Total 6 19 2" xfId="41826"/>
    <cellStyle name="Total 6 19 2 2" xfId="41827"/>
    <cellStyle name="Total 6 19 3" xfId="41828"/>
    <cellStyle name="Total 6 2" xfId="41829"/>
    <cellStyle name="Total 6 2 10" xfId="41830"/>
    <cellStyle name="Total 6 2 10 2" xfId="41831"/>
    <cellStyle name="Total 6 2 10 2 2" xfId="41832"/>
    <cellStyle name="Total 6 2 10 3" xfId="41833"/>
    <cellStyle name="Total 6 2 11" xfId="41834"/>
    <cellStyle name="Total 6 2 11 2" xfId="41835"/>
    <cellStyle name="Total 6 2 11 2 2" xfId="41836"/>
    <cellStyle name="Total 6 2 11 3" xfId="41837"/>
    <cellStyle name="Total 6 2 12" xfId="41838"/>
    <cellStyle name="Total 6 2 12 2" xfId="41839"/>
    <cellStyle name="Total 6 2 12 2 2" xfId="41840"/>
    <cellStyle name="Total 6 2 12 3" xfId="41841"/>
    <cellStyle name="Total 6 2 13" xfId="41842"/>
    <cellStyle name="Total 6 2 13 2" xfId="41843"/>
    <cellStyle name="Total 6 2 13 2 2" xfId="41844"/>
    <cellStyle name="Total 6 2 13 3" xfId="41845"/>
    <cellStyle name="Total 6 2 14" xfId="41846"/>
    <cellStyle name="Total 6 2 14 2" xfId="41847"/>
    <cellStyle name="Total 6 2 14 2 2" xfId="41848"/>
    <cellStyle name="Total 6 2 14 3" xfId="41849"/>
    <cellStyle name="Total 6 2 15" xfId="41850"/>
    <cellStyle name="Total 6 2 15 2" xfId="41851"/>
    <cellStyle name="Total 6 2 15 2 2" xfId="41852"/>
    <cellStyle name="Total 6 2 15 3" xfId="41853"/>
    <cellStyle name="Total 6 2 16" xfId="41854"/>
    <cellStyle name="Total 6 2 16 2" xfId="41855"/>
    <cellStyle name="Total 6 2 16 2 2" xfId="41856"/>
    <cellStyle name="Total 6 2 16 3" xfId="41857"/>
    <cellStyle name="Total 6 2 17" xfId="41858"/>
    <cellStyle name="Total 6 2 17 2" xfId="41859"/>
    <cellStyle name="Total 6 2 17 2 2" xfId="41860"/>
    <cellStyle name="Total 6 2 17 3" xfId="41861"/>
    <cellStyle name="Total 6 2 18" xfId="41862"/>
    <cellStyle name="Total 6 2 18 2" xfId="41863"/>
    <cellStyle name="Total 6 2 18 2 2" xfId="41864"/>
    <cellStyle name="Total 6 2 18 3" xfId="41865"/>
    <cellStyle name="Total 6 2 19" xfId="41866"/>
    <cellStyle name="Total 6 2 19 2" xfId="41867"/>
    <cellStyle name="Total 6 2 19 2 2" xfId="41868"/>
    <cellStyle name="Total 6 2 19 3" xfId="41869"/>
    <cellStyle name="Total 6 2 2" xfId="41870"/>
    <cellStyle name="Total 6 2 2 10" xfId="41871"/>
    <cellStyle name="Total 6 2 2 10 2" xfId="41872"/>
    <cellStyle name="Total 6 2 2 10 2 2" xfId="41873"/>
    <cellStyle name="Total 6 2 2 10 3" xfId="41874"/>
    <cellStyle name="Total 6 2 2 11" xfId="41875"/>
    <cellStyle name="Total 6 2 2 11 2" xfId="41876"/>
    <cellStyle name="Total 6 2 2 11 2 2" xfId="41877"/>
    <cellStyle name="Total 6 2 2 11 3" xfId="41878"/>
    <cellStyle name="Total 6 2 2 12" xfId="41879"/>
    <cellStyle name="Total 6 2 2 12 2" xfId="41880"/>
    <cellStyle name="Total 6 2 2 12 2 2" xfId="41881"/>
    <cellStyle name="Total 6 2 2 12 3" xfId="41882"/>
    <cellStyle name="Total 6 2 2 13" xfId="41883"/>
    <cellStyle name="Total 6 2 2 13 2" xfId="41884"/>
    <cellStyle name="Total 6 2 2 13 2 2" xfId="41885"/>
    <cellStyle name="Total 6 2 2 13 3" xfId="41886"/>
    <cellStyle name="Total 6 2 2 14" xfId="41887"/>
    <cellStyle name="Total 6 2 2 14 2" xfId="41888"/>
    <cellStyle name="Total 6 2 2 14 2 2" xfId="41889"/>
    <cellStyle name="Total 6 2 2 14 3" xfId="41890"/>
    <cellStyle name="Total 6 2 2 15" xfId="41891"/>
    <cellStyle name="Total 6 2 2 15 2" xfId="41892"/>
    <cellStyle name="Total 6 2 2 15 2 2" xfId="41893"/>
    <cellStyle name="Total 6 2 2 15 3" xfId="41894"/>
    <cellStyle name="Total 6 2 2 16" xfId="41895"/>
    <cellStyle name="Total 6 2 2 16 2" xfId="41896"/>
    <cellStyle name="Total 6 2 2 16 2 2" xfId="41897"/>
    <cellStyle name="Total 6 2 2 16 3" xfId="41898"/>
    <cellStyle name="Total 6 2 2 17" xfId="41899"/>
    <cellStyle name="Total 6 2 2 17 2" xfId="41900"/>
    <cellStyle name="Total 6 2 2 17 2 2" xfId="41901"/>
    <cellStyle name="Total 6 2 2 17 3" xfId="41902"/>
    <cellStyle name="Total 6 2 2 18" xfId="41903"/>
    <cellStyle name="Total 6 2 2 18 2" xfId="41904"/>
    <cellStyle name="Total 6 2 2 19" xfId="41905"/>
    <cellStyle name="Total 6 2 2 2" xfId="41906"/>
    <cellStyle name="Total 6 2 2 2 10" xfId="41907"/>
    <cellStyle name="Total 6 2 2 2 10 2" xfId="41908"/>
    <cellStyle name="Total 6 2 2 2 10 2 2" xfId="41909"/>
    <cellStyle name="Total 6 2 2 2 10 3" xfId="41910"/>
    <cellStyle name="Total 6 2 2 2 11" xfId="41911"/>
    <cellStyle name="Total 6 2 2 2 11 2" xfId="41912"/>
    <cellStyle name="Total 6 2 2 2 11 2 2" xfId="41913"/>
    <cellStyle name="Total 6 2 2 2 11 3" xfId="41914"/>
    <cellStyle name="Total 6 2 2 2 12" xfId="41915"/>
    <cellStyle name="Total 6 2 2 2 12 2" xfId="41916"/>
    <cellStyle name="Total 6 2 2 2 12 2 2" xfId="41917"/>
    <cellStyle name="Total 6 2 2 2 12 3" xfId="41918"/>
    <cellStyle name="Total 6 2 2 2 13" xfId="41919"/>
    <cellStyle name="Total 6 2 2 2 13 2" xfId="41920"/>
    <cellStyle name="Total 6 2 2 2 13 2 2" xfId="41921"/>
    <cellStyle name="Total 6 2 2 2 13 3" xfId="41922"/>
    <cellStyle name="Total 6 2 2 2 14" xfId="41923"/>
    <cellStyle name="Total 6 2 2 2 14 2" xfId="41924"/>
    <cellStyle name="Total 6 2 2 2 14 2 2" xfId="41925"/>
    <cellStyle name="Total 6 2 2 2 14 3" xfId="41926"/>
    <cellStyle name="Total 6 2 2 2 15" xfId="41927"/>
    <cellStyle name="Total 6 2 2 2 15 2" xfId="41928"/>
    <cellStyle name="Total 6 2 2 2 15 2 2" xfId="41929"/>
    <cellStyle name="Total 6 2 2 2 15 3" xfId="41930"/>
    <cellStyle name="Total 6 2 2 2 16" xfId="41931"/>
    <cellStyle name="Total 6 2 2 2 16 2" xfId="41932"/>
    <cellStyle name="Total 6 2 2 2 16 2 2" xfId="41933"/>
    <cellStyle name="Total 6 2 2 2 16 3" xfId="41934"/>
    <cellStyle name="Total 6 2 2 2 17" xfId="41935"/>
    <cellStyle name="Total 6 2 2 2 17 2" xfId="41936"/>
    <cellStyle name="Total 6 2 2 2 17 2 2" xfId="41937"/>
    <cellStyle name="Total 6 2 2 2 17 3" xfId="41938"/>
    <cellStyle name="Total 6 2 2 2 18" xfId="41939"/>
    <cellStyle name="Total 6 2 2 2 18 2" xfId="41940"/>
    <cellStyle name="Total 6 2 2 2 18 2 2" xfId="41941"/>
    <cellStyle name="Total 6 2 2 2 18 3" xfId="41942"/>
    <cellStyle name="Total 6 2 2 2 19" xfId="41943"/>
    <cellStyle name="Total 6 2 2 2 19 2" xfId="41944"/>
    <cellStyle name="Total 6 2 2 2 19 2 2" xfId="41945"/>
    <cellStyle name="Total 6 2 2 2 19 3" xfId="41946"/>
    <cellStyle name="Total 6 2 2 2 2" xfId="41947"/>
    <cellStyle name="Total 6 2 2 2 2 2" xfId="41948"/>
    <cellStyle name="Total 6 2 2 2 2 2 2" xfId="41949"/>
    <cellStyle name="Total 6 2 2 2 2 3" xfId="41950"/>
    <cellStyle name="Total 6 2 2 2 20" xfId="41951"/>
    <cellStyle name="Total 6 2 2 2 20 2" xfId="41952"/>
    <cellStyle name="Total 6 2 2 2 20 2 2" xfId="41953"/>
    <cellStyle name="Total 6 2 2 2 20 3" xfId="41954"/>
    <cellStyle name="Total 6 2 2 2 21" xfId="41955"/>
    <cellStyle name="Total 6 2 2 2 21 2" xfId="41956"/>
    <cellStyle name="Total 6 2 2 2 22" xfId="41957"/>
    <cellStyle name="Total 6 2 2 2 3" xfId="41958"/>
    <cellStyle name="Total 6 2 2 2 3 2" xfId="41959"/>
    <cellStyle name="Total 6 2 2 2 3 2 2" xfId="41960"/>
    <cellStyle name="Total 6 2 2 2 3 3" xfId="41961"/>
    <cellStyle name="Total 6 2 2 2 4" xfId="41962"/>
    <cellStyle name="Total 6 2 2 2 4 2" xfId="41963"/>
    <cellStyle name="Total 6 2 2 2 4 2 2" xfId="41964"/>
    <cellStyle name="Total 6 2 2 2 4 3" xfId="41965"/>
    <cellStyle name="Total 6 2 2 2 5" xfId="41966"/>
    <cellStyle name="Total 6 2 2 2 5 2" xfId="41967"/>
    <cellStyle name="Total 6 2 2 2 5 2 2" xfId="41968"/>
    <cellStyle name="Total 6 2 2 2 5 3" xfId="41969"/>
    <cellStyle name="Total 6 2 2 2 6" xfId="41970"/>
    <cellStyle name="Total 6 2 2 2 6 2" xfId="41971"/>
    <cellStyle name="Total 6 2 2 2 6 2 2" xfId="41972"/>
    <cellStyle name="Total 6 2 2 2 6 3" xfId="41973"/>
    <cellStyle name="Total 6 2 2 2 7" xfId="41974"/>
    <cellStyle name="Total 6 2 2 2 7 2" xfId="41975"/>
    <cellStyle name="Total 6 2 2 2 7 2 2" xfId="41976"/>
    <cellStyle name="Total 6 2 2 2 7 3" xfId="41977"/>
    <cellStyle name="Total 6 2 2 2 8" xfId="41978"/>
    <cellStyle name="Total 6 2 2 2 8 2" xfId="41979"/>
    <cellStyle name="Total 6 2 2 2 8 2 2" xfId="41980"/>
    <cellStyle name="Total 6 2 2 2 8 3" xfId="41981"/>
    <cellStyle name="Total 6 2 2 2 9" xfId="41982"/>
    <cellStyle name="Total 6 2 2 2 9 2" xfId="41983"/>
    <cellStyle name="Total 6 2 2 2 9 2 2" xfId="41984"/>
    <cellStyle name="Total 6 2 2 2 9 3" xfId="41985"/>
    <cellStyle name="Total 6 2 2 3" xfId="41986"/>
    <cellStyle name="Total 6 2 2 3 2" xfId="41987"/>
    <cellStyle name="Total 6 2 2 3 2 2" xfId="41988"/>
    <cellStyle name="Total 6 2 2 3 3" xfId="41989"/>
    <cellStyle name="Total 6 2 2 4" xfId="41990"/>
    <cellStyle name="Total 6 2 2 4 2" xfId="41991"/>
    <cellStyle name="Total 6 2 2 4 2 2" xfId="41992"/>
    <cellStyle name="Total 6 2 2 4 3" xfId="41993"/>
    <cellStyle name="Total 6 2 2 5" xfId="41994"/>
    <cellStyle name="Total 6 2 2 5 2" xfId="41995"/>
    <cellStyle name="Total 6 2 2 5 2 2" xfId="41996"/>
    <cellStyle name="Total 6 2 2 5 3" xfId="41997"/>
    <cellStyle name="Total 6 2 2 6" xfId="41998"/>
    <cellStyle name="Total 6 2 2 6 2" xfId="41999"/>
    <cellStyle name="Total 6 2 2 6 2 2" xfId="42000"/>
    <cellStyle name="Total 6 2 2 6 3" xfId="42001"/>
    <cellStyle name="Total 6 2 2 7" xfId="42002"/>
    <cellStyle name="Total 6 2 2 7 2" xfId="42003"/>
    <cellStyle name="Total 6 2 2 7 2 2" xfId="42004"/>
    <cellStyle name="Total 6 2 2 7 3" xfId="42005"/>
    <cellStyle name="Total 6 2 2 8" xfId="42006"/>
    <cellStyle name="Total 6 2 2 8 2" xfId="42007"/>
    <cellStyle name="Total 6 2 2 8 2 2" xfId="42008"/>
    <cellStyle name="Total 6 2 2 8 3" xfId="42009"/>
    <cellStyle name="Total 6 2 2 9" xfId="42010"/>
    <cellStyle name="Total 6 2 2 9 2" xfId="42011"/>
    <cellStyle name="Total 6 2 2 9 2 2" xfId="42012"/>
    <cellStyle name="Total 6 2 2 9 3" xfId="42013"/>
    <cellStyle name="Total 6 2 20" xfId="42014"/>
    <cellStyle name="Total 6 2 20 2" xfId="42015"/>
    <cellStyle name="Total 6 2 20 2 2" xfId="42016"/>
    <cellStyle name="Total 6 2 20 3" xfId="42017"/>
    <cellStyle name="Total 6 2 21" xfId="42018"/>
    <cellStyle name="Total 6 2 21 2" xfId="42019"/>
    <cellStyle name="Total 6 2 22" xfId="42020"/>
    <cellStyle name="Total 6 2 3" xfId="42021"/>
    <cellStyle name="Total 6 2 3 10" xfId="42022"/>
    <cellStyle name="Total 6 2 3 10 2" xfId="42023"/>
    <cellStyle name="Total 6 2 3 10 2 2" xfId="42024"/>
    <cellStyle name="Total 6 2 3 10 3" xfId="42025"/>
    <cellStyle name="Total 6 2 3 11" xfId="42026"/>
    <cellStyle name="Total 6 2 3 11 2" xfId="42027"/>
    <cellStyle name="Total 6 2 3 11 2 2" xfId="42028"/>
    <cellStyle name="Total 6 2 3 11 3" xfId="42029"/>
    <cellStyle name="Total 6 2 3 12" xfId="42030"/>
    <cellStyle name="Total 6 2 3 12 2" xfId="42031"/>
    <cellStyle name="Total 6 2 3 12 2 2" xfId="42032"/>
    <cellStyle name="Total 6 2 3 12 3" xfId="42033"/>
    <cellStyle name="Total 6 2 3 13" xfId="42034"/>
    <cellStyle name="Total 6 2 3 13 2" xfId="42035"/>
    <cellStyle name="Total 6 2 3 13 2 2" xfId="42036"/>
    <cellStyle name="Total 6 2 3 13 3" xfId="42037"/>
    <cellStyle name="Total 6 2 3 14" xfId="42038"/>
    <cellStyle name="Total 6 2 3 14 2" xfId="42039"/>
    <cellStyle name="Total 6 2 3 14 2 2" xfId="42040"/>
    <cellStyle name="Total 6 2 3 14 3" xfId="42041"/>
    <cellStyle name="Total 6 2 3 15" xfId="42042"/>
    <cellStyle name="Total 6 2 3 15 2" xfId="42043"/>
    <cellStyle name="Total 6 2 3 15 2 2" xfId="42044"/>
    <cellStyle name="Total 6 2 3 15 3" xfId="42045"/>
    <cellStyle name="Total 6 2 3 16" xfId="42046"/>
    <cellStyle name="Total 6 2 3 16 2" xfId="42047"/>
    <cellStyle name="Total 6 2 3 16 2 2" xfId="42048"/>
    <cellStyle name="Total 6 2 3 16 3" xfId="42049"/>
    <cellStyle name="Total 6 2 3 17" xfId="42050"/>
    <cellStyle name="Total 6 2 3 17 2" xfId="42051"/>
    <cellStyle name="Total 6 2 3 17 2 2" xfId="42052"/>
    <cellStyle name="Total 6 2 3 17 3" xfId="42053"/>
    <cellStyle name="Total 6 2 3 18" xfId="42054"/>
    <cellStyle name="Total 6 2 3 18 2" xfId="42055"/>
    <cellStyle name="Total 6 2 3 19" xfId="42056"/>
    <cellStyle name="Total 6 2 3 2" xfId="42057"/>
    <cellStyle name="Total 6 2 3 2 10" xfId="42058"/>
    <cellStyle name="Total 6 2 3 2 10 2" xfId="42059"/>
    <cellStyle name="Total 6 2 3 2 10 2 2" xfId="42060"/>
    <cellStyle name="Total 6 2 3 2 10 3" xfId="42061"/>
    <cellStyle name="Total 6 2 3 2 11" xfId="42062"/>
    <cellStyle name="Total 6 2 3 2 11 2" xfId="42063"/>
    <cellStyle name="Total 6 2 3 2 11 2 2" xfId="42064"/>
    <cellStyle name="Total 6 2 3 2 11 3" xfId="42065"/>
    <cellStyle name="Total 6 2 3 2 12" xfId="42066"/>
    <cellStyle name="Total 6 2 3 2 12 2" xfId="42067"/>
    <cellStyle name="Total 6 2 3 2 12 2 2" xfId="42068"/>
    <cellStyle name="Total 6 2 3 2 12 3" xfId="42069"/>
    <cellStyle name="Total 6 2 3 2 13" xfId="42070"/>
    <cellStyle name="Total 6 2 3 2 13 2" xfId="42071"/>
    <cellStyle name="Total 6 2 3 2 13 2 2" xfId="42072"/>
    <cellStyle name="Total 6 2 3 2 13 3" xfId="42073"/>
    <cellStyle name="Total 6 2 3 2 14" xfId="42074"/>
    <cellStyle name="Total 6 2 3 2 14 2" xfId="42075"/>
    <cellStyle name="Total 6 2 3 2 14 2 2" xfId="42076"/>
    <cellStyle name="Total 6 2 3 2 14 3" xfId="42077"/>
    <cellStyle name="Total 6 2 3 2 15" xfId="42078"/>
    <cellStyle name="Total 6 2 3 2 15 2" xfId="42079"/>
    <cellStyle name="Total 6 2 3 2 15 2 2" xfId="42080"/>
    <cellStyle name="Total 6 2 3 2 15 3" xfId="42081"/>
    <cellStyle name="Total 6 2 3 2 16" xfId="42082"/>
    <cellStyle name="Total 6 2 3 2 16 2" xfId="42083"/>
    <cellStyle name="Total 6 2 3 2 16 2 2" xfId="42084"/>
    <cellStyle name="Total 6 2 3 2 16 3" xfId="42085"/>
    <cellStyle name="Total 6 2 3 2 17" xfId="42086"/>
    <cellStyle name="Total 6 2 3 2 17 2" xfId="42087"/>
    <cellStyle name="Total 6 2 3 2 17 2 2" xfId="42088"/>
    <cellStyle name="Total 6 2 3 2 17 3" xfId="42089"/>
    <cellStyle name="Total 6 2 3 2 18" xfId="42090"/>
    <cellStyle name="Total 6 2 3 2 18 2" xfId="42091"/>
    <cellStyle name="Total 6 2 3 2 18 2 2" xfId="42092"/>
    <cellStyle name="Total 6 2 3 2 18 3" xfId="42093"/>
    <cellStyle name="Total 6 2 3 2 19" xfId="42094"/>
    <cellStyle name="Total 6 2 3 2 19 2" xfId="42095"/>
    <cellStyle name="Total 6 2 3 2 19 2 2" xfId="42096"/>
    <cellStyle name="Total 6 2 3 2 19 3" xfId="42097"/>
    <cellStyle name="Total 6 2 3 2 2" xfId="42098"/>
    <cellStyle name="Total 6 2 3 2 2 2" xfId="42099"/>
    <cellStyle name="Total 6 2 3 2 2 2 2" xfId="42100"/>
    <cellStyle name="Total 6 2 3 2 2 3" xfId="42101"/>
    <cellStyle name="Total 6 2 3 2 20" xfId="42102"/>
    <cellStyle name="Total 6 2 3 2 20 2" xfId="42103"/>
    <cellStyle name="Total 6 2 3 2 20 2 2" xfId="42104"/>
    <cellStyle name="Total 6 2 3 2 20 3" xfId="42105"/>
    <cellStyle name="Total 6 2 3 2 21" xfId="42106"/>
    <cellStyle name="Total 6 2 3 2 21 2" xfId="42107"/>
    <cellStyle name="Total 6 2 3 2 22" xfId="42108"/>
    <cellStyle name="Total 6 2 3 2 3" xfId="42109"/>
    <cellStyle name="Total 6 2 3 2 3 2" xfId="42110"/>
    <cellStyle name="Total 6 2 3 2 3 2 2" xfId="42111"/>
    <cellStyle name="Total 6 2 3 2 3 3" xfId="42112"/>
    <cellStyle name="Total 6 2 3 2 4" xfId="42113"/>
    <cellStyle name="Total 6 2 3 2 4 2" xfId="42114"/>
    <cellStyle name="Total 6 2 3 2 4 2 2" xfId="42115"/>
    <cellStyle name="Total 6 2 3 2 4 3" xfId="42116"/>
    <cellStyle name="Total 6 2 3 2 5" xfId="42117"/>
    <cellStyle name="Total 6 2 3 2 5 2" xfId="42118"/>
    <cellStyle name="Total 6 2 3 2 5 2 2" xfId="42119"/>
    <cellStyle name="Total 6 2 3 2 5 3" xfId="42120"/>
    <cellStyle name="Total 6 2 3 2 6" xfId="42121"/>
    <cellStyle name="Total 6 2 3 2 6 2" xfId="42122"/>
    <cellStyle name="Total 6 2 3 2 6 2 2" xfId="42123"/>
    <cellStyle name="Total 6 2 3 2 6 3" xfId="42124"/>
    <cellStyle name="Total 6 2 3 2 7" xfId="42125"/>
    <cellStyle name="Total 6 2 3 2 7 2" xfId="42126"/>
    <cellStyle name="Total 6 2 3 2 7 2 2" xfId="42127"/>
    <cellStyle name="Total 6 2 3 2 7 3" xfId="42128"/>
    <cellStyle name="Total 6 2 3 2 8" xfId="42129"/>
    <cellStyle name="Total 6 2 3 2 8 2" xfId="42130"/>
    <cellStyle name="Total 6 2 3 2 8 2 2" xfId="42131"/>
    <cellStyle name="Total 6 2 3 2 8 3" xfId="42132"/>
    <cellStyle name="Total 6 2 3 2 9" xfId="42133"/>
    <cellStyle name="Total 6 2 3 2 9 2" xfId="42134"/>
    <cellStyle name="Total 6 2 3 2 9 2 2" xfId="42135"/>
    <cellStyle name="Total 6 2 3 2 9 3" xfId="42136"/>
    <cellStyle name="Total 6 2 3 3" xfId="42137"/>
    <cellStyle name="Total 6 2 3 3 2" xfId="42138"/>
    <cellStyle name="Total 6 2 3 3 2 2" xfId="42139"/>
    <cellStyle name="Total 6 2 3 3 3" xfId="42140"/>
    <cellStyle name="Total 6 2 3 4" xfId="42141"/>
    <cellStyle name="Total 6 2 3 4 2" xfId="42142"/>
    <cellStyle name="Total 6 2 3 4 2 2" xfId="42143"/>
    <cellStyle name="Total 6 2 3 4 3" xfId="42144"/>
    <cellStyle name="Total 6 2 3 5" xfId="42145"/>
    <cellStyle name="Total 6 2 3 5 2" xfId="42146"/>
    <cellStyle name="Total 6 2 3 5 2 2" xfId="42147"/>
    <cellStyle name="Total 6 2 3 5 3" xfId="42148"/>
    <cellStyle name="Total 6 2 3 6" xfId="42149"/>
    <cellStyle name="Total 6 2 3 6 2" xfId="42150"/>
    <cellStyle name="Total 6 2 3 6 2 2" xfId="42151"/>
    <cellStyle name="Total 6 2 3 6 3" xfId="42152"/>
    <cellStyle name="Total 6 2 3 7" xfId="42153"/>
    <cellStyle name="Total 6 2 3 7 2" xfId="42154"/>
    <cellStyle name="Total 6 2 3 7 2 2" xfId="42155"/>
    <cellStyle name="Total 6 2 3 7 3" xfId="42156"/>
    <cellStyle name="Total 6 2 3 8" xfId="42157"/>
    <cellStyle name="Total 6 2 3 8 2" xfId="42158"/>
    <cellStyle name="Total 6 2 3 8 2 2" xfId="42159"/>
    <cellStyle name="Total 6 2 3 8 3" xfId="42160"/>
    <cellStyle name="Total 6 2 3 9" xfId="42161"/>
    <cellStyle name="Total 6 2 3 9 2" xfId="42162"/>
    <cellStyle name="Total 6 2 3 9 2 2" xfId="42163"/>
    <cellStyle name="Total 6 2 3 9 3" xfId="42164"/>
    <cellStyle name="Total 6 2 4" xfId="42165"/>
    <cellStyle name="Total 6 2 4 10" xfId="42166"/>
    <cellStyle name="Total 6 2 4 10 2" xfId="42167"/>
    <cellStyle name="Total 6 2 4 10 2 2" xfId="42168"/>
    <cellStyle name="Total 6 2 4 10 3" xfId="42169"/>
    <cellStyle name="Total 6 2 4 11" xfId="42170"/>
    <cellStyle name="Total 6 2 4 11 2" xfId="42171"/>
    <cellStyle name="Total 6 2 4 11 2 2" xfId="42172"/>
    <cellStyle name="Total 6 2 4 11 3" xfId="42173"/>
    <cellStyle name="Total 6 2 4 12" xfId="42174"/>
    <cellStyle name="Total 6 2 4 12 2" xfId="42175"/>
    <cellStyle name="Total 6 2 4 12 2 2" xfId="42176"/>
    <cellStyle name="Total 6 2 4 12 3" xfId="42177"/>
    <cellStyle name="Total 6 2 4 13" xfId="42178"/>
    <cellStyle name="Total 6 2 4 13 2" xfId="42179"/>
    <cellStyle name="Total 6 2 4 13 2 2" xfId="42180"/>
    <cellStyle name="Total 6 2 4 13 3" xfId="42181"/>
    <cellStyle name="Total 6 2 4 14" xfId="42182"/>
    <cellStyle name="Total 6 2 4 14 2" xfId="42183"/>
    <cellStyle name="Total 6 2 4 14 2 2" xfId="42184"/>
    <cellStyle name="Total 6 2 4 14 3" xfId="42185"/>
    <cellStyle name="Total 6 2 4 15" xfId="42186"/>
    <cellStyle name="Total 6 2 4 15 2" xfId="42187"/>
    <cellStyle name="Total 6 2 4 15 2 2" xfId="42188"/>
    <cellStyle name="Total 6 2 4 15 3" xfId="42189"/>
    <cellStyle name="Total 6 2 4 16" xfId="42190"/>
    <cellStyle name="Total 6 2 4 16 2" xfId="42191"/>
    <cellStyle name="Total 6 2 4 16 2 2" xfId="42192"/>
    <cellStyle name="Total 6 2 4 16 3" xfId="42193"/>
    <cellStyle name="Total 6 2 4 17" xfId="42194"/>
    <cellStyle name="Total 6 2 4 17 2" xfId="42195"/>
    <cellStyle name="Total 6 2 4 17 2 2" xfId="42196"/>
    <cellStyle name="Total 6 2 4 17 3" xfId="42197"/>
    <cellStyle name="Total 6 2 4 18" xfId="42198"/>
    <cellStyle name="Total 6 2 4 18 2" xfId="42199"/>
    <cellStyle name="Total 6 2 4 18 2 2" xfId="42200"/>
    <cellStyle name="Total 6 2 4 18 3" xfId="42201"/>
    <cellStyle name="Total 6 2 4 19" xfId="42202"/>
    <cellStyle name="Total 6 2 4 19 2" xfId="42203"/>
    <cellStyle name="Total 6 2 4 19 2 2" xfId="42204"/>
    <cellStyle name="Total 6 2 4 19 3" xfId="42205"/>
    <cellStyle name="Total 6 2 4 2" xfId="42206"/>
    <cellStyle name="Total 6 2 4 2 10" xfId="42207"/>
    <cellStyle name="Total 6 2 4 2 10 2" xfId="42208"/>
    <cellStyle name="Total 6 2 4 2 10 2 2" xfId="42209"/>
    <cellStyle name="Total 6 2 4 2 10 3" xfId="42210"/>
    <cellStyle name="Total 6 2 4 2 11" xfId="42211"/>
    <cellStyle name="Total 6 2 4 2 11 2" xfId="42212"/>
    <cellStyle name="Total 6 2 4 2 11 2 2" xfId="42213"/>
    <cellStyle name="Total 6 2 4 2 11 3" xfId="42214"/>
    <cellStyle name="Total 6 2 4 2 12" xfId="42215"/>
    <cellStyle name="Total 6 2 4 2 12 2" xfId="42216"/>
    <cellStyle name="Total 6 2 4 2 12 2 2" xfId="42217"/>
    <cellStyle name="Total 6 2 4 2 12 3" xfId="42218"/>
    <cellStyle name="Total 6 2 4 2 13" xfId="42219"/>
    <cellStyle name="Total 6 2 4 2 13 2" xfId="42220"/>
    <cellStyle name="Total 6 2 4 2 13 2 2" xfId="42221"/>
    <cellStyle name="Total 6 2 4 2 13 3" xfId="42222"/>
    <cellStyle name="Total 6 2 4 2 14" xfId="42223"/>
    <cellStyle name="Total 6 2 4 2 14 2" xfId="42224"/>
    <cellStyle name="Total 6 2 4 2 14 2 2" xfId="42225"/>
    <cellStyle name="Total 6 2 4 2 14 3" xfId="42226"/>
    <cellStyle name="Total 6 2 4 2 15" xfId="42227"/>
    <cellStyle name="Total 6 2 4 2 15 2" xfId="42228"/>
    <cellStyle name="Total 6 2 4 2 15 2 2" xfId="42229"/>
    <cellStyle name="Total 6 2 4 2 15 3" xfId="42230"/>
    <cellStyle name="Total 6 2 4 2 16" xfId="42231"/>
    <cellStyle name="Total 6 2 4 2 16 2" xfId="42232"/>
    <cellStyle name="Total 6 2 4 2 16 2 2" xfId="42233"/>
    <cellStyle name="Total 6 2 4 2 16 3" xfId="42234"/>
    <cellStyle name="Total 6 2 4 2 17" xfId="42235"/>
    <cellStyle name="Total 6 2 4 2 17 2" xfId="42236"/>
    <cellStyle name="Total 6 2 4 2 17 2 2" xfId="42237"/>
    <cellStyle name="Total 6 2 4 2 17 3" xfId="42238"/>
    <cellStyle name="Total 6 2 4 2 18" xfId="42239"/>
    <cellStyle name="Total 6 2 4 2 18 2" xfId="42240"/>
    <cellStyle name="Total 6 2 4 2 18 2 2" xfId="42241"/>
    <cellStyle name="Total 6 2 4 2 18 3" xfId="42242"/>
    <cellStyle name="Total 6 2 4 2 19" xfId="42243"/>
    <cellStyle name="Total 6 2 4 2 19 2" xfId="42244"/>
    <cellStyle name="Total 6 2 4 2 19 2 2" xfId="42245"/>
    <cellStyle name="Total 6 2 4 2 19 3" xfId="42246"/>
    <cellStyle name="Total 6 2 4 2 2" xfId="42247"/>
    <cellStyle name="Total 6 2 4 2 2 2" xfId="42248"/>
    <cellStyle name="Total 6 2 4 2 2 2 2" xfId="42249"/>
    <cellStyle name="Total 6 2 4 2 2 3" xfId="42250"/>
    <cellStyle name="Total 6 2 4 2 20" xfId="42251"/>
    <cellStyle name="Total 6 2 4 2 20 2" xfId="42252"/>
    <cellStyle name="Total 6 2 4 2 20 2 2" xfId="42253"/>
    <cellStyle name="Total 6 2 4 2 20 3" xfId="42254"/>
    <cellStyle name="Total 6 2 4 2 21" xfId="42255"/>
    <cellStyle name="Total 6 2 4 2 21 2" xfId="42256"/>
    <cellStyle name="Total 6 2 4 2 22" xfId="42257"/>
    <cellStyle name="Total 6 2 4 2 3" xfId="42258"/>
    <cellStyle name="Total 6 2 4 2 3 2" xfId="42259"/>
    <cellStyle name="Total 6 2 4 2 3 2 2" xfId="42260"/>
    <cellStyle name="Total 6 2 4 2 3 3" xfId="42261"/>
    <cellStyle name="Total 6 2 4 2 4" xfId="42262"/>
    <cellStyle name="Total 6 2 4 2 4 2" xfId="42263"/>
    <cellStyle name="Total 6 2 4 2 4 2 2" xfId="42264"/>
    <cellStyle name="Total 6 2 4 2 4 3" xfId="42265"/>
    <cellStyle name="Total 6 2 4 2 5" xfId="42266"/>
    <cellStyle name="Total 6 2 4 2 5 2" xfId="42267"/>
    <cellStyle name="Total 6 2 4 2 5 2 2" xfId="42268"/>
    <cellStyle name="Total 6 2 4 2 5 3" xfId="42269"/>
    <cellStyle name="Total 6 2 4 2 6" xfId="42270"/>
    <cellStyle name="Total 6 2 4 2 6 2" xfId="42271"/>
    <cellStyle name="Total 6 2 4 2 6 2 2" xfId="42272"/>
    <cellStyle name="Total 6 2 4 2 6 3" xfId="42273"/>
    <cellStyle name="Total 6 2 4 2 7" xfId="42274"/>
    <cellStyle name="Total 6 2 4 2 7 2" xfId="42275"/>
    <cellStyle name="Total 6 2 4 2 7 2 2" xfId="42276"/>
    <cellStyle name="Total 6 2 4 2 7 3" xfId="42277"/>
    <cellStyle name="Total 6 2 4 2 8" xfId="42278"/>
    <cellStyle name="Total 6 2 4 2 8 2" xfId="42279"/>
    <cellStyle name="Total 6 2 4 2 8 2 2" xfId="42280"/>
    <cellStyle name="Total 6 2 4 2 8 3" xfId="42281"/>
    <cellStyle name="Total 6 2 4 2 9" xfId="42282"/>
    <cellStyle name="Total 6 2 4 2 9 2" xfId="42283"/>
    <cellStyle name="Total 6 2 4 2 9 2 2" xfId="42284"/>
    <cellStyle name="Total 6 2 4 2 9 3" xfId="42285"/>
    <cellStyle name="Total 6 2 4 20" xfId="42286"/>
    <cellStyle name="Total 6 2 4 20 2" xfId="42287"/>
    <cellStyle name="Total 6 2 4 20 2 2" xfId="42288"/>
    <cellStyle name="Total 6 2 4 20 3" xfId="42289"/>
    <cellStyle name="Total 6 2 4 21" xfId="42290"/>
    <cellStyle name="Total 6 2 4 21 2" xfId="42291"/>
    <cellStyle name="Total 6 2 4 21 2 2" xfId="42292"/>
    <cellStyle name="Total 6 2 4 21 3" xfId="42293"/>
    <cellStyle name="Total 6 2 4 22" xfId="42294"/>
    <cellStyle name="Total 6 2 4 22 2" xfId="42295"/>
    <cellStyle name="Total 6 2 4 23" xfId="42296"/>
    <cellStyle name="Total 6 2 4 3" xfId="42297"/>
    <cellStyle name="Total 6 2 4 3 2" xfId="42298"/>
    <cellStyle name="Total 6 2 4 3 2 2" xfId="42299"/>
    <cellStyle name="Total 6 2 4 3 3" xfId="42300"/>
    <cellStyle name="Total 6 2 4 4" xfId="42301"/>
    <cellStyle name="Total 6 2 4 4 2" xfId="42302"/>
    <cellStyle name="Total 6 2 4 4 2 2" xfId="42303"/>
    <cellStyle name="Total 6 2 4 4 3" xfId="42304"/>
    <cellStyle name="Total 6 2 4 5" xfId="42305"/>
    <cellStyle name="Total 6 2 4 5 2" xfId="42306"/>
    <cellStyle name="Total 6 2 4 5 2 2" xfId="42307"/>
    <cellStyle name="Total 6 2 4 5 3" xfId="42308"/>
    <cellStyle name="Total 6 2 4 6" xfId="42309"/>
    <cellStyle name="Total 6 2 4 6 2" xfId="42310"/>
    <cellStyle name="Total 6 2 4 6 2 2" xfId="42311"/>
    <cellStyle name="Total 6 2 4 6 3" xfId="42312"/>
    <cellStyle name="Total 6 2 4 7" xfId="42313"/>
    <cellStyle name="Total 6 2 4 7 2" xfId="42314"/>
    <cellStyle name="Total 6 2 4 7 2 2" xfId="42315"/>
    <cellStyle name="Total 6 2 4 7 3" xfId="42316"/>
    <cellStyle name="Total 6 2 4 8" xfId="42317"/>
    <cellStyle name="Total 6 2 4 8 2" xfId="42318"/>
    <cellStyle name="Total 6 2 4 8 2 2" xfId="42319"/>
    <cellStyle name="Total 6 2 4 8 3" xfId="42320"/>
    <cellStyle name="Total 6 2 4 9" xfId="42321"/>
    <cellStyle name="Total 6 2 4 9 2" xfId="42322"/>
    <cellStyle name="Total 6 2 4 9 2 2" xfId="42323"/>
    <cellStyle name="Total 6 2 4 9 3" xfId="42324"/>
    <cellStyle name="Total 6 2 5" xfId="42325"/>
    <cellStyle name="Total 6 2 5 10" xfId="42326"/>
    <cellStyle name="Total 6 2 5 10 2" xfId="42327"/>
    <cellStyle name="Total 6 2 5 10 2 2" xfId="42328"/>
    <cellStyle name="Total 6 2 5 10 3" xfId="42329"/>
    <cellStyle name="Total 6 2 5 11" xfId="42330"/>
    <cellStyle name="Total 6 2 5 11 2" xfId="42331"/>
    <cellStyle name="Total 6 2 5 11 2 2" xfId="42332"/>
    <cellStyle name="Total 6 2 5 11 3" xfId="42333"/>
    <cellStyle name="Total 6 2 5 12" xfId="42334"/>
    <cellStyle name="Total 6 2 5 12 2" xfId="42335"/>
    <cellStyle name="Total 6 2 5 12 2 2" xfId="42336"/>
    <cellStyle name="Total 6 2 5 12 3" xfId="42337"/>
    <cellStyle name="Total 6 2 5 13" xfId="42338"/>
    <cellStyle name="Total 6 2 5 13 2" xfId="42339"/>
    <cellStyle name="Total 6 2 5 13 2 2" xfId="42340"/>
    <cellStyle name="Total 6 2 5 13 3" xfId="42341"/>
    <cellStyle name="Total 6 2 5 14" xfId="42342"/>
    <cellStyle name="Total 6 2 5 14 2" xfId="42343"/>
    <cellStyle name="Total 6 2 5 14 2 2" xfId="42344"/>
    <cellStyle name="Total 6 2 5 14 3" xfId="42345"/>
    <cellStyle name="Total 6 2 5 15" xfId="42346"/>
    <cellStyle name="Total 6 2 5 15 2" xfId="42347"/>
    <cellStyle name="Total 6 2 5 15 2 2" xfId="42348"/>
    <cellStyle name="Total 6 2 5 15 3" xfId="42349"/>
    <cellStyle name="Total 6 2 5 16" xfId="42350"/>
    <cellStyle name="Total 6 2 5 16 2" xfId="42351"/>
    <cellStyle name="Total 6 2 5 16 2 2" xfId="42352"/>
    <cellStyle name="Total 6 2 5 16 3" xfId="42353"/>
    <cellStyle name="Total 6 2 5 17" xfId="42354"/>
    <cellStyle name="Total 6 2 5 17 2" xfId="42355"/>
    <cellStyle name="Total 6 2 5 17 2 2" xfId="42356"/>
    <cellStyle name="Total 6 2 5 17 3" xfId="42357"/>
    <cellStyle name="Total 6 2 5 18" xfId="42358"/>
    <cellStyle name="Total 6 2 5 18 2" xfId="42359"/>
    <cellStyle name="Total 6 2 5 18 2 2" xfId="42360"/>
    <cellStyle name="Total 6 2 5 18 3" xfId="42361"/>
    <cellStyle name="Total 6 2 5 19" xfId="42362"/>
    <cellStyle name="Total 6 2 5 19 2" xfId="42363"/>
    <cellStyle name="Total 6 2 5 19 2 2" xfId="42364"/>
    <cellStyle name="Total 6 2 5 19 3" xfId="42365"/>
    <cellStyle name="Total 6 2 5 2" xfId="42366"/>
    <cellStyle name="Total 6 2 5 2 2" xfId="42367"/>
    <cellStyle name="Total 6 2 5 2 2 2" xfId="42368"/>
    <cellStyle name="Total 6 2 5 2 3" xfId="42369"/>
    <cellStyle name="Total 6 2 5 20" xfId="42370"/>
    <cellStyle name="Total 6 2 5 20 2" xfId="42371"/>
    <cellStyle name="Total 6 2 5 20 2 2" xfId="42372"/>
    <cellStyle name="Total 6 2 5 20 3" xfId="42373"/>
    <cellStyle name="Total 6 2 5 21" xfId="42374"/>
    <cellStyle name="Total 6 2 5 21 2" xfId="42375"/>
    <cellStyle name="Total 6 2 5 22" xfId="42376"/>
    <cellStyle name="Total 6 2 5 3" xfId="42377"/>
    <cellStyle name="Total 6 2 5 3 2" xfId="42378"/>
    <cellStyle name="Total 6 2 5 3 2 2" xfId="42379"/>
    <cellStyle name="Total 6 2 5 3 3" xfId="42380"/>
    <cellStyle name="Total 6 2 5 4" xfId="42381"/>
    <cellStyle name="Total 6 2 5 4 2" xfId="42382"/>
    <cellStyle name="Total 6 2 5 4 2 2" xfId="42383"/>
    <cellStyle name="Total 6 2 5 4 3" xfId="42384"/>
    <cellStyle name="Total 6 2 5 5" xfId="42385"/>
    <cellStyle name="Total 6 2 5 5 2" xfId="42386"/>
    <cellStyle name="Total 6 2 5 5 2 2" xfId="42387"/>
    <cellStyle name="Total 6 2 5 5 3" xfId="42388"/>
    <cellStyle name="Total 6 2 5 6" xfId="42389"/>
    <cellStyle name="Total 6 2 5 6 2" xfId="42390"/>
    <cellStyle name="Total 6 2 5 6 2 2" xfId="42391"/>
    <cellStyle name="Total 6 2 5 6 3" xfId="42392"/>
    <cellStyle name="Total 6 2 5 7" xfId="42393"/>
    <cellStyle name="Total 6 2 5 7 2" xfId="42394"/>
    <cellStyle name="Total 6 2 5 7 2 2" xfId="42395"/>
    <cellStyle name="Total 6 2 5 7 3" xfId="42396"/>
    <cellStyle name="Total 6 2 5 8" xfId="42397"/>
    <cellStyle name="Total 6 2 5 8 2" xfId="42398"/>
    <cellStyle name="Total 6 2 5 8 2 2" xfId="42399"/>
    <cellStyle name="Total 6 2 5 8 3" xfId="42400"/>
    <cellStyle name="Total 6 2 5 9" xfId="42401"/>
    <cellStyle name="Total 6 2 5 9 2" xfId="42402"/>
    <cellStyle name="Total 6 2 5 9 2 2" xfId="42403"/>
    <cellStyle name="Total 6 2 5 9 3" xfId="42404"/>
    <cellStyle name="Total 6 2 6" xfId="42405"/>
    <cellStyle name="Total 6 2 6 2" xfId="42406"/>
    <cellStyle name="Total 6 2 6 2 2" xfId="42407"/>
    <cellStyle name="Total 6 2 6 3" xfId="42408"/>
    <cellStyle name="Total 6 2 7" xfId="42409"/>
    <cellStyle name="Total 6 2 7 2" xfId="42410"/>
    <cellStyle name="Total 6 2 7 2 2" xfId="42411"/>
    <cellStyle name="Total 6 2 7 3" xfId="42412"/>
    <cellStyle name="Total 6 2 8" xfId="42413"/>
    <cellStyle name="Total 6 2 8 2" xfId="42414"/>
    <cellStyle name="Total 6 2 8 2 2" xfId="42415"/>
    <cellStyle name="Total 6 2 8 3" xfId="42416"/>
    <cellStyle name="Total 6 2 9" xfId="42417"/>
    <cellStyle name="Total 6 2 9 2" xfId="42418"/>
    <cellStyle name="Total 6 2 9 2 2" xfId="42419"/>
    <cellStyle name="Total 6 2 9 3" xfId="42420"/>
    <cellStyle name="Total 6 20" xfId="42421"/>
    <cellStyle name="Total 6 20 2" xfId="42422"/>
    <cellStyle name="Total 6 20 2 2" xfId="42423"/>
    <cellStyle name="Total 6 20 3" xfId="42424"/>
    <cellStyle name="Total 6 21" xfId="42425"/>
    <cellStyle name="Total 6 21 2" xfId="42426"/>
    <cellStyle name="Total 6 21 2 2" xfId="42427"/>
    <cellStyle name="Total 6 21 3" xfId="42428"/>
    <cellStyle name="Total 6 22" xfId="42429"/>
    <cellStyle name="Total 6 22 2" xfId="42430"/>
    <cellStyle name="Total 6 23" xfId="42431"/>
    <cellStyle name="Total 6 24" xfId="42432"/>
    <cellStyle name="Total 6 25" xfId="42433"/>
    <cellStyle name="Total 6 26" xfId="42434"/>
    <cellStyle name="Total 6 3" xfId="42435"/>
    <cellStyle name="Total 6 3 10" xfId="42436"/>
    <cellStyle name="Total 6 3 10 2" xfId="42437"/>
    <cellStyle name="Total 6 3 10 2 2" xfId="42438"/>
    <cellStyle name="Total 6 3 10 3" xfId="42439"/>
    <cellStyle name="Total 6 3 11" xfId="42440"/>
    <cellStyle name="Total 6 3 11 2" xfId="42441"/>
    <cellStyle name="Total 6 3 11 2 2" xfId="42442"/>
    <cellStyle name="Total 6 3 11 3" xfId="42443"/>
    <cellStyle name="Total 6 3 12" xfId="42444"/>
    <cellStyle name="Total 6 3 12 2" xfId="42445"/>
    <cellStyle name="Total 6 3 12 2 2" xfId="42446"/>
    <cellStyle name="Total 6 3 12 3" xfId="42447"/>
    <cellStyle name="Total 6 3 13" xfId="42448"/>
    <cellStyle name="Total 6 3 13 2" xfId="42449"/>
    <cellStyle name="Total 6 3 13 2 2" xfId="42450"/>
    <cellStyle name="Total 6 3 13 3" xfId="42451"/>
    <cellStyle name="Total 6 3 14" xfId="42452"/>
    <cellStyle name="Total 6 3 14 2" xfId="42453"/>
    <cellStyle name="Total 6 3 14 2 2" xfId="42454"/>
    <cellStyle name="Total 6 3 14 3" xfId="42455"/>
    <cellStyle name="Total 6 3 15" xfId="42456"/>
    <cellStyle name="Total 6 3 15 2" xfId="42457"/>
    <cellStyle name="Total 6 3 15 2 2" xfId="42458"/>
    <cellStyle name="Total 6 3 15 3" xfId="42459"/>
    <cellStyle name="Total 6 3 16" xfId="42460"/>
    <cellStyle name="Total 6 3 16 2" xfId="42461"/>
    <cellStyle name="Total 6 3 16 2 2" xfId="42462"/>
    <cellStyle name="Total 6 3 16 3" xfId="42463"/>
    <cellStyle name="Total 6 3 17" xfId="42464"/>
    <cellStyle name="Total 6 3 17 2" xfId="42465"/>
    <cellStyle name="Total 6 3 17 2 2" xfId="42466"/>
    <cellStyle name="Total 6 3 17 3" xfId="42467"/>
    <cellStyle name="Total 6 3 18" xfId="42468"/>
    <cellStyle name="Total 6 3 18 2" xfId="42469"/>
    <cellStyle name="Total 6 3 19" xfId="42470"/>
    <cellStyle name="Total 6 3 2" xfId="42471"/>
    <cellStyle name="Total 6 3 2 10" xfId="42472"/>
    <cellStyle name="Total 6 3 2 10 2" xfId="42473"/>
    <cellStyle name="Total 6 3 2 10 2 2" xfId="42474"/>
    <cellStyle name="Total 6 3 2 10 3" xfId="42475"/>
    <cellStyle name="Total 6 3 2 11" xfId="42476"/>
    <cellStyle name="Total 6 3 2 11 2" xfId="42477"/>
    <cellStyle name="Total 6 3 2 11 2 2" xfId="42478"/>
    <cellStyle name="Total 6 3 2 11 3" xfId="42479"/>
    <cellStyle name="Total 6 3 2 12" xfId="42480"/>
    <cellStyle name="Total 6 3 2 12 2" xfId="42481"/>
    <cellStyle name="Total 6 3 2 12 2 2" xfId="42482"/>
    <cellStyle name="Total 6 3 2 12 3" xfId="42483"/>
    <cellStyle name="Total 6 3 2 13" xfId="42484"/>
    <cellStyle name="Total 6 3 2 13 2" xfId="42485"/>
    <cellStyle name="Total 6 3 2 13 2 2" xfId="42486"/>
    <cellStyle name="Total 6 3 2 13 3" xfId="42487"/>
    <cellStyle name="Total 6 3 2 14" xfId="42488"/>
    <cellStyle name="Total 6 3 2 14 2" xfId="42489"/>
    <cellStyle name="Total 6 3 2 14 2 2" xfId="42490"/>
    <cellStyle name="Total 6 3 2 14 3" xfId="42491"/>
    <cellStyle name="Total 6 3 2 15" xfId="42492"/>
    <cellStyle name="Total 6 3 2 15 2" xfId="42493"/>
    <cellStyle name="Total 6 3 2 15 2 2" xfId="42494"/>
    <cellStyle name="Total 6 3 2 15 3" xfId="42495"/>
    <cellStyle name="Total 6 3 2 16" xfId="42496"/>
    <cellStyle name="Total 6 3 2 16 2" xfId="42497"/>
    <cellStyle name="Total 6 3 2 16 2 2" xfId="42498"/>
    <cellStyle name="Total 6 3 2 16 3" xfId="42499"/>
    <cellStyle name="Total 6 3 2 17" xfId="42500"/>
    <cellStyle name="Total 6 3 2 17 2" xfId="42501"/>
    <cellStyle name="Total 6 3 2 17 2 2" xfId="42502"/>
    <cellStyle name="Total 6 3 2 17 3" xfId="42503"/>
    <cellStyle name="Total 6 3 2 18" xfId="42504"/>
    <cellStyle name="Total 6 3 2 18 2" xfId="42505"/>
    <cellStyle name="Total 6 3 2 18 2 2" xfId="42506"/>
    <cellStyle name="Total 6 3 2 18 3" xfId="42507"/>
    <cellStyle name="Total 6 3 2 19" xfId="42508"/>
    <cellStyle name="Total 6 3 2 19 2" xfId="42509"/>
    <cellStyle name="Total 6 3 2 19 2 2" xfId="42510"/>
    <cellStyle name="Total 6 3 2 19 3" xfId="42511"/>
    <cellStyle name="Total 6 3 2 2" xfId="42512"/>
    <cellStyle name="Total 6 3 2 2 2" xfId="42513"/>
    <cellStyle name="Total 6 3 2 2 2 2" xfId="42514"/>
    <cellStyle name="Total 6 3 2 2 3" xfId="42515"/>
    <cellStyle name="Total 6 3 2 20" xfId="42516"/>
    <cellStyle name="Total 6 3 2 20 2" xfId="42517"/>
    <cellStyle name="Total 6 3 2 20 2 2" xfId="42518"/>
    <cellStyle name="Total 6 3 2 20 3" xfId="42519"/>
    <cellStyle name="Total 6 3 2 21" xfId="42520"/>
    <cellStyle name="Total 6 3 2 21 2" xfId="42521"/>
    <cellStyle name="Total 6 3 2 22" xfId="42522"/>
    <cellStyle name="Total 6 3 2 3" xfId="42523"/>
    <cellStyle name="Total 6 3 2 3 2" xfId="42524"/>
    <cellStyle name="Total 6 3 2 3 2 2" xfId="42525"/>
    <cellStyle name="Total 6 3 2 3 3" xfId="42526"/>
    <cellStyle name="Total 6 3 2 4" xfId="42527"/>
    <cellStyle name="Total 6 3 2 4 2" xfId="42528"/>
    <cellStyle name="Total 6 3 2 4 2 2" xfId="42529"/>
    <cellStyle name="Total 6 3 2 4 3" xfId="42530"/>
    <cellStyle name="Total 6 3 2 5" xfId="42531"/>
    <cellStyle name="Total 6 3 2 5 2" xfId="42532"/>
    <cellStyle name="Total 6 3 2 5 2 2" xfId="42533"/>
    <cellStyle name="Total 6 3 2 5 3" xfId="42534"/>
    <cellStyle name="Total 6 3 2 6" xfId="42535"/>
    <cellStyle name="Total 6 3 2 6 2" xfId="42536"/>
    <cellStyle name="Total 6 3 2 6 2 2" xfId="42537"/>
    <cellStyle name="Total 6 3 2 6 3" xfId="42538"/>
    <cellStyle name="Total 6 3 2 7" xfId="42539"/>
    <cellStyle name="Total 6 3 2 7 2" xfId="42540"/>
    <cellStyle name="Total 6 3 2 7 2 2" xfId="42541"/>
    <cellStyle name="Total 6 3 2 7 3" xfId="42542"/>
    <cellStyle name="Total 6 3 2 8" xfId="42543"/>
    <cellStyle name="Total 6 3 2 8 2" xfId="42544"/>
    <cellStyle name="Total 6 3 2 8 2 2" xfId="42545"/>
    <cellStyle name="Total 6 3 2 8 3" xfId="42546"/>
    <cellStyle name="Total 6 3 2 9" xfId="42547"/>
    <cellStyle name="Total 6 3 2 9 2" xfId="42548"/>
    <cellStyle name="Total 6 3 2 9 2 2" xfId="42549"/>
    <cellStyle name="Total 6 3 2 9 3" xfId="42550"/>
    <cellStyle name="Total 6 3 3" xfId="42551"/>
    <cellStyle name="Total 6 3 3 2" xfId="42552"/>
    <cellStyle name="Total 6 3 3 2 2" xfId="42553"/>
    <cellStyle name="Total 6 3 3 3" xfId="42554"/>
    <cellStyle name="Total 6 3 4" xfId="42555"/>
    <cellStyle name="Total 6 3 4 2" xfId="42556"/>
    <cellStyle name="Total 6 3 4 2 2" xfId="42557"/>
    <cellStyle name="Total 6 3 4 3" xfId="42558"/>
    <cellStyle name="Total 6 3 5" xfId="42559"/>
    <cellStyle name="Total 6 3 5 2" xfId="42560"/>
    <cellStyle name="Total 6 3 5 2 2" xfId="42561"/>
    <cellStyle name="Total 6 3 5 3" xfId="42562"/>
    <cellStyle name="Total 6 3 6" xfId="42563"/>
    <cellStyle name="Total 6 3 6 2" xfId="42564"/>
    <cellStyle name="Total 6 3 6 2 2" xfId="42565"/>
    <cellStyle name="Total 6 3 6 3" xfId="42566"/>
    <cellStyle name="Total 6 3 7" xfId="42567"/>
    <cellStyle name="Total 6 3 7 2" xfId="42568"/>
    <cellStyle name="Total 6 3 7 2 2" xfId="42569"/>
    <cellStyle name="Total 6 3 7 3" xfId="42570"/>
    <cellStyle name="Total 6 3 8" xfId="42571"/>
    <cellStyle name="Total 6 3 8 2" xfId="42572"/>
    <cellStyle name="Total 6 3 8 2 2" xfId="42573"/>
    <cellStyle name="Total 6 3 8 3" xfId="42574"/>
    <cellStyle name="Total 6 3 9" xfId="42575"/>
    <cellStyle name="Total 6 3 9 2" xfId="42576"/>
    <cellStyle name="Total 6 3 9 2 2" xfId="42577"/>
    <cellStyle name="Total 6 3 9 3" xfId="42578"/>
    <cellStyle name="Total 6 4" xfId="42579"/>
    <cellStyle name="Total 6 4 10" xfId="42580"/>
    <cellStyle name="Total 6 4 10 2" xfId="42581"/>
    <cellStyle name="Total 6 4 10 2 2" xfId="42582"/>
    <cellStyle name="Total 6 4 10 3" xfId="42583"/>
    <cellStyle name="Total 6 4 11" xfId="42584"/>
    <cellStyle name="Total 6 4 11 2" xfId="42585"/>
    <cellStyle name="Total 6 4 11 2 2" xfId="42586"/>
    <cellStyle name="Total 6 4 11 3" xfId="42587"/>
    <cellStyle name="Total 6 4 12" xfId="42588"/>
    <cellStyle name="Total 6 4 12 2" xfId="42589"/>
    <cellStyle name="Total 6 4 12 2 2" xfId="42590"/>
    <cellStyle name="Total 6 4 12 3" xfId="42591"/>
    <cellStyle name="Total 6 4 13" xfId="42592"/>
    <cellStyle name="Total 6 4 13 2" xfId="42593"/>
    <cellStyle name="Total 6 4 13 2 2" xfId="42594"/>
    <cellStyle name="Total 6 4 13 3" xfId="42595"/>
    <cellStyle name="Total 6 4 14" xfId="42596"/>
    <cellStyle name="Total 6 4 14 2" xfId="42597"/>
    <cellStyle name="Total 6 4 14 2 2" xfId="42598"/>
    <cellStyle name="Total 6 4 14 3" xfId="42599"/>
    <cellStyle name="Total 6 4 15" xfId="42600"/>
    <cellStyle name="Total 6 4 15 2" xfId="42601"/>
    <cellStyle name="Total 6 4 15 2 2" xfId="42602"/>
    <cellStyle name="Total 6 4 15 3" xfId="42603"/>
    <cellStyle name="Total 6 4 16" xfId="42604"/>
    <cellStyle name="Total 6 4 16 2" xfId="42605"/>
    <cellStyle name="Total 6 4 16 2 2" xfId="42606"/>
    <cellStyle name="Total 6 4 16 3" xfId="42607"/>
    <cellStyle name="Total 6 4 17" xfId="42608"/>
    <cellStyle name="Total 6 4 17 2" xfId="42609"/>
    <cellStyle name="Total 6 4 17 2 2" xfId="42610"/>
    <cellStyle name="Total 6 4 17 3" xfId="42611"/>
    <cellStyle name="Total 6 4 18" xfId="42612"/>
    <cellStyle name="Total 6 4 18 2" xfId="42613"/>
    <cellStyle name="Total 6 4 19" xfId="42614"/>
    <cellStyle name="Total 6 4 2" xfId="42615"/>
    <cellStyle name="Total 6 4 2 10" xfId="42616"/>
    <cellStyle name="Total 6 4 2 10 2" xfId="42617"/>
    <cellStyle name="Total 6 4 2 10 2 2" xfId="42618"/>
    <cellStyle name="Total 6 4 2 10 3" xfId="42619"/>
    <cellStyle name="Total 6 4 2 11" xfId="42620"/>
    <cellStyle name="Total 6 4 2 11 2" xfId="42621"/>
    <cellStyle name="Total 6 4 2 11 2 2" xfId="42622"/>
    <cellStyle name="Total 6 4 2 11 3" xfId="42623"/>
    <cellStyle name="Total 6 4 2 12" xfId="42624"/>
    <cellStyle name="Total 6 4 2 12 2" xfId="42625"/>
    <cellStyle name="Total 6 4 2 12 2 2" xfId="42626"/>
    <cellStyle name="Total 6 4 2 12 3" xfId="42627"/>
    <cellStyle name="Total 6 4 2 13" xfId="42628"/>
    <cellStyle name="Total 6 4 2 13 2" xfId="42629"/>
    <cellStyle name="Total 6 4 2 13 2 2" xfId="42630"/>
    <cellStyle name="Total 6 4 2 13 3" xfId="42631"/>
    <cellStyle name="Total 6 4 2 14" xfId="42632"/>
    <cellStyle name="Total 6 4 2 14 2" xfId="42633"/>
    <cellStyle name="Total 6 4 2 14 2 2" xfId="42634"/>
    <cellStyle name="Total 6 4 2 14 3" xfId="42635"/>
    <cellStyle name="Total 6 4 2 15" xfId="42636"/>
    <cellStyle name="Total 6 4 2 15 2" xfId="42637"/>
    <cellStyle name="Total 6 4 2 15 2 2" xfId="42638"/>
    <cellStyle name="Total 6 4 2 15 3" xfId="42639"/>
    <cellStyle name="Total 6 4 2 16" xfId="42640"/>
    <cellStyle name="Total 6 4 2 16 2" xfId="42641"/>
    <cellStyle name="Total 6 4 2 16 2 2" xfId="42642"/>
    <cellStyle name="Total 6 4 2 16 3" xfId="42643"/>
    <cellStyle name="Total 6 4 2 17" xfId="42644"/>
    <cellStyle name="Total 6 4 2 17 2" xfId="42645"/>
    <cellStyle name="Total 6 4 2 17 2 2" xfId="42646"/>
    <cellStyle name="Total 6 4 2 17 3" xfId="42647"/>
    <cellStyle name="Total 6 4 2 18" xfId="42648"/>
    <cellStyle name="Total 6 4 2 18 2" xfId="42649"/>
    <cellStyle name="Total 6 4 2 18 2 2" xfId="42650"/>
    <cellStyle name="Total 6 4 2 18 3" xfId="42651"/>
    <cellStyle name="Total 6 4 2 19" xfId="42652"/>
    <cellStyle name="Total 6 4 2 19 2" xfId="42653"/>
    <cellStyle name="Total 6 4 2 19 2 2" xfId="42654"/>
    <cellStyle name="Total 6 4 2 19 3" xfId="42655"/>
    <cellStyle name="Total 6 4 2 2" xfId="42656"/>
    <cellStyle name="Total 6 4 2 2 2" xfId="42657"/>
    <cellStyle name="Total 6 4 2 2 2 2" xfId="42658"/>
    <cellStyle name="Total 6 4 2 2 3" xfId="42659"/>
    <cellStyle name="Total 6 4 2 20" xfId="42660"/>
    <cellStyle name="Total 6 4 2 20 2" xfId="42661"/>
    <cellStyle name="Total 6 4 2 20 2 2" xfId="42662"/>
    <cellStyle name="Total 6 4 2 20 3" xfId="42663"/>
    <cellStyle name="Total 6 4 2 21" xfId="42664"/>
    <cellStyle name="Total 6 4 2 21 2" xfId="42665"/>
    <cellStyle name="Total 6 4 2 22" xfId="42666"/>
    <cellStyle name="Total 6 4 2 3" xfId="42667"/>
    <cellStyle name="Total 6 4 2 3 2" xfId="42668"/>
    <cellStyle name="Total 6 4 2 3 2 2" xfId="42669"/>
    <cellStyle name="Total 6 4 2 3 3" xfId="42670"/>
    <cellStyle name="Total 6 4 2 4" xfId="42671"/>
    <cellStyle name="Total 6 4 2 4 2" xfId="42672"/>
    <cellStyle name="Total 6 4 2 4 2 2" xfId="42673"/>
    <cellStyle name="Total 6 4 2 4 3" xfId="42674"/>
    <cellStyle name="Total 6 4 2 5" xfId="42675"/>
    <cellStyle name="Total 6 4 2 5 2" xfId="42676"/>
    <cellStyle name="Total 6 4 2 5 2 2" xfId="42677"/>
    <cellStyle name="Total 6 4 2 5 3" xfId="42678"/>
    <cellStyle name="Total 6 4 2 6" xfId="42679"/>
    <cellStyle name="Total 6 4 2 6 2" xfId="42680"/>
    <cellStyle name="Total 6 4 2 6 2 2" xfId="42681"/>
    <cellStyle name="Total 6 4 2 6 3" xfId="42682"/>
    <cellStyle name="Total 6 4 2 7" xfId="42683"/>
    <cellStyle name="Total 6 4 2 7 2" xfId="42684"/>
    <cellStyle name="Total 6 4 2 7 2 2" xfId="42685"/>
    <cellStyle name="Total 6 4 2 7 3" xfId="42686"/>
    <cellStyle name="Total 6 4 2 8" xfId="42687"/>
    <cellStyle name="Total 6 4 2 8 2" xfId="42688"/>
    <cellStyle name="Total 6 4 2 8 2 2" xfId="42689"/>
    <cellStyle name="Total 6 4 2 8 3" xfId="42690"/>
    <cellStyle name="Total 6 4 2 9" xfId="42691"/>
    <cellStyle name="Total 6 4 2 9 2" xfId="42692"/>
    <cellStyle name="Total 6 4 2 9 2 2" xfId="42693"/>
    <cellStyle name="Total 6 4 2 9 3" xfId="42694"/>
    <cellStyle name="Total 6 4 3" xfId="42695"/>
    <cellStyle name="Total 6 4 3 2" xfId="42696"/>
    <cellStyle name="Total 6 4 3 2 2" xfId="42697"/>
    <cellStyle name="Total 6 4 3 3" xfId="42698"/>
    <cellStyle name="Total 6 4 4" xfId="42699"/>
    <cellStyle name="Total 6 4 4 2" xfId="42700"/>
    <cellStyle name="Total 6 4 4 2 2" xfId="42701"/>
    <cellStyle name="Total 6 4 4 3" xfId="42702"/>
    <cellStyle name="Total 6 4 5" xfId="42703"/>
    <cellStyle name="Total 6 4 5 2" xfId="42704"/>
    <cellStyle name="Total 6 4 5 2 2" xfId="42705"/>
    <cellStyle name="Total 6 4 5 3" xfId="42706"/>
    <cellStyle name="Total 6 4 6" xfId="42707"/>
    <cellStyle name="Total 6 4 6 2" xfId="42708"/>
    <cellStyle name="Total 6 4 6 2 2" xfId="42709"/>
    <cellStyle name="Total 6 4 6 3" xfId="42710"/>
    <cellStyle name="Total 6 4 7" xfId="42711"/>
    <cellStyle name="Total 6 4 7 2" xfId="42712"/>
    <cellStyle name="Total 6 4 7 2 2" xfId="42713"/>
    <cellStyle name="Total 6 4 7 3" xfId="42714"/>
    <cellStyle name="Total 6 4 8" xfId="42715"/>
    <cellStyle name="Total 6 4 8 2" xfId="42716"/>
    <cellStyle name="Total 6 4 8 2 2" xfId="42717"/>
    <cellStyle name="Total 6 4 8 3" xfId="42718"/>
    <cellStyle name="Total 6 4 9" xfId="42719"/>
    <cellStyle name="Total 6 4 9 2" xfId="42720"/>
    <cellStyle name="Total 6 4 9 2 2" xfId="42721"/>
    <cellStyle name="Total 6 4 9 3" xfId="42722"/>
    <cellStyle name="Total 6 5" xfId="42723"/>
    <cellStyle name="Total 6 5 10" xfId="42724"/>
    <cellStyle name="Total 6 5 10 2" xfId="42725"/>
    <cellStyle name="Total 6 5 10 2 2" xfId="42726"/>
    <cellStyle name="Total 6 5 10 3" xfId="42727"/>
    <cellStyle name="Total 6 5 11" xfId="42728"/>
    <cellStyle name="Total 6 5 11 2" xfId="42729"/>
    <cellStyle name="Total 6 5 11 2 2" xfId="42730"/>
    <cellStyle name="Total 6 5 11 3" xfId="42731"/>
    <cellStyle name="Total 6 5 12" xfId="42732"/>
    <cellStyle name="Total 6 5 12 2" xfId="42733"/>
    <cellStyle name="Total 6 5 12 2 2" xfId="42734"/>
    <cellStyle name="Total 6 5 12 3" xfId="42735"/>
    <cellStyle name="Total 6 5 13" xfId="42736"/>
    <cellStyle name="Total 6 5 13 2" xfId="42737"/>
    <cellStyle name="Total 6 5 13 2 2" xfId="42738"/>
    <cellStyle name="Total 6 5 13 3" xfId="42739"/>
    <cellStyle name="Total 6 5 14" xfId="42740"/>
    <cellStyle name="Total 6 5 14 2" xfId="42741"/>
    <cellStyle name="Total 6 5 14 2 2" xfId="42742"/>
    <cellStyle name="Total 6 5 14 3" xfId="42743"/>
    <cellStyle name="Total 6 5 15" xfId="42744"/>
    <cellStyle name="Total 6 5 15 2" xfId="42745"/>
    <cellStyle name="Total 6 5 15 2 2" xfId="42746"/>
    <cellStyle name="Total 6 5 15 3" xfId="42747"/>
    <cellStyle name="Total 6 5 16" xfId="42748"/>
    <cellStyle name="Total 6 5 16 2" xfId="42749"/>
    <cellStyle name="Total 6 5 16 2 2" xfId="42750"/>
    <cellStyle name="Total 6 5 16 3" xfId="42751"/>
    <cellStyle name="Total 6 5 17" xfId="42752"/>
    <cellStyle name="Total 6 5 17 2" xfId="42753"/>
    <cellStyle name="Total 6 5 17 2 2" xfId="42754"/>
    <cellStyle name="Total 6 5 17 3" xfId="42755"/>
    <cellStyle name="Total 6 5 18" xfId="42756"/>
    <cellStyle name="Total 6 5 18 2" xfId="42757"/>
    <cellStyle name="Total 6 5 18 2 2" xfId="42758"/>
    <cellStyle name="Total 6 5 18 3" xfId="42759"/>
    <cellStyle name="Total 6 5 19" xfId="42760"/>
    <cellStyle name="Total 6 5 19 2" xfId="42761"/>
    <cellStyle name="Total 6 5 19 2 2" xfId="42762"/>
    <cellStyle name="Total 6 5 19 3" xfId="42763"/>
    <cellStyle name="Total 6 5 2" xfId="42764"/>
    <cellStyle name="Total 6 5 2 10" xfId="42765"/>
    <cellStyle name="Total 6 5 2 10 2" xfId="42766"/>
    <cellStyle name="Total 6 5 2 10 2 2" xfId="42767"/>
    <cellStyle name="Total 6 5 2 10 3" xfId="42768"/>
    <cellStyle name="Total 6 5 2 11" xfId="42769"/>
    <cellStyle name="Total 6 5 2 11 2" xfId="42770"/>
    <cellStyle name="Total 6 5 2 11 2 2" xfId="42771"/>
    <cellStyle name="Total 6 5 2 11 3" xfId="42772"/>
    <cellStyle name="Total 6 5 2 12" xfId="42773"/>
    <cellStyle name="Total 6 5 2 12 2" xfId="42774"/>
    <cellStyle name="Total 6 5 2 12 2 2" xfId="42775"/>
    <cellStyle name="Total 6 5 2 12 3" xfId="42776"/>
    <cellStyle name="Total 6 5 2 13" xfId="42777"/>
    <cellStyle name="Total 6 5 2 13 2" xfId="42778"/>
    <cellStyle name="Total 6 5 2 13 2 2" xfId="42779"/>
    <cellStyle name="Total 6 5 2 13 3" xfId="42780"/>
    <cellStyle name="Total 6 5 2 14" xfId="42781"/>
    <cellStyle name="Total 6 5 2 14 2" xfId="42782"/>
    <cellStyle name="Total 6 5 2 14 2 2" xfId="42783"/>
    <cellStyle name="Total 6 5 2 14 3" xfId="42784"/>
    <cellStyle name="Total 6 5 2 15" xfId="42785"/>
    <cellStyle name="Total 6 5 2 15 2" xfId="42786"/>
    <cellStyle name="Total 6 5 2 15 2 2" xfId="42787"/>
    <cellStyle name="Total 6 5 2 15 3" xfId="42788"/>
    <cellStyle name="Total 6 5 2 16" xfId="42789"/>
    <cellStyle name="Total 6 5 2 16 2" xfId="42790"/>
    <cellStyle name="Total 6 5 2 16 2 2" xfId="42791"/>
    <cellStyle name="Total 6 5 2 16 3" xfId="42792"/>
    <cellStyle name="Total 6 5 2 17" xfId="42793"/>
    <cellStyle name="Total 6 5 2 17 2" xfId="42794"/>
    <cellStyle name="Total 6 5 2 17 2 2" xfId="42795"/>
    <cellStyle name="Total 6 5 2 17 3" xfId="42796"/>
    <cellStyle name="Total 6 5 2 18" xfId="42797"/>
    <cellStyle name="Total 6 5 2 18 2" xfId="42798"/>
    <cellStyle name="Total 6 5 2 18 2 2" xfId="42799"/>
    <cellStyle name="Total 6 5 2 18 3" xfId="42800"/>
    <cellStyle name="Total 6 5 2 19" xfId="42801"/>
    <cellStyle name="Total 6 5 2 19 2" xfId="42802"/>
    <cellStyle name="Total 6 5 2 19 2 2" xfId="42803"/>
    <cellStyle name="Total 6 5 2 19 3" xfId="42804"/>
    <cellStyle name="Total 6 5 2 2" xfId="42805"/>
    <cellStyle name="Total 6 5 2 2 2" xfId="42806"/>
    <cellStyle name="Total 6 5 2 2 2 2" xfId="42807"/>
    <cellStyle name="Total 6 5 2 2 3" xfId="42808"/>
    <cellStyle name="Total 6 5 2 20" xfId="42809"/>
    <cellStyle name="Total 6 5 2 20 2" xfId="42810"/>
    <cellStyle name="Total 6 5 2 20 2 2" xfId="42811"/>
    <cellStyle name="Total 6 5 2 20 3" xfId="42812"/>
    <cellStyle name="Total 6 5 2 21" xfId="42813"/>
    <cellStyle name="Total 6 5 2 21 2" xfId="42814"/>
    <cellStyle name="Total 6 5 2 22" xfId="42815"/>
    <cellStyle name="Total 6 5 2 3" xfId="42816"/>
    <cellStyle name="Total 6 5 2 3 2" xfId="42817"/>
    <cellStyle name="Total 6 5 2 3 2 2" xfId="42818"/>
    <cellStyle name="Total 6 5 2 3 3" xfId="42819"/>
    <cellStyle name="Total 6 5 2 4" xfId="42820"/>
    <cellStyle name="Total 6 5 2 4 2" xfId="42821"/>
    <cellStyle name="Total 6 5 2 4 2 2" xfId="42822"/>
    <cellStyle name="Total 6 5 2 4 3" xfId="42823"/>
    <cellStyle name="Total 6 5 2 5" xfId="42824"/>
    <cellStyle name="Total 6 5 2 5 2" xfId="42825"/>
    <cellStyle name="Total 6 5 2 5 2 2" xfId="42826"/>
    <cellStyle name="Total 6 5 2 5 3" xfId="42827"/>
    <cellStyle name="Total 6 5 2 6" xfId="42828"/>
    <cellStyle name="Total 6 5 2 6 2" xfId="42829"/>
    <cellStyle name="Total 6 5 2 6 2 2" xfId="42830"/>
    <cellStyle name="Total 6 5 2 6 3" xfId="42831"/>
    <cellStyle name="Total 6 5 2 7" xfId="42832"/>
    <cellStyle name="Total 6 5 2 7 2" xfId="42833"/>
    <cellStyle name="Total 6 5 2 7 2 2" xfId="42834"/>
    <cellStyle name="Total 6 5 2 7 3" xfId="42835"/>
    <cellStyle name="Total 6 5 2 8" xfId="42836"/>
    <cellStyle name="Total 6 5 2 8 2" xfId="42837"/>
    <cellStyle name="Total 6 5 2 8 2 2" xfId="42838"/>
    <cellStyle name="Total 6 5 2 8 3" xfId="42839"/>
    <cellStyle name="Total 6 5 2 9" xfId="42840"/>
    <cellStyle name="Total 6 5 2 9 2" xfId="42841"/>
    <cellStyle name="Total 6 5 2 9 2 2" xfId="42842"/>
    <cellStyle name="Total 6 5 2 9 3" xfId="42843"/>
    <cellStyle name="Total 6 5 20" xfId="42844"/>
    <cellStyle name="Total 6 5 20 2" xfId="42845"/>
    <cellStyle name="Total 6 5 20 2 2" xfId="42846"/>
    <cellStyle name="Total 6 5 20 3" xfId="42847"/>
    <cellStyle name="Total 6 5 21" xfId="42848"/>
    <cellStyle name="Total 6 5 21 2" xfId="42849"/>
    <cellStyle name="Total 6 5 21 2 2" xfId="42850"/>
    <cellStyle name="Total 6 5 21 3" xfId="42851"/>
    <cellStyle name="Total 6 5 22" xfId="42852"/>
    <cellStyle name="Total 6 5 22 2" xfId="42853"/>
    <cellStyle name="Total 6 5 23" xfId="42854"/>
    <cellStyle name="Total 6 5 3" xfId="42855"/>
    <cellStyle name="Total 6 5 3 2" xfId="42856"/>
    <cellStyle name="Total 6 5 3 2 2" xfId="42857"/>
    <cellStyle name="Total 6 5 3 3" xfId="42858"/>
    <cellStyle name="Total 6 5 4" xfId="42859"/>
    <cellStyle name="Total 6 5 4 2" xfId="42860"/>
    <cellStyle name="Total 6 5 4 2 2" xfId="42861"/>
    <cellStyle name="Total 6 5 4 3" xfId="42862"/>
    <cellStyle name="Total 6 5 5" xfId="42863"/>
    <cellStyle name="Total 6 5 5 2" xfId="42864"/>
    <cellStyle name="Total 6 5 5 2 2" xfId="42865"/>
    <cellStyle name="Total 6 5 5 3" xfId="42866"/>
    <cellStyle name="Total 6 5 6" xfId="42867"/>
    <cellStyle name="Total 6 5 6 2" xfId="42868"/>
    <cellStyle name="Total 6 5 6 2 2" xfId="42869"/>
    <cellStyle name="Total 6 5 6 3" xfId="42870"/>
    <cellStyle name="Total 6 5 7" xfId="42871"/>
    <cellStyle name="Total 6 5 7 2" xfId="42872"/>
    <cellStyle name="Total 6 5 7 2 2" xfId="42873"/>
    <cellStyle name="Total 6 5 7 3" xfId="42874"/>
    <cellStyle name="Total 6 5 8" xfId="42875"/>
    <cellStyle name="Total 6 5 8 2" xfId="42876"/>
    <cellStyle name="Total 6 5 8 2 2" xfId="42877"/>
    <cellStyle name="Total 6 5 8 3" xfId="42878"/>
    <cellStyle name="Total 6 5 9" xfId="42879"/>
    <cellStyle name="Total 6 5 9 2" xfId="42880"/>
    <cellStyle name="Total 6 5 9 2 2" xfId="42881"/>
    <cellStyle name="Total 6 5 9 3" xfId="42882"/>
    <cellStyle name="Total 6 6" xfId="42883"/>
    <cellStyle name="Total 6 6 10" xfId="42884"/>
    <cellStyle name="Total 6 6 10 2" xfId="42885"/>
    <cellStyle name="Total 6 6 10 2 2" xfId="42886"/>
    <cellStyle name="Total 6 6 10 3" xfId="42887"/>
    <cellStyle name="Total 6 6 11" xfId="42888"/>
    <cellStyle name="Total 6 6 11 2" xfId="42889"/>
    <cellStyle name="Total 6 6 11 2 2" xfId="42890"/>
    <cellStyle name="Total 6 6 11 3" xfId="42891"/>
    <cellStyle name="Total 6 6 12" xfId="42892"/>
    <cellStyle name="Total 6 6 12 2" xfId="42893"/>
    <cellStyle name="Total 6 6 12 2 2" xfId="42894"/>
    <cellStyle name="Total 6 6 12 3" xfId="42895"/>
    <cellStyle name="Total 6 6 13" xfId="42896"/>
    <cellStyle name="Total 6 6 13 2" xfId="42897"/>
    <cellStyle name="Total 6 6 13 2 2" xfId="42898"/>
    <cellStyle name="Total 6 6 13 3" xfId="42899"/>
    <cellStyle name="Total 6 6 14" xfId="42900"/>
    <cellStyle name="Total 6 6 14 2" xfId="42901"/>
    <cellStyle name="Total 6 6 14 2 2" xfId="42902"/>
    <cellStyle name="Total 6 6 14 3" xfId="42903"/>
    <cellStyle name="Total 6 6 15" xfId="42904"/>
    <cellStyle name="Total 6 6 15 2" xfId="42905"/>
    <cellStyle name="Total 6 6 15 2 2" xfId="42906"/>
    <cellStyle name="Total 6 6 15 3" xfId="42907"/>
    <cellStyle name="Total 6 6 16" xfId="42908"/>
    <cellStyle name="Total 6 6 16 2" xfId="42909"/>
    <cellStyle name="Total 6 6 16 2 2" xfId="42910"/>
    <cellStyle name="Total 6 6 16 3" xfId="42911"/>
    <cellStyle name="Total 6 6 17" xfId="42912"/>
    <cellStyle name="Total 6 6 17 2" xfId="42913"/>
    <cellStyle name="Total 6 6 17 2 2" xfId="42914"/>
    <cellStyle name="Total 6 6 17 3" xfId="42915"/>
    <cellStyle name="Total 6 6 18" xfId="42916"/>
    <cellStyle name="Total 6 6 18 2" xfId="42917"/>
    <cellStyle name="Total 6 6 18 2 2" xfId="42918"/>
    <cellStyle name="Total 6 6 18 3" xfId="42919"/>
    <cellStyle name="Total 6 6 19" xfId="42920"/>
    <cellStyle name="Total 6 6 19 2" xfId="42921"/>
    <cellStyle name="Total 6 6 19 2 2" xfId="42922"/>
    <cellStyle name="Total 6 6 19 3" xfId="42923"/>
    <cellStyle name="Total 6 6 2" xfId="42924"/>
    <cellStyle name="Total 6 6 2 2" xfId="42925"/>
    <cellStyle name="Total 6 6 2 2 2" xfId="42926"/>
    <cellStyle name="Total 6 6 2 3" xfId="42927"/>
    <cellStyle name="Total 6 6 20" xfId="42928"/>
    <cellStyle name="Total 6 6 20 2" xfId="42929"/>
    <cellStyle name="Total 6 6 20 2 2" xfId="42930"/>
    <cellStyle name="Total 6 6 20 3" xfId="42931"/>
    <cellStyle name="Total 6 6 21" xfId="42932"/>
    <cellStyle name="Total 6 6 21 2" xfId="42933"/>
    <cellStyle name="Total 6 6 22" xfId="42934"/>
    <cellStyle name="Total 6 6 3" xfId="42935"/>
    <cellStyle name="Total 6 6 3 2" xfId="42936"/>
    <cellStyle name="Total 6 6 3 2 2" xfId="42937"/>
    <cellStyle name="Total 6 6 3 3" xfId="42938"/>
    <cellStyle name="Total 6 6 4" xfId="42939"/>
    <cellStyle name="Total 6 6 4 2" xfId="42940"/>
    <cellStyle name="Total 6 6 4 2 2" xfId="42941"/>
    <cellStyle name="Total 6 6 4 3" xfId="42942"/>
    <cellStyle name="Total 6 6 5" xfId="42943"/>
    <cellStyle name="Total 6 6 5 2" xfId="42944"/>
    <cellStyle name="Total 6 6 5 2 2" xfId="42945"/>
    <cellStyle name="Total 6 6 5 3" xfId="42946"/>
    <cellStyle name="Total 6 6 6" xfId="42947"/>
    <cellStyle name="Total 6 6 6 2" xfId="42948"/>
    <cellStyle name="Total 6 6 6 2 2" xfId="42949"/>
    <cellStyle name="Total 6 6 6 3" xfId="42950"/>
    <cellStyle name="Total 6 6 7" xfId="42951"/>
    <cellStyle name="Total 6 6 7 2" xfId="42952"/>
    <cellStyle name="Total 6 6 7 2 2" xfId="42953"/>
    <cellStyle name="Total 6 6 7 3" xfId="42954"/>
    <cellStyle name="Total 6 6 8" xfId="42955"/>
    <cellStyle name="Total 6 6 8 2" xfId="42956"/>
    <cellStyle name="Total 6 6 8 2 2" xfId="42957"/>
    <cellStyle name="Total 6 6 8 3" xfId="42958"/>
    <cellStyle name="Total 6 6 9" xfId="42959"/>
    <cellStyle name="Total 6 6 9 2" xfId="42960"/>
    <cellStyle name="Total 6 6 9 2 2" xfId="42961"/>
    <cellStyle name="Total 6 6 9 3" xfId="42962"/>
    <cellStyle name="Total 6 7" xfId="42963"/>
    <cellStyle name="Total 6 7 2" xfId="42964"/>
    <cellStyle name="Total 6 7 2 2" xfId="42965"/>
    <cellStyle name="Total 6 7 3" xfId="42966"/>
    <cellStyle name="Total 6 8" xfId="42967"/>
    <cellStyle name="Total 6 8 2" xfId="42968"/>
    <cellStyle name="Total 6 8 2 2" xfId="42969"/>
    <cellStyle name="Total 6 8 3" xfId="42970"/>
    <cellStyle name="Total 6 9" xfId="42971"/>
    <cellStyle name="Total 6 9 2" xfId="42972"/>
    <cellStyle name="Total 6 9 2 2" xfId="42973"/>
    <cellStyle name="Total 6 9 3" xfId="42974"/>
    <cellStyle name="Warning Text 2" xfId="42975"/>
    <cellStyle name="Warning Text 2 2" xfId="42976"/>
    <cellStyle name="Warning Text 3" xfId="42977"/>
    <cellStyle name="Warning Text 4" xfId="42978"/>
    <cellStyle name="Warning Text 5" xfId="42979"/>
    <cellStyle name="Warning Text 6" xfId="42980"/>
  </cellStyles>
  <dxfs count="4">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00CC00"/>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england.contactus@nhs.net" TargetMode="External"/><Relationship Id="rId2" Type="http://schemas.openxmlformats.org/officeDocument/2006/relationships/image" Target="../media/image1.png"/><Relationship Id="rId1" Type="http://schemas.openxmlformats.org/officeDocument/2006/relationships/hyperlink" Target="https://nhsengland.sharepoint.com/" TargetMode="External"/><Relationship Id="rId6" Type="http://schemas.openxmlformats.org/officeDocument/2006/relationships/hyperlink" Target="http://www.content.digital.nhs.uk/catalogue/PUB21900" TargetMode="External"/><Relationship Id="rId5" Type="http://schemas.openxmlformats.org/officeDocument/2006/relationships/hyperlink" Target="https://www.england.nhs.uk/statistics/statistical-work-areas/delayed-transfers-of-care/delayed-transfers-of-care-data-2015-16/" TargetMode="External"/><Relationship Id="rId4" Type="http://schemas.openxmlformats.org/officeDocument/2006/relationships/hyperlink" Target="http://content.digital.nhs.uk/su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304800</xdr:colOff>
      <xdr:row>2</xdr:row>
      <xdr:rowOff>304800</xdr:rowOff>
    </xdr:to>
    <xdr:sp macro="" textlink="">
      <xdr:nvSpPr>
        <xdr:cNvPr id="1025" name="O365_MainLink_TenantLogoImg" descr="NHS England">
          <a:hlinkClick xmlns:r="http://schemas.openxmlformats.org/officeDocument/2006/relationships" r:id="rId1" tooltip="NHS England"/>
        </xdr:cNvPr>
        <xdr:cNvSpPr>
          <a:spLocks noChangeAspect="1" noChangeArrowheads="1"/>
        </xdr:cNvSpPr>
      </xdr:nvSpPr>
      <xdr:spPr bwMode="auto">
        <a:xfrm>
          <a:off x="8553450" y="40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1494064</xdr:colOff>
      <xdr:row>2</xdr:row>
      <xdr:rowOff>57150</xdr:rowOff>
    </xdr:from>
    <xdr:to>
      <xdr:col>7</xdr:col>
      <xdr:colOff>968556</xdr:colOff>
      <xdr:row>5</xdr:row>
      <xdr:rowOff>65314</xdr:rowOff>
    </xdr:to>
    <xdr:pic>
      <xdr:nvPicPr>
        <xdr:cNvPr id="4" name="Picture 3" title="NHS England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9350" y="449036"/>
          <a:ext cx="1586321" cy="911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508000</xdr:colOff>
      <xdr:row>30</xdr:row>
      <xdr:rowOff>177799</xdr:rowOff>
    </xdr:from>
    <xdr:to>
      <xdr:col>10</xdr:col>
      <xdr:colOff>342900</xdr:colOff>
      <xdr:row>32</xdr:row>
      <xdr:rowOff>50800</xdr:rowOff>
    </xdr:to>
    <xdr:sp macro="" textlink="">
      <xdr:nvSpPr>
        <xdr:cNvPr id="2" name="Rectangle 1" title="Contact address for alternative formats of this document ">
          <a:hlinkClick xmlns:r="http://schemas.openxmlformats.org/officeDocument/2006/relationships" r:id="rId3"/>
        </xdr:cNvPr>
        <xdr:cNvSpPr/>
      </xdr:nvSpPr>
      <xdr:spPr>
        <a:xfrm>
          <a:off x="11506200" y="7797799"/>
          <a:ext cx="1727200" cy="254001"/>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noFill/>
            </a:ln>
          </a:endParaRPr>
        </a:p>
      </xdr:txBody>
    </xdr:sp>
    <xdr:clientData/>
  </xdr:twoCellAnchor>
  <xdr:twoCellAnchor>
    <xdr:from>
      <xdr:col>2</xdr:col>
      <xdr:colOff>12700</xdr:colOff>
      <xdr:row>25</xdr:row>
      <xdr:rowOff>203200</xdr:rowOff>
    </xdr:from>
    <xdr:to>
      <xdr:col>2</xdr:col>
      <xdr:colOff>1968500</xdr:colOff>
      <xdr:row>25</xdr:row>
      <xdr:rowOff>342900</xdr:rowOff>
    </xdr:to>
    <xdr:sp macro="" textlink="">
      <xdr:nvSpPr>
        <xdr:cNvPr id="3" name="Rectangle 2">
          <a:hlinkClick xmlns:r="http://schemas.openxmlformats.org/officeDocument/2006/relationships" r:id="rId4"/>
        </xdr:cNvPr>
        <xdr:cNvSpPr/>
      </xdr:nvSpPr>
      <xdr:spPr>
        <a:xfrm>
          <a:off x="520700" y="6845300"/>
          <a:ext cx="1955800" cy="139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228600</xdr:colOff>
      <xdr:row>25</xdr:row>
      <xdr:rowOff>393701</xdr:rowOff>
    </xdr:from>
    <xdr:to>
      <xdr:col>2</xdr:col>
      <xdr:colOff>2070100</xdr:colOff>
      <xdr:row>25</xdr:row>
      <xdr:rowOff>533400</xdr:rowOff>
    </xdr:to>
    <xdr:sp macro="" textlink="">
      <xdr:nvSpPr>
        <xdr:cNvPr id="6" name="Rectangle 5">
          <a:hlinkClick xmlns:r="http://schemas.openxmlformats.org/officeDocument/2006/relationships" r:id="rId5"/>
        </xdr:cNvPr>
        <xdr:cNvSpPr/>
      </xdr:nvSpPr>
      <xdr:spPr>
        <a:xfrm>
          <a:off x="482600" y="7035801"/>
          <a:ext cx="2095500" cy="139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38100</xdr:colOff>
      <xdr:row>25</xdr:row>
      <xdr:rowOff>584200</xdr:rowOff>
    </xdr:from>
    <xdr:to>
      <xdr:col>2</xdr:col>
      <xdr:colOff>2451100</xdr:colOff>
      <xdr:row>25</xdr:row>
      <xdr:rowOff>800100</xdr:rowOff>
    </xdr:to>
    <xdr:sp macro="" textlink="">
      <xdr:nvSpPr>
        <xdr:cNvPr id="7" name="Rectangle 6">
          <a:hlinkClick xmlns:r="http://schemas.openxmlformats.org/officeDocument/2006/relationships" r:id="rId6"/>
        </xdr:cNvPr>
        <xdr:cNvSpPr/>
      </xdr:nvSpPr>
      <xdr:spPr>
        <a:xfrm>
          <a:off x="546100" y="7226300"/>
          <a:ext cx="241300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1524000</xdr:colOff>
      <xdr:row>31</xdr:row>
      <xdr:rowOff>12700</xdr:rowOff>
    </xdr:from>
    <xdr:to>
      <xdr:col>5</xdr:col>
      <xdr:colOff>3225800</xdr:colOff>
      <xdr:row>32</xdr:row>
      <xdr:rowOff>63500</xdr:rowOff>
    </xdr:to>
    <xdr:sp macro="" textlink="">
      <xdr:nvSpPr>
        <xdr:cNvPr id="8" name="Rectangle 7">
          <a:hlinkClick xmlns:r="http://schemas.openxmlformats.org/officeDocument/2006/relationships" r:id="rId3"/>
        </xdr:cNvPr>
        <xdr:cNvSpPr/>
      </xdr:nvSpPr>
      <xdr:spPr>
        <a:xfrm>
          <a:off x="11518900" y="8585200"/>
          <a:ext cx="1701800" cy="241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Report/Development/Q1%20Data%20Collection/Q1%20Report%20Format%2015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16-17%20Planning%20Template/Report/Submission%202/Submission%202%20Assurance%20Report%20-%20Management%20Information%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Report/Development/Q4%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Summary - National Conditions"/>
      <sheetName val="Comments on National Conditions"/>
      <sheetName val="National Conditions Backsheet"/>
      <sheetName val="Non-Elective Performance"/>
      <sheetName val="Payment for Performance"/>
      <sheetName val="NEL &amp; P4P Backsheet"/>
      <sheetName val="DTOC Performance"/>
      <sheetName val="DTOC backsheet"/>
      <sheetName val="Summary - National Metric &amp; P4P"/>
      <sheetName val="Income"/>
      <sheetName val="Expenditure"/>
      <sheetName val="Detail - Income &amp; Expenditure"/>
      <sheetName val="I&amp;E Backsheet"/>
      <sheetName val="Local Metric Performance"/>
      <sheetName val="Local Patient Experience"/>
      <sheetName val="Metrics Backsheet"/>
      <sheetName val="Understanding Support Needs"/>
      <sheetName val="Support Needs Backsheet"/>
      <sheetName val="Narrative"/>
      <sheetName val="Pooled Fund"/>
      <sheetName val="Q1 Data Collection Raw"/>
      <sheetName val="Comms by AT"/>
      <sheetName val="Org list"/>
      <sheetName val="Metrics"/>
      <sheetName val="A1 - CCG to HWB Mapping"/>
    </sheetNames>
    <sheetDataSet>
      <sheetData sheetId="0"/>
      <sheetData sheetId="1"/>
      <sheetData sheetId="2"/>
      <sheetData sheetId="3"/>
      <sheetData sheetId="4"/>
      <sheetData sheetId="5"/>
      <sheetData sheetId="6"/>
      <sheetData sheetId="7">
        <row r="11">
          <cell r="D11" t="str">
            <v>E09000002</v>
          </cell>
          <cell r="E11">
            <v>4667.7298017287967</v>
          </cell>
          <cell r="F11">
            <v>4772.1602562418921</v>
          </cell>
          <cell r="G11">
            <v>4866.3983732147462</v>
          </cell>
          <cell r="H11">
            <v>4759.474642346413</v>
          </cell>
          <cell r="I11">
            <v>4551.0365566855771</v>
          </cell>
          <cell r="J11">
            <v>4652.8562498358451</v>
          </cell>
          <cell r="K11">
            <v>4744.7384138843772</v>
          </cell>
          <cell r="L11">
            <v>4640.4877762877531</v>
          </cell>
          <cell r="M11">
            <v>4697.7594937919303</v>
          </cell>
          <cell r="N11">
            <v>4981</v>
          </cell>
          <cell r="O11">
            <v>0</v>
          </cell>
          <cell r="P11">
            <v>0</v>
          </cell>
          <cell r="Q11">
            <v>2.5000000000000005E-2</v>
          </cell>
          <cell r="R11">
            <v>476.64407683829631</v>
          </cell>
          <cell r="S11">
            <v>710199.67448906146</v>
          </cell>
          <cell r="T11">
            <v>116.69324504321958</v>
          </cell>
          <cell r="U11">
            <v>235.99725144926742</v>
          </cell>
          <cell r="V11">
            <v>357.65721077963644</v>
          </cell>
          <cell r="W11">
            <v>476.64407683829631</v>
          </cell>
          <cell r="X11">
            <v>173872.93511439714</v>
          </cell>
          <cell r="Y11">
            <v>177762.96954501129</v>
          </cell>
          <cell r="Z11">
            <v>181273.33940224984</v>
          </cell>
          <cell r="AA11">
            <v>177290.43042740319</v>
          </cell>
          <cell r="AB11">
            <v>-30.029692063133552</v>
          </cell>
          <cell r="AC11">
            <v>-208.83974375810794</v>
          </cell>
          <cell r="AD11">
            <v>0</v>
          </cell>
          <cell r="AE11">
            <v>0</v>
          </cell>
          <cell r="AF11">
            <v>0</v>
          </cell>
          <cell r="AG11">
            <v>0</v>
          </cell>
          <cell r="AH11">
            <v>0</v>
          </cell>
          <cell r="AI11">
            <v>0</v>
          </cell>
          <cell r="AJ11">
            <v>710199.67448906146</v>
          </cell>
          <cell r="AK11">
            <v>3773000</v>
          </cell>
          <cell r="AL11">
            <v>1490</v>
          </cell>
          <cell r="AM11">
            <v>19065.763073531849</v>
          </cell>
          <cell r="AN11">
            <v>18589.118996693553</v>
          </cell>
          <cell r="AO11">
            <v>14398.033271803051</v>
          </cell>
          <cell r="AP11">
            <v>14038.082440007975</v>
          </cell>
          <cell r="AQ11">
            <v>-146.72293710635313</v>
          </cell>
          <cell r="AR11">
            <v>-328.14375016415488</v>
          </cell>
          <cell r="AS11">
            <v>0</v>
          </cell>
          <cell r="AT11">
            <v>0</v>
          </cell>
        </row>
        <row r="12">
          <cell r="D12" t="str">
            <v>E09000003</v>
          </cell>
          <cell r="E12">
            <v>7371</v>
          </cell>
          <cell r="F12">
            <v>7590</v>
          </cell>
          <cell r="G12">
            <v>7407</v>
          </cell>
          <cell r="H12">
            <v>7637</v>
          </cell>
          <cell r="I12">
            <v>7227</v>
          </cell>
          <cell r="J12">
            <v>7442</v>
          </cell>
          <cell r="K12">
            <v>7262</v>
          </cell>
          <cell r="L12">
            <v>7488</v>
          </cell>
          <cell r="M12">
            <v>7372</v>
          </cell>
          <cell r="N12">
            <v>7836</v>
          </cell>
          <cell r="O12">
            <v>0</v>
          </cell>
          <cell r="P12">
            <v>0</v>
          </cell>
          <cell r="Q12">
            <v>1.9530078320279955E-2</v>
          </cell>
          <cell r="R12">
            <v>586</v>
          </cell>
          <cell r="S12">
            <v>1174344</v>
          </cell>
          <cell r="T12">
            <v>144</v>
          </cell>
          <cell r="U12">
            <v>292</v>
          </cell>
          <cell r="V12">
            <v>437</v>
          </cell>
          <cell r="W12">
            <v>586</v>
          </cell>
          <cell r="X12">
            <v>288576</v>
          </cell>
          <cell r="Y12">
            <v>296592</v>
          </cell>
          <cell r="Z12">
            <v>290580</v>
          </cell>
          <cell r="AA12">
            <v>298596</v>
          </cell>
          <cell r="AB12">
            <v>-1</v>
          </cell>
          <cell r="AC12">
            <v>-246</v>
          </cell>
          <cell r="AD12">
            <v>0</v>
          </cell>
          <cell r="AE12">
            <v>0</v>
          </cell>
          <cell r="AF12">
            <v>0</v>
          </cell>
          <cell r="AG12">
            <v>0</v>
          </cell>
          <cell r="AH12">
            <v>0</v>
          </cell>
          <cell r="AI12">
            <v>0</v>
          </cell>
          <cell r="AJ12">
            <v>1174344</v>
          </cell>
          <cell r="AK12">
            <v>6225000</v>
          </cell>
          <cell r="AL12">
            <v>2004</v>
          </cell>
          <cell r="AM12">
            <v>30005</v>
          </cell>
          <cell r="AN12">
            <v>29419</v>
          </cell>
          <cell r="AO12">
            <v>22634</v>
          </cell>
          <cell r="AP12">
            <v>22192</v>
          </cell>
          <cell r="AQ12">
            <v>145</v>
          </cell>
          <cell r="AR12">
            <v>-394</v>
          </cell>
          <cell r="AS12">
            <v>0</v>
          </cell>
          <cell r="AT12">
            <v>0</v>
          </cell>
        </row>
        <row r="13">
          <cell r="D13" t="str">
            <v>E08000016</v>
          </cell>
          <cell r="E13">
            <v>7750</v>
          </cell>
          <cell r="F13">
            <v>7762</v>
          </cell>
          <cell r="G13">
            <v>7481</v>
          </cell>
          <cell r="H13">
            <v>7823</v>
          </cell>
          <cell r="I13">
            <v>7622</v>
          </cell>
          <cell r="J13">
            <v>7704</v>
          </cell>
          <cell r="K13">
            <v>7128</v>
          </cell>
          <cell r="L13">
            <v>7470</v>
          </cell>
          <cell r="M13">
            <v>7864</v>
          </cell>
          <cell r="N13">
            <v>8149</v>
          </cell>
          <cell r="O13">
            <v>0</v>
          </cell>
          <cell r="P13">
            <v>0</v>
          </cell>
          <cell r="Q13">
            <v>2.8946002076843197E-2</v>
          </cell>
          <cell r="R13">
            <v>892</v>
          </cell>
          <cell r="S13">
            <v>1976672</v>
          </cell>
          <cell r="T13">
            <v>128</v>
          </cell>
          <cell r="U13">
            <v>186</v>
          </cell>
          <cell r="V13">
            <v>539</v>
          </cell>
          <cell r="W13">
            <v>892</v>
          </cell>
          <cell r="X13">
            <v>283648</v>
          </cell>
          <cell r="Y13">
            <v>128528</v>
          </cell>
          <cell r="Z13">
            <v>782248</v>
          </cell>
          <cell r="AA13">
            <v>782248</v>
          </cell>
          <cell r="AB13">
            <v>-114</v>
          </cell>
          <cell r="AC13">
            <v>-387</v>
          </cell>
          <cell r="AD13">
            <v>0</v>
          </cell>
          <cell r="AE13">
            <v>0</v>
          </cell>
          <cell r="AF13">
            <v>0</v>
          </cell>
          <cell r="AG13">
            <v>0</v>
          </cell>
          <cell r="AH13">
            <v>0</v>
          </cell>
          <cell r="AI13">
            <v>0</v>
          </cell>
          <cell r="AJ13">
            <v>1976672</v>
          </cell>
          <cell r="AK13">
            <v>5306000</v>
          </cell>
          <cell r="AL13">
            <v>2216</v>
          </cell>
          <cell r="AM13">
            <v>30816</v>
          </cell>
          <cell r="AN13">
            <v>29924</v>
          </cell>
          <cell r="AO13">
            <v>23066</v>
          </cell>
          <cell r="AP13">
            <v>22302</v>
          </cell>
          <cell r="AQ13">
            <v>242</v>
          </cell>
          <cell r="AR13">
            <v>-445</v>
          </cell>
          <cell r="AS13">
            <v>0</v>
          </cell>
          <cell r="AT13">
            <v>0</v>
          </cell>
        </row>
        <row r="14">
          <cell r="D14" t="str">
            <v>E06000022</v>
          </cell>
          <cell r="E14">
            <v>3549.9864846031746</v>
          </cell>
          <cell r="F14">
            <v>3525.860809665593</v>
          </cell>
          <cell r="G14">
            <v>3480.2940167053407</v>
          </cell>
          <cell r="H14">
            <v>3932.1450465547955</v>
          </cell>
          <cell r="I14">
            <v>3714.548401976077</v>
          </cell>
          <cell r="J14">
            <v>3548.5088866768901</v>
          </cell>
          <cell r="K14">
            <v>3500.4898647200926</v>
          </cell>
          <cell r="L14">
            <v>3965.3936725759845</v>
          </cell>
          <cell r="M14">
            <v>3631</v>
          </cell>
          <cell r="N14">
            <v>3792</v>
          </cell>
          <cell r="O14">
            <v>0</v>
          </cell>
          <cell r="P14">
            <v>0</v>
          </cell>
          <cell r="Q14">
            <v>-1.6610278295271584E-2</v>
          </cell>
          <cell r="R14">
            <v>-240.65446842014171</v>
          </cell>
          <cell r="S14">
            <v>0</v>
          </cell>
          <cell r="T14">
            <v>-164.56191737290237</v>
          </cell>
          <cell r="U14">
            <v>-187.20999438419949</v>
          </cell>
          <cell r="V14">
            <v>-207.40584239895179</v>
          </cell>
          <cell r="W14">
            <v>-240.65446842014171</v>
          </cell>
          <cell r="X14">
            <v>0</v>
          </cell>
          <cell r="Y14">
            <v>0</v>
          </cell>
          <cell r="Z14">
            <v>0</v>
          </cell>
          <cell r="AA14">
            <v>0</v>
          </cell>
          <cell r="AB14">
            <v>-81.013515396825369</v>
          </cell>
          <cell r="AC14">
            <v>-266.13919033440698</v>
          </cell>
          <cell r="AD14">
            <v>0</v>
          </cell>
          <cell r="AE14">
            <v>0</v>
          </cell>
          <cell r="AF14">
            <v>0</v>
          </cell>
          <cell r="AG14">
            <v>0</v>
          </cell>
          <cell r="AH14">
            <v>0</v>
          </cell>
          <cell r="AI14">
            <v>0</v>
          </cell>
          <cell r="AJ14">
            <v>0</v>
          </cell>
          <cell r="AK14">
            <v>3205000</v>
          </cell>
          <cell r="AL14">
            <v>1978</v>
          </cell>
          <cell r="AM14">
            <v>14488.286357528903</v>
          </cell>
          <cell r="AN14">
            <v>14728.940825949045</v>
          </cell>
          <cell r="AO14">
            <v>10938.299872925729</v>
          </cell>
          <cell r="AP14">
            <v>11014.392423972968</v>
          </cell>
          <cell r="AQ14">
            <v>-83.548401976077002</v>
          </cell>
          <cell r="AR14">
            <v>-243.49111332310986</v>
          </cell>
          <cell r="AS14">
            <v>0</v>
          </cell>
          <cell r="AT14">
            <v>0</v>
          </cell>
        </row>
        <row r="15">
          <cell r="D15" t="str">
            <v>E06000055</v>
          </cell>
          <cell r="E15">
            <v>3449</v>
          </cell>
          <cell r="F15">
            <v>3618</v>
          </cell>
          <cell r="G15">
            <v>3558</v>
          </cell>
          <cell r="H15">
            <v>3958</v>
          </cell>
          <cell r="I15">
            <v>3415</v>
          </cell>
          <cell r="J15">
            <v>3582</v>
          </cell>
          <cell r="K15">
            <v>3522</v>
          </cell>
          <cell r="L15">
            <v>3918</v>
          </cell>
          <cell r="M15">
            <v>3837</v>
          </cell>
          <cell r="N15" t="e">
            <v>#N/A</v>
          </cell>
          <cell r="O15">
            <v>0</v>
          </cell>
          <cell r="P15">
            <v>0</v>
          </cell>
          <cell r="Q15">
            <v>1.0011657409312213E-2</v>
          </cell>
          <cell r="R15">
            <v>146</v>
          </cell>
          <cell r="S15">
            <v>217540</v>
          </cell>
          <cell r="T15">
            <v>34</v>
          </cell>
          <cell r="U15">
            <v>70</v>
          </cell>
          <cell r="V15">
            <v>106</v>
          </cell>
          <cell r="W15">
            <v>146</v>
          </cell>
          <cell r="X15">
            <v>50660</v>
          </cell>
          <cell r="Y15">
            <v>53640</v>
          </cell>
          <cell r="Z15">
            <v>53640</v>
          </cell>
          <cell r="AA15">
            <v>59600</v>
          </cell>
          <cell r="AB15">
            <v>-388</v>
          </cell>
          <cell r="AC15" t="e">
            <v>#N/A</v>
          </cell>
          <cell r="AD15">
            <v>0</v>
          </cell>
          <cell r="AE15">
            <v>0</v>
          </cell>
          <cell r="AF15">
            <v>0</v>
          </cell>
          <cell r="AG15">
            <v>0</v>
          </cell>
          <cell r="AH15">
            <v>0</v>
          </cell>
          <cell r="AI15">
            <v>0</v>
          </cell>
          <cell r="AJ15">
            <v>217540</v>
          </cell>
          <cell r="AK15">
            <v>2716000</v>
          </cell>
          <cell r="AL15">
            <v>1490</v>
          </cell>
          <cell r="AM15">
            <v>14583</v>
          </cell>
          <cell r="AN15">
            <v>14437</v>
          </cell>
          <cell r="AO15">
            <v>11134</v>
          </cell>
          <cell r="AP15">
            <v>11022</v>
          </cell>
          <cell r="AQ15">
            <v>422</v>
          </cell>
          <cell r="AR15" t="e">
            <v>#N/A</v>
          </cell>
          <cell r="AS15">
            <v>0</v>
          </cell>
          <cell r="AT15">
            <v>0</v>
          </cell>
        </row>
        <row r="16">
          <cell r="D16" t="str">
            <v>E09000004</v>
          </cell>
          <cell r="E16">
            <v>4813.66</v>
          </cell>
          <cell r="F16">
            <v>5076.26</v>
          </cell>
          <cell r="G16">
            <v>5524.7</v>
          </cell>
          <cell r="H16">
            <v>5683</v>
          </cell>
          <cell r="I16">
            <v>4766</v>
          </cell>
          <cell r="J16">
            <v>5026</v>
          </cell>
          <cell r="K16">
            <v>5470</v>
          </cell>
          <cell r="L16">
            <v>5637</v>
          </cell>
          <cell r="M16">
            <v>4766</v>
          </cell>
          <cell r="N16">
            <v>5002</v>
          </cell>
          <cell r="O16">
            <v>0</v>
          </cell>
          <cell r="P16">
            <v>0</v>
          </cell>
          <cell r="Q16">
            <v>9.4143320431403638E-3</v>
          </cell>
          <cell r="R16">
            <v>198.61999999999898</v>
          </cell>
          <cell r="S16">
            <v>295943.79999999847</v>
          </cell>
          <cell r="T16">
            <v>47.659999999999854</v>
          </cell>
          <cell r="U16">
            <v>97.920000000000073</v>
          </cell>
          <cell r="V16">
            <v>152.61999999999898</v>
          </cell>
          <cell r="W16">
            <v>198.61999999999898</v>
          </cell>
          <cell r="X16">
            <v>71013.399999999776</v>
          </cell>
          <cell r="Y16">
            <v>74887.400000000329</v>
          </cell>
          <cell r="Z16">
            <v>81502.999999998399</v>
          </cell>
          <cell r="AA16">
            <v>68539.999999999971</v>
          </cell>
          <cell r="AB16">
            <v>47.659999999999854</v>
          </cell>
          <cell r="AC16">
            <v>74.260000000000218</v>
          </cell>
          <cell r="AD16">
            <v>0</v>
          </cell>
          <cell r="AE16">
            <v>0</v>
          </cell>
          <cell r="AF16">
            <v>71013.399999999776</v>
          </cell>
          <cell r="AG16">
            <v>74887.400000000329</v>
          </cell>
          <cell r="AH16">
            <v>0</v>
          </cell>
          <cell r="AI16">
            <v>0</v>
          </cell>
          <cell r="AJ16">
            <v>295943.79999999847</v>
          </cell>
          <cell r="AK16">
            <v>3962000</v>
          </cell>
          <cell r="AL16">
            <v>1490</v>
          </cell>
          <cell r="AM16">
            <v>21097.62</v>
          </cell>
          <cell r="AN16">
            <v>20899</v>
          </cell>
          <cell r="AO16">
            <v>16283.96</v>
          </cell>
          <cell r="AP16">
            <v>16133</v>
          </cell>
          <cell r="AQ16">
            <v>0</v>
          </cell>
          <cell r="AR16">
            <v>24</v>
          </cell>
          <cell r="AS16">
            <v>0</v>
          </cell>
          <cell r="AT16">
            <v>0</v>
          </cell>
        </row>
        <row r="17">
          <cell r="D17" t="str">
            <v>E08000025</v>
          </cell>
          <cell r="E17">
            <v>30046</v>
          </cell>
          <cell r="F17">
            <v>31066</v>
          </cell>
          <cell r="G17">
            <v>31091</v>
          </cell>
          <cell r="H17">
            <v>30529</v>
          </cell>
          <cell r="I17">
            <v>28994.39</v>
          </cell>
          <cell r="J17">
            <v>29978.69</v>
          </cell>
          <cell r="K17">
            <v>30002.814999999999</v>
          </cell>
          <cell r="L17">
            <v>29460.485000000001</v>
          </cell>
          <cell r="M17">
            <v>30039</v>
          </cell>
          <cell r="N17">
            <v>31136</v>
          </cell>
          <cell r="O17">
            <v>0</v>
          </cell>
          <cell r="P17">
            <v>0</v>
          </cell>
          <cell r="Q17">
            <v>3.4999999999999962E-2</v>
          </cell>
          <cell r="R17">
            <v>4295.6199999999953</v>
          </cell>
          <cell r="S17">
            <v>6400473.7999999933</v>
          </cell>
          <cell r="T17">
            <v>1051.6100000000006</v>
          </cell>
          <cell r="U17">
            <v>2138.9199999999983</v>
          </cell>
          <cell r="V17">
            <v>3227.1049999999959</v>
          </cell>
          <cell r="W17">
            <v>4295.6199999999953</v>
          </cell>
          <cell r="X17">
            <v>1566898.9000000011</v>
          </cell>
          <cell r="Y17">
            <v>1620091.8999999964</v>
          </cell>
          <cell r="Z17">
            <v>1621395.6499999962</v>
          </cell>
          <cell r="AA17">
            <v>1592087.3499999996</v>
          </cell>
          <cell r="AB17">
            <v>7</v>
          </cell>
          <cell r="AC17">
            <v>-70</v>
          </cell>
          <cell r="AD17">
            <v>0</v>
          </cell>
          <cell r="AE17">
            <v>0</v>
          </cell>
          <cell r="AF17">
            <v>10430</v>
          </cell>
          <cell r="AG17">
            <v>0</v>
          </cell>
          <cell r="AH17">
            <v>0</v>
          </cell>
          <cell r="AI17">
            <v>0</v>
          </cell>
          <cell r="AJ17">
            <v>6400473.7999999933</v>
          </cell>
          <cell r="AK17">
            <v>21454000</v>
          </cell>
          <cell r="AL17">
            <v>1490</v>
          </cell>
          <cell r="AM17">
            <v>122732</v>
          </cell>
          <cell r="AN17">
            <v>118436.38</v>
          </cell>
          <cell r="AO17">
            <v>92686</v>
          </cell>
          <cell r="AP17">
            <v>89441.989999999991</v>
          </cell>
          <cell r="AQ17">
            <v>1044.6100000000006</v>
          </cell>
          <cell r="AR17">
            <v>-1157.3100000000013</v>
          </cell>
          <cell r="AS17">
            <v>0</v>
          </cell>
          <cell r="AT17">
            <v>0</v>
          </cell>
        </row>
        <row r="18">
          <cell r="D18" t="str">
            <v>E06000008</v>
          </cell>
          <cell r="E18">
            <v>4919</v>
          </cell>
          <cell r="F18">
            <v>4757</v>
          </cell>
          <cell r="G18">
            <v>4565</v>
          </cell>
          <cell r="H18">
            <v>5027</v>
          </cell>
          <cell r="I18">
            <v>4919</v>
          </cell>
          <cell r="J18">
            <v>4582</v>
          </cell>
          <cell r="K18">
            <v>4484</v>
          </cell>
          <cell r="L18">
            <v>4857</v>
          </cell>
          <cell r="M18">
            <v>4644</v>
          </cell>
          <cell r="N18">
            <v>4671</v>
          </cell>
          <cell r="O18">
            <v>0</v>
          </cell>
          <cell r="P18">
            <v>0</v>
          </cell>
          <cell r="Q18">
            <v>2.2109196595391321E-2</v>
          </cell>
          <cell r="R18">
            <v>426</v>
          </cell>
          <cell r="S18">
            <v>634740</v>
          </cell>
          <cell r="T18">
            <v>0</v>
          </cell>
          <cell r="U18">
            <v>175</v>
          </cell>
          <cell r="V18">
            <v>256</v>
          </cell>
          <cell r="W18">
            <v>426</v>
          </cell>
          <cell r="X18">
            <v>0</v>
          </cell>
          <cell r="Y18">
            <v>260750</v>
          </cell>
          <cell r="Z18">
            <v>120690</v>
          </cell>
          <cell r="AA18">
            <v>253300</v>
          </cell>
          <cell r="AB18">
            <v>275</v>
          </cell>
          <cell r="AC18">
            <v>86</v>
          </cell>
          <cell r="AD18">
            <v>0</v>
          </cell>
          <cell r="AE18">
            <v>0</v>
          </cell>
          <cell r="AF18">
            <v>0</v>
          </cell>
          <cell r="AG18">
            <v>260750</v>
          </cell>
          <cell r="AH18">
            <v>0</v>
          </cell>
          <cell r="AI18">
            <v>0</v>
          </cell>
          <cell r="AJ18">
            <v>634740</v>
          </cell>
          <cell r="AK18">
            <v>3123000</v>
          </cell>
          <cell r="AL18">
            <v>1490</v>
          </cell>
          <cell r="AM18">
            <v>19268</v>
          </cell>
          <cell r="AN18">
            <v>18842</v>
          </cell>
          <cell r="AO18">
            <v>14349</v>
          </cell>
          <cell r="AP18">
            <v>13923</v>
          </cell>
          <cell r="AQ18">
            <v>-275</v>
          </cell>
          <cell r="AR18">
            <v>-89</v>
          </cell>
          <cell r="AS18">
            <v>0</v>
          </cell>
          <cell r="AT18">
            <v>0</v>
          </cell>
        </row>
        <row r="19">
          <cell r="D19" t="str">
            <v>E06000009</v>
          </cell>
          <cell r="E19">
            <v>4851</v>
          </cell>
          <cell r="F19">
            <v>5101</v>
          </cell>
          <cell r="G19">
            <v>4853</v>
          </cell>
          <cell r="H19">
            <v>5129</v>
          </cell>
          <cell r="I19">
            <v>4848</v>
          </cell>
          <cell r="J19">
            <v>4870</v>
          </cell>
          <cell r="K19">
            <v>4672</v>
          </cell>
          <cell r="L19">
            <v>4855</v>
          </cell>
          <cell r="M19">
            <v>5046</v>
          </cell>
          <cell r="N19">
            <v>5136</v>
          </cell>
          <cell r="O19">
            <v>0</v>
          </cell>
          <cell r="P19">
            <v>0</v>
          </cell>
          <cell r="Q19">
            <v>3.4564061402628674E-2</v>
          </cell>
          <cell r="R19">
            <v>689</v>
          </cell>
          <cell r="S19">
            <v>1309100</v>
          </cell>
          <cell r="T19">
            <v>3</v>
          </cell>
          <cell r="U19">
            <v>234</v>
          </cell>
          <cell r="V19">
            <v>415</v>
          </cell>
          <cell r="W19">
            <v>689</v>
          </cell>
          <cell r="X19">
            <v>5700</v>
          </cell>
          <cell r="Y19">
            <v>438900</v>
          </cell>
          <cell r="Z19">
            <v>343900</v>
          </cell>
          <cell r="AA19">
            <v>520600</v>
          </cell>
          <cell r="AB19">
            <v>-195</v>
          </cell>
          <cell r="AC19">
            <v>-35</v>
          </cell>
          <cell r="AD19">
            <v>0</v>
          </cell>
          <cell r="AE19">
            <v>0</v>
          </cell>
          <cell r="AF19">
            <v>0</v>
          </cell>
          <cell r="AG19">
            <v>0</v>
          </cell>
          <cell r="AH19">
            <v>0</v>
          </cell>
          <cell r="AI19">
            <v>0</v>
          </cell>
          <cell r="AJ19">
            <v>1309100</v>
          </cell>
          <cell r="AK19">
            <v>3593000</v>
          </cell>
          <cell r="AL19">
            <v>1900</v>
          </cell>
          <cell r="AM19">
            <v>19934</v>
          </cell>
          <cell r="AN19">
            <v>19245</v>
          </cell>
          <cell r="AO19">
            <v>15083</v>
          </cell>
          <cell r="AP19">
            <v>14397</v>
          </cell>
          <cell r="AQ19">
            <v>198</v>
          </cell>
          <cell r="AR19">
            <v>-266</v>
          </cell>
          <cell r="AS19">
            <v>0</v>
          </cell>
          <cell r="AT19">
            <v>0</v>
          </cell>
        </row>
        <row r="20">
          <cell r="D20" t="str">
            <v>E08000001</v>
          </cell>
          <cell r="E20">
            <v>8338</v>
          </cell>
          <cell r="F20">
            <v>8610</v>
          </cell>
          <cell r="G20">
            <v>8310</v>
          </cell>
          <cell r="H20">
            <v>8983</v>
          </cell>
          <cell r="I20">
            <v>8020</v>
          </cell>
          <cell r="J20">
            <v>8315</v>
          </cell>
          <cell r="K20">
            <v>8018</v>
          </cell>
          <cell r="L20">
            <v>8689</v>
          </cell>
          <cell r="M20">
            <v>8437</v>
          </cell>
          <cell r="N20">
            <v>8436</v>
          </cell>
          <cell r="O20">
            <v>0</v>
          </cell>
          <cell r="P20">
            <v>0</v>
          </cell>
          <cell r="Q20">
            <v>3.5016500686311729E-2</v>
          </cell>
          <cell r="R20">
            <v>1199</v>
          </cell>
          <cell r="S20">
            <v>1786510</v>
          </cell>
          <cell r="T20">
            <v>318</v>
          </cell>
          <cell r="U20">
            <v>613</v>
          </cell>
          <cell r="V20">
            <v>905</v>
          </cell>
          <cell r="W20">
            <v>1199</v>
          </cell>
          <cell r="X20">
            <v>473820</v>
          </cell>
          <cell r="Y20">
            <v>439550</v>
          </cell>
          <cell r="Z20">
            <v>435080</v>
          </cell>
          <cell r="AA20">
            <v>438060</v>
          </cell>
          <cell r="AB20">
            <v>-99</v>
          </cell>
          <cell r="AC20">
            <v>174</v>
          </cell>
          <cell r="AD20">
            <v>0</v>
          </cell>
          <cell r="AE20">
            <v>0</v>
          </cell>
          <cell r="AF20">
            <v>0</v>
          </cell>
          <cell r="AG20">
            <v>111750</v>
          </cell>
          <cell r="AH20">
            <v>0</v>
          </cell>
          <cell r="AI20">
            <v>0</v>
          </cell>
          <cell r="AJ20">
            <v>1786510</v>
          </cell>
          <cell r="AK20">
            <v>5480000</v>
          </cell>
          <cell r="AL20">
            <v>1490</v>
          </cell>
          <cell r="AM20">
            <v>34241</v>
          </cell>
          <cell r="AN20">
            <v>33042</v>
          </cell>
          <cell r="AO20">
            <v>25903</v>
          </cell>
          <cell r="AP20">
            <v>25022</v>
          </cell>
          <cell r="AQ20">
            <v>417</v>
          </cell>
          <cell r="AR20">
            <v>-121</v>
          </cell>
          <cell r="AS20">
            <v>0</v>
          </cell>
          <cell r="AT20">
            <v>0</v>
          </cell>
        </row>
        <row r="21">
          <cell r="D21" t="str">
            <v>E06000028 &amp; E06000029</v>
          </cell>
          <cell r="E21">
            <v>9627</v>
          </cell>
          <cell r="F21">
            <v>8765</v>
          </cell>
          <cell r="G21">
            <v>8908</v>
          </cell>
          <cell r="H21">
            <v>9228</v>
          </cell>
          <cell r="I21">
            <v>9844</v>
          </cell>
          <cell r="J21">
            <v>9196</v>
          </cell>
          <cell r="K21">
            <v>8737</v>
          </cell>
          <cell r="L21">
            <v>8167</v>
          </cell>
          <cell r="M21">
            <v>9845</v>
          </cell>
          <cell r="N21">
            <v>9781</v>
          </cell>
          <cell r="O21">
            <v>0</v>
          </cell>
          <cell r="P21">
            <v>0</v>
          </cell>
          <cell r="Q21">
            <v>1.5987735435830049E-2</v>
          </cell>
          <cell r="R21">
            <v>584</v>
          </cell>
          <cell r="S21">
            <v>440920</v>
          </cell>
          <cell r="T21">
            <v>-217</v>
          </cell>
          <cell r="U21">
            <v>-648</v>
          </cell>
          <cell r="V21">
            <v>-477</v>
          </cell>
          <cell r="W21">
            <v>584</v>
          </cell>
          <cell r="X21">
            <v>0</v>
          </cell>
          <cell r="Y21">
            <v>0</v>
          </cell>
          <cell r="Z21">
            <v>0</v>
          </cell>
          <cell r="AA21">
            <v>440920</v>
          </cell>
          <cell r="AB21">
            <v>-218</v>
          </cell>
          <cell r="AC21">
            <v>-1016</v>
          </cell>
          <cell r="AD21">
            <v>0</v>
          </cell>
          <cell r="AE21">
            <v>0</v>
          </cell>
          <cell r="AF21">
            <v>0</v>
          </cell>
          <cell r="AG21">
            <v>0</v>
          </cell>
          <cell r="AH21">
            <v>0</v>
          </cell>
          <cell r="AI21">
            <v>0</v>
          </cell>
          <cell r="AJ21">
            <v>440920</v>
          </cell>
          <cell r="AK21">
            <v>6374000</v>
          </cell>
          <cell r="AL21">
            <v>755</v>
          </cell>
          <cell r="AM21">
            <v>36528</v>
          </cell>
          <cell r="AN21">
            <v>35944</v>
          </cell>
          <cell r="AO21">
            <v>26901</v>
          </cell>
          <cell r="AP21">
            <v>26100</v>
          </cell>
          <cell r="AQ21">
            <v>1</v>
          </cell>
          <cell r="AR21">
            <v>-585</v>
          </cell>
          <cell r="AS21">
            <v>0</v>
          </cell>
          <cell r="AT21">
            <v>0</v>
          </cell>
        </row>
        <row r="22">
          <cell r="D22" t="str">
            <v>E06000036</v>
          </cell>
          <cell r="E22">
            <v>2147</v>
          </cell>
          <cell r="F22">
            <v>2158</v>
          </cell>
          <cell r="G22">
            <v>2222</v>
          </cell>
          <cell r="H22">
            <v>2298</v>
          </cell>
          <cell r="I22">
            <v>2068</v>
          </cell>
          <cell r="J22">
            <v>2097</v>
          </cell>
          <cell r="K22">
            <v>2149</v>
          </cell>
          <cell r="L22">
            <v>2221</v>
          </cell>
          <cell r="M22">
            <v>2199</v>
          </cell>
          <cell r="N22">
            <v>2345</v>
          </cell>
          <cell r="O22">
            <v>0</v>
          </cell>
          <cell r="P22">
            <v>0</v>
          </cell>
          <cell r="Q22">
            <v>3.2861189801699719E-2</v>
          </cell>
          <cell r="R22">
            <v>290</v>
          </cell>
          <cell r="S22">
            <v>432100</v>
          </cell>
          <cell r="T22">
            <v>79</v>
          </cell>
          <cell r="U22">
            <v>140</v>
          </cell>
          <cell r="V22">
            <v>213</v>
          </cell>
          <cell r="W22">
            <v>290</v>
          </cell>
          <cell r="X22">
            <v>117710</v>
          </cell>
          <cell r="Y22">
            <v>90890</v>
          </cell>
          <cell r="Z22">
            <v>108770</v>
          </cell>
          <cell r="AA22">
            <v>114730</v>
          </cell>
          <cell r="AB22">
            <v>-52</v>
          </cell>
          <cell r="AC22">
            <v>-187</v>
          </cell>
          <cell r="AD22">
            <v>0</v>
          </cell>
          <cell r="AE22">
            <v>0</v>
          </cell>
          <cell r="AF22">
            <v>0</v>
          </cell>
          <cell r="AG22">
            <v>0</v>
          </cell>
          <cell r="AH22">
            <v>0</v>
          </cell>
          <cell r="AI22">
            <v>0</v>
          </cell>
          <cell r="AJ22">
            <v>432100</v>
          </cell>
          <cell r="AK22">
            <v>1761000</v>
          </cell>
          <cell r="AL22">
            <v>1490</v>
          </cell>
          <cell r="AM22">
            <v>8825</v>
          </cell>
          <cell r="AN22">
            <v>8535</v>
          </cell>
          <cell r="AO22">
            <v>6678</v>
          </cell>
          <cell r="AP22">
            <v>6467</v>
          </cell>
          <cell r="AQ22">
            <v>131</v>
          </cell>
          <cell r="AR22">
            <v>-248</v>
          </cell>
          <cell r="AS22">
            <v>0</v>
          </cell>
          <cell r="AT22">
            <v>0</v>
          </cell>
        </row>
        <row r="23">
          <cell r="D23" t="str">
            <v>E08000032</v>
          </cell>
          <cell r="E23">
            <v>15802</v>
          </cell>
          <cell r="F23">
            <v>15693</v>
          </cell>
          <cell r="G23">
            <v>15325</v>
          </cell>
          <cell r="H23">
            <v>15415</v>
          </cell>
          <cell r="I23">
            <v>15762</v>
          </cell>
          <cell r="J23">
            <v>15264</v>
          </cell>
          <cell r="K23">
            <v>14884</v>
          </cell>
          <cell r="L23">
            <v>14962</v>
          </cell>
          <cell r="M23">
            <v>14173</v>
          </cell>
          <cell r="N23">
            <v>14115</v>
          </cell>
          <cell r="O23">
            <v>0</v>
          </cell>
          <cell r="P23">
            <v>0</v>
          </cell>
          <cell r="Q23">
            <v>2.1900859644894351E-2</v>
          </cell>
          <cell r="R23">
            <v>1363</v>
          </cell>
          <cell r="S23">
            <v>2030870</v>
          </cell>
          <cell r="T23">
            <v>40</v>
          </cell>
          <cell r="U23">
            <v>469</v>
          </cell>
          <cell r="V23">
            <v>910</v>
          </cell>
          <cell r="W23">
            <v>1363</v>
          </cell>
          <cell r="X23">
            <v>59600</v>
          </cell>
          <cell r="Y23">
            <v>639210</v>
          </cell>
          <cell r="Z23">
            <v>657090</v>
          </cell>
          <cell r="AA23">
            <v>674970</v>
          </cell>
          <cell r="AB23">
            <v>1629</v>
          </cell>
          <cell r="AC23">
            <v>1578</v>
          </cell>
          <cell r="AD23">
            <v>0</v>
          </cell>
          <cell r="AE23">
            <v>0</v>
          </cell>
          <cell r="AF23">
            <v>59600</v>
          </cell>
          <cell r="AG23">
            <v>639210</v>
          </cell>
          <cell r="AH23">
            <v>0</v>
          </cell>
          <cell r="AI23">
            <v>0</v>
          </cell>
          <cell r="AJ23">
            <v>2030870</v>
          </cell>
          <cell r="AK23">
            <v>9866000</v>
          </cell>
          <cell r="AL23">
            <v>1490</v>
          </cell>
          <cell r="AM23">
            <v>62235</v>
          </cell>
          <cell r="AN23">
            <v>60872</v>
          </cell>
          <cell r="AO23">
            <v>46433</v>
          </cell>
          <cell r="AP23">
            <v>45110</v>
          </cell>
          <cell r="AQ23">
            <v>-1589</v>
          </cell>
          <cell r="AR23">
            <v>1149</v>
          </cell>
          <cell r="AS23">
            <v>0</v>
          </cell>
          <cell r="AT23">
            <v>0</v>
          </cell>
        </row>
        <row r="24">
          <cell r="D24" t="str">
            <v>E09000005</v>
          </cell>
          <cell r="E24">
            <v>7022</v>
          </cell>
          <cell r="F24">
            <v>6875</v>
          </cell>
          <cell r="G24">
            <v>6744</v>
          </cell>
          <cell r="H24">
            <v>6867</v>
          </cell>
          <cell r="I24">
            <v>6775</v>
          </cell>
          <cell r="J24">
            <v>7150</v>
          </cell>
          <cell r="K24">
            <v>7013.76</v>
          </cell>
          <cell r="L24">
            <v>7141.68</v>
          </cell>
          <cell r="M24">
            <v>6775</v>
          </cell>
          <cell r="N24">
            <v>7074</v>
          </cell>
          <cell r="O24">
            <v>0</v>
          </cell>
          <cell r="P24">
            <v>0</v>
          </cell>
          <cell r="Q24">
            <v>-2.0809946197469911E-2</v>
          </cell>
          <cell r="R24">
            <v>-572.44000000000233</v>
          </cell>
          <cell r="S24">
            <v>0</v>
          </cell>
          <cell r="T24">
            <v>247</v>
          </cell>
          <cell r="U24">
            <v>-28</v>
          </cell>
          <cell r="V24">
            <v>-297.76000000000204</v>
          </cell>
          <cell r="W24">
            <v>-572.44000000000233</v>
          </cell>
          <cell r="X24">
            <v>0</v>
          </cell>
          <cell r="Y24">
            <v>0</v>
          </cell>
          <cell r="Z24">
            <v>0</v>
          </cell>
          <cell r="AA24">
            <v>0</v>
          </cell>
          <cell r="AB24">
            <v>247</v>
          </cell>
          <cell r="AC24">
            <v>-199</v>
          </cell>
          <cell r="AD24">
            <v>0</v>
          </cell>
          <cell r="AE24">
            <v>0</v>
          </cell>
          <cell r="AF24">
            <v>0</v>
          </cell>
          <cell r="AG24">
            <v>0</v>
          </cell>
          <cell r="AH24">
            <v>0</v>
          </cell>
          <cell r="AI24">
            <v>0</v>
          </cell>
          <cell r="AJ24">
            <v>0</v>
          </cell>
          <cell r="AK24">
            <v>5732000</v>
          </cell>
          <cell r="AL24">
            <v>1490</v>
          </cell>
          <cell r="AM24">
            <v>27508</v>
          </cell>
          <cell r="AN24">
            <v>28080.440000000002</v>
          </cell>
          <cell r="AO24">
            <v>20486</v>
          </cell>
          <cell r="AP24">
            <v>21305.440000000002</v>
          </cell>
          <cell r="AQ24">
            <v>0</v>
          </cell>
          <cell r="AR24">
            <v>76</v>
          </cell>
          <cell r="AS24">
            <v>0</v>
          </cell>
          <cell r="AT24">
            <v>0</v>
          </cell>
        </row>
        <row r="25">
          <cell r="D25" t="str">
            <v>E06000043</v>
          </cell>
          <cell r="E25">
            <v>6091</v>
          </cell>
          <cell r="F25">
            <v>6652</v>
          </cell>
          <cell r="G25">
            <v>6399</v>
          </cell>
          <cell r="H25">
            <v>6468</v>
          </cell>
          <cell r="I25">
            <v>5978.5</v>
          </cell>
          <cell r="J25">
            <v>6526.4999999999991</v>
          </cell>
          <cell r="K25">
            <v>6267</v>
          </cell>
          <cell r="L25">
            <v>6369.5</v>
          </cell>
          <cell r="M25">
            <v>5987</v>
          </cell>
          <cell r="N25" t="e">
            <v>#N/A</v>
          </cell>
          <cell r="O25">
            <v>0</v>
          </cell>
          <cell r="P25">
            <v>0</v>
          </cell>
          <cell r="Q25">
            <v>1.829363529871144E-2</v>
          </cell>
          <cell r="R25">
            <v>468.5</v>
          </cell>
          <cell r="S25">
            <v>698065</v>
          </cell>
          <cell r="T25">
            <v>112.5</v>
          </cell>
          <cell r="U25">
            <v>238</v>
          </cell>
          <cell r="V25">
            <v>370</v>
          </cell>
          <cell r="W25">
            <v>468.5</v>
          </cell>
          <cell r="X25">
            <v>167625</v>
          </cell>
          <cell r="Y25">
            <v>186995</v>
          </cell>
          <cell r="Z25">
            <v>196680</v>
          </cell>
          <cell r="AA25">
            <v>146765</v>
          </cell>
          <cell r="AB25">
            <v>104</v>
          </cell>
          <cell r="AC25" t="e">
            <v>#N/A</v>
          </cell>
          <cell r="AD25">
            <v>0</v>
          </cell>
          <cell r="AE25">
            <v>0</v>
          </cell>
          <cell r="AF25">
            <v>154960</v>
          </cell>
          <cell r="AG25">
            <v>0</v>
          </cell>
          <cell r="AH25">
            <v>0</v>
          </cell>
          <cell r="AI25">
            <v>0</v>
          </cell>
          <cell r="AJ25">
            <v>698065</v>
          </cell>
          <cell r="AK25">
            <v>5221000</v>
          </cell>
          <cell r="AL25">
            <v>1490</v>
          </cell>
          <cell r="AM25">
            <v>25610</v>
          </cell>
          <cell r="AN25">
            <v>25141.5</v>
          </cell>
          <cell r="AO25">
            <v>19519</v>
          </cell>
          <cell r="AP25">
            <v>19163</v>
          </cell>
          <cell r="AQ25">
            <v>8.5</v>
          </cell>
          <cell r="AR25" t="e">
            <v>#N/A</v>
          </cell>
          <cell r="AS25">
            <v>0</v>
          </cell>
          <cell r="AT25">
            <v>0</v>
          </cell>
        </row>
        <row r="26">
          <cell r="D26" t="str">
            <v>E06000023</v>
          </cell>
          <cell r="E26">
            <v>3703</v>
          </cell>
          <cell r="F26">
            <v>3608</v>
          </cell>
          <cell r="G26">
            <v>3598</v>
          </cell>
          <cell r="H26">
            <v>3763</v>
          </cell>
          <cell r="I26">
            <v>3976</v>
          </cell>
          <cell r="J26">
            <v>3301</v>
          </cell>
          <cell r="K26">
            <v>3292</v>
          </cell>
          <cell r="L26">
            <v>3443</v>
          </cell>
          <cell r="M26">
            <v>3763</v>
          </cell>
          <cell r="N26">
            <v>4004</v>
          </cell>
          <cell r="O26">
            <v>0</v>
          </cell>
          <cell r="P26">
            <v>0</v>
          </cell>
          <cell r="Q26">
            <v>4.4983642311886583E-2</v>
          </cell>
          <cell r="R26">
            <v>660</v>
          </cell>
          <cell r="S26">
            <v>983400</v>
          </cell>
          <cell r="T26">
            <v>-273</v>
          </cell>
          <cell r="U26">
            <v>34</v>
          </cell>
          <cell r="V26">
            <v>340</v>
          </cell>
          <cell r="W26">
            <v>660</v>
          </cell>
          <cell r="X26">
            <v>0</v>
          </cell>
          <cell r="Y26">
            <v>50660</v>
          </cell>
          <cell r="Z26">
            <v>455940</v>
          </cell>
          <cell r="AA26">
            <v>476800</v>
          </cell>
          <cell r="AB26">
            <v>-60</v>
          </cell>
          <cell r="AC26">
            <v>-396</v>
          </cell>
          <cell r="AD26">
            <v>0</v>
          </cell>
          <cell r="AE26">
            <v>0</v>
          </cell>
          <cell r="AF26">
            <v>0</v>
          </cell>
          <cell r="AG26">
            <v>0</v>
          </cell>
          <cell r="AH26">
            <v>0</v>
          </cell>
          <cell r="AI26">
            <v>0</v>
          </cell>
          <cell r="AJ26">
            <v>983400</v>
          </cell>
          <cell r="AK26">
            <v>8071000</v>
          </cell>
          <cell r="AL26">
            <v>1490</v>
          </cell>
          <cell r="AM26">
            <v>14672</v>
          </cell>
          <cell r="AN26">
            <v>14012</v>
          </cell>
          <cell r="AO26">
            <v>10969</v>
          </cell>
          <cell r="AP26">
            <v>10036</v>
          </cell>
          <cell r="AQ26">
            <v>-213</v>
          </cell>
          <cell r="AR26">
            <v>-703</v>
          </cell>
          <cell r="AS26">
            <v>0</v>
          </cell>
          <cell r="AT26">
            <v>0</v>
          </cell>
        </row>
        <row r="27">
          <cell r="D27" t="str">
            <v>E09000006</v>
          </cell>
          <cell r="E27">
            <v>7278.5506999999998</v>
          </cell>
          <cell r="F27">
            <v>7310.3303999999998</v>
          </cell>
          <cell r="G27">
            <v>7071.9825000000001</v>
          </cell>
          <cell r="H27">
            <v>7640.0451000000003</v>
          </cell>
          <cell r="I27">
            <v>7113.0506999999998</v>
          </cell>
          <cell r="J27">
            <v>7144.8303999999998</v>
          </cell>
          <cell r="K27">
            <v>6906.4825000000001</v>
          </cell>
          <cell r="L27">
            <v>7474.5451000000003</v>
          </cell>
          <cell r="M27">
            <v>7358</v>
          </cell>
          <cell r="N27">
            <v>7806</v>
          </cell>
          <cell r="O27">
            <v>0</v>
          </cell>
          <cell r="P27">
            <v>0</v>
          </cell>
          <cell r="Q27">
            <v>2.2593155959016387E-2</v>
          </cell>
          <cell r="R27">
            <v>662</v>
          </cell>
          <cell r="S27">
            <v>1410304.94</v>
          </cell>
          <cell r="T27">
            <v>165.5</v>
          </cell>
          <cell r="U27">
            <v>331</v>
          </cell>
          <cell r="V27">
            <v>496.5</v>
          </cell>
          <cell r="W27">
            <v>662</v>
          </cell>
          <cell r="X27">
            <v>352576.23499999999</v>
          </cell>
          <cell r="Y27">
            <v>352576.23499999999</v>
          </cell>
          <cell r="Z27">
            <v>352576.2350000001</v>
          </cell>
          <cell r="AA27">
            <v>352576.23499999987</v>
          </cell>
          <cell r="AB27">
            <v>-79.449300000000221</v>
          </cell>
          <cell r="AC27">
            <v>-495.66960000000017</v>
          </cell>
          <cell r="AD27">
            <v>0</v>
          </cell>
          <cell r="AE27">
            <v>0</v>
          </cell>
          <cell r="AF27">
            <v>0</v>
          </cell>
          <cell r="AG27">
            <v>0</v>
          </cell>
          <cell r="AH27">
            <v>0</v>
          </cell>
          <cell r="AI27">
            <v>0</v>
          </cell>
          <cell r="AJ27">
            <v>1410304.94</v>
          </cell>
          <cell r="AK27">
            <v>5558000</v>
          </cell>
          <cell r="AL27">
            <v>2130.37</v>
          </cell>
          <cell r="AM27">
            <v>29300.908699999996</v>
          </cell>
          <cell r="AN27">
            <v>28638.908699999996</v>
          </cell>
          <cell r="AO27">
            <v>22022.358</v>
          </cell>
          <cell r="AP27">
            <v>21525.858</v>
          </cell>
          <cell r="AQ27">
            <v>244.94930000000022</v>
          </cell>
          <cell r="AR27">
            <v>-661.16960000000017</v>
          </cell>
          <cell r="AS27">
            <v>0</v>
          </cell>
          <cell r="AT27">
            <v>0</v>
          </cell>
        </row>
        <row r="28">
          <cell r="D28" t="str">
            <v>E10000002</v>
          </cell>
          <cell r="E28">
            <v>12417</v>
          </cell>
          <cell r="F28">
            <v>12417</v>
          </cell>
          <cell r="G28">
            <v>12511</v>
          </cell>
          <cell r="H28">
            <v>13658</v>
          </cell>
          <cell r="I28">
            <v>12675</v>
          </cell>
          <cell r="J28">
            <v>12984</v>
          </cell>
          <cell r="K28">
            <v>13082</v>
          </cell>
          <cell r="L28">
            <v>14295</v>
          </cell>
          <cell r="M28">
            <v>12545</v>
          </cell>
          <cell r="N28">
            <v>13477</v>
          </cell>
          <cell r="O28">
            <v>0</v>
          </cell>
          <cell r="P28">
            <v>0</v>
          </cell>
          <cell r="Q28">
            <v>-3.9860400368605768E-2</v>
          </cell>
          <cell r="R28">
            <v>-2033</v>
          </cell>
          <cell r="S28">
            <v>0</v>
          </cell>
          <cell r="T28">
            <v>-258</v>
          </cell>
          <cell r="U28">
            <v>-825</v>
          </cell>
          <cell r="V28">
            <v>-1396</v>
          </cell>
          <cell r="W28">
            <v>-2033</v>
          </cell>
          <cell r="X28">
            <v>0</v>
          </cell>
          <cell r="Y28">
            <v>0</v>
          </cell>
          <cell r="Z28">
            <v>0</v>
          </cell>
          <cell r="AA28">
            <v>0</v>
          </cell>
          <cell r="AB28">
            <v>-128</v>
          </cell>
          <cell r="AC28">
            <v>-1060</v>
          </cell>
          <cell r="AD28">
            <v>0</v>
          </cell>
          <cell r="AE28">
            <v>0</v>
          </cell>
          <cell r="AF28">
            <v>0</v>
          </cell>
          <cell r="AG28">
            <v>0</v>
          </cell>
          <cell r="AH28">
            <v>0</v>
          </cell>
          <cell r="AI28">
            <v>0</v>
          </cell>
          <cell r="AJ28">
            <v>0</v>
          </cell>
          <cell r="AK28">
            <v>7626000</v>
          </cell>
          <cell r="AL28">
            <v>1490</v>
          </cell>
          <cell r="AM28">
            <v>51003</v>
          </cell>
          <cell r="AN28">
            <v>53036</v>
          </cell>
          <cell r="AO28">
            <v>38586</v>
          </cell>
          <cell r="AP28">
            <v>40361</v>
          </cell>
          <cell r="AQ28">
            <v>-130</v>
          </cell>
          <cell r="AR28">
            <v>-493</v>
          </cell>
          <cell r="AS28">
            <v>0</v>
          </cell>
          <cell r="AT28">
            <v>0</v>
          </cell>
        </row>
        <row r="29">
          <cell r="D29" t="str">
            <v>E08000002</v>
          </cell>
          <cell r="E29">
            <v>4792.25</v>
          </cell>
          <cell r="F29">
            <v>4869.25</v>
          </cell>
          <cell r="G29">
            <v>4722.25</v>
          </cell>
          <cell r="H29">
            <v>4810.25</v>
          </cell>
          <cell r="I29">
            <v>4552.6374999999998</v>
          </cell>
          <cell r="J29">
            <v>4625.7874999999995</v>
          </cell>
          <cell r="K29">
            <v>4486.1374999999998</v>
          </cell>
          <cell r="L29">
            <v>4569.7375000000002</v>
          </cell>
          <cell r="M29">
            <v>4864</v>
          </cell>
          <cell r="N29">
            <v>4787</v>
          </cell>
          <cell r="O29">
            <v>0</v>
          </cell>
          <cell r="P29">
            <v>0</v>
          </cell>
          <cell r="Q29">
            <v>5.0000000000000037E-2</v>
          </cell>
          <cell r="R29">
            <v>959.70000000000073</v>
          </cell>
          <cell r="S29">
            <v>1693870.5000000014</v>
          </cell>
          <cell r="T29">
            <v>239.61250000000018</v>
          </cell>
          <cell r="U29">
            <v>483.07500000000073</v>
          </cell>
          <cell r="V29">
            <v>719.1875</v>
          </cell>
          <cell r="W29">
            <v>959.70000000000073</v>
          </cell>
          <cell r="X29">
            <v>422916.06250000035</v>
          </cell>
          <cell r="Y29">
            <v>429711.31250000105</v>
          </cell>
          <cell r="Z29">
            <v>416738.5624999986</v>
          </cell>
          <cell r="AA29">
            <v>424504.5625000014</v>
          </cell>
          <cell r="AB29">
            <v>-71.75</v>
          </cell>
          <cell r="AC29">
            <v>82.25</v>
          </cell>
          <cell r="AD29">
            <v>0</v>
          </cell>
          <cell r="AE29">
            <v>0</v>
          </cell>
          <cell r="AF29">
            <v>0</v>
          </cell>
          <cell r="AG29">
            <v>18532.5</v>
          </cell>
          <cell r="AH29">
            <v>0</v>
          </cell>
          <cell r="AI29">
            <v>0</v>
          </cell>
          <cell r="AJ29">
            <v>1693870.5000000014</v>
          </cell>
          <cell r="AK29">
            <v>3389000</v>
          </cell>
          <cell r="AL29">
            <v>1765</v>
          </cell>
          <cell r="AM29">
            <v>19194</v>
          </cell>
          <cell r="AN29">
            <v>18234.3</v>
          </cell>
          <cell r="AO29">
            <v>14401.75</v>
          </cell>
          <cell r="AP29">
            <v>13681.662499999999</v>
          </cell>
          <cell r="AQ29">
            <v>311.36250000000018</v>
          </cell>
          <cell r="AR29">
            <v>-161.21250000000055</v>
          </cell>
          <cell r="AS29">
            <v>0</v>
          </cell>
          <cell r="AT29">
            <v>0</v>
          </cell>
        </row>
        <row r="30">
          <cell r="D30" t="str">
            <v>E08000033</v>
          </cell>
          <cell r="E30">
            <v>6024</v>
          </cell>
          <cell r="F30">
            <v>6112</v>
          </cell>
          <cell r="G30">
            <v>5850</v>
          </cell>
          <cell r="H30">
            <v>6542</v>
          </cell>
          <cell r="I30">
            <v>5815</v>
          </cell>
          <cell r="J30">
            <v>5898</v>
          </cell>
          <cell r="K30">
            <v>5644</v>
          </cell>
          <cell r="L30">
            <v>6312</v>
          </cell>
          <cell r="M30">
            <v>5806</v>
          </cell>
          <cell r="N30">
            <v>5464</v>
          </cell>
          <cell r="O30">
            <v>0</v>
          </cell>
          <cell r="P30">
            <v>0</v>
          </cell>
          <cell r="Q30">
            <v>3.502120026092629E-2</v>
          </cell>
          <cell r="R30">
            <v>859</v>
          </cell>
          <cell r="S30">
            <v>1279910</v>
          </cell>
          <cell r="T30">
            <v>209</v>
          </cell>
          <cell r="U30">
            <v>423</v>
          </cell>
          <cell r="V30">
            <v>629</v>
          </cell>
          <cell r="W30">
            <v>859</v>
          </cell>
          <cell r="X30">
            <v>311410</v>
          </cell>
          <cell r="Y30">
            <v>318860</v>
          </cell>
          <cell r="Z30">
            <v>306940</v>
          </cell>
          <cell r="AA30">
            <v>342700</v>
          </cell>
          <cell r="AB30">
            <v>218</v>
          </cell>
          <cell r="AC30">
            <v>648</v>
          </cell>
          <cell r="AD30">
            <v>0</v>
          </cell>
          <cell r="AE30">
            <v>0</v>
          </cell>
          <cell r="AF30">
            <v>311410</v>
          </cell>
          <cell r="AG30">
            <v>318860</v>
          </cell>
          <cell r="AH30">
            <v>0</v>
          </cell>
          <cell r="AI30">
            <v>0</v>
          </cell>
          <cell r="AJ30">
            <v>1279910</v>
          </cell>
          <cell r="AK30">
            <v>4002000</v>
          </cell>
          <cell r="AL30">
            <v>1490</v>
          </cell>
          <cell r="AM30">
            <v>24528</v>
          </cell>
          <cell r="AN30">
            <v>23669</v>
          </cell>
          <cell r="AO30">
            <v>18504</v>
          </cell>
          <cell r="AP30">
            <v>17854</v>
          </cell>
          <cell r="AQ30">
            <v>-9</v>
          </cell>
          <cell r="AR30">
            <v>434</v>
          </cell>
          <cell r="AS30">
            <v>0</v>
          </cell>
          <cell r="AT30">
            <v>0</v>
          </cell>
        </row>
        <row r="31">
          <cell r="D31" t="str">
            <v>E10000003</v>
          </cell>
          <cell r="E31">
            <v>13791</v>
          </cell>
          <cell r="F31">
            <v>14323</v>
          </cell>
          <cell r="G31">
            <v>14055</v>
          </cell>
          <cell r="H31">
            <v>14735</v>
          </cell>
          <cell r="I31">
            <v>13791</v>
          </cell>
          <cell r="J31">
            <v>14158</v>
          </cell>
          <cell r="K31">
            <v>13857</v>
          </cell>
          <cell r="L31">
            <v>14504</v>
          </cell>
          <cell r="M31">
            <v>13765</v>
          </cell>
          <cell r="N31">
            <v>14751</v>
          </cell>
          <cell r="O31">
            <v>0</v>
          </cell>
          <cell r="P31">
            <v>0</v>
          </cell>
          <cell r="Q31">
            <v>1.0438633487979755E-2</v>
          </cell>
          <cell r="R31">
            <v>594</v>
          </cell>
          <cell r="S31">
            <v>885060</v>
          </cell>
          <cell r="T31">
            <v>0</v>
          </cell>
          <cell r="U31">
            <v>165</v>
          </cell>
          <cell r="V31">
            <v>363</v>
          </cell>
          <cell r="W31">
            <v>594</v>
          </cell>
          <cell r="X31">
            <v>0</v>
          </cell>
          <cell r="Y31">
            <v>245850</v>
          </cell>
          <cell r="Z31">
            <v>295020</v>
          </cell>
          <cell r="AA31">
            <v>344190</v>
          </cell>
          <cell r="AB31">
            <v>26</v>
          </cell>
          <cell r="AC31">
            <v>-428</v>
          </cell>
          <cell r="AD31">
            <v>0</v>
          </cell>
          <cell r="AE31">
            <v>0</v>
          </cell>
          <cell r="AF31">
            <v>0</v>
          </cell>
          <cell r="AG31">
            <v>0</v>
          </cell>
          <cell r="AH31">
            <v>0</v>
          </cell>
          <cell r="AI31">
            <v>0</v>
          </cell>
          <cell r="AJ31">
            <v>885060</v>
          </cell>
          <cell r="AK31">
            <v>9957000</v>
          </cell>
          <cell r="AL31">
            <v>1490</v>
          </cell>
          <cell r="AM31">
            <v>56904</v>
          </cell>
          <cell r="AN31">
            <v>56310</v>
          </cell>
          <cell r="AO31">
            <v>43113</v>
          </cell>
          <cell r="AP31">
            <v>42519</v>
          </cell>
          <cell r="AQ31">
            <v>-26</v>
          </cell>
          <cell r="AR31">
            <v>-593</v>
          </cell>
          <cell r="AS31">
            <v>0</v>
          </cell>
          <cell r="AT31">
            <v>0</v>
          </cell>
        </row>
        <row r="32">
          <cell r="D32" t="str">
            <v>E09000007</v>
          </cell>
          <cell r="E32">
            <v>4167</v>
          </cell>
          <cell r="F32">
            <v>4168</v>
          </cell>
          <cell r="G32">
            <v>4349</v>
          </cell>
          <cell r="H32">
            <v>4562</v>
          </cell>
          <cell r="I32">
            <v>4029</v>
          </cell>
          <cell r="J32">
            <v>4015</v>
          </cell>
          <cell r="K32">
            <v>4194</v>
          </cell>
          <cell r="L32">
            <v>4405</v>
          </cell>
          <cell r="M32">
            <v>4602</v>
          </cell>
          <cell r="N32">
            <v>4695</v>
          </cell>
          <cell r="O32">
            <v>0</v>
          </cell>
          <cell r="P32">
            <v>0</v>
          </cell>
          <cell r="Q32">
            <v>3.4964629479299549E-2</v>
          </cell>
          <cell r="R32">
            <v>603</v>
          </cell>
          <cell r="S32">
            <v>1277154</v>
          </cell>
          <cell r="T32">
            <v>138</v>
          </cell>
          <cell r="U32">
            <v>291</v>
          </cell>
          <cell r="V32">
            <v>446</v>
          </cell>
          <cell r="W32">
            <v>603</v>
          </cell>
          <cell r="X32">
            <v>292284</v>
          </cell>
          <cell r="Y32">
            <v>324054</v>
          </cell>
          <cell r="Z32">
            <v>328290</v>
          </cell>
          <cell r="AA32">
            <v>332526</v>
          </cell>
          <cell r="AB32">
            <v>-435</v>
          </cell>
          <cell r="AC32">
            <v>-527</v>
          </cell>
          <cell r="AD32">
            <v>0</v>
          </cell>
          <cell r="AE32">
            <v>0</v>
          </cell>
          <cell r="AF32">
            <v>0</v>
          </cell>
          <cell r="AG32">
            <v>0</v>
          </cell>
          <cell r="AH32">
            <v>0</v>
          </cell>
          <cell r="AI32">
            <v>0</v>
          </cell>
          <cell r="AJ32">
            <v>1277154</v>
          </cell>
          <cell r="AK32">
            <v>5251000</v>
          </cell>
          <cell r="AL32">
            <v>2118</v>
          </cell>
          <cell r="AM32">
            <v>17246</v>
          </cell>
          <cell r="AN32">
            <v>16643</v>
          </cell>
          <cell r="AO32">
            <v>13079</v>
          </cell>
          <cell r="AP32">
            <v>12614</v>
          </cell>
          <cell r="AQ32">
            <v>573</v>
          </cell>
          <cell r="AR32">
            <v>-680</v>
          </cell>
          <cell r="AS32">
            <v>0</v>
          </cell>
          <cell r="AT32">
            <v>0</v>
          </cell>
        </row>
        <row r="33">
          <cell r="D33" t="str">
            <v>E06000056</v>
          </cell>
          <cell r="E33">
            <v>5434</v>
          </cell>
          <cell r="F33">
            <v>5708</v>
          </cell>
          <cell r="G33">
            <v>5615</v>
          </cell>
          <cell r="H33">
            <v>6232</v>
          </cell>
          <cell r="I33">
            <v>5434</v>
          </cell>
          <cell r="J33">
            <v>5600</v>
          </cell>
          <cell r="K33">
            <v>5635</v>
          </cell>
          <cell r="L33">
            <v>5966</v>
          </cell>
          <cell r="M33">
            <v>6041</v>
          </cell>
          <cell r="N33">
            <v>6241</v>
          </cell>
          <cell r="O33">
            <v>0</v>
          </cell>
          <cell r="P33">
            <v>0</v>
          </cell>
          <cell r="Q33">
            <v>1.5398668928618034E-2</v>
          </cell>
          <cell r="R33">
            <v>354</v>
          </cell>
          <cell r="S33">
            <v>527460</v>
          </cell>
          <cell r="T33">
            <v>0</v>
          </cell>
          <cell r="U33">
            <v>108</v>
          </cell>
          <cell r="V33">
            <v>88</v>
          </cell>
          <cell r="W33">
            <v>354</v>
          </cell>
          <cell r="X33">
            <v>0</v>
          </cell>
          <cell r="Y33">
            <v>160920</v>
          </cell>
          <cell r="Z33">
            <v>-29800</v>
          </cell>
          <cell r="AA33">
            <v>396340</v>
          </cell>
          <cell r="AB33">
            <v>-607</v>
          </cell>
          <cell r="AC33">
            <v>-533</v>
          </cell>
          <cell r="AD33">
            <v>0</v>
          </cell>
          <cell r="AE33">
            <v>0</v>
          </cell>
          <cell r="AF33">
            <v>0</v>
          </cell>
          <cell r="AG33">
            <v>0</v>
          </cell>
          <cell r="AH33">
            <v>0</v>
          </cell>
          <cell r="AI33">
            <v>0</v>
          </cell>
          <cell r="AJ33">
            <v>527460</v>
          </cell>
          <cell r="AK33">
            <v>4033000</v>
          </cell>
          <cell r="AL33">
            <v>1490</v>
          </cell>
          <cell r="AM33">
            <v>22989</v>
          </cell>
          <cell r="AN33">
            <v>22635</v>
          </cell>
          <cell r="AO33">
            <v>17555</v>
          </cell>
          <cell r="AP33">
            <v>17201</v>
          </cell>
          <cell r="AQ33">
            <v>607</v>
          </cell>
          <cell r="AR33">
            <v>-641</v>
          </cell>
          <cell r="AS33">
            <v>0</v>
          </cell>
          <cell r="AT33">
            <v>0</v>
          </cell>
        </row>
        <row r="34">
          <cell r="D34" t="str">
            <v>E06000049</v>
          </cell>
          <cell r="E34">
            <v>10327</v>
          </cell>
          <cell r="F34">
            <v>10226</v>
          </cell>
          <cell r="G34">
            <v>10142</v>
          </cell>
          <cell r="H34">
            <v>10985</v>
          </cell>
          <cell r="I34">
            <v>9965</v>
          </cell>
          <cell r="J34">
            <v>9868</v>
          </cell>
          <cell r="K34">
            <v>9787</v>
          </cell>
          <cell r="L34">
            <v>10600</v>
          </cell>
          <cell r="M34">
            <v>10303</v>
          </cell>
          <cell r="N34">
            <v>10105</v>
          </cell>
          <cell r="O34">
            <v>0</v>
          </cell>
          <cell r="P34">
            <v>0</v>
          </cell>
          <cell r="Q34">
            <v>3.5028790786948177E-2</v>
          </cell>
          <cell r="R34">
            <v>1460</v>
          </cell>
          <cell r="S34">
            <v>2175400</v>
          </cell>
          <cell r="T34">
            <v>362</v>
          </cell>
          <cell r="U34">
            <v>720</v>
          </cell>
          <cell r="V34">
            <v>1075</v>
          </cell>
          <cell r="W34">
            <v>1460</v>
          </cell>
          <cell r="X34">
            <v>539380</v>
          </cell>
          <cell r="Y34">
            <v>533420</v>
          </cell>
          <cell r="Z34">
            <v>528949.99999999977</v>
          </cell>
          <cell r="AA34">
            <v>573650.00000000023</v>
          </cell>
          <cell r="AB34">
            <v>24</v>
          </cell>
          <cell r="AC34">
            <v>121</v>
          </cell>
          <cell r="AD34">
            <v>0</v>
          </cell>
          <cell r="AE34">
            <v>0</v>
          </cell>
          <cell r="AF34">
            <v>35760</v>
          </cell>
          <cell r="AG34">
            <v>180290</v>
          </cell>
          <cell r="AH34">
            <v>0</v>
          </cell>
          <cell r="AI34">
            <v>0</v>
          </cell>
          <cell r="AJ34">
            <v>2175400</v>
          </cell>
          <cell r="AK34">
            <v>6385000</v>
          </cell>
          <cell r="AL34">
            <v>1490</v>
          </cell>
          <cell r="AM34">
            <v>41680</v>
          </cell>
          <cell r="AN34">
            <v>40220</v>
          </cell>
          <cell r="AO34">
            <v>31353</v>
          </cell>
          <cell r="AP34">
            <v>30255</v>
          </cell>
          <cell r="AQ34">
            <v>338</v>
          </cell>
          <cell r="AR34">
            <v>-237</v>
          </cell>
          <cell r="AS34">
            <v>0</v>
          </cell>
          <cell r="AT34">
            <v>0</v>
          </cell>
        </row>
        <row r="35">
          <cell r="D35" t="str">
            <v>E06000050</v>
          </cell>
          <cell r="E35">
            <v>8141</v>
          </cell>
          <cell r="F35">
            <v>9325</v>
          </cell>
          <cell r="G35">
            <v>9335</v>
          </cell>
          <cell r="H35">
            <v>9565</v>
          </cell>
          <cell r="I35">
            <v>7803</v>
          </cell>
          <cell r="J35">
            <v>9021</v>
          </cell>
          <cell r="K35">
            <v>9023</v>
          </cell>
          <cell r="L35">
            <v>9246</v>
          </cell>
          <cell r="M35">
            <v>9495</v>
          </cell>
          <cell r="N35">
            <v>9694</v>
          </cell>
          <cell r="O35">
            <v>0</v>
          </cell>
          <cell r="P35">
            <v>0</v>
          </cell>
          <cell r="Q35">
            <v>3.5005224660397072E-2</v>
          </cell>
          <cell r="R35">
            <v>1273</v>
          </cell>
          <cell r="S35">
            <v>1896770</v>
          </cell>
          <cell r="T35">
            <v>338</v>
          </cell>
          <cell r="U35">
            <v>642</v>
          </cell>
          <cell r="V35">
            <v>954</v>
          </cell>
          <cell r="W35">
            <v>1273</v>
          </cell>
          <cell r="X35">
            <v>503620</v>
          </cell>
          <cell r="Y35">
            <v>452960</v>
          </cell>
          <cell r="Z35">
            <v>464880</v>
          </cell>
          <cell r="AA35">
            <v>475310</v>
          </cell>
          <cell r="AB35">
            <v>-1354</v>
          </cell>
          <cell r="AC35">
            <v>-369</v>
          </cell>
          <cell r="AD35">
            <v>0</v>
          </cell>
          <cell r="AE35">
            <v>0</v>
          </cell>
          <cell r="AF35">
            <v>0</v>
          </cell>
          <cell r="AG35">
            <v>0</v>
          </cell>
          <cell r="AH35">
            <v>0</v>
          </cell>
          <cell r="AI35">
            <v>0</v>
          </cell>
          <cell r="AJ35">
            <v>1896770</v>
          </cell>
          <cell r="AK35">
            <v>6389000</v>
          </cell>
          <cell r="AL35">
            <v>1490</v>
          </cell>
          <cell r="AM35">
            <v>36366</v>
          </cell>
          <cell r="AN35">
            <v>35093</v>
          </cell>
          <cell r="AO35">
            <v>28225</v>
          </cell>
          <cell r="AP35">
            <v>27290</v>
          </cell>
          <cell r="AQ35">
            <v>1692</v>
          </cell>
          <cell r="AR35">
            <v>-673</v>
          </cell>
          <cell r="AS35">
            <v>0</v>
          </cell>
          <cell r="AT35">
            <v>0</v>
          </cell>
        </row>
        <row r="36">
          <cell r="D36" t="str">
            <v>E09000001</v>
          </cell>
          <cell r="E36">
            <v>138</v>
          </cell>
          <cell r="F36">
            <v>139</v>
          </cell>
          <cell r="G36">
            <v>140</v>
          </cell>
          <cell r="H36">
            <v>145</v>
          </cell>
          <cell r="I36">
            <v>132.23268969298172</v>
          </cell>
          <cell r="J36">
            <v>144.26486239154536</v>
          </cell>
          <cell r="K36">
            <v>134</v>
          </cell>
          <cell r="L36">
            <v>140.19470414855405</v>
          </cell>
          <cell r="M36">
            <v>144</v>
          </cell>
          <cell r="N36">
            <v>107</v>
          </cell>
          <cell r="O36">
            <v>0</v>
          </cell>
          <cell r="P36">
            <v>0</v>
          </cell>
          <cell r="Q36">
            <v>2.0120540510531783E-2</v>
          </cell>
          <cell r="R36">
            <v>11.307743766918861</v>
          </cell>
          <cell r="S36">
            <v>16848.538212709103</v>
          </cell>
          <cell r="T36">
            <v>5.7673103070182776</v>
          </cell>
          <cell r="U36">
            <v>0.50244791547288514</v>
          </cell>
          <cell r="V36">
            <v>6.5024479154728851</v>
          </cell>
          <cell r="W36">
            <v>11.307743766918861</v>
          </cell>
          <cell r="X36">
            <v>8593.2923574572324</v>
          </cell>
          <cell r="Y36">
            <v>0</v>
          </cell>
          <cell r="Z36">
            <v>1095.3550365973679</v>
          </cell>
          <cell r="AA36">
            <v>7159.8908186545032</v>
          </cell>
          <cell r="AB36">
            <v>-6</v>
          </cell>
          <cell r="AC36">
            <v>32</v>
          </cell>
          <cell r="AD36">
            <v>0</v>
          </cell>
          <cell r="AE36">
            <v>0</v>
          </cell>
          <cell r="AF36">
            <v>0</v>
          </cell>
          <cell r="AG36">
            <v>8593.2923574572324</v>
          </cell>
          <cell r="AH36">
            <v>0</v>
          </cell>
          <cell r="AI36">
            <v>0</v>
          </cell>
          <cell r="AJ36">
            <v>16848.538212709103</v>
          </cell>
          <cell r="AK36">
            <v>212000</v>
          </cell>
          <cell r="AL36">
            <v>1490</v>
          </cell>
          <cell r="AM36">
            <v>562</v>
          </cell>
          <cell r="AN36">
            <v>550.69225623308114</v>
          </cell>
          <cell r="AO36">
            <v>424</v>
          </cell>
          <cell r="AP36">
            <v>418.45956654009944</v>
          </cell>
          <cell r="AQ36">
            <v>11.767310307018278</v>
          </cell>
          <cell r="AR36">
            <v>37.264862391545364</v>
          </cell>
          <cell r="AS36">
            <v>0</v>
          </cell>
          <cell r="AT36">
            <v>0</v>
          </cell>
        </row>
        <row r="37">
          <cell r="D37" t="str">
            <v>E06000052</v>
          </cell>
          <cell r="E37">
            <v>13289</v>
          </cell>
          <cell r="F37">
            <v>13107</v>
          </cell>
          <cell r="G37">
            <v>12506</v>
          </cell>
          <cell r="H37">
            <v>13779</v>
          </cell>
          <cell r="I37">
            <v>12823.885</v>
          </cell>
          <cell r="J37">
            <v>12648</v>
          </cell>
          <cell r="K37">
            <v>12068</v>
          </cell>
          <cell r="L37">
            <v>13299</v>
          </cell>
          <cell r="M37">
            <v>13482</v>
          </cell>
          <cell r="N37">
            <v>13028</v>
          </cell>
          <cell r="O37">
            <v>0</v>
          </cell>
          <cell r="P37">
            <v>0</v>
          </cell>
          <cell r="Q37">
            <v>3.4967350657732349E-2</v>
          </cell>
          <cell r="R37">
            <v>1842.114999999998</v>
          </cell>
          <cell r="S37">
            <v>1565797.7499999984</v>
          </cell>
          <cell r="T37">
            <v>465.11499999999978</v>
          </cell>
          <cell r="U37">
            <v>924.11499999999796</v>
          </cell>
          <cell r="V37">
            <v>1362.114999999998</v>
          </cell>
          <cell r="W37">
            <v>1842.114999999998</v>
          </cell>
          <cell r="X37">
            <v>395347.74999999983</v>
          </cell>
          <cell r="Y37">
            <v>390149.99999999854</v>
          </cell>
          <cell r="Z37">
            <v>372300</v>
          </cell>
          <cell r="AA37">
            <v>408000</v>
          </cell>
          <cell r="AB37">
            <v>-193</v>
          </cell>
          <cell r="AC37">
            <v>79</v>
          </cell>
          <cell r="AD37">
            <v>0</v>
          </cell>
          <cell r="AE37">
            <v>0</v>
          </cell>
          <cell r="AF37">
            <v>0</v>
          </cell>
          <cell r="AG37">
            <v>0</v>
          </cell>
          <cell r="AH37">
            <v>0</v>
          </cell>
          <cell r="AI37">
            <v>0</v>
          </cell>
          <cell r="AJ37">
            <v>1565797.7499999984</v>
          </cell>
          <cell r="AK37">
            <v>10974000</v>
          </cell>
          <cell r="AL37">
            <v>850</v>
          </cell>
          <cell r="AM37">
            <v>52681</v>
          </cell>
          <cell r="AN37">
            <v>50838.885000000002</v>
          </cell>
          <cell r="AO37">
            <v>39392</v>
          </cell>
          <cell r="AP37">
            <v>38015</v>
          </cell>
          <cell r="AQ37">
            <v>658.11499999999978</v>
          </cell>
          <cell r="AR37">
            <v>-380</v>
          </cell>
          <cell r="AS37">
            <v>0</v>
          </cell>
          <cell r="AT37">
            <v>0</v>
          </cell>
        </row>
        <row r="38">
          <cell r="D38" t="str">
            <v>E06000047</v>
          </cell>
          <cell r="E38">
            <v>15434</v>
          </cell>
          <cell r="F38">
            <v>15557</v>
          </cell>
          <cell r="G38">
            <v>16178</v>
          </cell>
          <cell r="H38">
            <v>16262</v>
          </cell>
          <cell r="I38">
            <v>14893.81</v>
          </cell>
          <cell r="J38">
            <v>15012.504999999999</v>
          </cell>
          <cell r="K38">
            <v>15611.769999999999</v>
          </cell>
          <cell r="L38">
            <v>15692.83</v>
          </cell>
          <cell r="M38">
            <v>15651</v>
          </cell>
          <cell r="N38">
            <v>15529</v>
          </cell>
          <cell r="O38">
            <v>0</v>
          </cell>
          <cell r="P38">
            <v>0</v>
          </cell>
          <cell r="Q38">
            <v>3.4999999999999989E-2</v>
          </cell>
          <cell r="R38">
            <v>2220.0849999999991</v>
          </cell>
          <cell r="S38">
            <v>3307926.6499999985</v>
          </cell>
          <cell r="T38">
            <v>540.19000000000051</v>
          </cell>
          <cell r="U38">
            <v>1084.6850000000013</v>
          </cell>
          <cell r="V38">
            <v>1650.9150000000009</v>
          </cell>
          <cell r="W38">
            <v>2220.0849999999991</v>
          </cell>
          <cell r="X38">
            <v>804883.10000000068</v>
          </cell>
          <cell r="Y38">
            <v>811297.55000000109</v>
          </cell>
          <cell r="Z38">
            <v>843682.69999999925</v>
          </cell>
          <cell r="AA38">
            <v>848063.29999999749</v>
          </cell>
          <cell r="AB38">
            <v>-217</v>
          </cell>
          <cell r="AC38">
            <v>28</v>
          </cell>
          <cell r="AD38">
            <v>0</v>
          </cell>
          <cell r="AE38">
            <v>0</v>
          </cell>
          <cell r="AF38">
            <v>0</v>
          </cell>
          <cell r="AG38">
            <v>0</v>
          </cell>
          <cell r="AH38">
            <v>0</v>
          </cell>
          <cell r="AI38">
            <v>0</v>
          </cell>
          <cell r="AJ38">
            <v>3307926.6499999985</v>
          </cell>
          <cell r="AK38">
            <v>11327000</v>
          </cell>
          <cell r="AL38">
            <v>1490</v>
          </cell>
          <cell r="AM38">
            <v>63431</v>
          </cell>
          <cell r="AN38">
            <v>61210.915000000001</v>
          </cell>
          <cell r="AO38">
            <v>47997</v>
          </cell>
          <cell r="AP38">
            <v>46317.104999999996</v>
          </cell>
          <cell r="AQ38">
            <v>757.19000000000051</v>
          </cell>
          <cell r="AR38">
            <v>-516.4950000000008</v>
          </cell>
          <cell r="AS38">
            <v>0</v>
          </cell>
          <cell r="AT38">
            <v>0</v>
          </cell>
        </row>
        <row r="39">
          <cell r="D39" t="str">
            <v>E08000026</v>
          </cell>
          <cell r="E39">
            <v>8145</v>
          </cell>
          <cell r="F39">
            <v>8496</v>
          </cell>
          <cell r="G39">
            <v>8589</v>
          </cell>
          <cell r="H39">
            <v>8589</v>
          </cell>
          <cell r="I39">
            <v>8292</v>
          </cell>
          <cell r="J39">
            <v>8454.56</v>
          </cell>
          <cell r="K39">
            <v>7813.4889999999996</v>
          </cell>
          <cell r="L39">
            <v>8150.4750000000004</v>
          </cell>
          <cell r="M39">
            <v>7413</v>
          </cell>
          <cell r="N39">
            <v>7567</v>
          </cell>
          <cell r="O39">
            <v>0</v>
          </cell>
          <cell r="P39">
            <v>0</v>
          </cell>
          <cell r="Q39">
            <v>3.2776723143794977E-2</v>
          </cell>
          <cell r="R39">
            <v>1108.4760000000024</v>
          </cell>
          <cell r="S39">
            <v>1651629.2400000035</v>
          </cell>
          <cell r="T39">
            <v>-147</v>
          </cell>
          <cell r="U39">
            <v>-105.55999999999767</v>
          </cell>
          <cell r="V39">
            <v>669.95100000000093</v>
          </cell>
          <cell r="W39">
            <v>1108.4760000000024</v>
          </cell>
          <cell r="X39">
            <v>0</v>
          </cell>
          <cell r="Y39">
            <v>0</v>
          </cell>
          <cell r="Z39">
            <v>998226.99000000127</v>
          </cell>
          <cell r="AA39">
            <v>653402.25000000221</v>
          </cell>
          <cell r="AB39">
            <v>732</v>
          </cell>
          <cell r="AC39">
            <v>929</v>
          </cell>
          <cell r="AD39">
            <v>0</v>
          </cell>
          <cell r="AE39">
            <v>0</v>
          </cell>
          <cell r="AF39">
            <v>0</v>
          </cell>
          <cell r="AG39">
            <v>0</v>
          </cell>
          <cell r="AH39">
            <v>0</v>
          </cell>
          <cell r="AI39">
            <v>0</v>
          </cell>
          <cell r="AJ39">
            <v>1651629.2400000035</v>
          </cell>
          <cell r="AK39">
            <v>6294000</v>
          </cell>
          <cell r="AL39">
            <v>1490</v>
          </cell>
          <cell r="AM39">
            <v>33819</v>
          </cell>
          <cell r="AN39">
            <v>32710.523999999998</v>
          </cell>
          <cell r="AO39">
            <v>25674</v>
          </cell>
          <cell r="AP39">
            <v>24418.523999999998</v>
          </cell>
          <cell r="AQ39">
            <v>-879</v>
          </cell>
          <cell r="AR39">
            <v>887.55999999999949</v>
          </cell>
          <cell r="AS39">
            <v>0</v>
          </cell>
          <cell r="AT39">
            <v>0</v>
          </cell>
        </row>
        <row r="40">
          <cell r="D40" t="str">
            <v>E09000008</v>
          </cell>
          <cell r="E40">
            <v>9094.59</v>
          </cell>
          <cell r="F40">
            <v>9331.5669999999991</v>
          </cell>
          <cell r="G40">
            <v>9106.94</v>
          </cell>
          <cell r="H40">
            <v>10038.539000000001</v>
          </cell>
          <cell r="I40">
            <v>8935.4346750000004</v>
          </cell>
          <cell r="J40">
            <v>9168.2645775000001</v>
          </cell>
          <cell r="K40">
            <v>8947.56855</v>
          </cell>
          <cell r="L40">
            <v>9862.8645675000007</v>
          </cell>
          <cell r="M40">
            <v>9291</v>
          </cell>
          <cell r="N40" t="e">
            <v>#N/A</v>
          </cell>
          <cell r="O40">
            <v>0</v>
          </cell>
          <cell r="P40">
            <v>0</v>
          </cell>
          <cell r="Q40">
            <v>1.7499999999999787E-2</v>
          </cell>
          <cell r="R40">
            <v>657.50362999999197</v>
          </cell>
          <cell r="S40">
            <v>979680.40869998804</v>
          </cell>
          <cell r="T40">
            <v>159.15532499999972</v>
          </cell>
          <cell r="U40">
            <v>322.45774749999691</v>
          </cell>
          <cell r="V40">
            <v>481.82919749999928</v>
          </cell>
          <cell r="W40">
            <v>657.50362999999197</v>
          </cell>
          <cell r="X40">
            <v>237141.43424999958</v>
          </cell>
          <cell r="Y40">
            <v>243320.60952499579</v>
          </cell>
          <cell r="Z40">
            <v>237463.46050000354</v>
          </cell>
          <cell r="AA40">
            <v>261754.90442498913</v>
          </cell>
          <cell r="AB40">
            <v>-196.40999999999985</v>
          </cell>
          <cell r="AC40" t="e">
            <v>#N/A</v>
          </cell>
          <cell r="AD40">
            <v>0</v>
          </cell>
          <cell r="AE40">
            <v>0</v>
          </cell>
          <cell r="AF40">
            <v>0</v>
          </cell>
          <cell r="AG40">
            <v>0</v>
          </cell>
          <cell r="AH40">
            <v>0</v>
          </cell>
          <cell r="AI40">
            <v>0</v>
          </cell>
          <cell r="AJ40">
            <v>979680.40869998804</v>
          </cell>
          <cell r="AK40">
            <v>6213000</v>
          </cell>
          <cell r="AL40">
            <v>1490</v>
          </cell>
          <cell r="AM40">
            <v>37571.635999999999</v>
          </cell>
          <cell r="AN40">
            <v>36914.132370000007</v>
          </cell>
          <cell r="AO40">
            <v>28477.045999999998</v>
          </cell>
          <cell r="AP40">
            <v>27978.697695000003</v>
          </cell>
          <cell r="AQ40">
            <v>355.56532499999958</v>
          </cell>
          <cell r="AR40" t="e">
            <v>#N/A</v>
          </cell>
          <cell r="AS40">
            <v>0</v>
          </cell>
          <cell r="AT40">
            <v>0</v>
          </cell>
        </row>
        <row r="41">
          <cell r="D41" t="str">
            <v>E10000006</v>
          </cell>
          <cell r="E41">
            <v>14445</v>
          </cell>
          <cell r="F41">
            <v>14145</v>
          </cell>
          <cell r="G41">
            <v>13657</v>
          </cell>
          <cell r="H41">
            <v>14227</v>
          </cell>
          <cell r="I41">
            <v>14015</v>
          </cell>
          <cell r="J41">
            <v>14037</v>
          </cell>
          <cell r="K41">
            <v>13479</v>
          </cell>
          <cell r="L41">
            <v>13877</v>
          </cell>
          <cell r="M41">
            <v>13752</v>
          </cell>
          <cell r="N41">
            <v>13789</v>
          </cell>
          <cell r="O41">
            <v>0</v>
          </cell>
          <cell r="P41">
            <v>0</v>
          </cell>
          <cell r="Q41">
            <v>1.8875942911782413E-2</v>
          </cell>
          <cell r="R41">
            <v>1066</v>
          </cell>
          <cell r="S41">
            <v>1588340</v>
          </cell>
          <cell r="T41">
            <v>430</v>
          </cell>
          <cell r="U41">
            <v>538</v>
          </cell>
          <cell r="V41">
            <v>716</v>
          </cell>
          <cell r="W41">
            <v>1066</v>
          </cell>
          <cell r="X41">
            <v>640700</v>
          </cell>
          <cell r="Y41">
            <v>160920</v>
          </cell>
          <cell r="Z41">
            <v>265220</v>
          </cell>
          <cell r="AA41">
            <v>521500</v>
          </cell>
          <cell r="AB41">
            <v>693</v>
          </cell>
          <cell r="AC41">
            <v>356</v>
          </cell>
          <cell r="AD41">
            <v>0</v>
          </cell>
          <cell r="AE41">
            <v>0</v>
          </cell>
          <cell r="AF41">
            <v>640700</v>
          </cell>
          <cell r="AG41">
            <v>160920</v>
          </cell>
          <cell r="AH41">
            <v>0</v>
          </cell>
          <cell r="AI41">
            <v>0</v>
          </cell>
          <cell r="AJ41">
            <v>1588340</v>
          </cell>
          <cell r="AK41">
            <v>10408000</v>
          </cell>
          <cell r="AL41">
            <v>1490</v>
          </cell>
          <cell r="AM41">
            <v>56474</v>
          </cell>
          <cell r="AN41">
            <v>55408</v>
          </cell>
          <cell r="AO41">
            <v>42029</v>
          </cell>
          <cell r="AP41">
            <v>41393</v>
          </cell>
          <cell r="AQ41">
            <v>-263</v>
          </cell>
          <cell r="AR41">
            <v>248</v>
          </cell>
          <cell r="AS41">
            <v>0</v>
          </cell>
          <cell r="AT41">
            <v>0</v>
          </cell>
        </row>
        <row r="42">
          <cell r="D42" t="str">
            <v>E06000005</v>
          </cell>
          <cell r="E42">
            <v>3313</v>
          </cell>
          <cell r="F42">
            <v>3373</v>
          </cell>
          <cell r="G42">
            <v>3247</v>
          </cell>
          <cell r="H42">
            <v>3393</v>
          </cell>
          <cell r="I42">
            <v>3197</v>
          </cell>
          <cell r="J42">
            <v>3254</v>
          </cell>
          <cell r="K42">
            <v>3133</v>
          </cell>
          <cell r="L42">
            <v>3274</v>
          </cell>
          <cell r="M42">
            <v>3261</v>
          </cell>
          <cell r="N42">
            <v>3207</v>
          </cell>
          <cell r="O42">
            <v>0</v>
          </cell>
          <cell r="P42">
            <v>0</v>
          </cell>
          <cell r="Q42">
            <v>3.5119315623592974E-2</v>
          </cell>
          <cell r="R42">
            <v>468</v>
          </cell>
          <cell r="S42">
            <v>697320</v>
          </cell>
          <cell r="T42">
            <v>116</v>
          </cell>
          <cell r="U42">
            <v>235</v>
          </cell>
          <cell r="V42">
            <v>349</v>
          </cell>
          <cell r="W42">
            <v>468</v>
          </cell>
          <cell r="X42">
            <v>172840</v>
          </cell>
          <cell r="Y42">
            <v>177310</v>
          </cell>
          <cell r="Z42">
            <v>169860</v>
          </cell>
          <cell r="AA42">
            <v>177310</v>
          </cell>
          <cell r="AB42">
            <v>52</v>
          </cell>
          <cell r="AC42">
            <v>166</v>
          </cell>
          <cell r="AD42">
            <v>0</v>
          </cell>
          <cell r="AE42">
            <v>0</v>
          </cell>
          <cell r="AF42">
            <v>77480</v>
          </cell>
          <cell r="AG42">
            <v>247340</v>
          </cell>
          <cell r="AH42">
            <v>0</v>
          </cell>
          <cell r="AI42">
            <v>0</v>
          </cell>
          <cell r="AJ42">
            <v>697320</v>
          </cell>
          <cell r="AK42">
            <v>2074000</v>
          </cell>
          <cell r="AL42">
            <v>1490</v>
          </cell>
          <cell r="AM42">
            <v>13326</v>
          </cell>
          <cell r="AN42">
            <v>12858</v>
          </cell>
          <cell r="AO42">
            <v>10013</v>
          </cell>
          <cell r="AP42">
            <v>9661</v>
          </cell>
          <cell r="AQ42">
            <v>64</v>
          </cell>
          <cell r="AR42">
            <v>47</v>
          </cell>
          <cell r="AS42">
            <v>0</v>
          </cell>
          <cell r="AT42">
            <v>0</v>
          </cell>
        </row>
        <row r="43">
          <cell r="D43" t="str">
            <v>E06000015</v>
          </cell>
          <cell r="E43">
            <v>7099</v>
          </cell>
          <cell r="F43">
            <v>6959</v>
          </cell>
          <cell r="G43">
            <v>6930</v>
          </cell>
          <cell r="H43">
            <v>7236</v>
          </cell>
          <cell r="I43">
            <v>7080</v>
          </cell>
          <cell r="J43">
            <v>6536</v>
          </cell>
          <cell r="K43">
            <v>6808</v>
          </cell>
          <cell r="L43">
            <v>6808</v>
          </cell>
          <cell r="M43">
            <v>7005</v>
          </cell>
          <cell r="N43">
            <v>7080</v>
          </cell>
          <cell r="O43">
            <v>0</v>
          </cell>
          <cell r="P43">
            <v>0</v>
          </cell>
          <cell r="Q43">
            <v>3.5147392290249435E-2</v>
          </cell>
          <cell r="R43">
            <v>992</v>
          </cell>
          <cell r="S43">
            <v>1478080</v>
          </cell>
          <cell r="T43">
            <v>19</v>
          </cell>
          <cell r="U43">
            <v>442</v>
          </cell>
          <cell r="V43">
            <v>564</v>
          </cell>
          <cell r="W43">
            <v>992</v>
          </cell>
          <cell r="X43">
            <v>28310</v>
          </cell>
          <cell r="Y43">
            <v>630270</v>
          </cell>
          <cell r="Z43">
            <v>181780.00000000012</v>
          </cell>
          <cell r="AA43">
            <v>637719.99999999988</v>
          </cell>
          <cell r="AB43">
            <v>94</v>
          </cell>
          <cell r="AC43">
            <v>-121</v>
          </cell>
          <cell r="AD43">
            <v>0</v>
          </cell>
          <cell r="AE43">
            <v>0</v>
          </cell>
          <cell r="AF43">
            <v>28310</v>
          </cell>
          <cell r="AG43">
            <v>0</v>
          </cell>
          <cell r="AH43">
            <v>0</v>
          </cell>
          <cell r="AI43">
            <v>0</v>
          </cell>
          <cell r="AJ43">
            <v>1478080</v>
          </cell>
          <cell r="AK43">
            <v>4586000</v>
          </cell>
          <cell r="AL43">
            <v>1490</v>
          </cell>
          <cell r="AM43">
            <v>28224</v>
          </cell>
          <cell r="AN43">
            <v>27232</v>
          </cell>
          <cell r="AO43">
            <v>21125</v>
          </cell>
          <cell r="AP43">
            <v>20152</v>
          </cell>
          <cell r="AQ43">
            <v>-75</v>
          </cell>
          <cell r="AR43">
            <v>-544</v>
          </cell>
          <cell r="AS43">
            <v>0</v>
          </cell>
          <cell r="AT43">
            <v>0</v>
          </cell>
        </row>
        <row r="44">
          <cell r="D44" t="str">
            <v>E10000007</v>
          </cell>
          <cell r="E44">
            <v>23620</v>
          </cell>
          <cell r="F44">
            <v>23685.435487689767</v>
          </cell>
          <cell r="G44">
            <v>23606.137751057093</v>
          </cell>
          <cell r="H44">
            <v>24311.308076729736</v>
          </cell>
          <cell r="I44">
            <v>23908.565697903399</v>
          </cell>
          <cell r="J44">
            <v>22069.445259603137</v>
          </cell>
          <cell r="K44">
            <v>22989.005478753268</v>
          </cell>
          <cell r="L44">
            <v>22989.005478753268</v>
          </cell>
          <cell r="M44">
            <v>22840</v>
          </cell>
          <cell r="N44">
            <v>22838</v>
          </cell>
          <cell r="O44">
            <v>0</v>
          </cell>
          <cell r="P44">
            <v>0</v>
          </cell>
          <cell r="Q44">
            <v>3.4307504197865095E-2</v>
          </cell>
          <cell r="R44">
            <v>3266.8594004635233</v>
          </cell>
          <cell r="S44">
            <v>4867620.5066906493</v>
          </cell>
          <cell r="T44">
            <v>-288.56569790339927</v>
          </cell>
          <cell r="U44">
            <v>1327.4245301832343</v>
          </cell>
          <cell r="V44">
            <v>1944.556802487059</v>
          </cell>
          <cell r="W44">
            <v>3266.8594004635233</v>
          </cell>
          <cell r="X44">
            <v>0</v>
          </cell>
          <cell r="Y44">
            <v>1977862.5499730189</v>
          </cell>
          <cell r="Z44">
            <v>919527.08573269891</v>
          </cell>
          <cell r="AA44">
            <v>1970230.8709849315</v>
          </cell>
          <cell r="AB44">
            <v>780</v>
          </cell>
          <cell r="AC44">
            <v>847.43548768976689</v>
          </cell>
          <cell r="AD44">
            <v>0</v>
          </cell>
          <cell r="AE44">
            <v>0</v>
          </cell>
          <cell r="AF44">
            <v>0</v>
          </cell>
          <cell r="AG44">
            <v>1977862.5499730189</v>
          </cell>
          <cell r="AH44">
            <v>0</v>
          </cell>
          <cell r="AI44">
            <v>0</v>
          </cell>
          <cell r="AJ44">
            <v>4867620.5066906493</v>
          </cell>
          <cell r="AK44">
            <v>15070000</v>
          </cell>
          <cell r="AL44">
            <v>1490</v>
          </cell>
          <cell r="AM44">
            <v>95222.881315476596</v>
          </cell>
          <cell r="AN44">
            <v>91956.021915013072</v>
          </cell>
          <cell r="AO44">
            <v>71602.881315476596</v>
          </cell>
          <cell r="AP44">
            <v>68047.456217109677</v>
          </cell>
          <cell r="AQ44">
            <v>-1068.5656979033993</v>
          </cell>
          <cell r="AR44">
            <v>-768.55474039686305</v>
          </cell>
          <cell r="AS44">
            <v>0</v>
          </cell>
          <cell r="AT44">
            <v>0</v>
          </cell>
        </row>
        <row r="45">
          <cell r="D45" t="str">
            <v>E10000008</v>
          </cell>
          <cell r="E45">
            <v>19971</v>
          </cell>
          <cell r="F45">
            <v>19764</v>
          </cell>
          <cell r="G45">
            <v>20240</v>
          </cell>
          <cell r="H45">
            <v>20913</v>
          </cell>
          <cell r="I45">
            <v>18925</v>
          </cell>
          <cell r="J45">
            <v>18666</v>
          </cell>
          <cell r="K45">
            <v>19128</v>
          </cell>
          <cell r="L45">
            <v>19377</v>
          </cell>
          <cell r="M45">
            <v>20812</v>
          </cell>
          <cell r="N45">
            <v>19987</v>
          </cell>
          <cell r="O45">
            <v>0</v>
          </cell>
          <cell r="P45">
            <v>0</v>
          </cell>
          <cell r="Q45">
            <v>5.9242409257244583E-2</v>
          </cell>
          <cell r="R45">
            <v>4792</v>
          </cell>
          <cell r="S45">
            <v>7140080</v>
          </cell>
          <cell r="T45">
            <v>1046</v>
          </cell>
          <cell r="U45">
            <v>2144</v>
          </cell>
          <cell r="V45">
            <v>3256</v>
          </cell>
          <cell r="W45">
            <v>4792</v>
          </cell>
          <cell r="X45">
            <v>1558540</v>
          </cell>
          <cell r="Y45">
            <v>1636020</v>
          </cell>
          <cell r="Z45">
            <v>1656880</v>
          </cell>
          <cell r="AA45">
            <v>2288640</v>
          </cell>
          <cell r="AB45">
            <v>-841</v>
          </cell>
          <cell r="AC45">
            <v>-223</v>
          </cell>
          <cell r="AD45">
            <v>0</v>
          </cell>
          <cell r="AE45">
            <v>0</v>
          </cell>
          <cell r="AF45">
            <v>0</v>
          </cell>
          <cell r="AG45">
            <v>0</v>
          </cell>
          <cell r="AH45">
            <v>0</v>
          </cell>
          <cell r="AI45">
            <v>0</v>
          </cell>
          <cell r="AJ45">
            <v>7140080</v>
          </cell>
          <cell r="AK45">
            <v>14523000</v>
          </cell>
          <cell r="AL45">
            <v>1490</v>
          </cell>
          <cell r="AM45">
            <v>80888</v>
          </cell>
          <cell r="AN45">
            <v>76096</v>
          </cell>
          <cell r="AO45">
            <v>60917</v>
          </cell>
          <cell r="AP45">
            <v>57171</v>
          </cell>
          <cell r="AQ45">
            <v>1887</v>
          </cell>
          <cell r="AR45">
            <v>-1321</v>
          </cell>
          <cell r="AS45">
            <v>0</v>
          </cell>
          <cell r="AT45">
            <v>0</v>
          </cell>
        </row>
        <row r="46">
          <cell r="D46" t="str">
            <v>E08000017</v>
          </cell>
          <cell r="E46">
            <v>9509</v>
          </cell>
          <cell r="F46">
            <v>9349</v>
          </cell>
          <cell r="G46">
            <v>9160</v>
          </cell>
          <cell r="H46">
            <v>9825</v>
          </cell>
          <cell r="I46">
            <v>9176</v>
          </cell>
          <cell r="J46">
            <v>9022</v>
          </cell>
          <cell r="K46">
            <v>8839</v>
          </cell>
          <cell r="L46">
            <v>9481</v>
          </cell>
          <cell r="M46">
            <v>9486</v>
          </cell>
          <cell r="N46">
            <v>9149</v>
          </cell>
          <cell r="O46">
            <v>0</v>
          </cell>
          <cell r="P46">
            <v>0</v>
          </cell>
          <cell r="Q46">
            <v>3.501308035832254E-2</v>
          </cell>
          <cell r="R46">
            <v>1325</v>
          </cell>
          <cell r="S46">
            <v>749950</v>
          </cell>
          <cell r="T46">
            <v>333</v>
          </cell>
          <cell r="U46">
            <v>660</v>
          </cell>
          <cell r="V46">
            <v>981</v>
          </cell>
          <cell r="W46">
            <v>1325</v>
          </cell>
          <cell r="X46">
            <v>188478</v>
          </cell>
          <cell r="Y46">
            <v>185082</v>
          </cell>
          <cell r="Z46">
            <v>181686</v>
          </cell>
          <cell r="AA46">
            <v>194704</v>
          </cell>
          <cell r="AB46">
            <v>23</v>
          </cell>
          <cell r="AC46">
            <v>200</v>
          </cell>
          <cell r="AD46">
            <v>0</v>
          </cell>
          <cell r="AE46">
            <v>0</v>
          </cell>
          <cell r="AF46">
            <v>13018</v>
          </cell>
          <cell r="AG46">
            <v>113200</v>
          </cell>
          <cell r="AH46">
            <v>0</v>
          </cell>
          <cell r="AI46">
            <v>0</v>
          </cell>
          <cell r="AJ46">
            <v>749950</v>
          </cell>
          <cell r="AK46">
            <v>6381000</v>
          </cell>
          <cell r="AL46">
            <v>566</v>
          </cell>
          <cell r="AM46">
            <v>37843</v>
          </cell>
          <cell r="AN46">
            <v>36518</v>
          </cell>
          <cell r="AO46">
            <v>28334</v>
          </cell>
          <cell r="AP46">
            <v>27342</v>
          </cell>
          <cell r="AQ46">
            <v>310</v>
          </cell>
          <cell r="AR46">
            <v>-127</v>
          </cell>
          <cell r="AS46">
            <v>0</v>
          </cell>
          <cell r="AT46">
            <v>0</v>
          </cell>
        </row>
        <row r="47">
          <cell r="D47" t="str">
            <v>E10000009</v>
          </cell>
          <cell r="E47">
            <v>11594</v>
          </cell>
          <cell r="F47">
            <v>10595</v>
          </cell>
          <cell r="G47">
            <v>10763</v>
          </cell>
          <cell r="H47">
            <v>11152</v>
          </cell>
          <cell r="I47">
            <v>11833</v>
          </cell>
          <cell r="J47">
            <v>11044</v>
          </cell>
          <cell r="K47">
            <v>10602</v>
          </cell>
          <cell r="L47">
            <v>9911</v>
          </cell>
          <cell r="M47">
            <v>11827</v>
          </cell>
          <cell r="N47">
            <v>11771</v>
          </cell>
          <cell r="O47">
            <v>0</v>
          </cell>
          <cell r="P47">
            <v>0</v>
          </cell>
          <cell r="Q47">
            <v>1.6189007799746056E-2</v>
          </cell>
          <cell r="R47">
            <v>714</v>
          </cell>
          <cell r="S47">
            <v>539070</v>
          </cell>
          <cell r="T47">
            <v>-239</v>
          </cell>
          <cell r="U47">
            <v>-688</v>
          </cell>
          <cell r="V47">
            <v>-527</v>
          </cell>
          <cell r="W47">
            <v>714</v>
          </cell>
          <cell r="X47">
            <v>0</v>
          </cell>
          <cell r="Y47">
            <v>0</v>
          </cell>
          <cell r="Z47">
            <v>0</v>
          </cell>
          <cell r="AA47">
            <v>539070</v>
          </cell>
          <cell r="AB47">
            <v>-233</v>
          </cell>
          <cell r="AC47">
            <v>-1176</v>
          </cell>
          <cell r="AD47">
            <v>0</v>
          </cell>
          <cell r="AE47">
            <v>0</v>
          </cell>
          <cell r="AF47">
            <v>0</v>
          </cell>
          <cell r="AG47">
            <v>0</v>
          </cell>
          <cell r="AH47">
            <v>0</v>
          </cell>
          <cell r="AI47">
            <v>0</v>
          </cell>
          <cell r="AJ47">
            <v>539070</v>
          </cell>
          <cell r="AK47">
            <v>7910000</v>
          </cell>
          <cell r="AL47">
            <v>755</v>
          </cell>
          <cell r="AM47">
            <v>44104</v>
          </cell>
          <cell r="AN47">
            <v>43390</v>
          </cell>
          <cell r="AO47">
            <v>32510</v>
          </cell>
          <cell r="AP47">
            <v>31557</v>
          </cell>
          <cell r="AQ47">
            <v>-6</v>
          </cell>
          <cell r="AR47">
            <v>-727</v>
          </cell>
          <cell r="AS47">
            <v>0</v>
          </cell>
          <cell r="AT47">
            <v>0</v>
          </cell>
        </row>
        <row r="48">
          <cell r="D48" t="str">
            <v>E08000027</v>
          </cell>
          <cell r="E48">
            <v>9879</v>
          </cell>
          <cell r="F48">
            <v>9815</v>
          </cell>
          <cell r="G48">
            <v>10113</v>
          </cell>
          <cell r="H48">
            <v>10518</v>
          </cell>
          <cell r="I48">
            <v>9484</v>
          </cell>
          <cell r="J48">
            <v>9422</v>
          </cell>
          <cell r="K48">
            <v>9708</v>
          </cell>
          <cell r="L48">
            <v>10097</v>
          </cell>
          <cell r="M48">
            <v>9838</v>
          </cell>
          <cell r="N48">
            <v>10107</v>
          </cell>
          <cell r="O48">
            <v>0</v>
          </cell>
          <cell r="P48">
            <v>0</v>
          </cell>
          <cell r="Q48">
            <v>4.0024798512089274E-2</v>
          </cell>
          <cell r="R48">
            <v>1614</v>
          </cell>
          <cell r="S48">
            <v>2848710</v>
          </cell>
          <cell r="T48">
            <v>395</v>
          </cell>
          <cell r="U48">
            <v>788</v>
          </cell>
          <cell r="V48">
            <v>1193</v>
          </cell>
          <cell r="W48">
            <v>1614</v>
          </cell>
          <cell r="X48">
            <v>697175</v>
          </cell>
          <cell r="Y48">
            <v>693645</v>
          </cell>
          <cell r="Z48">
            <v>714825</v>
          </cell>
          <cell r="AA48">
            <v>743065</v>
          </cell>
          <cell r="AB48">
            <v>41</v>
          </cell>
          <cell r="AC48">
            <v>-292</v>
          </cell>
          <cell r="AD48">
            <v>0</v>
          </cell>
          <cell r="AE48">
            <v>0</v>
          </cell>
          <cell r="AF48">
            <v>72365</v>
          </cell>
          <cell r="AG48">
            <v>0</v>
          </cell>
          <cell r="AH48">
            <v>0</v>
          </cell>
          <cell r="AI48">
            <v>0</v>
          </cell>
          <cell r="AJ48">
            <v>2848710</v>
          </cell>
          <cell r="AK48">
            <v>5980000</v>
          </cell>
          <cell r="AL48">
            <v>1765</v>
          </cell>
          <cell r="AM48">
            <v>40325</v>
          </cell>
          <cell r="AN48">
            <v>38711</v>
          </cell>
          <cell r="AO48">
            <v>30446</v>
          </cell>
          <cell r="AP48">
            <v>29227</v>
          </cell>
          <cell r="AQ48">
            <v>354</v>
          </cell>
          <cell r="AR48">
            <v>-685</v>
          </cell>
          <cell r="AS48">
            <v>0</v>
          </cell>
          <cell r="AT48">
            <v>0</v>
          </cell>
        </row>
        <row r="49">
          <cell r="D49" t="str">
            <v>E09000009</v>
          </cell>
          <cell r="E49">
            <v>8194</v>
          </cell>
          <cell r="F49">
            <v>7529</v>
          </cell>
          <cell r="G49">
            <v>7608</v>
          </cell>
          <cell r="H49">
            <v>7604</v>
          </cell>
          <cell r="I49">
            <v>7453</v>
          </cell>
          <cell r="J49">
            <v>7734</v>
          </cell>
          <cell r="K49">
            <v>7818</v>
          </cell>
          <cell r="L49">
            <v>7777</v>
          </cell>
          <cell r="M49">
            <v>8588</v>
          </cell>
          <cell r="N49">
            <v>7602</v>
          </cell>
          <cell r="O49">
            <v>0</v>
          </cell>
          <cell r="P49">
            <v>0</v>
          </cell>
          <cell r="Q49">
            <v>4.9458542104412482E-3</v>
          </cell>
          <cell r="R49">
            <v>153</v>
          </cell>
          <cell r="S49">
            <v>230418</v>
          </cell>
          <cell r="T49">
            <v>741</v>
          </cell>
          <cell r="U49">
            <v>536</v>
          </cell>
          <cell r="V49">
            <v>326</v>
          </cell>
          <cell r="W49">
            <v>153</v>
          </cell>
          <cell r="X49">
            <v>230418</v>
          </cell>
          <cell r="Y49">
            <v>0</v>
          </cell>
          <cell r="Z49">
            <v>0</v>
          </cell>
          <cell r="AA49">
            <v>0</v>
          </cell>
          <cell r="AB49">
            <v>-394</v>
          </cell>
          <cell r="AC49">
            <v>-73</v>
          </cell>
          <cell r="AD49">
            <v>0</v>
          </cell>
          <cell r="AE49">
            <v>0</v>
          </cell>
          <cell r="AF49">
            <v>0</v>
          </cell>
          <cell r="AG49">
            <v>0</v>
          </cell>
          <cell r="AH49">
            <v>0</v>
          </cell>
          <cell r="AI49">
            <v>0</v>
          </cell>
          <cell r="AJ49">
            <v>230418</v>
          </cell>
          <cell r="AK49">
            <v>6440000</v>
          </cell>
          <cell r="AL49">
            <v>1506</v>
          </cell>
          <cell r="AM49">
            <v>30935</v>
          </cell>
          <cell r="AN49">
            <v>30782</v>
          </cell>
          <cell r="AO49">
            <v>22741</v>
          </cell>
          <cell r="AP49">
            <v>23329</v>
          </cell>
          <cell r="AQ49">
            <v>1135</v>
          </cell>
          <cell r="AR49">
            <v>132</v>
          </cell>
          <cell r="AS49">
            <v>0</v>
          </cell>
          <cell r="AT49">
            <v>0</v>
          </cell>
        </row>
        <row r="50">
          <cell r="D50" t="str">
            <v>E06000011</v>
          </cell>
          <cell r="E50">
            <v>7673</v>
          </cell>
          <cell r="F50">
            <v>7538</v>
          </cell>
          <cell r="G50">
            <v>7455</v>
          </cell>
          <cell r="H50">
            <v>7909</v>
          </cell>
          <cell r="I50">
            <v>7634</v>
          </cell>
          <cell r="J50">
            <v>7526</v>
          </cell>
          <cell r="K50">
            <v>7442</v>
          </cell>
          <cell r="L50">
            <v>7896</v>
          </cell>
          <cell r="M50">
            <v>8063</v>
          </cell>
          <cell r="N50">
            <v>6809</v>
          </cell>
          <cell r="O50">
            <v>0</v>
          </cell>
          <cell r="P50">
            <v>0</v>
          </cell>
          <cell r="Q50">
            <v>2.5183973834832381E-3</v>
          </cell>
          <cell r="R50">
            <v>77</v>
          </cell>
          <cell r="S50">
            <v>70840</v>
          </cell>
          <cell r="T50">
            <v>39</v>
          </cell>
          <cell r="U50">
            <v>51</v>
          </cell>
          <cell r="V50">
            <v>64</v>
          </cell>
          <cell r="W50">
            <v>77</v>
          </cell>
          <cell r="X50">
            <v>35879.999999999993</v>
          </cell>
          <cell r="Y50">
            <v>11040.000000000007</v>
          </cell>
          <cell r="Z50">
            <v>11960.000000000007</v>
          </cell>
          <cell r="AA50">
            <v>11959.999999999993</v>
          </cell>
          <cell r="AB50">
            <v>-390</v>
          </cell>
          <cell r="AC50">
            <v>729</v>
          </cell>
          <cell r="AD50">
            <v>0</v>
          </cell>
          <cell r="AE50">
            <v>0</v>
          </cell>
          <cell r="AF50">
            <v>0</v>
          </cell>
          <cell r="AG50">
            <v>46920</v>
          </cell>
          <cell r="AH50">
            <v>0</v>
          </cell>
          <cell r="AI50">
            <v>0</v>
          </cell>
          <cell r="AJ50">
            <v>70840</v>
          </cell>
          <cell r="AK50">
            <v>5916000</v>
          </cell>
          <cell r="AL50">
            <v>920</v>
          </cell>
          <cell r="AM50">
            <v>30575</v>
          </cell>
          <cell r="AN50">
            <v>30498</v>
          </cell>
          <cell r="AO50">
            <v>22902</v>
          </cell>
          <cell r="AP50">
            <v>22864</v>
          </cell>
          <cell r="AQ50">
            <v>429</v>
          </cell>
          <cell r="AR50">
            <v>717</v>
          </cell>
          <cell r="AS50">
            <v>0</v>
          </cell>
          <cell r="AT50">
            <v>0</v>
          </cell>
        </row>
        <row r="51">
          <cell r="D51" t="str">
            <v>E10000011</v>
          </cell>
          <cell r="E51">
            <v>12357</v>
          </cell>
          <cell r="F51">
            <v>12950</v>
          </cell>
          <cell r="G51">
            <v>12922</v>
          </cell>
          <cell r="H51">
            <v>13325</v>
          </cell>
          <cell r="I51">
            <v>12357</v>
          </cell>
          <cell r="J51">
            <v>12354</v>
          </cell>
          <cell r="K51">
            <v>12327</v>
          </cell>
          <cell r="L51">
            <v>12711</v>
          </cell>
          <cell r="M51">
            <v>12464</v>
          </cell>
          <cell r="N51">
            <v>12242</v>
          </cell>
          <cell r="O51">
            <v>0</v>
          </cell>
          <cell r="P51">
            <v>0</v>
          </cell>
          <cell r="Q51">
            <v>3.5011832253559375E-2</v>
          </cell>
          <cell r="R51">
            <v>1805</v>
          </cell>
          <cell r="S51">
            <v>2689450</v>
          </cell>
          <cell r="T51">
            <v>0</v>
          </cell>
          <cell r="U51">
            <v>596</v>
          </cell>
          <cell r="V51">
            <v>1191</v>
          </cell>
          <cell r="W51">
            <v>1805</v>
          </cell>
          <cell r="X51">
            <v>0</v>
          </cell>
          <cell r="Y51">
            <v>888040</v>
          </cell>
          <cell r="Z51">
            <v>886550</v>
          </cell>
          <cell r="AA51">
            <v>914860</v>
          </cell>
          <cell r="AB51">
            <v>-107</v>
          </cell>
          <cell r="AC51">
            <v>708</v>
          </cell>
          <cell r="AD51">
            <v>0</v>
          </cell>
          <cell r="AE51">
            <v>0</v>
          </cell>
          <cell r="AF51">
            <v>0</v>
          </cell>
          <cell r="AG51">
            <v>888040</v>
          </cell>
          <cell r="AH51">
            <v>0</v>
          </cell>
          <cell r="AI51">
            <v>0</v>
          </cell>
          <cell r="AJ51">
            <v>2689450</v>
          </cell>
          <cell r="AK51">
            <v>10564000</v>
          </cell>
          <cell r="AL51">
            <v>1490</v>
          </cell>
          <cell r="AM51">
            <v>51554</v>
          </cell>
          <cell r="AN51">
            <v>49749</v>
          </cell>
          <cell r="AO51">
            <v>39197</v>
          </cell>
          <cell r="AP51">
            <v>37392</v>
          </cell>
          <cell r="AQ51">
            <v>107</v>
          </cell>
          <cell r="AR51">
            <v>112</v>
          </cell>
          <cell r="AS51">
            <v>0</v>
          </cell>
          <cell r="AT51">
            <v>0</v>
          </cell>
        </row>
        <row r="52">
          <cell r="D52" t="str">
            <v>E09000010</v>
          </cell>
          <cell r="E52">
            <v>7258</v>
          </cell>
          <cell r="F52">
            <v>7122</v>
          </cell>
          <cell r="G52">
            <v>7377</v>
          </cell>
          <cell r="H52">
            <v>7751</v>
          </cell>
          <cell r="I52">
            <v>6970</v>
          </cell>
          <cell r="J52">
            <v>6874</v>
          </cell>
          <cell r="K52">
            <v>7133</v>
          </cell>
          <cell r="L52">
            <v>7498</v>
          </cell>
          <cell r="M52">
            <v>7128</v>
          </cell>
          <cell r="N52">
            <v>7695</v>
          </cell>
          <cell r="O52">
            <v>0</v>
          </cell>
          <cell r="P52">
            <v>0</v>
          </cell>
          <cell r="Q52">
            <v>3.5007455605259592E-2</v>
          </cell>
          <cell r="R52">
            <v>1033</v>
          </cell>
          <cell r="S52">
            <v>1539170</v>
          </cell>
          <cell r="T52">
            <v>288</v>
          </cell>
          <cell r="U52">
            <v>536</v>
          </cell>
          <cell r="V52">
            <v>780</v>
          </cell>
          <cell r="W52">
            <v>1033</v>
          </cell>
          <cell r="X52">
            <v>429120.00000000006</v>
          </cell>
          <cell r="Y52">
            <v>369520.00000000006</v>
          </cell>
          <cell r="Z52">
            <v>363559.99999999988</v>
          </cell>
          <cell r="AA52">
            <v>376970</v>
          </cell>
          <cell r="AB52">
            <v>130</v>
          </cell>
          <cell r="AC52">
            <v>-573</v>
          </cell>
          <cell r="AD52">
            <v>0</v>
          </cell>
          <cell r="AE52">
            <v>0</v>
          </cell>
          <cell r="AF52">
            <v>193699.99999999997</v>
          </cell>
          <cell r="AG52">
            <v>0</v>
          </cell>
          <cell r="AH52">
            <v>0</v>
          </cell>
          <cell r="AI52">
            <v>0</v>
          </cell>
          <cell r="AJ52">
            <v>1539170</v>
          </cell>
          <cell r="AK52">
            <v>5352000</v>
          </cell>
          <cell r="AL52">
            <v>1490</v>
          </cell>
          <cell r="AM52">
            <v>29508</v>
          </cell>
          <cell r="AN52">
            <v>28475</v>
          </cell>
          <cell r="AO52">
            <v>22250</v>
          </cell>
          <cell r="AP52">
            <v>21505</v>
          </cell>
          <cell r="AQ52">
            <v>158</v>
          </cell>
          <cell r="AR52">
            <v>-821</v>
          </cell>
          <cell r="AS52">
            <v>0</v>
          </cell>
          <cell r="AT52">
            <v>0</v>
          </cell>
        </row>
        <row r="53">
          <cell r="D53" t="str">
            <v>E10000012</v>
          </cell>
          <cell r="E53">
            <v>35187</v>
          </cell>
          <cell r="F53">
            <v>35825</v>
          </cell>
          <cell r="G53">
            <v>35567</v>
          </cell>
          <cell r="H53">
            <v>36547</v>
          </cell>
          <cell r="I53">
            <v>34579</v>
          </cell>
          <cell r="J53">
            <v>38678.591652287309</v>
          </cell>
          <cell r="K53">
            <v>38574.906085721777</v>
          </cell>
          <cell r="L53">
            <v>39590.395092801344</v>
          </cell>
          <cell r="M53">
            <v>34579</v>
          </cell>
          <cell r="N53">
            <v>36603</v>
          </cell>
          <cell r="O53">
            <v>0</v>
          </cell>
          <cell r="P53">
            <v>0</v>
          </cell>
          <cell r="Q53">
            <v>-5.7969151871850137E-2</v>
          </cell>
          <cell r="R53">
            <v>-8296.8928308104223</v>
          </cell>
          <cell r="S53">
            <v>0</v>
          </cell>
          <cell r="T53">
            <v>608</v>
          </cell>
          <cell r="U53">
            <v>-2245.5916522873158</v>
          </cell>
          <cell r="V53">
            <v>-5253.4977380090859</v>
          </cell>
          <cell r="W53">
            <v>-8296.8928308104223</v>
          </cell>
          <cell r="X53">
            <v>0</v>
          </cell>
          <cell r="Y53">
            <v>0</v>
          </cell>
          <cell r="Z53">
            <v>0</v>
          </cell>
          <cell r="AA53">
            <v>0</v>
          </cell>
          <cell r="AB53">
            <v>608</v>
          </cell>
          <cell r="AC53">
            <v>-778</v>
          </cell>
          <cell r="AD53">
            <v>0</v>
          </cell>
          <cell r="AE53">
            <v>0</v>
          </cell>
          <cell r="AF53">
            <v>0</v>
          </cell>
          <cell r="AG53">
            <v>0</v>
          </cell>
          <cell r="AH53">
            <v>0</v>
          </cell>
          <cell r="AI53">
            <v>0</v>
          </cell>
          <cell r="AJ53">
            <v>0</v>
          </cell>
          <cell r="AK53">
            <v>25129000</v>
          </cell>
          <cell r="AL53">
            <v>745</v>
          </cell>
          <cell r="AM53">
            <v>143126</v>
          </cell>
          <cell r="AN53">
            <v>151422.89283081042</v>
          </cell>
          <cell r="AO53">
            <v>107939</v>
          </cell>
          <cell r="AP53">
            <v>116843.89283081042</v>
          </cell>
          <cell r="AQ53">
            <v>0</v>
          </cell>
          <cell r="AR53">
            <v>2075.5916522873085</v>
          </cell>
          <cell r="AS53">
            <v>0</v>
          </cell>
          <cell r="AT53">
            <v>0</v>
          </cell>
        </row>
        <row r="54">
          <cell r="D54" t="str">
            <v>E08000037</v>
          </cell>
          <cell r="E54">
            <v>6584.4619056283818</v>
          </cell>
          <cell r="F54">
            <v>6396.3499790424312</v>
          </cell>
          <cell r="G54">
            <v>6571.2314262966056</v>
          </cell>
          <cell r="H54">
            <v>6935.1828697456185</v>
          </cell>
          <cell r="I54">
            <v>6386.9280484595301</v>
          </cell>
          <cell r="J54">
            <v>6204.4594796711581</v>
          </cell>
          <cell r="K54">
            <v>6374.0944835077071</v>
          </cell>
          <cell r="L54">
            <v>6727.12738365325</v>
          </cell>
          <cell r="M54">
            <v>6924</v>
          </cell>
          <cell r="N54">
            <v>6773</v>
          </cell>
          <cell r="O54">
            <v>0</v>
          </cell>
          <cell r="P54">
            <v>0</v>
          </cell>
          <cell r="Q54">
            <v>3.0000000000000058E-2</v>
          </cell>
          <cell r="R54">
            <v>794.61678542139271</v>
          </cell>
          <cell r="S54">
            <v>1183979.0102778752</v>
          </cell>
          <cell r="T54">
            <v>197.53385716885168</v>
          </cell>
          <cell r="U54">
            <v>389.42435654012479</v>
          </cell>
          <cell r="V54">
            <v>586.56129932902331</v>
          </cell>
          <cell r="W54">
            <v>794.61678542139271</v>
          </cell>
          <cell r="X54">
            <v>294325.44718158903</v>
          </cell>
          <cell r="Y54">
            <v>285916.84406319697</v>
          </cell>
          <cell r="Z54">
            <v>293734.04475545872</v>
          </cell>
          <cell r="AA54">
            <v>310002.67427763052</v>
          </cell>
          <cell r="AB54">
            <v>-339.53809437161817</v>
          </cell>
          <cell r="AC54">
            <v>-376.65002095756881</v>
          </cell>
          <cell r="AD54">
            <v>0</v>
          </cell>
          <cell r="AE54">
            <v>0</v>
          </cell>
          <cell r="AF54">
            <v>0</v>
          </cell>
          <cell r="AG54">
            <v>0</v>
          </cell>
          <cell r="AH54">
            <v>0</v>
          </cell>
          <cell r="AI54">
            <v>0</v>
          </cell>
          <cell r="AJ54">
            <v>1183979.0102778752</v>
          </cell>
          <cell r="AK54">
            <v>4531000</v>
          </cell>
          <cell r="AL54">
            <v>1490</v>
          </cell>
          <cell r="AM54">
            <v>26487.226180713038</v>
          </cell>
          <cell r="AN54">
            <v>25692.609395291645</v>
          </cell>
          <cell r="AO54">
            <v>19902.764275084657</v>
          </cell>
          <cell r="AP54">
            <v>19305.681346832116</v>
          </cell>
          <cell r="AQ54">
            <v>537.07195154046985</v>
          </cell>
          <cell r="AR54">
            <v>-568.54052032884192</v>
          </cell>
          <cell r="AS54">
            <v>0</v>
          </cell>
          <cell r="AT54">
            <v>0</v>
          </cell>
        </row>
        <row r="55">
          <cell r="D55" t="str">
            <v>E10000013</v>
          </cell>
          <cell r="E55">
            <v>14527</v>
          </cell>
          <cell r="F55">
            <v>14530</v>
          </cell>
          <cell r="G55">
            <v>13980</v>
          </cell>
          <cell r="H55">
            <v>14617</v>
          </cell>
          <cell r="I55">
            <v>14612</v>
          </cell>
          <cell r="J55">
            <v>14165</v>
          </cell>
          <cell r="K55">
            <v>13609</v>
          </cell>
          <cell r="L55">
            <v>14228</v>
          </cell>
          <cell r="M55">
            <v>14461</v>
          </cell>
          <cell r="N55">
            <v>14273</v>
          </cell>
          <cell r="O55">
            <v>0</v>
          </cell>
          <cell r="P55">
            <v>0</v>
          </cell>
          <cell r="Q55">
            <v>1.8038644326499462E-2</v>
          </cell>
          <cell r="R55">
            <v>1040</v>
          </cell>
          <cell r="S55">
            <v>1724143.2</v>
          </cell>
          <cell r="T55">
            <v>-85</v>
          </cell>
          <cell r="U55">
            <v>280</v>
          </cell>
          <cell r="V55">
            <v>651</v>
          </cell>
          <cell r="W55">
            <v>1040</v>
          </cell>
          <cell r="X55">
            <v>0</v>
          </cell>
          <cell r="Y55">
            <v>464192.39999999997</v>
          </cell>
          <cell r="Z55">
            <v>615054.93000000017</v>
          </cell>
          <cell r="AA55">
            <v>644895.86999999988</v>
          </cell>
          <cell r="AB55">
            <v>66</v>
          </cell>
          <cell r="AC55">
            <v>257</v>
          </cell>
          <cell r="AD55">
            <v>0</v>
          </cell>
          <cell r="AE55">
            <v>0</v>
          </cell>
          <cell r="AF55">
            <v>0</v>
          </cell>
          <cell r="AG55">
            <v>464192.39999999997</v>
          </cell>
          <cell r="AH55">
            <v>0</v>
          </cell>
          <cell r="AI55">
            <v>0</v>
          </cell>
          <cell r="AJ55">
            <v>1724143.2</v>
          </cell>
          <cell r="AK55">
            <v>10401000</v>
          </cell>
          <cell r="AL55">
            <v>1657.83</v>
          </cell>
          <cell r="AM55">
            <v>57654</v>
          </cell>
          <cell r="AN55">
            <v>56614</v>
          </cell>
          <cell r="AO55">
            <v>43127</v>
          </cell>
          <cell r="AP55">
            <v>42002</v>
          </cell>
          <cell r="AQ55">
            <v>-151</v>
          </cell>
          <cell r="AR55">
            <v>-108</v>
          </cell>
          <cell r="AS55">
            <v>0</v>
          </cell>
          <cell r="AT55">
            <v>0</v>
          </cell>
        </row>
        <row r="56">
          <cell r="D56" t="str">
            <v>E09000011</v>
          </cell>
          <cell r="E56">
            <v>8308</v>
          </cell>
          <cell r="F56">
            <v>8173</v>
          </cell>
          <cell r="G56">
            <v>7947</v>
          </cell>
          <cell r="H56">
            <v>8752</v>
          </cell>
          <cell r="I56">
            <v>8607.5</v>
          </cell>
          <cell r="J56">
            <v>8467.6</v>
          </cell>
          <cell r="K56">
            <v>8233.5</v>
          </cell>
          <cell r="L56">
            <v>9067.5</v>
          </cell>
          <cell r="M56">
            <v>8226</v>
          </cell>
          <cell r="N56">
            <v>8623</v>
          </cell>
          <cell r="O56">
            <v>0</v>
          </cell>
          <cell r="P56">
            <v>0</v>
          </cell>
          <cell r="Q56">
            <v>-3.6048824593128345E-2</v>
          </cell>
          <cell r="R56">
            <v>-1196.0999999999985</v>
          </cell>
          <cell r="S56">
            <v>0</v>
          </cell>
          <cell r="T56">
            <v>-299.5</v>
          </cell>
          <cell r="U56">
            <v>-594.09999999999854</v>
          </cell>
          <cell r="V56">
            <v>-880.59999999999854</v>
          </cell>
          <cell r="W56">
            <v>-1196.0999999999985</v>
          </cell>
          <cell r="X56">
            <v>0</v>
          </cell>
          <cell r="Y56">
            <v>0</v>
          </cell>
          <cell r="Z56">
            <v>0</v>
          </cell>
          <cell r="AA56">
            <v>0</v>
          </cell>
          <cell r="AB56">
            <v>82</v>
          </cell>
          <cell r="AC56">
            <v>-450</v>
          </cell>
          <cell r="AD56">
            <v>0</v>
          </cell>
          <cell r="AE56">
            <v>0</v>
          </cell>
          <cell r="AF56">
            <v>0</v>
          </cell>
          <cell r="AG56">
            <v>0</v>
          </cell>
          <cell r="AH56">
            <v>0</v>
          </cell>
          <cell r="AI56">
            <v>0</v>
          </cell>
          <cell r="AJ56">
            <v>0</v>
          </cell>
          <cell r="AK56">
            <v>5205000</v>
          </cell>
          <cell r="AL56">
            <v>2136</v>
          </cell>
          <cell r="AM56">
            <v>33180</v>
          </cell>
          <cell r="AN56">
            <v>34376.1</v>
          </cell>
          <cell r="AO56">
            <v>24872</v>
          </cell>
          <cell r="AP56">
            <v>25768.6</v>
          </cell>
          <cell r="AQ56">
            <v>-381.5</v>
          </cell>
          <cell r="AR56">
            <v>-155.39999999999964</v>
          </cell>
          <cell r="AS56">
            <v>0</v>
          </cell>
          <cell r="AT56">
            <v>0</v>
          </cell>
        </row>
        <row r="57">
          <cell r="D57" t="str">
            <v>E09000012</v>
          </cell>
          <cell r="E57">
            <v>5361</v>
          </cell>
          <cell r="F57">
            <v>5130</v>
          </cell>
          <cell r="G57">
            <v>5235</v>
          </cell>
          <cell r="H57">
            <v>4972</v>
          </cell>
          <cell r="I57">
            <v>5009</v>
          </cell>
          <cell r="J57">
            <v>5255</v>
          </cell>
          <cell r="K57">
            <v>5017</v>
          </cell>
          <cell r="L57">
            <v>5013</v>
          </cell>
          <cell r="M57">
            <v>5009</v>
          </cell>
          <cell r="N57">
            <v>5026</v>
          </cell>
          <cell r="O57">
            <v>0</v>
          </cell>
          <cell r="P57">
            <v>0</v>
          </cell>
          <cell r="Q57">
            <v>1.9518794086385158E-2</v>
          </cell>
          <cell r="R57">
            <v>404</v>
          </cell>
          <cell r="S57">
            <v>601960</v>
          </cell>
          <cell r="T57">
            <v>352</v>
          </cell>
          <cell r="U57">
            <v>227</v>
          </cell>
          <cell r="V57">
            <v>445</v>
          </cell>
          <cell r="W57">
            <v>404</v>
          </cell>
          <cell r="X57">
            <v>524480</v>
          </cell>
          <cell r="Y57">
            <v>0</v>
          </cell>
          <cell r="Z57">
            <v>77480</v>
          </cell>
          <cell r="AA57">
            <v>0</v>
          </cell>
          <cell r="AB57">
            <v>352</v>
          </cell>
          <cell r="AC57">
            <v>104</v>
          </cell>
          <cell r="AD57">
            <v>0</v>
          </cell>
          <cell r="AE57">
            <v>0</v>
          </cell>
          <cell r="AF57">
            <v>524480</v>
          </cell>
          <cell r="AG57">
            <v>0</v>
          </cell>
          <cell r="AH57">
            <v>0</v>
          </cell>
          <cell r="AI57">
            <v>0</v>
          </cell>
          <cell r="AJ57">
            <v>601960</v>
          </cell>
          <cell r="AK57">
            <v>5390000</v>
          </cell>
          <cell r="AL57">
            <v>1490</v>
          </cell>
          <cell r="AM57">
            <v>20698</v>
          </cell>
          <cell r="AN57">
            <v>20294</v>
          </cell>
          <cell r="AO57">
            <v>15337</v>
          </cell>
          <cell r="AP57">
            <v>15285</v>
          </cell>
          <cell r="AQ57">
            <v>0</v>
          </cell>
          <cell r="AR57">
            <v>229</v>
          </cell>
          <cell r="AS57">
            <v>0</v>
          </cell>
          <cell r="AT57">
            <v>0</v>
          </cell>
        </row>
        <row r="58">
          <cell r="D58" t="str">
            <v>E06000006</v>
          </cell>
          <cell r="E58">
            <v>4477</v>
          </cell>
          <cell r="F58">
            <v>4439</v>
          </cell>
          <cell r="G58">
            <v>4440</v>
          </cell>
          <cell r="H58">
            <v>4618</v>
          </cell>
          <cell r="I58">
            <v>4548</v>
          </cell>
          <cell r="J58">
            <v>4292</v>
          </cell>
          <cell r="K58">
            <v>4293</v>
          </cell>
          <cell r="L58">
            <v>4466</v>
          </cell>
          <cell r="M58">
            <v>4548</v>
          </cell>
          <cell r="N58">
            <v>4128</v>
          </cell>
          <cell r="O58">
            <v>0</v>
          </cell>
          <cell r="P58">
            <v>0</v>
          </cell>
          <cell r="Q58">
            <v>2.0863469455880718E-2</v>
          </cell>
          <cell r="R58">
            <v>375</v>
          </cell>
          <cell r="S58">
            <v>558750</v>
          </cell>
          <cell r="T58">
            <v>-71</v>
          </cell>
          <cell r="U58">
            <v>76</v>
          </cell>
          <cell r="V58">
            <v>223</v>
          </cell>
          <cell r="W58">
            <v>375</v>
          </cell>
          <cell r="X58">
            <v>0</v>
          </cell>
          <cell r="Y58">
            <v>113240</v>
          </cell>
          <cell r="Z58">
            <v>219030</v>
          </cell>
          <cell r="AA58">
            <v>226480</v>
          </cell>
          <cell r="AB58">
            <v>-71</v>
          </cell>
          <cell r="AC58">
            <v>311</v>
          </cell>
          <cell r="AD58">
            <v>0</v>
          </cell>
          <cell r="AE58">
            <v>0</v>
          </cell>
          <cell r="AF58">
            <v>0</v>
          </cell>
          <cell r="AG58">
            <v>113240</v>
          </cell>
          <cell r="AH58">
            <v>0</v>
          </cell>
          <cell r="AI58">
            <v>0</v>
          </cell>
          <cell r="AJ58">
            <v>558750</v>
          </cell>
          <cell r="AK58">
            <v>2732000</v>
          </cell>
          <cell r="AL58">
            <v>1490</v>
          </cell>
          <cell r="AM58">
            <v>17974</v>
          </cell>
          <cell r="AN58">
            <v>17599</v>
          </cell>
          <cell r="AO58">
            <v>13497</v>
          </cell>
          <cell r="AP58">
            <v>13051</v>
          </cell>
          <cell r="AQ58">
            <v>0</v>
          </cell>
          <cell r="AR58">
            <v>164</v>
          </cell>
          <cell r="AS58">
            <v>0</v>
          </cell>
          <cell r="AT58">
            <v>0</v>
          </cell>
        </row>
        <row r="59">
          <cell r="D59" t="str">
            <v>E09000013</v>
          </cell>
          <cell r="E59">
            <v>3965</v>
          </cell>
          <cell r="F59">
            <v>3977</v>
          </cell>
          <cell r="G59">
            <v>4020</v>
          </cell>
          <cell r="H59">
            <v>4019</v>
          </cell>
          <cell r="I59">
            <v>3934</v>
          </cell>
          <cell r="J59">
            <v>4098</v>
          </cell>
          <cell r="K59">
            <v>4138</v>
          </cell>
          <cell r="L59">
            <v>4103</v>
          </cell>
          <cell r="M59">
            <v>4205</v>
          </cell>
          <cell r="N59">
            <v>3691</v>
          </cell>
          <cell r="O59">
            <v>0</v>
          </cell>
          <cell r="P59">
            <v>0</v>
          </cell>
          <cell r="Q59">
            <v>-1.8271697640948627E-2</v>
          </cell>
          <cell r="R59">
            <v>-292</v>
          </cell>
          <cell r="S59">
            <v>0</v>
          </cell>
          <cell r="T59">
            <v>31</v>
          </cell>
          <cell r="U59">
            <v>-90</v>
          </cell>
          <cell r="V59">
            <v>-208</v>
          </cell>
          <cell r="W59">
            <v>-292</v>
          </cell>
          <cell r="X59">
            <v>0</v>
          </cell>
          <cell r="Y59">
            <v>0</v>
          </cell>
          <cell r="Z59">
            <v>0</v>
          </cell>
          <cell r="AA59">
            <v>0</v>
          </cell>
          <cell r="AB59">
            <v>-240</v>
          </cell>
          <cell r="AC59">
            <v>286</v>
          </cell>
          <cell r="AD59">
            <v>0</v>
          </cell>
          <cell r="AE59">
            <v>0</v>
          </cell>
          <cell r="AF59">
            <v>0</v>
          </cell>
          <cell r="AG59">
            <v>0</v>
          </cell>
          <cell r="AH59">
            <v>0</v>
          </cell>
          <cell r="AI59">
            <v>0</v>
          </cell>
          <cell r="AJ59">
            <v>0</v>
          </cell>
          <cell r="AK59">
            <v>3800000</v>
          </cell>
          <cell r="AL59">
            <v>1745.3801100000001</v>
          </cell>
          <cell r="AM59">
            <v>15981</v>
          </cell>
          <cell r="AN59">
            <v>16273</v>
          </cell>
          <cell r="AO59">
            <v>12016</v>
          </cell>
          <cell r="AP59">
            <v>12339</v>
          </cell>
          <cell r="AQ59">
            <v>271</v>
          </cell>
          <cell r="AR59">
            <v>407</v>
          </cell>
          <cell r="AS59">
            <v>0</v>
          </cell>
          <cell r="AT59">
            <v>0</v>
          </cell>
        </row>
        <row r="60">
          <cell r="D60" t="str">
            <v>E10000014</v>
          </cell>
          <cell r="E60">
            <v>30669</v>
          </cell>
          <cell r="F60">
            <v>30414</v>
          </cell>
          <cell r="G60">
            <v>30274</v>
          </cell>
          <cell r="H60">
            <v>31316</v>
          </cell>
          <cell r="I60">
            <v>31128</v>
          </cell>
          <cell r="J60">
            <v>31107</v>
          </cell>
          <cell r="K60">
            <v>30990</v>
          </cell>
          <cell r="L60">
            <v>31914</v>
          </cell>
          <cell r="M60">
            <v>29171</v>
          </cell>
          <cell r="N60">
            <v>28760</v>
          </cell>
          <cell r="O60">
            <v>0</v>
          </cell>
          <cell r="P60">
            <v>0</v>
          </cell>
          <cell r="Q60">
            <v>-2.0102222983052507E-2</v>
          </cell>
          <cell r="R60">
            <v>-2466</v>
          </cell>
          <cell r="S60">
            <v>0</v>
          </cell>
          <cell r="T60">
            <v>-459</v>
          </cell>
          <cell r="U60">
            <v>-1152</v>
          </cell>
          <cell r="V60">
            <v>-1868</v>
          </cell>
          <cell r="W60">
            <v>-2466</v>
          </cell>
          <cell r="X60">
            <v>0</v>
          </cell>
          <cell r="Y60">
            <v>0</v>
          </cell>
          <cell r="Z60">
            <v>0</v>
          </cell>
          <cell r="AA60">
            <v>0</v>
          </cell>
          <cell r="AB60">
            <v>1498</v>
          </cell>
          <cell r="AC60">
            <v>1654</v>
          </cell>
          <cell r="AD60">
            <v>0</v>
          </cell>
          <cell r="AE60">
            <v>0</v>
          </cell>
          <cell r="AF60">
            <v>0</v>
          </cell>
          <cell r="AG60">
            <v>0</v>
          </cell>
          <cell r="AH60">
            <v>0</v>
          </cell>
          <cell r="AI60">
            <v>0</v>
          </cell>
          <cell r="AJ60">
            <v>0</v>
          </cell>
          <cell r="AK60">
            <v>21047000</v>
          </cell>
          <cell r="AL60">
            <v>1490</v>
          </cell>
          <cell r="AM60">
            <v>122673</v>
          </cell>
          <cell r="AN60">
            <v>125139</v>
          </cell>
          <cell r="AO60">
            <v>92004</v>
          </cell>
          <cell r="AP60">
            <v>94011</v>
          </cell>
          <cell r="AQ60">
            <v>-1957</v>
          </cell>
          <cell r="AR60">
            <v>2347</v>
          </cell>
          <cell r="AS60">
            <v>0</v>
          </cell>
          <cell r="AT60">
            <v>0</v>
          </cell>
        </row>
        <row r="61">
          <cell r="D61" t="str">
            <v>E09000014</v>
          </cell>
          <cell r="E61">
            <v>5567</v>
          </cell>
          <cell r="F61">
            <v>5934</v>
          </cell>
          <cell r="G61">
            <v>5509</v>
          </cell>
          <cell r="H61">
            <v>5699</v>
          </cell>
          <cell r="I61">
            <v>5483.4949999999999</v>
          </cell>
          <cell r="J61">
            <v>5844.99</v>
          </cell>
          <cell r="K61">
            <v>5426.3649999999998</v>
          </cell>
          <cell r="L61">
            <v>5613.5150000000003</v>
          </cell>
          <cell r="M61">
            <v>5459</v>
          </cell>
          <cell r="N61">
            <v>5684</v>
          </cell>
          <cell r="O61">
            <v>0</v>
          </cell>
          <cell r="P61">
            <v>0</v>
          </cell>
          <cell r="Q61">
            <v>1.500000000000009E-2</v>
          </cell>
          <cell r="R61">
            <v>340.63500000000204</v>
          </cell>
          <cell r="S61">
            <v>602923.95000000356</v>
          </cell>
          <cell r="T61">
            <v>83.505000000000109</v>
          </cell>
          <cell r="U61">
            <v>172.51499999999942</v>
          </cell>
          <cell r="V61">
            <v>255.15000000000146</v>
          </cell>
          <cell r="W61">
            <v>340.63500000000204</v>
          </cell>
          <cell r="X61">
            <v>147803.85000000018</v>
          </cell>
          <cell r="Y61">
            <v>157547.69999999876</v>
          </cell>
          <cell r="Z61">
            <v>146263.95000000362</v>
          </cell>
          <cell r="AA61">
            <v>151308.450000001</v>
          </cell>
          <cell r="AB61">
            <v>108</v>
          </cell>
          <cell r="AC61">
            <v>250</v>
          </cell>
          <cell r="AD61">
            <v>0</v>
          </cell>
          <cell r="AE61">
            <v>0</v>
          </cell>
          <cell r="AF61">
            <v>147803.85000000018</v>
          </cell>
          <cell r="AG61">
            <v>157547.69999999876</v>
          </cell>
          <cell r="AH61">
            <v>0</v>
          </cell>
          <cell r="AI61">
            <v>0</v>
          </cell>
          <cell r="AJ61">
            <v>602923.95000000356</v>
          </cell>
          <cell r="AK61">
            <v>4761000</v>
          </cell>
          <cell r="AL61">
            <v>1770</v>
          </cell>
          <cell r="AM61">
            <v>22709</v>
          </cell>
          <cell r="AN61">
            <v>22368.364999999998</v>
          </cell>
          <cell r="AO61">
            <v>17142</v>
          </cell>
          <cell r="AP61">
            <v>16884.87</v>
          </cell>
          <cell r="AQ61">
            <v>-24.494999999999891</v>
          </cell>
          <cell r="AR61">
            <v>160.98999999999978</v>
          </cell>
          <cell r="AS61">
            <v>0</v>
          </cell>
          <cell r="AT61">
            <v>0</v>
          </cell>
        </row>
        <row r="62">
          <cell r="D62" t="str">
            <v>E09000015</v>
          </cell>
          <cell r="E62">
            <v>5432</v>
          </cell>
          <cell r="F62">
            <v>5385</v>
          </cell>
          <cell r="G62">
            <v>5198</v>
          </cell>
          <cell r="H62">
            <v>5265</v>
          </cell>
          <cell r="I62">
            <v>4960</v>
          </cell>
          <cell r="J62">
            <v>5486.2379999999994</v>
          </cell>
          <cell r="K62">
            <v>5295.7223999999997</v>
          </cell>
          <cell r="L62">
            <v>5363.982</v>
          </cell>
          <cell r="M62">
            <v>4960</v>
          </cell>
          <cell r="N62">
            <v>4881</v>
          </cell>
          <cell r="O62">
            <v>0</v>
          </cell>
          <cell r="P62">
            <v>0</v>
          </cell>
          <cell r="Q62">
            <v>8.1793984962406051E-3</v>
          </cell>
          <cell r="R62">
            <v>174.05760000000009</v>
          </cell>
          <cell r="S62">
            <v>129672.91200000007</v>
          </cell>
          <cell r="T62">
            <v>472</v>
          </cell>
          <cell r="U62">
            <v>370.76200000000063</v>
          </cell>
          <cell r="V62">
            <v>273.03960000000006</v>
          </cell>
          <cell r="W62">
            <v>174.05760000000009</v>
          </cell>
          <cell r="X62">
            <v>129672.91200000007</v>
          </cell>
          <cell r="Y62">
            <v>0</v>
          </cell>
          <cell r="Z62">
            <v>0</v>
          </cell>
          <cell r="AA62">
            <v>0</v>
          </cell>
          <cell r="AB62">
            <v>472</v>
          </cell>
          <cell r="AC62">
            <v>504</v>
          </cell>
          <cell r="AD62">
            <v>0</v>
          </cell>
          <cell r="AE62">
            <v>0</v>
          </cell>
          <cell r="AF62">
            <v>129672.91200000007</v>
          </cell>
          <cell r="AG62">
            <v>0</v>
          </cell>
          <cell r="AH62">
            <v>0</v>
          </cell>
          <cell r="AI62">
            <v>0</v>
          </cell>
          <cell r="AJ62">
            <v>129672.91200000007</v>
          </cell>
          <cell r="AK62">
            <v>3810000</v>
          </cell>
          <cell r="AL62">
            <v>745</v>
          </cell>
          <cell r="AM62">
            <v>21280</v>
          </cell>
          <cell r="AN62">
            <v>21105.9424</v>
          </cell>
          <cell r="AO62">
            <v>15848</v>
          </cell>
          <cell r="AP62">
            <v>16145.9424</v>
          </cell>
          <cell r="AQ62">
            <v>0</v>
          </cell>
          <cell r="AR62">
            <v>605.23799999999937</v>
          </cell>
          <cell r="AS62">
            <v>0</v>
          </cell>
          <cell r="AT62">
            <v>0</v>
          </cell>
        </row>
        <row r="63">
          <cell r="D63" t="str">
            <v>E06000001</v>
          </cell>
          <cell r="E63">
            <v>2349</v>
          </cell>
          <cell r="F63">
            <v>2372</v>
          </cell>
          <cell r="G63">
            <v>2358</v>
          </cell>
          <cell r="H63">
            <v>2496</v>
          </cell>
          <cell r="I63">
            <v>2409</v>
          </cell>
          <cell r="J63">
            <v>2241</v>
          </cell>
          <cell r="K63">
            <v>2227</v>
          </cell>
          <cell r="L63">
            <v>2362</v>
          </cell>
          <cell r="M63">
            <v>2318</v>
          </cell>
          <cell r="N63">
            <v>2252.3993451109</v>
          </cell>
          <cell r="O63">
            <v>0</v>
          </cell>
          <cell r="P63">
            <v>0</v>
          </cell>
          <cell r="Q63">
            <v>3.5091383812010442E-2</v>
          </cell>
          <cell r="R63">
            <v>336</v>
          </cell>
          <cell r="S63">
            <v>500640</v>
          </cell>
          <cell r="T63">
            <v>-60</v>
          </cell>
          <cell r="U63">
            <v>71</v>
          </cell>
          <cell r="V63">
            <v>202</v>
          </cell>
          <cell r="W63">
            <v>336</v>
          </cell>
          <cell r="X63">
            <v>0</v>
          </cell>
          <cell r="Y63">
            <v>105790</v>
          </cell>
          <cell r="Z63">
            <v>195190</v>
          </cell>
          <cell r="AA63">
            <v>199660</v>
          </cell>
          <cell r="AB63">
            <v>31</v>
          </cell>
          <cell r="AC63">
            <v>119.60065488910004</v>
          </cell>
          <cell r="AD63">
            <v>0</v>
          </cell>
          <cell r="AE63">
            <v>0</v>
          </cell>
          <cell r="AF63">
            <v>0</v>
          </cell>
          <cell r="AG63">
            <v>105790</v>
          </cell>
          <cell r="AH63">
            <v>0</v>
          </cell>
          <cell r="AI63">
            <v>0</v>
          </cell>
          <cell r="AJ63">
            <v>500640</v>
          </cell>
          <cell r="AK63">
            <v>1922000</v>
          </cell>
          <cell r="AL63">
            <v>1490</v>
          </cell>
          <cell r="AM63">
            <v>9575</v>
          </cell>
          <cell r="AN63">
            <v>9239</v>
          </cell>
          <cell r="AO63">
            <v>7226</v>
          </cell>
          <cell r="AP63">
            <v>6830</v>
          </cell>
          <cell r="AQ63">
            <v>-91</v>
          </cell>
          <cell r="AR63">
            <v>-11.399345110899958</v>
          </cell>
          <cell r="AS63">
            <v>0</v>
          </cell>
          <cell r="AT63">
            <v>0</v>
          </cell>
        </row>
        <row r="64">
          <cell r="D64" t="str">
            <v>E09000016</v>
          </cell>
          <cell r="E64">
            <v>5373.662795267639</v>
          </cell>
          <cell r="F64">
            <v>5726.9696779269743</v>
          </cell>
          <cell r="G64">
            <v>5952.8208573304273</v>
          </cell>
          <cell r="H64">
            <v>5964.7530644919698</v>
          </cell>
          <cell r="I64">
            <v>5239.3212253859483</v>
          </cell>
          <cell r="J64">
            <v>5583.7954359788</v>
          </cell>
          <cell r="K64">
            <v>5804.0003358971662</v>
          </cell>
          <cell r="L64">
            <v>5815.6342378796708</v>
          </cell>
          <cell r="M64">
            <v>5823.8445988973635</v>
          </cell>
          <cell r="N64">
            <v>6754</v>
          </cell>
          <cell r="O64">
            <v>0</v>
          </cell>
          <cell r="P64">
            <v>0</v>
          </cell>
          <cell r="Q64">
            <v>2.5000000000000033E-2</v>
          </cell>
          <cell r="R64">
            <v>575.45515987542603</v>
          </cell>
          <cell r="S64">
            <v>857428.18821438483</v>
          </cell>
          <cell r="T64">
            <v>134.3415698816907</v>
          </cell>
          <cell r="U64">
            <v>277.51581182986592</v>
          </cell>
          <cell r="V64">
            <v>426.33633326312702</v>
          </cell>
          <cell r="W64">
            <v>575.45515987542603</v>
          </cell>
          <cell r="X64">
            <v>200168.93912371914</v>
          </cell>
          <cell r="Y64">
            <v>213329.62050278109</v>
          </cell>
          <cell r="Z64">
            <v>221742.57693555905</v>
          </cell>
          <cell r="AA64">
            <v>222187.05165232555</v>
          </cell>
          <cell r="AB64">
            <v>-450.18180362972453</v>
          </cell>
          <cell r="AC64">
            <v>-1027.0303220730257</v>
          </cell>
          <cell r="AD64">
            <v>0</v>
          </cell>
          <cell r="AE64">
            <v>0</v>
          </cell>
          <cell r="AF64">
            <v>0</v>
          </cell>
          <cell r="AG64">
            <v>0</v>
          </cell>
          <cell r="AH64">
            <v>0</v>
          </cell>
          <cell r="AI64">
            <v>0</v>
          </cell>
          <cell r="AJ64">
            <v>857428.18821438483</v>
          </cell>
          <cell r="AK64">
            <v>4478000</v>
          </cell>
          <cell r="AL64">
            <v>1490</v>
          </cell>
          <cell r="AM64">
            <v>23018.206395017012</v>
          </cell>
          <cell r="AN64">
            <v>22442.751235141586</v>
          </cell>
          <cell r="AO64">
            <v>17644.54359974937</v>
          </cell>
          <cell r="AP64">
            <v>17203.430009755637</v>
          </cell>
          <cell r="AQ64">
            <v>584.52337351141523</v>
          </cell>
          <cell r="AR64">
            <v>-1170.2045640212</v>
          </cell>
          <cell r="AS64">
            <v>0</v>
          </cell>
          <cell r="AT64">
            <v>0</v>
          </cell>
        </row>
        <row r="65">
          <cell r="D65" t="str">
            <v>E06000019</v>
          </cell>
          <cell r="E65">
            <v>4376</v>
          </cell>
          <cell r="F65">
            <v>4248</v>
          </cell>
          <cell r="G65">
            <v>4243</v>
          </cell>
          <cell r="H65">
            <v>4528</v>
          </cell>
          <cell r="I65">
            <v>4311</v>
          </cell>
          <cell r="J65">
            <v>4182</v>
          </cell>
          <cell r="K65">
            <v>4178</v>
          </cell>
          <cell r="L65">
            <v>4462</v>
          </cell>
          <cell r="M65">
            <v>4108</v>
          </cell>
          <cell r="N65">
            <v>4072</v>
          </cell>
          <cell r="O65">
            <v>0</v>
          </cell>
          <cell r="P65">
            <v>0</v>
          </cell>
          <cell r="Q65">
            <v>1.5061799367634379E-2</v>
          </cell>
          <cell r="R65">
            <v>262</v>
          </cell>
          <cell r="S65">
            <v>462954</v>
          </cell>
          <cell r="T65">
            <v>65</v>
          </cell>
          <cell r="U65">
            <v>131</v>
          </cell>
          <cell r="V65">
            <v>196</v>
          </cell>
          <cell r="W65">
            <v>262</v>
          </cell>
          <cell r="X65">
            <v>114855</v>
          </cell>
          <cell r="Y65">
            <v>116622</v>
          </cell>
          <cell r="Z65">
            <v>114855</v>
          </cell>
          <cell r="AA65">
            <v>116622</v>
          </cell>
          <cell r="AB65">
            <v>268</v>
          </cell>
          <cell r="AC65">
            <v>176</v>
          </cell>
          <cell r="AD65">
            <v>0</v>
          </cell>
          <cell r="AE65">
            <v>0</v>
          </cell>
          <cell r="AF65">
            <v>114855</v>
          </cell>
          <cell r="AG65">
            <v>116622</v>
          </cell>
          <cell r="AH65">
            <v>0</v>
          </cell>
          <cell r="AI65">
            <v>0</v>
          </cell>
          <cell r="AJ65">
            <v>462954</v>
          </cell>
          <cell r="AK65">
            <v>3380000</v>
          </cell>
          <cell r="AL65">
            <v>1767</v>
          </cell>
          <cell r="AM65">
            <v>17395</v>
          </cell>
          <cell r="AN65">
            <v>17133</v>
          </cell>
          <cell r="AO65">
            <v>13019</v>
          </cell>
          <cell r="AP65">
            <v>12822</v>
          </cell>
          <cell r="AQ65">
            <v>-203</v>
          </cell>
          <cell r="AR65">
            <v>110</v>
          </cell>
          <cell r="AS65">
            <v>0</v>
          </cell>
          <cell r="AT65">
            <v>0</v>
          </cell>
        </row>
        <row r="66">
          <cell r="D66" t="str">
            <v>E10000015</v>
          </cell>
          <cell r="E66">
            <v>26910</v>
          </cell>
          <cell r="F66">
            <v>28477</v>
          </cell>
          <cell r="G66">
            <v>27952</v>
          </cell>
          <cell r="H66">
            <v>28610</v>
          </cell>
          <cell r="I66">
            <v>26415</v>
          </cell>
          <cell r="J66">
            <v>27765.075000000001</v>
          </cell>
          <cell r="K66">
            <v>27253.200000000001</v>
          </cell>
          <cell r="L66">
            <v>27894.75</v>
          </cell>
          <cell r="M66">
            <v>27267</v>
          </cell>
          <cell r="N66">
            <v>28548</v>
          </cell>
          <cell r="O66">
            <v>0</v>
          </cell>
          <cell r="P66">
            <v>0</v>
          </cell>
          <cell r="Q66">
            <v>2.3412223423165957E-2</v>
          </cell>
          <cell r="R66">
            <v>2620.9750000000058</v>
          </cell>
          <cell r="S66">
            <v>3905252.7500000088</v>
          </cell>
          <cell r="T66">
            <v>495</v>
          </cell>
          <cell r="U66">
            <v>1206.9250000000029</v>
          </cell>
          <cell r="V66">
            <v>1905.7250000000058</v>
          </cell>
          <cell r="W66">
            <v>2620.9750000000058</v>
          </cell>
          <cell r="X66">
            <v>737550</v>
          </cell>
          <cell r="Y66">
            <v>1060768.2500000044</v>
          </cell>
          <cell r="Z66">
            <v>1041212.0000000044</v>
          </cell>
          <cell r="AA66">
            <v>1065722.5</v>
          </cell>
          <cell r="AB66">
            <v>-357</v>
          </cell>
          <cell r="AC66">
            <v>-71</v>
          </cell>
          <cell r="AD66">
            <v>0</v>
          </cell>
          <cell r="AE66">
            <v>0</v>
          </cell>
          <cell r="AF66">
            <v>0</v>
          </cell>
          <cell r="AG66">
            <v>0</v>
          </cell>
          <cell r="AH66">
            <v>0</v>
          </cell>
          <cell r="AI66">
            <v>0</v>
          </cell>
          <cell r="AJ66">
            <v>3905252.7500000088</v>
          </cell>
          <cell r="AK66">
            <v>18957000</v>
          </cell>
          <cell r="AL66">
            <v>1490</v>
          </cell>
          <cell r="AM66">
            <v>111949</v>
          </cell>
          <cell r="AN66">
            <v>109328.02499999999</v>
          </cell>
          <cell r="AO66">
            <v>85039</v>
          </cell>
          <cell r="AP66">
            <v>82913.024999999994</v>
          </cell>
          <cell r="AQ66">
            <v>852</v>
          </cell>
          <cell r="AR66">
            <v>-782.92499999999927</v>
          </cell>
          <cell r="AS66">
            <v>0</v>
          </cell>
          <cell r="AT66">
            <v>0</v>
          </cell>
        </row>
        <row r="67">
          <cell r="D67" t="str">
            <v>E09000017</v>
          </cell>
          <cell r="E67">
            <v>2711</v>
          </cell>
          <cell r="F67">
            <v>2818</v>
          </cell>
          <cell r="G67">
            <v>2756</v>
          </cell>
          <cell r="H67">
            <v>2815</v>
          </cell>
          <cell r="I67">
            <v>2616</v>
          </cell>
          <cell r="J67">
            <v>2719</v>
          </cell>
          <cell r="K67">
            <v>2660</v>
          </cell>
          <cell r="L67">
            <v>2717</v>
          </cell>
          <cell r="M67">
            <v>2754</v>
          </cell>
          <cell r="N67">
            <v>2663</v>
          </cell>
          <cell r="O67">
            <v>0</v>
          </cell>
          <cell r="P67">
            <v>0</v>
          </cell>
          <cell r="Q67">
            <v>3.4954954954954952E-2</v>
          </cell>
          <cell r="R67">
            <v>388</v>
          </cell>
          <cell r="S67">
            <v>578120</v>
          </cell>
          <cell r="T67">
            <v>95</v>
          </cell>
          <cell r="U67">
            <v>194</v>
          </cell>
          <cell r="V67">
            <v>290</v>
          </cell>
          <cell r="W67">
            <v>388</v>
          </cell>
          <cell r="X67">
            <v>141550</v>
          </cell>
          <cell r="Y67">
            <v>147510</v>
          </cell>
          <cell r="Z67">
            <v>143040</v>
          </cell>
          <cell r="AA67">
            <v>146020</v>
          </cell>
          <cell r="AB67">
            <v>-43</v>
          </cell>
          <cell r="AC67">
            <v>155</v>
          </cell>
          <cell r="AD67">
            <v>0</v>
          </cell>
          <cell r="AE67">
            <v>0</v>
          </cell>
          <cell r="AF67">
            <v>0</v>
          </cell>
          <cell r="AG67">
            <v>166879.99999999997</v>
          </cell>
          <cell r="AH67">
            <v>0</v>
          </cell>
          <cell r="AI67">
            <v>0</v>
          </cell>
          <cell r="AJ67">
            <v>578120</v>
          </cell>
          <cell r="AK67">
            <v>4521000</v>
          </cell>
          <cell r="AL67">
            <v>1490</v>
          </cell>
          <cell r="AM67">
            <v>11100</v>
          </cell>
          <cell r="AN67">
            <v>10712</v>
          </cell>
          <cell r="AO67">
            <v>8389</v>
          </cell>
          <cell r="AP67">
            <v>8096</v>
          </cell>
          <cell r="AQ67">
            <v>138</v>
          </cell>
          <cell r="AR67">
            <v>56</v>
          </cell>
          <cell r="AS67">
            <v>0</v>
          </cell>
          <cell r="AT67">
            <v>0</v>
          </cell>
        </row>
        <row r="68">
          <cell r="D68" t="str">
            <v>E09000018</v>
          </cell>
          <cell r="E68">
            <v>5671</v>
          </cell>
          <cell r="F68">
            <v>5767</v>
          </cell>
          <cell r="G68">
            <v>5635</v>
          </cell>
          <cell r="H68">
            <v>6150</v>
          </cell>
          <cell r="I68">
            <v>5950</v>
          </cell>
          <cell r="J68">
            <v>5725</v>
          </cell>
          <cell r="K68">
            <v>5475</v>
          </cell>
          <cell r="L68">
            <v>5250</v>
          </cell>
          <cell r="M68">
            <v>6034</v>
          </cell>
          <cell r="N68">
            <v>5817</v>
          </cell>
          <cell r="O68">
            <v>0</v>
          </cell>
          <cell r="P68">
            <v>0</v>
          </cell>
          <cell r="Q68">
            <v>3.5439004435258152E-2</v>
          </cell>
          <cell r="R68">
            <v>823</v>
          </cell>
          <cell r="S68">
            <v>2043509</v>
          </cell>
          <cell r="T68">
            <v>-279</v>
          </cell>
          <cell r="U68">
            <v>-237</v>
          </cell>
          <cell r="V68">
            <v>-77</v>
          </cell>
          <cell r="W68">
            <v>823</v>
          </cell>
          <cell r="X68">
            <v>0</v>
          </cell>
          <cell r="Y68">
            <v>0</v>
          </cell>
          <cell r="Z68">
            <v>0</v>
          </cell>
          <cell r="AA68">
            <v>2043509</v>
          </cell>
          <cell r="AB68">
            <v>-363</v>
          </cell>
          <cell r="AC68">
            <v>-50</v>
          </cell>
          <cell r="AD68">
            <v>0</v>
          </cell>
          <cell r="AE68">
            <v>0</v>
          </cell>
          <cell r="AF68">
            <v>0</v>
          </cell>
          <cell r="AG68">
            <v>0</v>
          </cell>
          <cell r="AH68">
            <v>0</v>
          </cell>
          <cell r="AI68">
            <v>0</v>
          </cell>
          <cell r="AJ68">
            <v>2043509</v>
          </cell>
          <cell r="AK68">
            <v>4418000</v>
          </cell>
          <cell r="AL68">
            <v>2483</v>
          </cell>
          <cell r="AM68">
            <v>23223</v>
          </cell>
          <cell r="AN68">
            <v>22400</v>
          </cell>
          <cell r="AO68">
            <v>17552</v>
          </cell>
          <cell r="AP68">
            <v>16450</v>
          </cell>
          <cell r="AQ68">
            <v>84</v>
          </cell>
          <cell r="AR68">
            <v>-92</v>
          </cell>
          <cell r="AS68">
            <v>0</v>
          </cell>
          <cell r="AT68">
            <v>0</v>
          </cell>
        </row>
        <row r="69">
          <cell r="D69" t="str">
            <v>E06000046</v>
          </cell>
          <cell r="E69">
            <v>2819</v>
          </cell>
          <cell r="F69">
            <v>2875</v>
          </cell>
          <cell r="G69">
            <v>2977</v>
          </cell>
          <cell r="H69">
            <v>3123</v>
          </cell>
          <cell r="I69">
            <v>3032</v>
          </cell>
          <cell r="J69">
            <v>2844</v>
          </cell>
          <cell r="K69">
            <v>2887</v>
          </cell>
          <cell r="L69">
            <v>3062</v>
          </cell>
          <cell r="M69">
            <v>3131</v>
          </cell>
          <cell r="N69">
            <v>2842</v>
          </cell>
          <cell r="O69">
            <v>0</v>
          </cell>
          <cell r="P69">
            <v>0</v>
          </cell>
          <cell r="Q69">
            <v>-2.6284551466847551E-3</v>
          </cell>
          <cell r="R69">
            <v>-31</v>
          </cell>
          <cell r="S69">
            <v>0</v>
          </cell>
          <cell r="T69">
            <v>-213</v>
          </cell>
          <cell r="U69">
            <v>-182</v>
          </cell>
          <cell r="V69">
            <v>-92</v>
          </cell>
          <cell r="W69">
            <v>-31</v>
          </cell>
          <cell r="X69">
            <v>0</v>
          </cell>
          <cell r="Y69">
            <v>0</v>
          </cell>
          <cell r="Z69">
            <v>0</v>
          </cell>
          <cell r="AA69">
            <v>0</v>
          </cell>
          <cell r="AB69">
            <v>-312</v>
          </cell>
          <cell r="AC69">
            <v>33</v>
          </cell>
          <cell r="AD69">
            <v>0</v>
          </cell>
          <cell r="AE69">
            <v>0</v>
          </cell>
          <cell r="AF69">
            <v>0</v>
          </cell>
          <cell r="AG69">
            <v>0</v>
          </cell>
          <cell r="AH69">
            <v>0</v>
          </cell>
          <cell r="AI69">
            <v>0</v>
          </cell>
          <cell r="AJ69">
            <v>0</v>
          </cell>
          <cell r="AK69">
            <v>3122000</v>
          </cell>
          <cell r="AL69">
            <v>1490</v>
          </cell>
          <cell r="AM69">
            <v>11794</v>
          </cell>
          <cell r="AN69">
            <v>11825</v>
          </cell>
          <cell r="AO69">
            <v>8975</v>
          </cell>
          <cell r="AP69">
            <v>8793</v>
          </cell>
          <cell r="AQ69">
            <v>99</v>
          </cell>
          <cell r="AR69">
            <v>2</v>
          </cell>
          <cell r="AS69">
            <v>0</v>
          </cell>
          <cell r="AT69">
            <v>0</v>
          </cell>
        </row>
        <row r="70">
          <cell r="D70" t="str">
            <v>E09000019</v>
          </cell>
          <cell r="E70">
            <v>4570</v>
          </cell>
          <cell r="F70">
            <v>4532</v>
          </cell>
          <cell r="G70">
            <v>4261</v>
          </cell>
          <cell r="H70">
            <v>4421</v>
          </cell>
          <cell r="I70">
            <v>4322</v>
          </cell>
          <cell r="J70">
            <v>4588</v>
          </cell>
          <cell r="K70">
            <v>4640</v>
          </cell>
          <cell r="L70">
            <v>4640</v>
          </cell>
          <cell r="M70">
            <v>5748</v>
          </cell>
          <cell r="N70">
            <v>4848</v>
          </cell>
          <cell r="O70">
            <v>0</v>
          </cell>
          <cell r="P70">
            <v>0</v>
          </cell>
          <cell r="Q70">
            <v>-2.2829509671614935E-2</v>
          </cell>
          <cell r="R70">
            <v>-406</v>
          </cell>
          <cell r="S70">
            <v>0</v>
          </cell>
          <cell r="T70">
            <v>248</v>
          </cell>
          <cell r="U70">
            <v>192</v>
          </cell>
          <cell r="V70">
            <v>-187</v>
          </cell>
          <cell r="W70">
            <v>-406</v>
          </cell>
          <cell r="X70">
            <v>0</v>
          </cell>
          <cell r="Y70">
            <v>0</v>
          </cell>
          <cell r="Z70">
            <v>0</v>
          </cell>
          <cell r="AA70">
            <v>0</v>
          </cell>
          <cell r="AB70">
            <v>-1178</v>
          </cell>
          <cell r="AC70">
            <v>-316</v>
          </cell>
          <cell r="AD70">
            <v>0</v>
          </cell>
          <cell r="AE70">
            <v>0</v>
          </cell>
          <cell r="AF70">
            <v>0</v>
          </cell>
          <cell r="AG70">
            <v>0</v>
          </cell>
          <cell r="AH70">
            <v>0</v>
          </cell>
          <cell r="AI70">
            <v>0</v>
          </cell>
          <cell r="AJ70">
            <v>0</v>
          </cell>
          <cell r="AK70">
            <v>4908000</v>
          </cell>
          <cell r="AL70">
            <v>2058</v>
          </cell>
          <cell r="AM70">
            <v>17784</v>
          </cell>
          <cell r="AN70">
            <v>18190</v>
          </cell>
          <cell r="AO70">
            <v>13214</v>
          </cell>
          <cell r="AP70">
            <v>13868</v>
          </cell>
          <cell r="AQ70">
            <v>1426</v>
          </cell>
          <cell r="AR70">
            <v>-260</v>
          </cell>
          <cell r="AS70">
            <v>0</v>
          </cell>
          <cell r="AT70">
            <v>0</v>
          </cell>
        </row>
        <row r="71">
          <cell r="D71" t="str">
            <v>E09000020</v>
          </cell>
          <cell r="E71">
            <v>2436</v>
          </cell>
          <cell r="F71">
            <v>2659</v>
          </cell>
          <cell r="G71">
            <v>2688</v>
          </cell>
          <cell r="H71">
            <v>2688</v>
          </cell>
          <cell r="I71">
            <v>2629</v>
          </cell>
          <cell r="J71">
            <v>2742</v>
          </cell>
          <cell r="K71">
            <v>2755</v>
          </cell>
          <cell r="L71">
            <v>2725</v>
          </cell>
          <cell r="M71">
            <v>3062</v>
          </cell>
          <cell r="N71">
            <v>2495</v>
          </cell>
          <cell r="O71">
            <v>0</v>
          </cell>
          <cell r="P71">
            <v>0</v>
          </cell>
          <cell r="Q71">
            <v>-3.6290707668799542E-2</v>
          </cell>
          <cell r="R71">
            <v>-380</v>
          </cell>
          <cell r="S71">
            <v>0</v>
          </cell>
          <cell r="T71">
            <v>-193</v>
          </cell>
          <cell r="U71">
            <v>-276</v>
          </cell>
          <cell r="V71">
            <v>-343</v>
          </cell>
          <cell r="W71">
            <v>-380</v>
          </cell>
          <cell r="X71">
            <v>0</v>
          </cell>
          <cell r="Y71">
            <v>0</v>
          </cell>
          <cell r="Z71">
            <v>0</v>
          </cell>
          <cell r="AA71">
            <v>0</v>
          </cell>
          <cell r="AB71">
            <v>-626</v>
          </cell>
          <cell r="AC71">
            <v>164</v>
          </cell>
          <cell r="AD71">
            <v>0</v>
          </cell>
          <cell r="AE71">
            <v>0</v>
          </cell>
          <cell r="AF71">
            <v>0</v>
          </cell>
          <cell r="AG71">
            <v>0</v>
          </cell>
          <cell r="AH71">
            <v>0</v>
          </cell>
          <cell r="AI71">
            <v>0</v>
          </cell>
          <cell r="AJ71">
            <v>0</v>
          </cell>
          <cell r="AK71">
            <v>3809000</v>
          </cell>
          <cell r="AL71">
            <v>1897.2716040268499</v>
          </cell>
          <cell r="AM71">
            <v>10471</v>
          </cell>
          <cell r="AN71">
            <v>10851</v>
          </cell>
          <cell r="AO71">
            <v>8035</v>
          </cell>
          <cell r="AP71">
            <v>8222</v>
          </cell>
          <cell r="AQ71">
            <v>433</v>
          </cell>
          <cell r="AR71">
            <v>247</v>
          </cell>
          <cell r="AS71">
            <v>0</v>
          </cell>
          <cell r="AT71">
            <v>0</v>
          </cell>
        </row>
        <row r="72">
          <cell r="D72" t="str">
            <v>E10000016</v>
          </cell>
          <cell r="E72">
            <v>36423</v>
          </cell>
          <cell r="F72">
            <v>36983</v>
          </cell>
          <cell r="G72">
            <v>36806</v>
          </cell>
          <cell r="H72">
            <v>38917</v>
          </cell>
          <cell r="I72">
            <v>36881</v>
          </cell>
          <cell r="J72">
            <v>36613.17</v>
          </cell>
          <cell r="K72">
            <v>36437.94</v>
          </cell>
          <cell r="L72">
            <v>38527.83</v>
          </cell>
          <cell r="M72">
            <v>36512.19</v>
          </cell>
          <cell r="N72">
            <v>36215</v>
          </cell>
          <cell r="O72">
            <v>0</v>
          </cell>
          <cell r="P72">
            <v>0</v>
          </cell>
          <cell r="Q72">
            <v>4.4864513273742707E-3</v>
          </cell>
          <cell r="R72">
            <v>669.05999999999767</v>
          </cell>
          <cell r="S72">
            <v>996899.39999999653</v>
          </cell>
          <cell r="T72">
            <v>-458</v>
          </cell>
          <cell r="U72">
            <v>-88.169999999998254</v>
          </cell>
          <cell r="V72">
            <v>279.88999999999942</v>
          </cell>
          <cell r="W72">
            <v>669.05999999999767</v>
          </cell>
          <cell r="X72">
            <v>0</v>
          </cell>
          <cell r="Y72">
            <v>0</v>
          </cell>
          <cell r="Z72">
            <v>417036.09999999916</v>
          </cell>
          <cell r="AA72">
            <v>579863.29999999737</v>
          </cell>
          <cell r="AB72">
            <v>-89.190000000002328</v>
          </cell>
          <cell r="AC72">
            <v>768</v>
          </cell>
          <cell r="AD72">
            <v>0</v>
          </cell>
          <cell r="AE72">
            <v>0</v>
          </cell>
          <cell r="AF72">
            <v>0</v>
          </cell>
          <cell r="AG72">
            <v>0</v>
          </cell>
          <cell r="AH72">
            <v>0</v>
          </cell>
          <cell r="AI72">
            <v>0</v>
          </cell>
          <cell r="AJ72">
            <v>996899.39999999653</v>
          </cell>
          <cell r="AK72">
            <v>26232000</v>
          </cell>
          <cell r="AL72">
            <v>1490</v>
          </cell>
          <cell r="AM72">
            <v>149129</v>
          </cell>
          <cell r="AN72">
            <v>148459.94</v>
          </cell>
          <cell r="AO72">
            <v>112706</v>
          </cell>
          <cell r="AP72">
            <v>111578.94</v>
          </cell>
          <cell r="AQ72">
            <v>-368.80999999999767</v>
          </cell>
          <cell r="AR72">
            <v>398.16999999999825</v>
          </cell>
          <cell r="AS72">
            <v>0</v>
          </cell>
          <cell r="AT72">
            <v>0</v>
          </cell>
        </row>
        <row r="73">
          <cell r="D73" t="str">
            <v>E06000010</v>
          </cell>
          <cell r="E73">
            <v>7682</v>
          </cell>
          <cell r="F73">
            <v>7348</v>
          </cell>
          <cell r="G73">
            <v>7088</v>
          </cell>
          <cell r="H73">
            <v>7250</v>
          </cell>
          <cell r="I73">
            <v>7422</v>
          </cell>
          <cell r="J73">
            <v>7094</v>
          </cell>
          <cell r="K73">
            <v>6831</v>
          </cell>
          <cell r="L73">
            <v>6993</v>
          </cell>
          <cell r="M73">
            <v>6556</v>
          </cell>
          <cell r="N73">
            <v>6215</v>
          </cell>
          <cell r="O73">
            <v>0</v>
          </cell>
          <cell r="P73">
            <v>0</v>
          </cell>
          <cell r="Q73">
            <v>3.500408608008717E-2</v>
          </cell>
          <cell r="R73">
            <v>1028</v>
          </cell>
          <cell r="S73">
            <v>1531720</v>
          </cell>
          <cell r="T73">
            <v>260</v>
          </cell>
          <cell r="U73">
            <v>514</v>
          </cell>
          <cell r="V73">
            <v>771</v>
          </cell>
          <cell r="W73">
            <v>1028</v>
          </cell>
          <cell r="X73">
            <v>387400</v>
          </cell>
          <cell r="Y73">
            <v>378460</v>
          </cell>
          <cell r="Z73">
            <v>382930</v>
          </cell>
          <cell r="AA73">
            <v>382930</v>
          </cell>
          <cell r="AB73">
            <v>1126</v>
          </cell>
          <cell r="AC73">
            <v>1133</v>
          </cell>
          <cell r="AD73">
            <v>0</v>
          </cell>
          <cell r="AE73">
            <v>0</v>
          </cell>
          <cell r="AF73">
            <v>387400</v>
          </cell>
          <cell r="AG73">
            <v>378460</v>
          </cell>
          <cell r="AH73">
            <v>0</v>
          </cell>
          <cell r="AI73">
            <v>0</v>
          </cell>
          <cell r="AJ73">
            <v>1531720</v>
          </cell>
          <cell r="AK73">
            <v>5729000</v>
          </cell>
          <cell r="AL73">
            <v>1490</v>
          </cell>
          <cell r="AM73">
            <v>29368</v>
          </cell>
          <cell r="AN73">
            <v>28340</v>
          </cell>
          <cell r="AO73">
            <v>21686</v>
          </cell>
          <cell r="AP73">
            <v>20918</v>
          </cell>
          <cell r="AQ73">
            <v>-866</v>
          </cell>
          <cell r="AR73">
            <v>879</v>
          </cell>
          <cell r="AS73">
            <v>0</v>
          </cell>
          <cell r="AT73">
            <v>0</v>
          </cell>
        </row>
        <row r="74">
          <cell r="D74" t="str">
            <v>E09000021</v>
          </cell>
          <cell r="E74">
            <v>2958</v>
          </cell>
          <cell r="F74">
            <v>2884</v>
          </cell>
          <cell r="G74">
            <v>2863</v>
          </cell>
          <cell r="H74">
            <v>3100</v>
          </cell>
          <cell r="I74">
            <v>2828</v>
          </cell>
          <cell r="J74">
            <v>2801</v>
          </cell>
          <cell r="K74">
            <v>2740</v>
          </cell>
          <cell r="L74">
            <v>3024</v>
          </cell>
          <cell r="M74">
            <v>2943</v>
          </cell>
          <cell r="N74">
            <v>3464</v>
          </cell>
          <cell r="O74">
            <v>0</v>
          </cell>
          <cell r="P74">
            <v>0</v>
          </cell>
          <cell r="Q74">
            <v>3.4900465904277846E-2</v>
          </cell>
          <cell r="R74">
            <v>412</v>
          </cell>
          <cell r="S74">
            <v>928973.48000000021</v>
          </cell>
          <cell r="T74">
            <v>130</v>
          </cell>
          <cell r="U74">
            <v>213</v>
          </cell>
          <cell r="V74">
            <v>336</v>
          </cell>
          <cell r="W74">
            <v>412</v>
          </cell>
          <cell r="X74">
            <v>293122.70000000007</v>
          </cell>
          <cell r="Y74">
            <v>187147.57</v>
          </cell>
          <cell r="Z74">
            <v>277339.1700000001</v>
          </cell>
          <cell r="AA74">
            <v>171364.04000000004</v>
          </cell>
          <cell r="AB74">
            <v>15</v>
          </cell>
          <cell r="AC74">
            <v>-580</v>
          </cell>
          <cell r="AD74">
            <v>0</v>
          </cell>
          <cell r="AE74">
            <v>0</v>
          </cell>
          <cell r="AF74">
            <v>33821.850000000006</v>
          </cell>
          <cell r="AG74">
            <v>0</v>
          </cell>
          <cell r="AH74">
            <v>0</v>
          </cell>
          <cell r="AI74">
            <v>0</v>
          </cell>
          <cell r="AJ74">
            <v>928973.48000000021</v>
          </cell>
          <cell r="AK74">
            <v>2856000</v>
          </cell>
          <cell r="AL74">
            <v>2254.7900000000004</v>
          </cell>
          <cell r="AM74">
            <v>11805</v>
          </cell>
          <cell r="AN74">
            <v>11393</v>
          </cell>
          <cell r="AO74">
            <v>8847</v>
          </cell>
          <cell r="AP74">
            <v>8565</v>
          </cell>
          <cell r="AQ74">
            <v>115</v>
          </cell>
          <cell r="AR74">
            <v>-663</v>
          </cell>
          <cell r="AS74">
            <v>0</v>
          </cell>
          <cell r="AT74">
            <v>0</v>
          </cell>
        </row>
        <row r="75">
          <cell r="D75" t="str">
            <v>E08000034</v>
          </cell>
          <cell r="E75">
            <v>11540</v>
          </cell>
          <cell r="F75">
            <v>11672</v>
          </cell>
          <cell r="G75">
            <v>11673</v>
          </cell>
          <cell r="H75">
            <v>12050</v>
          </cell>
          <cell r="I75">
            <v>11134</v>
          </cell>
          <cell r="J75">
            <v>11263</v>
          </cell>
          <cell r="K75">
            <v>11264</v>
          </cell>
          <cell r="L75">
            <v>11628</v>
          </cell>
          <cell r="M75">
            <v>11524</v>
          </cell>
          <cell r="N75">
            <v>11050</v>
          </cell>
          <cell r="O75">
            <v>0</v>
          </cell>
          <cell r="P75">
            <v>0</v>
          </cell>
          <cell r="Q75">
            <v>3.5069777351656548E-2</v>
          </cell>
          <cell r="R75">
            <v>1646</v>
          </cell>
          <cell r="S75">
            <v>2452540</v>
          </cell>
          <cell r="T75">
            <v>406</v>
          </cell>
          <cell r="U75">
            <v>815</v>
          </cell>
          <cell r="V75">
            <v>1224</v>
          </cell>
          <cell r="W75">
            <v>1646</v>
          </cell>
          <cell r="X75">
            <v>604940</v>
          </cell>
          <cell r="Y75">
            <v>609410</v>
          </cell>
          <cell r="Z75">
            <v>609410</v>
          </cell>
          <cell r="AA75">
            <v>628780</v>
          </cell>
          <cell r="AB75">
            <v>16</v>
          </cell>
          <cell r="AC75">
            <v>622</v>
          </cell>
          <cell r="AD75">
            <v>0</v>
          </cell>
          <cell r="AE75">
            <v>0</v>
          </cell>
          <cell r="AF75">
            <v>23839.999999999996</v>
          </cell>
          <cell r="AG75">
            <v>926780.00000000012</v>
          </cell>
          <cell r="AH75">
            <v>0</v>
          </cell>
          <cell r="AI75">
            <v>0</v>
          </cell>
          <cell r="AJ75">
            <v>2452540</v>
          </cell>
          <cell r="AK75">
            <v>7675000</v>
          </cell>
          <cell r="AL75">
            <v>1490</v>
          </cell>
          <cell r="AM75">
            <v>46935</v>
          </cell>
          <cell r="AN75">
            <v>45289</v>
          </cell>
          <cell r="AO75">
            <v>35395</v>
          </cell>
          <cell r="AP75">
            <v>34155</v>
          </cell>
          <cell r="AQ75">
            <v>390</v>
          </cell>
          <cell r="AR75">
            <v>213</v>
          </cell>
          <cell r="AS75">
            <v>0</v>
          </cell>
          <cell r="AT75">
            <v>0</v>
          </cell>
        </row>
        <row r="76">
          <cell r="D76" t="str">
            <v>E08000011</v>
          </cell>
          <cell r="E76">
            <v>4801</v>
          </cell>
          <cell r="F76">
            <v>5461</v>
          </cell>
          <cell r="G76">
            <v>5427</v>
          </cell>
          <cell r="H76">
            <v>5494</v>
          </cell>
          <cell r="I76">
            <v>5489</v>
          </cell>
          <cell r="J76">
            <v>5603</v>
          </cell>
          <cell r="K76">
            <v>5798</v>
          </cell>
          <cell r="L76">
            <v>5773</v>
          </cell>
          <cell r="M76">
            <v>5488</v>
          </cell>
          <cell r="N76">
            <v>5534</v>
          </cell>
          <cell r="O76">
            <v>0</v>
          </cell>
          <cell r="P76">
            <v>0</v>
          </cell>
          <cell r="Q76">
            <v>-6.9867346457064633E-2</v>
          </cell>
          <cell r="R76">
            <v>-1480</v>
          </cell>
          <cell r="S76">
            <v>0</v>
          </cell>
          <cell r="T76">
            <v>-688</v>
          </cell>
          <cell r="U76">
            <v>-830</v>
          </cell>
          <cell r="V76">
            <v>-1201</v>
          </cell>
          <cell r="W76">
            <v>-1480</v>
          </cell>
          <cell r="X76">
            <v>0</v>
          </cell>
          <cell r="Y76">
            <v>0</v>
          </cell>
          <cell r="Z76">
            <v>0</v>
          </cell>
          <cell r="AA76">
            <v>0</v>
          </cell>
          <cell r="AB76">
            <v>-687</v>
          </cell>
          <cell r="AC76">
            <v>-73</v>
          </cell>
          <cell r="AD76">
            <v>0</v>
          </cell>
          <cell r="AE76">
            <v>0</v>
          </cell>
          <cell r="AF76">
            <v>0</v>
          </cell>
          <cell r="AG76">
            <v>0</v>
          </cell>
          <cell r="AH76">
            <v>0</v>
          </cell>
          <cell r="AI76">
            <v>0</v>
          </cell>
          <cell r="AJ76">
            <v>0</v>
          </cell>
          <cell r="AK76">
            <v>3879000</v>
          </cell>
          <cell r="AL76">
            <v>1490</v>
          </cell>
          <cell r="AM76">
            <v>21183</v>
          </cell>
          <cell r="AN76">
            <v>22663</v>
          </cell>
          <cell r="AO76">
            <v>16382</v>
          </cell>
          <cell r="AP76">
            <v>17174</v>
          </cell>
          <cell r="AQ76">
            <v>-1</v>
          </cell>
          <cell r="AR76">
            <v>69</v>
          </cell>
          <cell r="AS76">
            <v>0</v>
          </cell>
          <cell r="AT76">
            <v>0</v>
          </cell>
        </row>
        <row r="77">
          <cell r="D77" t="str">
            <v>E09000022</v>
          </cell>
          <cell r="E77">
            <v>6525</v>
          </cell>
          <cell r="F77">
            <v>6710</v>
          </cell>
          <cell r="G77">
            <v>6608</v>
          </cell>
          <cell r="H77">
            <v>6725</v>
          </cell>
          <cell r="I77">
            <v>6217</v>
          </cell>
          <cell r="J77">
            <v>6415</v>
          </cell>
          <cell r="K77">
            <v>6810</v>
          </cell>
          <cell r="L77">
            <v>6556</v>
          </cell>
          <cell r="M77">
            <v>6746</v>
          </cell>
          <cell r="N77">
            <v>6377</v>
          </cell>
          <cell r="O77">
            <v>0</v>
          </cell>
          <cell r="P77">
            <v>0</v>
          </cell>
          <cell r="Q77">
            <v>2.1454381210478771E-2</v>
          </cell>
          <cell r="R77">
            <v>570</v>
          </cell>
          <cell r="S77">
            <v>849300</v>
          </cell>
          <cell r="T77">
            <v>308</v>
          </cell>
          <cell r="U77">
            <v>603</v>
          </cell>
          <cell r="V77">
            <v>401</v>
          </cell>
          <cell r="W77">
            <v>570</v>
          </cell>
          <cell r="X77">
            <v>458920</v>
          </cell>
          <cell r="Y77">
            <v>390380</v>
          </cell>
          <cell r="Z77">
            <v>0</v>
          </cell>
          <cell r="AA77">
            <v>0</v>
          </cell>
          <cell r="AB77">
            <v>-221</v>
          </cell>
          <cell r="AC77">
            <v>333</v>
          </cell>
          <cell r="AD77">
            <v>0</v>
          </cell>
          <cell r="AE77">
            <v>0</v>
          </cell>
          <cell r="AF77">
            <v>0</v>
          </cell>
          <cell r="AG77">
            <v>166880</v>
          </cell>
          <cell r="AH77">
            <v>0</v>
          </cell>
          <cell r="AI77">
            <v>0</v>
          </cell>
          <cell r="AJ77">
            <v>849300</v>
          </cell>
          <cell r="AK77">
            <v>6360000</v>
          </cell>
          <cell r="AL77">
            <v>1490</v>
          </cell>
          <cell r="AM77">
            <v>26568</v>
          </cell>
          <cell r="AN77">
            <v>25998</v>
          </cell>
          <cell r="AO77">
            <v>20043</v>
          </cell>
          <cell r="AP77">
            <v>19781</v>
          </cell>
          <cell r="AQ77">
            <v>529</v>
          </cell>
          <cell r="AR77">
            <v>38</v>
          </cell>
          <cell r="AS77">
            <v>0</v>
          </cell>
          <cell r="AT77">
            <v>0</v>
          </cell>
        </row>
        <row r="78">
          <cell r="D78" t="str">
            <v>E10000017</v>
          </cell>
          <cell r="E78">
            <v>34106</v>
          </cell>
          <cell r="F78">
            <v>34409</v>
          </cell>
          <cell r="G78">
            <v>33300</v>
          </cell>
          <cell r="H78">
            <v>36605</v>
          </cell>
          <cell r="I78">
            <v>33045</v>
          </cell>
          <cell r="J78">
            <v>33338</v>
          </cell>
          <cell r="K78">
            <v>32264</v>
          </cell>
          <cell r="L78">
            <v>35501</v>
          </cell>
          <cell r="M78">
            <v>34928</v>
          </cell>
          <cell r="N78">
            <v>34045</v>
          </cell>
          <cell r="O78">
            <v>0</v>
          </cell>
          <cell r="P78">
            <v>0</v>
          </cell>
          <cell r="Q78">
            <v>3.0862592110966622E-2</v>
          </cell>
          <cell r="R78">
            <v>4272</v>
          </cell>
          <cell r="S78">
            <v>6365280</v>
          </cell>
          <cell r="T78">
            <v>1061</v>
          </cell>
          <cell r="U78">
            <v>2132</v>
          </cell>
          <cell r="V78">
            <v>3168</v>
          </cell>
          <cell r="W78">
            <v>4272</v>
          </cell>
          <cell r="X78">
            <v>1580890</v>
          </cell>
          <cell r="Y78">
            <v>1595790</v>
          </cell>
          <cell r="Z78">
            <v>1543640</v>
          </cell>
          <cell r="AA78">
            <v>1644960</v>
          </cell>
          <cell r="AB78">
            <v>-822</v>
          </cell>
          <cell r="AC78">
            <v>364</v>
          </cell>
          <cell r="AD78">
            <v>0</v>
          </cell>
          <cell r="AE78">
            <v>0</v>
          </cell>
          <cell r="AF78">
            <v>0</v>
          </cell>
          <cell r="AG78">
            <v>0</v>
          </cell>
          <cell r="AH78">
            <v>0</v>
          </cell>
          <cell r="AI78">
            <v>0</v>
          </cell>
          <cell r="AJ78">
            <v>6365280</v>
          </cell>
          <cell r="AK78">
            <v>22975000</v>
          </cell>
          <cell r="AL78">
            <v>1490</v>
          </cell>
          <cell r="AM78">
            <v>138420</v>
          </cell>
          <cell r="AN78">
            <v>134148</v>
          </cell>
          <cell r="AO78">
            <v>104314</v>
          </cell>
          <cell r="AP78">
            <v>101103</v>
          </cell>
          <cell r="AQ78">
            <v>1883</v>
          </cell>
          <cell r="AR78">
            <v>-707</v>
          </cell>
          <cell r="AS78">
            <v>0</v>
          </cell>
          <cell r="AT78">
            <v>0</v>
          </cell>
        </row>
        <row r="79">
          <cell r="D79" t="str">
            <v>E08000035</v>
          </cell>
          <cell r="E79">
            <v>17681</v>
          </cell>
          <cell r="F79">
            <v>17399</v>
          </cell>
          <cell r="G79">
            <v>17278</v>
          </cell>
          <cell r="H79">
            <v>18145</v>
          </cell>
          <cell r="I79">
            <v>17310</v>
          </cell>
          <cell r="J79">
            <v>16883</v>
          </cell>
          <cell r="K79">
            <v>16583</v>
          </cell>
          <cell r="L79">
            <v>17259</v>
          </cell>
          <cell r="M79">
            <v>17158</v>
          </cell>
          <cell r="N79">
            <v>17437</v>
          </cell>
          <cell r="O79">
            <v>0</v>
          </cell>
          <cell r="P79">
            <v>0</v>
          </cell>
          <cell r="Q79">
            <v>3.5005602598470985E-2</v>
          </cell>
          <cell r="R79">
            <v>2468</v>
          </cell>
          <cell r="S79">
            <v>5306200</v>
          </cell>
          <cell r="T79">
            <v>371</v>
          </cell>
          <cell r="U79">
            <v>887</v>
          </cell>
          <cell r="V79">
            <v>1582</v>
          </cell>
          <cell r="W79">
            <v>2468</v>
          </cell>
          <cell r="X79">
            <v>797650</v>
          </cell>
          <cell r="Y79">
            <v>1109400</v>
          </cell>
          <cell r="Z79">
            <v>1494250</v>
          </cell>
          <cell r="AA79">
            <v>1904900</v>
          </cell>
          <cell r="AB79">
            <v>523</v>
          </cell>
          <cell r="AC79">
            <v>-38</v>
          </cell>
          <cell r="AD79">
            <v>0</v>
          </cell>
          <cell r="AE79">
            <v>0</v>
          </cell>
          <cell r="AF79">
            <v>797650</v>
          </cell>
          <cell r="AG79">
            <v>245100</v>
          </cell>
          <cell r="AH79">
            <v>0</v>
          </cell>
          <cell r="AI79">
            <v>0</v>
          </cell>
          <cell r="AJ79">
            <v>5306200</v>
          </cell>
          <cell r="AK79">
            <v>14486000</v>
          </cell>
          <cell r="AL79">
            <v>2150</v>
          </cell>
          <cell r="AM79">
            <v>70503</v>
          </cell>
          <cell r="AN79">
            <v>68035</v>
          </cell>
          <cell r="AO79">
            <v>52822</v>
          </cell>
          <cell r="AP79">
            <v>50725</v>
          </cell>
          <cell r="AQ79">
            <v>-152</v>
          </cell>
          <cell r="AR79">
            <v>-554</v>
          </cell>
          <cell r="AS79">
            <v>0</v>
          </cell>
          <cell r="AT79">
            <v>0</v>
          </cell>
        </row>
        <row r="80">
          <cell r="D80" t="str">
            <v>E06000016</v>
          </cell>
          <cell r="E80">
            <v>8256</v>
          </cell>
          <cell r="F80">
            <v>8252</v>
          </cell>
          <cell r="G80">
            <v>8447</v>
          </cell>
          <cell r="H80">
            <v>8670</v>
          </cell>
          <cell r="I80">
            <v>7966</v>
          </cell>
          <cell r="J80">
            <v>7962</v>
          </cell>
          <cell r="K80">
            <v>8151</v>
          </cell>
          <cell r="L80">
            <v>8370</v>
          </cell>
          <cell r="M80">
            <v>8215</v>
          </cell>
          <cell r="N80">
            <v>9471</v>
          </cell>
          <cell r="O80">
            <v>0</v>
          </cell>
          <cell r="P80">
            <v>0</v>
          </cell>
          <cell r="Q80">
            <v>3.4973977695167288E-2</v>
          </cell>
          <cell r="R80">
            <v>1176</v>
          </cell>
          <cell r="S80">
            <v>1752240</v>
          </cell>
          <cell r="T80">
            <v>290</v>
          </cell>
          <cell r="U80">
            <v>580</v>
          </cell>
          <cell r="V80">
            <v>876</v>
          </cell>
          <cell r="W80">
            <v>1176</v>
          </cell>
          <cell r="X80">
            <v>432100</v>
          </cell>
          <cell r="Y80">
            <v>432100</v>
          </cell>
          <cell r="Z80">
            <v>441040</v>
          </cell>
          <cell r="AA80">
            <v>447000</v>
          </cell>
          <cell r="AB80">
            <v>41</v>
          </cell>
          <cell r="AC80">
            <v>-1219</v>
          </cell>
          <cell r="AD80">
            <v>0</v>
          </cell>
          <cell r="AE80">
            <v>0</v>
          </cell>
          <cell r="AF80">
            <v>61089.999999999993</v>
          </cell>
          <cell r="AG80">
            <v>0</v>
          </cell>
          <cell r="AH80">
            <v>0</v>
          </cell>
          <cell r="AI80">
            <v>0</v>
          </cell>
          <cell r="AJ80">
            <v>1752240</v>
          </cell>
          <cell r="AK80">
            <v>6180000</v>
          </cell>
          <cell r="AL80">
            <v>1490</v>
          </cell>
          <cell r="AM80">
            <v>33625</v>
          </cell>
          <cell r="AN80">
            <v>32449</v>
          </cell>
          <cell r="AO80">
            <v>25369</v>
          </cell>
          <cell r="AP80">
            <v>24483</v>
          </cell>
          <cell r="AQ80">
            <v>249</v>
          </cell>
          <cell r="AR80">
            <v>-1509</v>
          </cell>
          <cell r="AS80">
            <v>0</v>
          </cell>
          <cell r="AT80">
            <v>0</v>
          </cell>
        </row>
        <row r="81">
          <cell r="D81" t="str">
            <v>E10000018</v>
          </cell>
          <cell r="E81">
            <v>14245</v>
          </cell>
          <cell r="F81">
            <v>14413</v>
          </cell>
          <cell r="G81">
            <v>14724</v>
          </cell>
          <cell r="H81">
            <v>14932</v>
          </cell>
          <cell r="I81">
            <v>13746</v>
          </cell>
          <cell r="J81">
            <v>13909</v>
          </cell>
          <cell r="K81">
            <v>14209</v>
          </cell>
          <cell r="L81">
            <v>14409</v>
          </cell>
          <cell r="M81">
            <v>14410</v>
          </cell>
          <cell r="N81">
            <v>15463</v>
          </cell>
          <cell r="O81">
            <v>0</v>
          </cell>
          <cell r="P81">
            <v>0</v>
          </cell>
          <cell r="Q81">
            <v>3.5000171485406593E-2</v>
          </cell>
          <cell r="R81">
            <v>2041</v>
          </cell>
          <cell r="S81">
            <v>3041090</v>
          </cell>
          <cell r="T81">
            <v>499</v>
          </cell>
          <cell r="U81">
            <v>1003</v>
          </cell>
          <cell r="V81">
            <v>1518</v>
          </cell>
          <cell r="W81">
            <v>2041</v>
          </cell>
          <cell r="X81">
            <v>743510</v>
          </cell>
          <cell r="Y81">
            <v>750960</v>
          </cell>
          <cell r="Z81">
            <v>767350</v>
          </cell>
          <cell r="AA81">
            <v>779270</v>
          </cell>
          <cell r="AB81">
            <v>-165</v>
          </cell>
          <cell r="AC81">
            <v>-1050</v>
          </cell>
          <cell r="AD81">
            <v>0</v>
          </cell>
          <cell r="AE81">
            <v>0</v>
          </cell>
          <cell r="AF81">
            <v>0</v>
          </cell>
          <cell r="AG81">
            <v>0</v>
          </cell>
          <cell r="AH81">
            <v>0</v>
          </cell>
          <cell r="AI81">
            <v>0</v>
          </cell>
          <cell r="AJ81">
            <v>3041090</v>
          </cell>
          <cell r="AK81">
            <v>10191000</v>
          </cell>
          <cell r="AL81">
            <v>1490</v>
          </cell>
          <cell r="AM81">
            <v>58314</v>
          </cell>
          <cell r="AN81">
            <v>56273</v>
          </cell>
          <cell r="AO81">
            <v>44069</v>
          </cell>
          <cell r="AP81">
            <v>42527</v>
          </cell>
          <cell r="AQ81">
            <v>664</v>
          </cell>
          <cell r="AR81">
            <v>-1554</v>
          </cell>
          <cell r="AS81">
            <v>0</v>
          </cell>
          <cell r="AT81">
            <v>0</v>
          </cell>
        </row>
        <row r="82">
          <cell r="D82" t="str">
            <v>E09000023</v>
          </cell>
          <cell r="E82">
            <v>5374</v>
          </cell>
          <cell r="F82">
            <v>5734</v>
          </cell>
          <cell r="G82">
            <v>5871</v>
          </cell>
          <cell r="H82">
            <v>6057</v>
          </cell>
          <cell r="I82">
            <v>6039</v>
          </cell>
          <cell r="J82">
            <v>5836</v>
          </cell>
          <cell r="K82">
            <v>5966</v>
          </cell>
          <cell r="L82">
            <v>6145</v>
          </cell>
          <cell r="M82">
            <v>6142</v>
          </cell>
          <cell r="N82">
            <v>6063</v>
          </cell>
          <cell r="O82">
            <v>0</v>
          </cell>
          <cell r="P82">
            <v>0</v>
          </cell>
          <cell r="Q82">
            <v>-4.1239798576141691E-2</v>
          </cell>
          <cell r="R82">
            <v>-950</v>
          </cell>
          <cell r="S82">
            <v>0</v>
          </cell>
          <cell r="T82">
            <v>-665</v>
          </cell>
          <cell r="U82">
            <v>-767</v>
          </cell>
          <cell r="V82">
            <v>-862</v>
          </cell>
          <cell r="W82">
            <v>-950</v>
          </cell>
          <cell r="X82">
            <v>0</v>
          </cell>
          <cell r="Y82">
            <v>0</v>
          </cell>
          <cell r="Z82">
            <v>0</v>
          </cell>
          <cell r="AA82">
            <v>0</v>
          </cell>
          <cell r="AB82">
            <v>-768</v>
          </cell>
          <cell r="AC82">
            <v>-329</v>
          </cell>
          <cell r="AD82">
            <v>0</v>
          </cell>
          <cell r="AE82">
            <v>0</v>
          </cell>
          <cell r="AF82">
            <v>0</v>
          </cell>
          <cell r="AG82">
            <v>0</v>
          </cell>
          <cell r="AH82">
            <v>0</v>
          </cell>
          <cell r="AI82">
            <v>0</v>
          </cell>
          <cell r="AJ82">
            <v>0</v>
          </cell>
          <cell r="AK82">
            <v>5705000</v>
          </cell>
          <cell r="AL82">
            <v>2020</v>
          </cell>
          <cell r="AM82">
            <v>23036</v>
          </cell>
          <cell r="AN82">
            <v>23986</v>
          </cell>
          <cell r="AO82">
            <v>17662</v>
          </cell>
          <cell r="AP82">
            <v>17947</v>
          </cell>
          <cell r="AQ82">
            <v>103</v>
          </cell>
          <cell r="AR82">
            <v>-227</v>
          </cell>
          <cell r="AS82">
            <v>0</v>
          </cell>
          <cell r="AT82">
            <v>0</v>
          </cell>
        </row>
        <row r="83">
          <cell r="D83" t="str">
            <v>E10000019</v>
          </cell>
          <cell r="E83">
            <v>18307</v>
          </cell>
          <cell r="F83">
            <v>17973</v>
          </cell>
          <cell r="G83">
            <v>17626</v>
          </cell>
          <cell r="H83">
            <v>18507</v>
          </cell>
          <cell r="I83">
            <v>17663</v>
          </cell>
          <cell r="J83">
            <v>17345</v>
          </cell>
          <cell r="K83">
            <v>17008</v>
          </cell>
          <cell r="L83">
            <v>17862</v>
          </cell>
          <cell r="M83">
            <v>17658</v>
          </cell>
          <cell r="N83">
            <v>17984</v>
          </cell>
          <cell r="O83">
            <v>0</v>
          </cell>
          <cell r="P83">
            <v>0</v>
          </cell>
          <cell r="Q83">
            <v>3.5007526272906798E-2</v>
          </cell>
          <cell r="R83">
            <v>2535</v>
          </cell>
          <cell r="S83">
            <v>3777150</v>
          </cell>
          <cell r="T83">
            <v>644</v>
          </cell>
          <cell r="U83">
            <v>1272</v>
          </cell>
          <cell r="V83">
            <v>1890</v>
          </cell>
          <cell r="W83">
            <v>2535</v>
          </cell>
          <cell r="X83">
            <v>959560</v>
          </cell>
          <cell r="Y83">
            <v>935720.00000000023</v>
          </cell>
          <cell r="Z83">
            <v>920819.99999999977</v>
          </cell>
          <cell r="AA83">
            <v>961050</v>
          </cell>
          <cell r="AB83">
            <v>649</v>
          </cell>
          <cell r="AC83">
            <v>-11</v>
          </cell>
          <cell r="AD83">
            <v>0</v>
          </cell>
          <cell r="AE83">
            <v>0</v>
          </cell>
          <cell r="AF83">
            <v>959560</v>
          </cell>
          <cell r="AG83">
            <v>0</v>
          </cell>
          <cell r="AH83">
            <v>0</v>
          </cell>
          <cell r="AI83">
            <v>0</v>
          </cell>
          <cell r="AJ83">
            <v>3777150</v>
          </cell>
          <cell r="AK83">
            <v>13988000</v>
          </cell>
          <cell r="AL83">
            <v>1490</v>
          </cell>
          <cell r="AM83">
            <v>72413</v>
          </cell>
          <cell r="AN83">
            <v>69878</v>
          </cell>
          <cell r="AO83">
            <v>54106</v>
          </cell>
          <cell r="AP83">
            <v>52215</v>
          </cell>
          <cell r="AQ83">
            <v>-5</v>
          </cell>
          <cell r="AR83">
            <v>-639</v>
          </cell>
          <cell r="AS83">
            <v>0</v>
          </cell>
          <cell r="AT83">
            <v>0</v>
          </cell>
        </row>
        <row r="84">
          <cell r="D84" t="str">
            <v>E08000012</v>
          </cell>
          <cell r="E84">
            <v>13683</v>
          </cell>
          <cell r="F84">
            <v>14212</v>
          </cell>
          <cell r="G84">
            <v>14114</v>
          </cell>
          <cell r="H84">
            <v>14791</v>
          </cell>
          <cell r="I84">
            <v>14592</v>
          </cell>
          <cell r="J84">
            <v>15038</v>
          </cell>
          <cell r="K84">
            <v>14948</v>
          </cell>
          <cell r="L84">
            <v>15625</v>
          </cell>
          <cell r="M84">
            <v>14151</v>
          </cell>
          <cell r="N84">
            <v>14434</v>
          </cell>
          <cell r="O84">
            <v>0</v>
          </cell>
          <cell r="P84">
            <v>0</v>
          </cell>
          <cell r="Q84">
            <v>-5.9911971830985913E-2</v>
          </cell>
          <cell r="R84">
            <v>-3403</v>
          </cell>
          <cell r="S84">
            <v>0</v>
          </cell>
          <cell r="T84">
            <v>-909</v>
          </cell>
          <cell r="U84">
            <v>-1735</v>
          </cell>
          <cell r="V84">
            <v>-2569</v>
          </cell>
          <cell r="W84">
            <v>-3403</v>
          </cell>
          <cell r="X84">
            <v>0</v>
          </cell>
          <cell r="Y84">
            <v>0</v>
          </cell>
          <cell r="Z84">
            <v>0</v>
          </cell>
          <cell r="AA84">
            <v>0</v>
          </cell>
          <cell r="AB84">
            <v>-468</v>
          </cell>
          <cell r="AC84">
            <v>-222</v>
          </cell>
          <cell r="AD84">
            <v>0</v>
          </cell>
          <cell r="AE84">
            <v>0</v>
          </cell>
          <cell r="AF84">
            <v>0</v>
          </cell>
          <cell r="AG84">
            <v>0</v>
          </cell>
          <cell r="AH84">
            <v>0</v>
          </cell>
          <cell r="AI84">
            <v>0</v>
          </cell>
          <cell r="AJ84">
            <v>0</v>
          </cell>
          <cell r="AK84">
            <v>11512000</v>
          </cell>
          <cell r="AL84">
            <v>1490</v>
          </cell>
          <cell r="AM84">
            <v>56800</v>
          </cell>
          <cell r="AN84">
            <v>60203</v>
          </cell>
          <cell r="AO84">
            <v>43117</v>
          </cell>
          <cell r="AP84">
            <v>45611</v>
          </cell>
          <cell r="AQ84">
            <v>-441</v>
          </cell>
          <cell r="AR84">
            <v>604</v>
          </cell>
          <cell r="AS84">
            <v>0</v>
          </cell>
          <cell r="AT84">
            <v>0</v>
          </cell>
        </row>
        <row r="85">
          <cell r="D85" t="str">
            <v>E06000032</v>
          </cell>
          <cell r="E85">
            <v>6019</v>
          </cell>
          <cell r="F85">
            <v>6127</v>
          </cell>
          <cell r="G85">
            <v>5961</v>
          </cell>
          <cell r="H85">
            <v>6325</v>
          </cell>
          <cell r="I85">
            <v>5891</v>
          </cell>
          <cell r="J85">
            <v>5917</v>
          </cell>
          <cell r="K85">
            <v>5705</v>
          </cell>
          <cell r="L85">
            <v>6054</v>
          </cell>
          <cell r="M85">
            <v>5900</v>
          </cell>
          <cell r="N85">
            <v>6227</v>
          </cell>
          <cell r="O85">
            <v>0</v>
          </cell>
          <cell r="P85">
            <v>0</v>
          </cell>
          <cell r="Q85">
            <v>3.5404387688277666E-2</v>
          </cell>
          <cell r="R85">
            <v>865</v>
          </cell>
          <cell r="S85">
            <v>448935</v>
          </cell>
          <cell r="T85">
            <v>128</v>
          </cell>
          <cell r="U85">
            <v>338</v>
          </cell>
          <cell r="V85">
            <v>594</v>
          </cell>
          <cell r="W85">
            <v>865</v>
          </cell>
          <cell r="X85">
            <v>66432</v>
          </cell>
          <cell r="Y85">
            <v>108990</v>
          </cell>
          <cell r="Z85">
            <v>132864</v>
          </cell>
          <cell r="AA85">
            <v>140649</v>
          </cell>
          <cell r="AB85">
            <v>119</v>
          </cell>
          <cell r="AC85">
            <v>-100</v>
          </cell>
          <cell r="AD85">
            <v>0</v>
          </cell>
          <cell r="AE85">
            <v>0</v>
          </cell>
          <cell r="AF85">
            <v>61760.999999999993</v>
          </cell>
          <cell r="AG85">
            <v>0</v>
          </cell>
          <cell r="AH85">
            <v>0</v>
          </cell>
          <cell r="AI85">
            <v>0</v>
          </cell>
          <cell r="AJ85">
            <v>448935</v>
          </cell>
          <cell r="AK85">
            <v>3468000</v>
          </cell>
          <cell r="AL85">
            <v>519</v>
          </cell>
          <cell r="AM85">
            <v>24432</v>
          </cell>
          <cell r="AN85">
            <v>23567</v>
          </cell>
          <cell r="AO85">
            <v>18413</v>
          </cell>
          <cell r="AP85">
            <v>17676</v>
          </cell>
          <cell r="AQ85">
            <v>9</v>
          </cell>
          <cell r="AR85">
            <v>-310</v>
          </cell>
          <cell r="AS85">
            <v>0</v>
          </cell>
          <cell r="AT85">
            <v>0</v>
          </cell>
        </row>
        <row r="86">
          <cell r="D86" t="str">
            <v>E08000003</v>
          </cell>
          <cell r="E86">
            <v>15549</v>
          </cell>
          <cell r="F86">
            <v>16050</v>
          </cell>
          <cell r="G86">
            <v>15660</v>
          </cell>
          <cell r="H86">
            <v>16569</v>
          </cell>
          <cell r="I86">
            <v>15059</v>
          </cell>
          <cell r="J86">
            <v>15489</v>
          </cell>
          <cell r="K86">
            <v>15112</v>
          </cell>
          <cell r="L86">
            <v>15989</v>
          </cell>
          <cell r="M86">
            <v>15810</v>
          </cell>
          <cell r="N86">
            <v>15838</v>
          </cell>
          <cell r="O86">
            <v>0</v>
          </cell>
          <cell r="P86">
            <v>0</v>
          </cell>
          <cell r="Q86">
            <v>3.4138622548098012E-2</v>
          </cell>
          <cell r="R86">
            <v>2179</v>
          </cell>
          <cell r="S86">
            <v>3246710</v>
          </cell>
          <cell r="T86">
            <v>490</v>
          </cell>
          <cell r="U86">
            <v>1051</v>
          </cell>
          <cell r="V86">
            <v>1599</v>
          </cell>
          <cell r="W86">
            <v>2179</v>
          </cell>
          <cell r="X86">
            <v>730100</v>
          </cell>
          <cell r="Y86">
            <v>835890</v>
          </cell>
          <cell r="Z86">
            <v>816520</v>
          </cell>
          <cell r="AA86">
            <v>864200</v>
          </cell>
          <cell r="AB86">
            <v>-261</v>
          </cell>
          <cell r="AC86">
            <v>212</v>
          </cell>
          <cell r="AD86">
            <v>0</v>
          </cell>
          <cell r="AE86">
            <v>0</v>
          </cell>
          <cell r="AF86">
            <v>0</v>
          </cell>
          <cell r="AG86">
            <v>0</v>
          </cell>
          <cell r="AH86">
            <v>0</v>
          </cell>
          <cell r="AI86">
            <v>0</v>
          </cell>
          <cell r="AJ86">
            <v>3246710</v>
          </cell>
          <cell r="AK86">
            <v>10878000</v>
          </cell>
          <cell r="AL86">
            <v>1490</v>
          </cell>
          <cell r="AM86">
            <v>63828</v>
          </cell>
          <cell r="AN86">
            <v>61649</v>
          </cell>
          <cell r="AO86">
            <v>48279</v>
          </cell>
          <cell r="AP86">
            <v>46590</v>
          </cell>
          <cell r="AQ86">
            <v>751</v>
          </cell>
          <cell r="AR86">
            <v>-349</v>
          </cell>
          <cell r="AS86">
            <v>0</v>
          </cell>
          <cell r="AT86">
            <v>0</v>
          </cell>
        </row>
        <row r="87">
          <cell r="D87" t="str">
            <v>E06000035</v>
          </cell>
          <cell r="E87">
            <v>6207</v>
          </cell>
          <cell r="F87">
            <v>5889</v>
          </cell>
          <cell r="G87">
            <v>5807</v>
          </cell>
          <cell r="H87">
            <v>6282</v>
          </cell>
          <cell r="I87">
            <v>6157</v>
          </cell>
          <cell r="J87">
            <v>5842</v>
          </cell>
          <cell r="K87">
            <v>5761</v>
          </cell>
          <cell r="L87">
            <v>6232</v>
          </cell>
          <cell r="M87">
            <v>6212</v>
          </cell>
          <cell r="N87">
            <v>6609</v>
          </cell>
          <cell r="O87">
            <v>0</v>
          </cell>
          <cell r="P87">
            <v>0</v>
          </cell>
          <cell r="Q87">
            <v>7.980152987388878E-3</v>
          </cell>
          <cell r="R87">
            <v>193</v>
          </cell>
          <cell r="S87">
            <v>287570</v>
          </cell>
          <cell r="T87">
            <v>50</v>
          </cell>
          <cell r="U87">
            <v>97</v>
          </cell>
          <cell r="V87">
            <v>143</v>
          </cell>
          <cell r="W87">
            <v>193</v>
          </cell>
          <cell r="X87">
            <v>74500</v>
          </cell>
          <cell r="Y87">
            <v>70030</v>
          </cell>
          <cell r="Z87">
            <v>68540</v>
          </cell>
          <cell r="AA87">
            <v>74500</v>
          </cell>
          <cell r="AB87">
            <v>-5</v>
          </cell>
          <cell r="AC87">
            <v>-720</v>
          </cell>
          <cell r="AD87">
            <v>0</v>
          </cell>
          <cell r="AE87">
            <v>0</v>
          </cell>
          <cell r="AF87">
            <v>0</v>
          </cell>
          <cell r="AG87">
            <v>0</v>
          </cell>
          <cell r="AH87">
            <v>0</v>
          </cell>
          <cell r="AI87">
            <v>0</v>
          </cell>
          <cell r="AJ87">
            <v>287570</v>
          </cell>
          <cell r="AK87">
            <v>4669000</v>
          </cell>
          <cell r="AL87">
            <v>1490</v>
          </cell>
          <cell r="AM87">
            <v>24185</v>
          </cell>
          <cell r="AN87">
            <v>23992</v>
          </cell>
          <cell r="AO87">
            <v>17978</v>
          </cell>
          <cell r="AP87">
            <v>17835</v>
          </cell>
          <cell r="AQ87">
            <v>55</v>
          </cell>
          <cell r="AR87">
            <v>-767</v>
          </cell>
          <cell r="AS87">
            <v>0</v>
          </cell>
          <cell r="AT87">
            <v>0</v>
          </cell>
        </row>
        <row r="88">
          <cell r="D88" t="str">
            <v>E09000024</v>
          </cell>
          <cell r="E88">
            <v>4212</v>
          </cell>
          <cell r="F88">
            <v>4320</v>
          </cell>
          <cell r="G88">
            <v>4404</v>
          </cell>
          <cell r="H88">
            <v>4495</v>
          </cell>
          <cell r="I88">
            <v>4507</v>
          </cell>
          <cell r="J88">
            <v>4556</v>
          </cell>
          <cell r="K88">
            <v>4403</v>
          </cell>
          <cell r="L88">
            <v>4494</v>
          </cell>
          <cell r="M88">
            <v>4184</v>
          </cell>
          <cell r="N88">
            <v>4365</v>
          </cell>
          <cell r="O88">
            <v>0</v>
          </cell>
          <cell r="P88">
            <v>0</v>
          </cell>
          <cell r="Q88">
            <v>-3.0348230164649187E-2</v>
          </cell>
          <cell r="R88">
            <v>-529</v>
          </cell>
          <cell r="S88">
            <v>0</v>
          </cell>
          <cell r="T88">
            <v>-295</v>
          </cell>
          <cell r="U88">
            <v>-531</v>
          </cell>
          <cell r="V88">
            <v>-530</v>
          </cell>
          <cell r="W88">
            <v>-529</v>
          </cell>
          <cell r="X88">
            <v>0</v>
          </cell>
          <cell r="Y88">
            <v>0</v>
          </cell>
          <cell r="Z88">
            <v>0</v>
          </cell>
          <cell r="AA88">
            <v>0</v>
          </cell>
          <cell r="AB88">
            <v>28</v>
          </cell>
          <cell r="AC88">
            <v>-45</v>
          </cell>
          <cell r="AD88">
            <v>0</v>
          </cell>
          <cell r="AE88">
            <v>0</v>
          </cell>
          <cell r="AF88">
            <v>0</v>
          </cell>
          <cell r="AG88">
            <v>0</v>
          </cell>
          <cell r="AH88">
            <v>0</v>
          </cell>
          <cell r="AI88">
            <v>0</v>
          </cell>
          <cell r="AJ88">
            <v>0</v>
          </cell>
          <cell r="AK88">
            <v>3253000</v>
          </cell>
          <cell r="AL88">
            <v>1490</v>
          </cell>
          <cell r="AM88">
            <v>17431</v>
          </cell>
          <cell r="AN88">
            <v>17960</v>
          </cell>
          <cell r="AO88">
            <v>13219</v>
          </cell>
          <cell r="AP88">
            <v>13453</v>
          </cell>
          <cell r="AQ88">
            <v>-323</v>
          </cell>
          <cell r="AR88">
            <v>191</v>
          </cell>
          <cell r="AS88">
            <v>0</v>
          </cell>
          <cell r="AT88">
            <v>0</v>
          </cell>
        </row>
        <row r="89">
          <cell r="D89" t="str">
            <v>E06000002</v>
          </cell>
          <cell r="E89">
            <v>4232</v>
          </cell>
          <cell r="F89">
            <v>4197</v>
          </cell>
          <cell r="G89">
            <v>3924</v>
          </cell>
          <cell r="H89">
            <v>4079</v>
          </cell>
          <cell r="I89">
            <v>4083</v>
          </cell>
          <cell r="J89">
            <v>4054</v>
          </cell>
          <cell r="K89">
            <v>3783</v>
          </cell>
          <cell r="L89">
            <v>3933</v>
          </cell>
          <cell r="M89">
            <v>3782</v>
          </cell>
          <cell r="N89">
            <v>3843.0011053816193</v>
          </cell>
          <cell r="O89">
            <v>0</v>
          </cell>
          <cell r="P89">
            <v>0</v>
          </cell>
          <cell r="Q89">
            <v>3.5236124634858812E-2</v>
          </cell>
          <cell r="R89">
            <v>579</v>
          </cell>
          <cell r="S89">
            <v>862710</v>
          </cell>
          <cell r="T89">
            <v>149</v>
          </cell>
          <cell r="U89">
            <v>292</v>
          </cell>
          <cell r="V89">
            <v>433</v>
          </cell>
          <cell r="W89">
            <v>579</v>
          </cell>
          <cell r="X89">
            <v>222010</v>
          </cell>
          <cell r="Y89">
            <v>213070</v>
          </cell>
          <cell r="Z89">
            <v>210090</v>
          </cell>
          <cell r="AA89">
            <v>217540</v>
          </cell>
          <cell r="AB89">
            <v>450</v>
          </cell>
          <cell r="AC89">
            <v>353.99889461838075</v>
          </cell>
          <cell r="AD89">
            <v>0</v>
          </cell>
          <cell r="AE89">
            <v>0</v>
          </cell>
          <cell r="AF89">
            <v>222010</v>
          </cell>
          <cell r="AG89">
            <v>213070</v>
          </cell>
          <cell r="AH89">
            <v>0</v>
          </cell>
          <cell r="AI89">
            <v>0</v>
          </cell>
          <cell r="AJ89">
            <v>862710</v>
          </cell>
          <cell r="AK89">
            <v>3014000</v>
          </cell>
          <cell r="AL89">
            <v>1490</v>
          </cell>
          <cell r="AM89">
            <v>16432</v>
          </cell>
          <cell r="AN89">
            <v>15853</v>
          </cell>
          <cell r="AO89">
            <v>12200</v>
          </cell>
          <cell r="AP89">
            <v>11770</v>
          </cell>
          <cell r="AQ89">
            <v>-301</v>
          </cell>
          <cell r="AR89">
            <v>210.99889461838075</v>
          </cell>
          <cell r="AS89">
            <v>0</v>
          </cell>
          <cell r="AT89">
            <v>0</v>
          </cell>
        </row>
        <row r="90">
          <cell r="D90" t="str">
            <v>E06000042</v>
          </cell>
          <cell r="E90">
            <v>6611</v>
          </cell>
          <cell r="F90">
            <v>6675</v>
          </cell>
          <cell r="G90">
            <v>6119</v>
          </cell>
          <cell r="H90">
            <v>6362</v>
          </cell>
          <cell r="I90">
            <v>6398</v>
          </cell>
          <cell r="J90">
            <v>6442</v>
          </cell>
          <cell r="K90">
            <v>5890</v>
          </cell>
          <cell r="L90">
            <v>6133</v>
          </cell>
          <cell r="M90">
            <v>6231</v>
          </cell>
          <cell r="N90">
            <v>6752</v>
          </cell>
          <cell r="O90">
            <v>0</v>
          </cell>
          <cell r="P90">
            <v>0</v>
          </cell>
          <cell r="Q90">
            <v>3.5083634105638993E-2</v>
          </cell>
          <cell r="R90">
            <v>904</v>
          </cell>
          <cell r="S90">
            <v>1346960</v>
          </cell>
          <cell r="T90">
            <v>213</v>
          </cell>
          <cell r="U90">
            <v>446</v>
          </cell>
          <cell r="V90">
            <v>675</v>
          </cell>
          <cell r="W90">
            <v>904</v>
          </cell>
          <cell r="X90">
            <v>317370</v>
          </cell>
          <cell r="Y90">
            <v>347170</v>
          </cell>
          <cell r="Z90">
            <v>341210</v>
          </cell>
          <cell r="AA90">
            <v>341210</v>
          </cell>
          <cell r="AB90">
            <v>380</v>
          </cell>
          <cell r="AC90">
            <v>-77</v>
          </cell>
          <cell r="AD90">
            <v>0</v>
          </cell>
          <cell r="AE90">
            <v>0</v>
          </cell>
          <cell r="AF90">
            <v>317370</v>
          </cell>
          <cell r="AG90">
            <v>134100</v>
          </cell>
          <cell r="AH90">
            <v>0</v>
          </cell>
          <cell r="AI90">
            <v>0</v>
          </cell>
          <cell r="AJ90">
            <v>1346960</v>
          </cell>
          <cell r="AK90">
            <v>3887000</v>
          </cell>
          <cell r="AL90">
            <v>1490</v>
          </cell>
          <cell r="AM90">
            <v>25767</v>
          </cell>
          <cell r="AN90">
            <v>24863</v>
          </cell>
          <cell r="AO90">
            <v>19156</v>
          </cell>
          <cell r="AP90">
            <v>18465</v>
          </cell>
          <cell r="AQ90">
            <v>-167</v>
          </cell>
          <cell r="AR90">
            <v>-310</v>
          </cell>
          <cell r="AS90">
            <v>0</v>
          </cell>
          <cell r="AT90">
            <v>0</v>
          </cell>
        </row>
        <row r="91">
          <cell r="D91" t="str">
            <v>E08000021</v>
          </cell>
          <cell r="E91">
            <v>7885</v>
          </cell>
          <cell r="F91">
            <v>7815</v>
          </cell>
          <cell r="G91">
            <v>7864</v>
          </cell>
          <cell r="H91">
            <v>8400</v>
          </cell>
          <cell r="I91">
            <v>7743.07</v>
          </cell>
          <cell r="J91">
            <v>7674.33</v>
          </cell>
          <cell r="K91">
            <v>7722.4480000000003</v>
          </cell>
          <cell r="L91">
            <v>8248.7999999999993</v>
          </cell>
          <cell r="M91">
            <v>8046</v>
          </cell>
          <cell r="N91">
            <v>7911</v>
          </cell>
          <cell r="O91">
            <v>0</v>
          </cell>
          <cell r="P91">
            <v>0</v>
          </cell>
          <cell r="Q91">
            <v>1.8000000000000082E-2</v>
          </cell>
          <cell r="R91">
            <v>575.35200000000259</v>
          </cell>
          <cell r="S91">
            <v>857274.48000000382</v>
          </cell>
          <cell r="T91">
            <v>141.93000000000029</v>
          </cell>
          <cell r="U91">
            <v>282.60000000000036</v>
          </cell>
          <cell r="V91">
            <v>424.15200000000186</v>
          </cell>
          <cell r="W91">
            <v>575.35200000000259</v>
          </cell>
          <cell r="X91">
            <v>211475.70000000042</v>
          </cell>
          <cell r="Y91">
            <v>209598.3000000001</v>
          </cell>
          <cell r="Z91">
            <v>210912.48000000225</v>
          </cell>
          <cell r="AA91">
            <v>225288.00000000105</v>
          </cell>
          <cell r="AB91">
            <v>-161</v>
          </cell>
          <cell r="AC91">
            <v>-96</v>
          </cell>
          <cell r="AD91">
            <v>0</v>
          </cell>
          <cell r="AE91">
            <v>0</v>
          </cell>
          <cell r="AF91">
            <v>0</v>
          </cell>
          <cell r="AG91">
            <v>0</v>
          </cell>
          <cell r="AH91">
            <v>0</v>
          </cell>
          <cell r="AI91">
            <v>0</v>
          </cell>
          <cell r="AJ91">
            <v>857274.48000000382</v>
          </cell>
          <cell r="AK91">
            <v>5759000</v>
          </cell>
          <cell r="AL91">
            <v>1490</v>
          </cell>
          <cell r="AM91">
            <v>31964</v>
          </cell>
          <cell r="AN91">
            <v>31388.647999999997</v>
          </cell>
          <cell r="AO91">
            <v>24079</v>
          </cell>
          <cell r="AP91">
            <v>23645.578000000001</v>
          </cell>
          <cell r="AQ91">
            <v>302.93000000000029</v>
          </cell>
          <cell r="AR91">
            <v>-236.67000000000007</v>
          </cell>
          <cell r="AS91">
            <v>0</v>
          </cell>
          <cell r="AT91">
            <v>0</v>
          </cell>
        </row>
        <row r="92">
          <cell r="D92" t="str">
            <v>E09000025</v>
          </cell>
          <cell r="E92">
            <v>8271</v>
          </cell>
          <cell r="F92">
            <v>8119</v>
          </cell>
          <cell r="G92">
            <v>7856</v>
          </cell>
          <cell r="H92">
            <v>8068</v>
          </cell>
          <cell r="I92">
            <v>8148</v>
          </cell>
          <cell r="J92">
            <v>8002</v>
          </cell>
          <cell r="K92">
            <v>7737</v>
          </cell>
          <cell r="L92">
            <v>7943</v>
          </cell>
          <cell r="M92">
            <v>7347</v>
          </cell>
          <cell r="N92">
            <v>7812</v>
          </cell>
          <cell r="O92">
            <v>0</v>
          </cell>
          <cell r="P92">
            <v>0</v>
          </cell>
          <cell r="Q92">
            <v>1.4978028099275856E-2</v>
          </cell>
          <cell r="R92">
            <v>484</v>
          </cell>
          <cell r="S92">
            <v>721160</v>
          </cell>
          <cell r="T92">
            <v>123</v>
          </cell>
          <cell r="U92">
            <v>240</v>
          </cell>
          <cell r="V92">
            <v>359</v>
          </cell>
          <cell r="W92">
            <v>484</v>
          </cell>
          <cell r="X92">
            <v>183270</v>
          </cell>
          <cell r="Y92">
            <v>174330</v>
          </cell>
          <cell r="Z92">
            <v>177310</v>
          </cell>
          <cell r="AA92">
            <v>186250</v>
          </cell>
          <cell r="AB92">
            <v>924</v>
          </cell>
          <cell r="AC92">
            <v>307</v>
          </cell>
          <cell r="AD92">
            <v>0</v>
          </cell>
          <cell r="AE92">
            <v>0</v>
          </cell>
          <cell r="AF92">
            <v>183270</v>
          </cell>
          <cell r="AG92">
            <v>174330</v>
          </cell>
          <cell r="AH92">
            <v>0</v>
          </cell>
          <cell r="AI92">
            <v>0</v>
          </cell>
          <cell r="AJ92">
            <v>721160</v>
          </cell>
          <cell r="AK92">
            <v>6081000</v>
          </cell>
          <cell r="AL92">
            <v>1490</v>
          </cell>
          <cell r="AM92">
            <v>32314</v>
          </cell>
          <cell r="AN92">
            <v>31830</v>
          </cell>
          <cell r="AO92">
            <v>24043</v>
          </cell>
          <cell r="AP92">
            <v>23682</v>
          </cell>
          <cell r="AQ92">
            <v>-801</v>
          </cell>
          <cell r="AR92">
            <v>190</v>
          </cell>
          <cell r="AS92">
            <v>0</v>
          </cell>
          <cell r="AT92">
            <v>0</v>
          </cell>
        </row>
        <row r="93">
          <cell r="D93" t="str">
            <v>E10000020</v>
          </cell>
          <cell r="E93">
            <v>22905</v>
          </cell>
          <cell r="F93">
            <v>23320</v>
          </cell>
          <cell r="G93">
            <v>23029</v>
          </cell>
          <cell r="H93">
            <v>23835</v>
          </cell>
          <cell r="I93">
            <v>22667</v>
          </cell>
          <cell r="J93">
            <v>22702</v>
          </cell>
          <cell r="K93">
            <v>21812</v>
          </cell>
          <cell r="L93">
            <v>22642</v>
          </cell>
          <cell r="M93">
            <v>23331</v>
          </cell>
          <cell r="N93">
            <v>23335</v>
          </cell>
          <cell r="O93">
            <v>0</v>
          </cell>
          <cell r="P93">
            <v>0</v>
          </cell>
          <cell r="Q93">
            <v>3.5084703885528902E-2</v>
          </cell>
          <cell r="R93">
            <v>3266</v>
          </cell>
          <cell r="S93">
            <v>4866340</v>
          </cell>
          <cell r="T93">
            <v>238</v>
          </cell>
          <cell r="U93">
            <v>856</v>
          </cell>
          <cell r="V93">
            <v>2073</v>
          </cell>
          <cell r="W93">
            <v>3266</v>
          </cell>
          <cell r="X93">
            <v>354620</v>
          </cell>
          <cell r="Y93">
            <v>920820</v>
          </cell>
          <cell r="Z93">
            <v>1813330</v>
          </cell>
          <cell r="AA93">
            <v>1777570</v>
          </cell>
          <cell r="AB93">
            <v>-426</v>
          </cell>
          <cell r="AC93">
            <v>-15</v>
          </cell>
          <cell r="AD93">
            <v>0</v>
          </cell>
          <cell r="AE93">
            <v>0</v>
          </cell>
          <cell r="AF93">
            <v>0</v>
          </cell>
          <cell r="AG93">
            <v>0</v>
          </cell>
          <cell r="AH93">
            <v>0</v>
          </cell>
          <cell r="AI93">
            <v>0</v>
          </cell>
          <cell r="AJ93">
            <v>4866340</v>
          </cell>
          <cell r="AK93">
            <v>16295000</v>
          </cell>
          <cell r="AL93">
            <v>1490</v>
          </cell>
          <cell r="AM93">
            <v>93089</v>
          </cell>
          <cell r="AN93">
            <v>89823</v>
          </cell>
          <cell r="AO93">
            <v>70184</v>
          </cell>
          <cell r="AP93">
            <v>67156</v>
          </cell>
          <cell r="AQ93">
            <v>664</v>
          </cell>
          <cell r="AR93">
            <v>-633</v>
          </cell>
          <cell r="AS93">
            <v>0</v>
          </cell>
          <cell r="AT93">
            <v>0</v>
          </cell>
        </row>
        <row r="94">
          <cell r="D94" t="str">
            <v>E06000012</v>
          </cell>
          <cell r="E94">
            <v>3701</v>
          </cell>
          <cell r="F94">
            <v>3726</v>
          </cell>
          <cell r="G94">
            <v>3734</v>
          </cell>
          <cell r="H94">
            <v>3693</v>
          </cell>
          <cell r="I94">
            <v>3726</v>
          </cell>
          <cell r="J94">
            <v>3629</v>
          </cell>
          <cell r="K94">
            <v>3637</v>
          </cell>
          <cell r="L94">
            <v>3599</v>
          </cell>
          <cell r="M94">
            <v>3723</v>
          </cell>
          <cell r="N94">
            <v>3829</v>
          </cell>
          <cell r="O94">
            <v>0</v>
          </cell>
          <cell r="P94">
            <v>0</v>
          </cell>
          <cell r="Q94">
            <v>1.7705668506799516E-2</v>
          </cell>
          <cell r="R94">
            <v>263</v>
          </cell>
          <cell r="S94">
            <v>560716</v>
          </cell>
          <cell r="T94">
            <v>-25</v>
          </cell>
          <cell r="U94">
            <v>72</v>
          </cell>
          <cell r="V94">
            <v>169</v>
          </cell>
          <cell r="W94">
            <v>263</v>
          </cell>
          <cell r="X94">
            <v>0</v>
          </cell>
          <cell r="Y94">
            <v>153504</v>
          </cell>
          <cell r="Z94">
            <v>206804.00000000006</v>
          </cell>
          <cell r="AA94">
            <v>200407.99999999994</v>
          </cell>
          <cell r="AB94">
            <v>-22</v>
          </cell>
          <cell r="AC94">
            <v>-103</v>
          </cell>
          <cell r="AD94">
            <v>0</v>
          </cell>
          <cell r="AE94">
            <v>0</v>
          </cell>
          <cell r="AF94">
            <v>0</v>
          </cell>
          <cell r="AG94">
            <v>0</v>
          </cell>
          <cell r="AH94">
            <v>0</v>
          </cell>
          <cell r="AI94">
            <v>0</v>
          </cell>
          <cell r="AJ94">
            <v>560716</v>
          </cell>
          <cell r="AK94">
            <v>3250000</v>
          </cell>
          <cell r="AL94">
            <v>2132</v>
          </cell>
          <cell r="AM94">
            <v>14854</v>
          </cell>
          <cell r="AN94">
            <v>14591</v>
          </cell>
          <cell r="AO94">
            <v>11153</v>
          </cell>
          <cell r="AP94">
            <v>10865</v>
          </cell>
          <cell r="AQ94">
            <v>-3</v>
          </cell>
          <cell r="AR94">
            <v>-200</v>
          </cell>
          <cell r="AS94">
            <v>0</v>
          </cell>
          <cell r="AT94">
            <v>0</v>
          </cell>
        </row>
        <row r="95">
          <cell r="D95" t="str">
            <v>E06000013</v>
          </cell>
          <cell r="E95">
            <v>4649</v>
          </cell>
          <cell r="F95">
            <v>4589</v>
          </cell>
          <cell r="G95">
            <v>4515</v>
          </cell>
          <cell r="H95">
            <v>4784</v>
          </cell>
          <cell r="I95">
            <v>4630</v>
          </cell>
          <cell r="J95">
            <v>4491</v>
          </cell>
          <cell r="K95">
            <v>4357</v>
          </cell>
          <cell r="L95">
            <v>4102</v>
          </cell>
          <cell r="M95">
            <v>4376</v>
          </cell>
          <cell r="N95">
            <v>4965</v>
          </cell>
          <cell r="O95">
            <v>0</v>
          </cell>
          <cell r="P95">
            <v>0</v>
          </cell>
          <cell r="Q95">
            <v>5.1626476776177377E-2</v>
          </cell>
          <cell r="R95">
            <v>957</v>
          </cell>
          <cell r="S95">
            <v>1425930</v>
          </cell>
          <cell r="T95">
            <v>19</v>
          </cell>
          <cell r="U95">
            <v>117</v>
          </cell>
          <cell r="V95">
            <v>275</v>
          </cell>
          <cell r="W95">
            <v>957</v>
          </cell>
          <cell r="X95">
            <v>28310</v>
          </cell>
          <cell r="Y95">
            <v>146020</v>
          </cell>
          <cell r="Z95">
            <v>235420</v>
          </cell>
          <cell r="AA95">
            <v>1016180</v>
          </cell>
          <cell r="AB95">
            <v>273</v>
          </cell>
          <cell r="AC95">
            <v>-376</v>
          </cell>
          <cell r="AD95">
            <v>0</v>
          </cell>
          <cell r="AE95">
            <v>0</v>
          </cell>
          <cell r="AF95">
            <v>28310</v>
          </cell>
          <cell r="AG95">
            <v>0</v>
          </cell>
          <cell r="AH95">
            <v>0</v>
          </cell>
          <cell r="AI95">
            <v>0</v>
          </cell>
          <cell r="AJ95">
            <v>1425930</v>
          </cell>
          <cell r="AK95">
            <v>3181000</v>
          </cell>
          <cell r="AL95">
            <v>1490</v>
          </cell>
          <cell r="AM95">
            <v>18537</v>
          </cell>
          <cell r="AN95">
            <v>17580</v>
          </cell>
          <cell r="AO95">
            <v>13888</v>
          </cell>
          <cell r="AP95">
            <v>12950</v>
          </cell>
          <cell r="AQ95">
            <v>-254</v>
          </cell>
          <cell r="AR95">
            <v>-474</v>
          </cell>
          <cell r="AS95">
            <v>0</v>
          </cell>
          <cell r="AT95">
            <v>0</v>
          </cell>
        </row>
        <row r="96">
          <cell r="D96" t="str">
            <v>E06000024</v>
          </cell>
          <cell r="E96">
            <v>4765</v>
          </cell>
          <cell r="F96">
            <v>4974</v>
          </cell>
          <cell r="G96">
            <v>4832</v>
          </cell>
          <cell r="H96">
            <v>4850</v>
          </cell>
          <cell r="I96">
            <v>4603</v>
          </cell>
          <cell r="J96">
            <v>4931</v>
          </cell>
          <cell r="K96">
            <v>4655</v>
          </cell>
          <cell r="L96">
            <v>4673</v>
          </cell>
          <cell r="M96">
            <v>4179</v>
          </cell>
          <cell r="N96" t="e">
            <v>#N/A</v>
          </cell>
          <cell r="O96">
            <v>0</v>
          </cell>
          <cell r="P96">
            <v>0</v>
          </cell>
          <cell r="Q96">
            <v>2.8783275835435867E-2</v>
          </cell>
          <cell r="R96">
            <v>559</v>
          </cell>
          <cell r="S96">
            <v>832910</v>
          </cell>
          <cell r="T96">
            <v>162</v>
          </cell>
          <cell r="U96">
            <v>205</v>
          </cell>
          <cell r="V96">
            <v>382</v>
          </cell>
          <cell r="W96">
            <v>559</v>
          </cell>
          <cell r="X96">
            <v>241380</v>
          </cell>
          <cell r="Y96">
            <v>64070</v>
          </cell>
          <cell r="Z96">
            <v>263730</v>
          </cell>
          <cell r="AA96">
            <v>263730</v>
          </cell>
          <cell r="AB96">
            <v>586</v>
          </cell>
          <cell r="AC96" t="e">
            <v>#N/A</v>
          </cell>
          <cell r="AD96">
            <v>0</v>
          </cell>
          <cell r="AE96">
            <v>0</v>
          </cell>
          <cell r="AF96">
            <v>241380</v>
          </cell>
          <cell r="AG96">
            <v>0</v>
          </cell>
          <cell r="AH96">
            <v>0</v>
          </cell>
          <cell r="AI96">
            <v>0</v>
          </cell>
          <cell r="AJ96">
            <v>832910</v>
          </cell>
          <cell r="AK96">
            <v>3822000</v>
          </cell>
          <cell r="AL96">
            <v>1490</v>
          </cell>
          <cell r="AM96">
            <v>19421</v>
          </cell>
          <cell r="AN96">
            <v>18862</v>
          </cell>
          <cell r="AO96">
            <v>14656</v>
          </cell>
          <cell r="AP96">
            <v>14259</v>
          </cell>
          <cell r="AQ96">
            <v>-424</v>
          </cell>
          <cell r="AR96" t="e">
            <v>#N/A</v>
          </cell>
          <cell r="AS96">
            <v>0</v>
          </cell>
          <cell r="AT96">
            <v>0</v>
          </cell>
        </row>
        <row r="97">
          <cell r="D97" t="str">
            <v>E08000022</v>
          </cell>
          <cell r="E97">
            <v>6233</v>
          </cell>
          <cell r="F97">
            <v>6920</v>
          </cell>
          <cell r="G97">
            <v>7339</v>
          </cell>
          <cell r="H97">
            <v>7609</v>
          </cell>
          <cell r="I97">
            <v>6015</v>
          </cell>
          <cell r="J97">
            <v>6678</v>
          </cell>
          <cell r="K97">
            <v>7082</v>
          </cell>
          <cell r="L97">
            <v>7343</v>
          </cell>
          <cell r="M97">
            <v>7334</v>
          </cell>
          <cell r="N97">
            <v>7151</v>
          </cell>
          <cell r="O97">
            <v>0</v>
          </cell>
          <cell r="P97">
            <v>0</v>
          </cell>
          <cell r="Q97">
            <v>3.4980961531618095E-2</v>
          </cell>
          <cell r="R97">
            <v>983</v>
          </cell>
          <cell r="S97">
            <v>1464670</v>
          </cell>
          <cell r="T97">
            <v>218</v>
          </cell>
          <cell r="U97">
            <v>460</v>
          </cell>
          <cell r="V97">
            <v>717</v>
          </cell>
          <cell r="W97">
            <v>983</v>
          </cell>
          <cell r="X97">
            <v>324820</v>
          </cell>
          <cell r="Y97">
            <v>360580</v>
          </cell>
          <cell r="Z97">
            <v>382930</v>
          </cell>
          <cell r="AA97">
            <v>396340</v>
          </cell>
          <cell r="AB97">
            <v>-1101</v>
          </cell>
          <cell r="AC97">
            <v>-231</v>
          </cell>
          <cell r="AD97">
            <v>0</v>
          </cell>
          <cell r="AE97">
            <v>0</v>
          </cell>
          <cell r="AF97">
            <v>0</v>
          </cell>
          <cell r="AG97">
            <v>0</v>
          </cell>
          <cell r="AH97">
            <v>0</v>
          </cell>
          <cell r="AI97">
            <v>0</v>
          </cell>
          <cell r="AJ97">
            <v>1464670</v>
          </cell>
          <cell r="AK97">
            <v>4403000</v>
          </cell>
          <cell r="AL97">
            <v>1490</v>
          </cell>
          <cell r="AM97">
            <v>28101</v>
          </cell>
          <cell r="AN97">
            <v>27118</v>
          </cell>
          <cell r="AO97">
            <v>21868</v>
          </cell>
          <cell r="AP97">
            <v>21103</v>
          </cell>
          <cell r="AQ97">
            <v>1319</v>
          </cell>
          <cell r="AR97">
            <v>-473</v>
          </cell>
          <cell r="AS97">
            <v>0</v>
          </cell>
          <cell r="AT97">
            <v>0</v>
          </cell>
        </row>
        <row r="98">
          <cell r="D98" t="str">
            <v>E10000023</v>
          </cell>
          <cell r="E98">
            <v>15122</v>
          </cell>
          <cell r="F98">
            <v>14976</v>
          </cell>
          <cell r="G98">
            <v>14831</v>
          </cell>
          <cell r="H98">
            <v>15944</v>
          </cell>
          <cell r="I98">
            <v>15637</v>
          </cell>
          <cell r="J98">
            <v>14627</v>
          </cell>
          <cell r="K98">
            <v>13224</v>
          </cell>
          <cell r="L98">
            <v>13880</v>
          </cell>
          <cell r="M98">
            <v>15637</v>
          </cell>
          <cell r="N98">
            <v>15369</v>
          </cell>
          <cell r="O98">
            <v>0</v>
          </cell>
          <cell r="P98">
            <v>0</v>
          </cell>
          <cell r="Q98">
            <v>5.7578893762423408E-2</v>
          </cell>
          <cell r="R98">
            <v>3505</v>
          </cell>
          <cell r="S98">
            <v>2062797.65</v>
          </cell>
          <cell r="T98">
            <v>-515</v>
          </cell>
          <cell r="U98">
            <v>-166</v>
          </cell>
          <cell r="V98">
            <v>1441</v>
          </cell>
          <cell r="W98">
            <v>3505</v>
          </cell>
          <cell r="X98">
            <v>0</v>
          </cell>
          <cell r="Y98">
            <v>0</v>
          </cell>
          <cell r="Z98">
            <v>848071.72999999986</v>
          </cell>
          <cell r="AA98">
            <v>1214725.92</v>
          </cell>
          <cell r="AB98">
            <v>-515</v>
          </cell>
          <cell r="AC98">
            <v>-393</v>
          </cell>
          <cell r="AD98">
            <v>0</v>
          </cell>
          <cell r="AE98">
            <v>0</v>
          </cell>
          <cell r="AF98">
            <v>0</v>
          </cell>
          <cell r="AG98">
            <v>0</v>
          </cell>
          <cell r="AH98">
            <v>0</v>
          </cell>
          <cell r="AI98">
            <v>0</v>
          </cell>
          <cell r="AJ98">
            <v>2062797.65</v>
          </cell>
          <cell r="AK98">
            <v>10524000</v>
          </cell>
          <cell r="AL98">
            <v>588.53</v>
          </cell>
          <cell r="AM98">
            <v>60873</v>
          </cell>
          <cell r="AN98">
            <v>57368</v>
          </cell>
          <cell r="AO98">
            <v>45751</v>
          </cell>
          <cell r="AP98">
            <v>41731</v>
          </cell>
          <cell r="AQ98">
            <v>0</v>
          </cell>
          <cell r="AR98">
            <v>-742</v>
          </cell>
          <cell r="AS98">
            <v>0</v>
          </cell>
          <cell r="AT98">
            <v>0</v>
          </cell>
        </row>
        <row r="99">
          <cell r="D99" t="str">
            <v>E10000021</v>
          </cell>
          <cell r="E99">
            <v>17246</v>
          </cell>
          <cell r="F99">
            <v>18099</v>
          </cell>
          <cell r="G99">
            <v>17770</v>
          </cell>
          <cell r="H99">
            <v>19279</v>
          </cell>
          <cell r="I99">
            <v>17541</v>
          </cell>
          <cell r="J99">
            <v>17040</v>
          </cell>
          <cell r="K99">
            <v>16866</v>
          </cell>
          <cell r="L99">
            <v>18413</v>
          </cell>
          <cell r="M99">
            <v>18287</v>
          </cell>
          <cell r="N99">
            <v>18375</v>
          </cell>
          <cell r="O99">
            <v>0</v>
          </cell>
          <cell r="P99">
            <v>0</v>
          </cell>
          <cell r="Q99">
            <v>3.5002900792883387E-2</v>
          </cell>
          <cell r="R99">
            <v>2534</v>
          </cell>
          <cell r="S99">
            <v>5889016</v>
          </cell>
          <cell r="T99">
            <v>-295</v>
          </cell>
          <cell r="U99">
            <v>764</v>
          </cell>
          <cell r="V99">
            <v>1668</v>
          </cell>
          <cell r="W99">
            <v>2534</v>
          </cell>
          <cell r="X99">
            <v>0</v>
          </cell>
          <cell r="Y99">
            <v>1775536.0000000002</v>
          </cell>
          <cell r="Z99">
            <v>2100896</v>
          </cell>
          <cell r="AA99">
            <v>2012584</v>
          </cell>
          <cell r="AB99">
            <v>-1041</v>
          </cell>
          <cell r="AC99">
            <v>-276</v>
          </cell>
          <cell r="AD99">
            <v>0</v>
          </cell>
          <cell r="AE99">
            <v>0</v>
          </cell>
          <cell r="AF99">
            <v>0</v>
          </cell>
          <cell r="AG99">
            <v>0</v>
          </cell>
          <cell r="AH99">
            <v>0</v>
          </cell>
          <cell r="AI99">
            <v>0</v>
          </cell>
          <cell r="AJ99">
            <v>5889016</v>
          </cell>
          <cell r="AK99">
            <v>11735000</v>
          </cell>
          <cell r="AL99">
            <v>2324</v>
          </cell>
          <cell r="AM99">
            <v>72394</v>
          </cell>
          <cell r="AN99">
            <v>69860</v>
          </cell>
          <cell r="AO99">
            <v>55148</v>
          </cell>
          <cell r="AP99">
            <v>52319</v>
          </cell>
          <cell r="AQ99">
            <v>746</v>
          </cell>
          <cell r="AR99">
            <v>-1335</v>
          </cell>
          <cell r="AS99">
            <v>0</v>
          </cell>
          <cell r="AT99">
            <v>0</v>
          </cell>
        </row>
        <row r="100">
          <cell r="D100" t="str">
            <v>E06000057</v>
          </cell>
          <cell r="E100">
            <v>8780</v>
          </cell>
          <cell r="F100">
            <v>8063</v>
          </cell>
          <cell r="G100">
            <v>8147</v>
          </cell>
          <cell r="H100">
            <v>7891</v>
          </cell>
          <cell r="I100">
            <v>8220</v>
          </cell>
          <cell r="J100">
            <v>7836.4</v>
          </cell>
          <cell r="K100">
            <v>7836.4</v>
          </cell>
          <cell r="L100">
            <v>7836.4</v>
          </cell>
          <cell r="M100">
            <v>9958</v>
          </cell>
          <cell r="N100">
            <v>8145</v>
          </cell>
          <cell r="O100">
            <v>0</v>
          </cell>
          <cell r="P100">
            <v>0</v>
          </cell>
          <cell r="Q100">
            <v>3.5029348255831726E-2</v>
          </cell>
          <cell r="R100">
            <v>1151.8000000000029</v>
          </cell>
          <cell r="S100">
            <v>2975010.4668816677</v>
          </cell>
          <cell r="T100">
            <v>560</v>
          </cell>
          <cell r="U100">
            <v>786.60000000000036</v>
          </cell>
          <cell r="V100">
            <v>1097.2000000000007</v>
          </cell>
          <cell r="W100">
            <v>1151.8000000000029</v>
          </cell>
          <cell r="X100">
            <v>1446436.7611162786</v>
          </cell>
          <cell r="Y100">
            <v>585290.30369455228</v>
          </cell>
          <cell r="Z100">
            <v>802255.81786199403</v>
          </cell>
          <cell r="AA100">
            <v>141027.58420884283</v>
          </cell>
          <cell r="AB100">
            <v>-1178</v>
          </cell>
          <cell r="AC100">
            <v>-82</v>
          </cell>
          <cell r="AD100">
            <v>0</v>
          </cell>
          <cell r="AE100">
            <v>0</v>
          </cell>
          <cell r="AF100">
            <v>0</v>
          </cell>
          <cell r="AG100">
            <v>0</v>
          </cell>
          <cell r="AH100">
            <v>0</v>
          </cell>
          <cell r="AI100">
            <v>0</v>
          </cell>
          <cell r="AJ100">
            <v>2975010.4668816677</v>
          </cell>
          <cell r="AK100">
            <v>6436000</v>
          </cell>
          <cell r="AL100">
            <v>2582.9227877076405</v>
          </cell>
          <cell r="AM100">
            <v>32881</v>
          </cell>
          <cell r="AN100">
            <v>31729.199999999997</v>
          </cell>
          <cell r="AO100">
            <v>24101</v>
          </cell>
          <cell r="AP100">
            <v>23509.199999999997</v>
          </cell>
          <cell r="AQ100">
            <v>1738</v>
          </cell>
          <cell r="AR100">
            <v>-308.60000000000036</v>
          </cell>
          <cell r="AS100">
            <v>0</v>
          </cell>
          <cell r="AT100">
            <v>0</v>
          </cell>
        </row>
        <row r="101">
          <cell r="D101" t="str">
            <v>E06000018</v>
          </cell>
          <cell r="E101">
            <v>7359</v>
          </cell>
          <cell r="F101">
            <v>7716</v>
          </cell>
          <cell r="G101">
            <v>7574</v>
          </cell>
          <cell r="H101">
            <v>7537</v>
          </cell>
          <cell r="I101">
            <v>7117</v>
          </cell>
          <cell r="J101">
            <v>7593</v>
          </cell>
          <cell r="K101">
            <v>7453</v>
          </cell>
          <cell r="L101">
            <v>7416</v>
          </cell>
          <cell r="M101">
            <v>7218</v>
          </cell>
          <cell r="N101">
            <v>7413</v>
          </cell>
          <cell r="O101">
            <v>0</v>
          </cell>
          <cell r="P101">
            <v>0</v>
          </cell>
          <cell r="Q101">
            <v>2.0108659643543365E-2</v>
          </cell>
          <cell r="R101">
            <v>607</v>
          </cell>
          <cell r="S101">
            <v>904430</v>
          </cell>
          <cell r="T101">
            <v>242</v>
          </cell>
          <cell r="U101">
            <v>365</v>
          </cell>
          <cell r="V101">
            <v>486</v>
          </cell>
          <cell r="W101">
            <v>607</v>
          </cell>
          <cell r="X101">
            <v>360580</v>
          </cell>
          <cell r="Y101">
            <v>183270</v>
          </cell>
          <cell r="Z101">
            <v>180290</v>
          </cell>
          <cell r="AA101">
            <v>180290</v>
          </cell>
          <cell r="AB101">
            <v>141</v>
          </cell>
          <cell r="AC101">
            <v>303</v>
          </cell>
          <cell r="AD101">
            <v>0</v>
          </cell>
          <cell r="AE101">
            <v>0</v>
          </cell>
          <cell r="AF101">
            <v>210090</v>
          </cell>
          <cell r="AG101">
            <v>333760</v>
          </cell>
          <cell r="AH101">
            <v>0</v>
          </cell>
          <cell r="AI101">
            <v>0</v>
          </cell>
          <cell r="AJ101">
            <v>904430</v>
          </cell>
          <cell r="AK101">
            <v>6191000</v>
          </cell>
          <cell r="AL101">
            <v>1490</v>
          </cell>
          <cell r="AM101">
            <v>30186</v>
          </cell>
          <cell r="AN101">
            <v>29579</v>
          </cell>
          <cell r="AO101">
            <v>22827</v>
          </cell>
          <cell r="AP101">
            <v>22462</v>
          </cell>
          <cell r="AQ101">
            <v>101</v>
          </cell>
          <cell r="AR101">
            <v>180</v>
          </cell>
          <cell r="AS101">
            <v>0</v>
          </cell>
          <cell r="AT101">
            <v>0</v>
          </cell>
        </row>
        <row r="102">
          <cell r="D102" t="str">
            <v>E10000024</v>
          </cell>
          <cell r="E102">
            <v>18148</v>
          </cell>
          <cell r="F102">
            <v>21005</v>
          </cell>
          <cell r="G102">
            <v>21032</v>
          </cell>
          <cell r="H102">
            <v>21504</v>
          </cell>
          <cell r="I102">
            <v>20836</v>
          </cell>
          <cell r="J102">
            <v>21517</v>
          </cell>
          <cell r="K102">
            <v>21588</v>
          </cell>
          <cell r="L102">
            <v>21938</v>
          </cell>
          <cell r="M102">
            <v>20925</v>
          </cell>
          <cell r="N102">
            <v>20929</v>
          </cell>
          <cell r="O102">
            <v>0</v>
          </cell>
          <cell r="P102">
            <v>0</v>
          </cell>
          <cell r="Q102">
            <v>-5.1292095630990707E-2</v>
          </cell>
          <cell r="R102">
            <v>-4190</v>
          </cell>
          <cell r="S102">
            <v>0</v>
          </cell>
          <cell r="T102">
            <v>-2688</v>
          </cell>
          <cell r="U102">
            <v>-3200</v>
          </cell>
          <cell r="V102">
            <v>-3756</v>
          </cell>
          <cell r="W102">
            <v>-4190</v>
          </cell>
          <cell r="X102">
            <v>0</v>
          </cell>
          <cell r="Y102">
            <v>0</v>
          </cell>
          <cell r="Z102">
            <v>0</v>
          </cell>
          <cell r="AA102">
            <v>0</v>
          </cell>
          <cell r="AB102">
            <v>-2777</v>
          </cell>
          <cell r="AC102">
            <v>76</v>
          </cell>
          <cell r="AD102">
            <v>0</v>
          </cell>
          <cell r="AE102">
            <v>0</v>
          </cell>
          <cell r="AF102">
            <v>0</v>
          </cell>
          <cell r="AG102">
            <v>0</v>
          </cell>
          <cell r="AH102">
            <v>0</v>
          </cell>
          <cell r="AI102">
            <v>0</v>
          </cell>
          <cell r="AJ102">
            <v>0</v>
          </cell>
          <cell r="AK102">
            <v>14375000</v>
          </cell>
          <cell r="AL102">
            <v>1490</v>
          </cell>
          <cell r="AM102">
            <v>81689</v>
          </cell>
          <cell r="AN102">
            <v>85879</v>
          </cell>
          <cell r="AO102">
            <v>63541</v>
          </cell>
          <cell r="AP102">
            <v>65043</v>
          </cell>
          <cell r="AQ102">
            <v>89</v>
          </cell>
          <cell r="AR102">
            <v>588</v>
          </cell>
          <cell r="AS102">
            <v>0</v>
          </cell>
          <cell r="AT102">
            <v>0</v>
          </cell>
        </row>
        <row r="103">
          <cell r="D103" t="str">
            <v>E08000004</v>
          </cell>
          <cell r="E103">
            <v>7329</v>
          </cell>
          <cell r="F103">
            <v>7191</v>
          </cell>
          <cell r="G103">
            <v>7434</v>
          </cell>
          <cell r="H103">
            <v>7615</v>
          </cell>
          <cell r="I103">
            <v>6974</v>
          </cell>
          <cell r="J103">
            <v>7438</v>
          </cell>
          <cell r="K103">
            <v>7253</v>
          </cell>
          <cell r="L103">
            <v>7904</v>
          </cell>
          <cell r="M103">
            <v>6974</v>
          </cell>
          <cell r="N103">
            <v>7082</v>
          </cell>
          <cell r="O103">
            <v>0</v>
          </cell>
          <cell r="P103">
            <v>0</v>
          </cell>
          <cell r="Q103">
            <v>0</v>
          </cell>
          <cell r="R103">
            <v>0</v>
          </cell>
          <cell r="S103">
            <v>0</v>
          </cell>
          <cell r="T103">
            <v>355</v>
          </cell>
          <cell r="U103">
            <v>108</v>
          </cell>
          <cell r="V103">
            <v>289</v>
          </cell>
          <cell r="W103">
            <v>0</v>
          </cell>
          <cell r="X103">
            <v>0</v>
          </cell>
          <cell r="Y103">
            <v>0</v>
          </cell>
          <cell r="Z103">
            <v>0</v>
          </cell>
          <cell r="AA103">
            <v>0</v>
          </cell>
          <cell r="AB103">
            <v>355</v>
          </cell>
          <cell r="AC103">
            <v>109</v>
          </cell>
          <cell r="AD103">
            <v>0</v>
          </cell>
          <cell r="AE103">
            <v>0</v>
          </cell>
          <cell r="AF103">
            <v>0</v>
          </cell>
          <cell r="AG103">
            <v>0</v>
          </cell>
          <cell r="AH103">
            <v>0</v>
          </cell>
          <cell r="AI103">
            <v>0</v>
          </cell>
          <cell r="AJ103">
            <v>0</v>
          </cell>
          <cell r="AK103">
            <v>4635000</v>
          </cell>
          <cell r="AL103">
            <v>1490</v>
          </cell>
          <cell r="AM103">
            <v>29569</v>
          </cell>
          <cell r="AN103">
            <v>29569</v>
          </cell>
          <cell r="AO103">
            <v>22240</v>
          </cell>
          <cell r="AP103">
            <v>22595</v>
          </cell>
          <cell r="AQ103">
            <v>0</v>
          </cell>
          <cell r="AR103">
            <v>356</v>
          </cell>
          <cell r="AS103">
            <v>0</v>
          </cell>
          <cell r="AT103">
            <v>0</v>
          </cell>
        </row>
        <row r="104">
          <cell r="D104" t="str">
            <v>E10000025</v>
          </cell>
          <cell r="E104">
            <v>12787.513694163656</v>
          </cell>
          <cell r="F104">
            <v>13626.37296364784</v>
          </cell>
          <cell r="G104">
            <v>13509.299157833906</v>
          </cell>
          <cell r="H104">
            <v>13849.322211241331</v>
          </cell>
          <cell r="I104">
            <v>12825.18091864292</v>
          </cell>
          <cell r="J104">
            <v>13299.754012645199</v>
          </cell>
          <cell r="K104">
            <v>13299.754012645199</v>
          </cell>
          <cell r="L104">
            <v>13299</v>
          </cell>
          <cell r="M104">
            <v>12825.18091864292</v>
          </cell>
          <cell r="N104">
            <v>13951</v>
          </cell>
          <cell r="O104">
            <v>0</v>
          </cell>
          <cell r="P104">
            <v>0</v>
          </cell>
          <cell r="Q104">
            <v>1.9504745481259592E-2</v>
          </cell>
          <cell r="R104">
            <v>1048.8190829534142</v>
          </cell>
          <cell r="S104">
            <v>1562740.4336005871</v>
          </cell>
          <cell r="T104">
            <v>-37.667224479264405</v>
          </cell>
          <cell r="U104">
            <v>288.95172652338078</v>
          </cell>
          <cell r="V104">
            <v>498.49687171208643</v>
          </cell>
          <cell r="W104">
            <v>1048.8190829534142</v>
          </cell>
          <cell r="X104">
            <v>0</v>
          </cell>
          <cell r="Y104">
            <v>430538.0725198373</v>
          </cell>
          <cell r="Z104">
            <v>312222.2663311715</v>
          </cell>
          <cell r="AA104">
            <v>819980.09474957827</v>
          </cell>
          <cell r="AB104">
            <v>-37.667224479264405</v>
          </cell>
          <cell r="AC104">
            <v>-324.62703635215985</v>
          </cell>
          <cell r="AD104">
            <v>0</v>
          </cell>
          <cell r="AE104">
            <v>0</v>
          </cell>
          <cell r="AF104">
            <v>0</v>
          </cell>
          <cell r="AG104">
            <v>0</v>
          </cell>
          <cell r="AH104">
            <v>0</v>
          </cell>
          <cell r="AI104">
            <v>0</v>
          </cell>
          <cell r="AJ104">
            <v>1562740.4336005871</v>
          </cell>
          <cell r="AK104">
            <v>9797000</v>
          </cell>
          <cell r="AL104">
            <v>1490</v>
          </cell>
          <cell r="AM104">
            <v>53772.508026886731</v>
          </cell>
          <cell r="AN104">
            <v>52723.688943933317</v>
          </cell>
          <cell r="AO104">
            <v>40984.994332723072</v>
          </cell>
          <cell r="AP104">
            <v>39898.508025290401</v>
          </cell>
          <cell r="AQ104">
            <v>0</v>
          </cell>
          <cell r="AR104">
            <v>-651.2459873548014</v>
          </cell>
          <cell r="AS104">
            <v>0</v>
          </cell>
          <cell r="AT104">
            <v>0</v>
          </cell>
        </row>
        <row r="105">
          <cell r="D105" t="str">
            <v>E06000031</v>
          </cell>
          <cell r="E105">
            <v>4295</v>
          </cell>
          <cell r="F105">
            <v>4454</v>
          </cell>
          <cell r="G105">
            <v>4372</v>
          </cell>
          <cell r="H105">
            <v>4580</v>
          </cell>
          <cell r="I105">
            <v>4250</v>
          </cell>
          <cell r="J105">
            <v>4412</v>
          </cell>
          <cell r="K105">
            <v>4329</v>
          </cell>
          <cell r="L105">
            <v>4535</v>
          </cell>
          <cell r="M105">
            <v>4281</v>
          </cell>
          <cell r="N105">
            <v>4582</v>
          </cell>
          <cell r="O105">
            <v>0</v>
          </cell>
          <cell r="P105">
            <v>0</v>
          </cell>
          <cell r="Q105">
            <v>9.8864470933845549E-3</v>
          </cell>
          <cell r="R105">
            <v>175</v>
          </cell>
          <cell r="S105">
            <v>260750</v>
          </cell>
          <cell r="T105">
            <v>45</v>
          </cell>
          <cell r="U105">
            <v>87</v>
          </cell>
          <cell r="V105">
            <v>130</v>
          </cell>
          <cell r="W105">
            <v>175</v>
          </cell>
          <cell r="X105">
            <v>67050</v>
          </cell>
          <cell r="Y105">
            <v>62580</v>
          </cell>
          <cell r="Z105">
            <v>64070</v>
          </cell>
          <cell r="AA105">
            <v>67050</v>
          </cell>
          <cell r="AB105">
            <v>14</v>
          </cell>
          <cell r="AC105">
            <v>-128</v>
          </cell>
          <cell r="AD105">
            <v>0</v>
          </cell>
          <cell r="AE105">
            <v>0</v>
          </cell>
          <cell r="AF105">
            <v>20860</v>
          </cell>
          <cell r="AG105">
            <v>0</v>
          </cell>
          <cell r="AH105">
            <v>0</v>
          </cell>
          <cell r="AI105">
            <v>0</v>
          </cell>
          <cell r="AJ105">
            <v>260750</v>
          </cell>
          <cell r="AK105">
            <v>3106000</v>
          </cell>
          <cell r="AL105">
            <v>1490</v>
          </cell>
          <cell r="AM105">
            <v>17701</v>
          </cell>
          <cell r="AN105">
            <v>17526</v>
          </cell>
          <cell r="AO105">
            <v>13406</v>
          </cell>
          <cell r="AP105">
            <v>13276</v>
          </cell>
          <cell r="AQ105">
            <v>31</v>
          </cell>
          <cell r="AR105">
            <v>-170</v>
          </cell>
          <cell r="AS105">
            <v>0</v>
          </cell>
          <cell r="AT105">
            <v>0</v>
          </cell>
        </row>
        <row r="106">
          <cell r="D106" t="str">
            <v>E06000026</v>
          </cell>
          <cell r="E106">
            <v>6797</v>
          </cell>
          <cell r="F106">
            <v>6739</v>
          </cell>
          <cell r="G106">
            <v>6843</v>
          </cell>
          <cell r="H106">
            <v>7025</v>
          </cell>
          <cell r="I106">
            <v>6706</v>
          </cell>
          <cell r="J106">
            <v>6444</v>
          </cell>
          <cell r="K106">
            <v>6510</v>
          </cell>
          <cell r="L106">
            <v>6785</v>
          </cell>
          <cell r="M106">
            <v>6990</v>
          </cell>
          <cell r="N106">
            <v>6754</v>
          </cell>
          <cell r="O106">
            <v>0</v>
          </cell>
          <cell r="P106">
            <v>0</v>
          </cell>
          <cell r="Q106">
            <v>3.4994891256750836E-2</v>
          </cell>
          <cell r="R106">
            <v>959</v>
          </cell>
          <cell r="S106">
            <v>1428910</v>
          </cell>
          <cell r="T106">
            <v>91</v>
          </cell>
          <cell r="U106">
            <v>386</v>
          </cell>
          <cell r="V106">
            <v>719</v>
          </cell>
          <cell r="W106">
            <v>959</v>
          </cell>
          <cell r="X106">
            <v>135590</v>
          </cell>
          <cell r="Y106">
            <v>439550</v>
          </cell>
          <cell r="Z106">
            <v>496170</v>
          </cell>
          <cell r="AA106">
            <v>357600</v>
          </cell>
          <cell r="AB106">
            <v>-193</v>
          </cell>
          <cell r="AC106">
            <v>-15</v>
          </cell>
          <cell r="AD106">
            <v>0</v>
          </cell>
          <cell r="AE106">
            <v>0</v>
          </cell>
          <cell r="AF106">
            <v>0</v>
          </cell>
          <cell r="AG106">
            <v>0</v>
          </cell>
          <cell r="AH106">
            <v>0</v>
          </cell>
          <cell r="AI106">
            <v>0</v>
          </cell>
          <cell r="AJ106">
            <v>1428910</v>
          </cell>
          <cell r="AK106">
            <v>5130000</v>
          </cell>
          <cell r="AL106">
            <v>1490</v>
          </cell>
          <cell r="AM106">
            <v>27404</v>
          </cell>
          <cell r="AN106">
            <v>26445</v>
          </cell>
          <cell r="AO106">
            <v>20607</v>
          </cell>
          <cell r="AP106">
            <v>19739</v>
          </cell>
          <cell r="AQ106">
            <v>284</v>
          </cell>
          <cell r="AR106">
            <v>-310</v>
          </cell>
          <cell r="AS106">
            <v>0</v>
          </cell>
          <cell r="AT106">
            <v>0</v>
          </cell>
        </row>
        <row r="107">
          <cell r="D107" t="str">
            <v>E06000044</v>
          </cell>
          <cell r="E107">
            <v>4716</v>
          </cell>
          <cell r="F107">
            <v>4712</v>
          </cell>
          <cell r="G107">
            <v>4846</v>
          </cell>
          <cell r="H107">
            <v>4876</v>
          </cell>
          <cell r="I107">
            <v>4928</v>
          </cell>
          <cell r="J107">
            <v>4918</v>
          </cell>
          <cell r="K107">
            <v>4823</v>
          </cell>
          <cell r="L107">
            <v>5120</v>
          </cell>
          <cell r="M107">
            <v>4415</v>
          </cell>
          <cell r="N107">
            <v>4735</v>
          </cell>
          <cell r="O107">
            <v>0</v>
          </cell>
          <cell r="P107">
            <v>0</v>
          </cell>
          <cell r="Q107">
            <v>-3.3368146214099219E-2</v>
          </cell>
          <cell r="R107">
            <v>-639</v>
          </cell>
          <cell r="S107">
            <v>0</v>
          </cell>
          <cell r="T107">
            <v>-212</v>
          </cell>
          <cell r="U107">
            <v>-418</v>
          </cell>
          <cell r="V107">
            <v>-395</v>
          </cell>
          <cell r="W107">
            <v>-639</v>
          </cell>
          <cell r="X107">
            <v>0</v>
          </cell>
          <cell r="Y107">
            <v>0</v>
          </cell>
          <cell r="Z107">
            <v>0</v>
          </cell>
          <cell r="AA107">
            <v>0</v>
          </cell>
          <cell r="AB107">
            <v>301</v>
          </cell>
          <cell r="AC107">
            <v>-23</v>
          </cell>
          <cell r="AD107">
            <v>0</v>
          </cell>
          <cell r="AE107">
            <v>0</v>
          </cell>
          <cell r="AF107">
            <v>0</v>
          </cell>
          <cell r="AG107">
            <v>0</v>
          </cell>
          <cell r="AH107">
            <v>0</v>
          </cell>
          <cell r="AI107">
            <v>0</v>
          </cell>
          <cell r="AJ107">
            <v>0</v>
          </cell>
          <cell r="AK107">
            <v>3772000</v>
          </cell>
          <cell r="AL107">
            <v>1490</v>
          </cell>
          <cell r="AM107">
            <v>19150</v>
          </cell>
          <cell r="AN107">
            <v>19789</v>
          </cell>
          <cell r="AO107">
            <v>14434</v>
          </cell>
          <cell r="AP107">
            <v>14861</v>
          </cell>
          <cell r="AQ107">
            <v>-513</v>
          </cell>
          <cell r="AR107">
            <v>183</v>
          </cell>
          <cell r="AS107">
            <v>0</v>
          </cell>
          <cell r="AT107">
            <v>0</v>
          </cell>
        </row>
        <row r="108">
          <cell r="D108" t="str">
            <v>E06000038</v>
          </cell>
          <cell r="E108">
            <v>2942</v>
          </cell>
          <cell r="F108">
            <v>2916</v>
          </cell>
          <cell r="G108">
            <v>2940</v>
          </cell>
          <cell r="H108">
            <v>3168</v>
          </cell>
          <cell r="I108">
            <v>3148</v>
          </cell>
          <cell r="J108">
            <v>2993</v>
          </cell>
          <cell r="K108">
            <v>2967</v>
          </cell>
          <cell r="L108">
            <v>3247</v>
          </cell>
          <cell r="M108">
            <v>3206</v>
          </cell>
          <cell r="N108">
            <v>3147</v>
          </cell>
          <cell r="O108">
            <v>0</v>
          </cell>
          <cell r="P108">
            <v>0</v>
          </cell>
          <cell r="Q108">
            <v>-3.2508774862109312E-2</v>
          </cell>
          <cell r="R108">
            <v>-389</v>
          </cell>
          <cell r="S108">
            <v>0</v>
          </cell>
          <cell r="T108">
            <v>-206</v>
          </cell>
          <cell r="U108">
            <v>-283</v>
          </cell>
          <cell r="V108">
            <v>-310</v>
          </cell>
          <cell r="W108">
            <v>-389</v>
          </cell>
          <cell r="X108">
            <v>0</v>
          </cell>
          <cell r="Y108">
            <v>0</v>
          </cell>
          <cell r="Z108">
            <v>0</v>
          </cell>
          <cell r="AA108">
            <v>0</v>
          </cell>
          <cell r="AB108">
            <v>-264</v>
          </cell>
          <cell r="AC108">
            <v>-231</v>
          </cell>
          <cell r="AD108">
            <v>0</v>
          </cell>
          <cell r="AE108">
            <v>0</v>
          </cell>
          <cell r="AF108">
            <v>0</v>
          </cell>
          <cell r="AG108">
            <v>0</v>
          </cell>
          <cell r="AH108">
            <v>0</v>
          </cell>
          <cell r="AI108">
            <v>0</v>
          </cell>
          <cell r="AJ108">
            <v>0</v>
          </cell>
          <cell r="AK108">
            <v>2623000</v>
          </cell>
          <cell r="AL108">
            <v>2307</v>
          </cell>
          <cell r="AM108">
            <v>11966</v>
          </cell>
          <cell r="AN108">
            <v>12355</v>
          </cell>
          <cell r="AO108">
            <v>9024</v>
          </cell>
          <cell r="AP108">
            <v>9207</v>
          </cell>
          <cell r="AQ108">
            <v>58</v>
          </cell>
          <cell r="AR108">
            <v>-154</v>
          </cell>
          <cell r="AS108">
            <v>0</v>
          </cell>
          <cell r="AT108">
            <v>0</v>
          </cell>
        </row>
        <row r="109">
          <cell r="D109" t="str">
            <v>E09000026</v>
          </cell>
          <cell r="E109">
            <v>6752.076793297867</v>
          </cell>
          <cell r="F109">
            <v>6854.5556954629628</v>
          </cell>
          <cell r="G109">
            <v>6596.2350619175695</v>
          </cell>
          <cell r="H109">
            <v>7070.7882894751328</v>
          </cell>
          <cell r="I109">
            <v>6549.5144894989307</v>
          </cell>
          <cell r="J109">
            <v>6648.919024599074</v>
          </cell>
          <cell r="K109">
            <v>6398.3480100600427</v>
          </cell>
          <cell r="L109">
            <v>6858.6646407908793</v>
          </cell>
          <cell r="M109">
            <v>6909.5790500995136</v>
          </cell>
          <cell r="N109">
            <v>7344</v>
          </cell>
          <cell r="O109">
            <v>0</v>
          </cell>
          <cell r="P109">
            <v>0</v>
          </cell>
          <cell r="Q109">
            <v>2.9999999999999985E-2</v>
          </cell>
          <cell r="R109">
            <v>818.20967520460545</v>
          </cell>
          <cell r="S109">
            <v>1219132.4160548621</v>
          </cell>
          <cell r="T109">
            <v>202.56230379893623</v>
          </cell>
          <cell r="U109">
            <v>408.198974662826</v>
          </cell>
          <cell r="V109">
            <v>606.08602652035188</v>
          </cell>
          <cell r="W109">
            <v>818.20967520460545</v>
          </cell>
          <cell r="X109">
            <v>301817.83266041498</v>
          </cell>
          <cell r="Y109">
            <v>306398.63958719571</v>
          </cell>
          <cell r="Z109">
            <v>294851.70726771362</v>
          </cell>
          <cell r="AA109">
            <v>316064.23653953779</v>
          </cell>
          <cell r="AB109">
            <v>-157.50225680164658</v>
          </cell>
          <cell r="AC109">
            <v>-489.44430453703717</v>
          </cell>
          <cell r="AD109">
            <v>0</v>
          </cell>
          <cell r="AE109">
            <v>0</v>
          </cell>
          <cell r="AF109">
            <v>0</v>
          </cell>
          <cell r="AG109">
            <v>0</v>
          </cell>
          <cell r="AH109">
            <v>0</v>
          </cell>
          <cell r="AI109">
            <v>0</v>
          </cell>
          <cell r="AJ109">
            <v>1219132.4160548621</v>
          </cell>
          <cell r="AK109">
            <v>4634000</v>
          </cell>
          <cell r="AL109">
            <v>1490</v>
          </cell>
          <cell r="AM109">
            <v>27273.655840153529</v>
          </cell>
          <cell r="AN109">
            <v>26455.446164948924</v>
          </cell>
          <cell r="AO109">
            <v>20521.579046855666</v>
          </cell>
          <cell r="AP109">
            <v>19905.931675449996</v>
          </cell>
          <cell r="AQ109">
            <v>360.06456060058281</v>
          </cell>
          <cell r="AR109">
            <v>-695.08097540092604</v>
          </cell>
          <cell r="AS109">
            <v>0</v>
          </cell>
          <cell r="AT109">
            <v>0</v>
          </cell>
        </row>
        <row r="110">
          <cell r="D110" t="str">
            <v>E06000003</v>
          </cell>
          <cell r="E110">
            <v>3934</v>
          </cell>
          <cell r="F110">
            <v>3902</v>
          </cell>
          <cell r="G110">
            <v>3649</v>
          </cell>
          <cell r="H110">
            <v>3794</v>
          </cell>
          <cell r="I110">
            <v>3802</v>
          </cell>
          <cell r="J110">
            <v>3768</v>
          </cell>
          <cell r="K110">
            <v>3516</v>
          </cell>
          <cell r="L110">
            <v>3658</v>
          </cell>
          <cell r="M110">
            <v>3519</v>
          </cell>
          <cell r="N110">
            <v>3573.649681868309</v>
          </cell>
          <cell r="O110">
            <v>0</v>
          </cell>
          <cell r="P110">
            <v>0</v>
          </cell>
          <cell r="Q110">
            <v>3.5015380587734797E-2</v>
          </cell>
          <cell r="R110">
            <v>535</v>
          </cell>
          <cell r="S110">
            <v>797150</v>
          </cell>
          <cell r="T110">
            <v>132</v>
          </cell>
          <cell r="U110">
            <v>266</v>
          </cell>
          <cell r="V110">
            <v>399</v>
          </cell>
          <cell r="W110">
            <v>535</v>
          </cell>
          <cell r="X110">
            <v>196680</v>
          </cell>
          <cell r="Y110">
            <v>199660</v>
          </cell>
          <cell r="Z110">
            <v>198170</v>
          </cell>
          <cell r="AA110">
            <v>202640</v>
          </cell>
          <cell r="AB110">
            <v>415</v>
          </cell>
          <cell r="AC110">
            <v>328.35031813169098</v>
          </cell>
          <cell r="AD110">
            <v>0</v>
          </cell>
          <cell r="AE110">
            <v>0</v>
          </cell>
          <cell r="AF110">
            <v>196680</v>
          </cell>
          <cell r="AG110">
            <v>199660</v>
          </cell>
          <cell r="AH110">
            <v>0</v>
          </cell>
          <cell r="AI110">
            <v>0</v>
          </cell>
          <cell r="AJ110">
            <v>797150</v>
          </cell>
          <cell r="AK110">
            <v>3010000</v>
          </cell>
          <cell r="AL110">
            <v>1490</v>
          </cell>
          <cell r="AM110">
            <v>15279</v>
          </cell>
          <cell r="AN110">
            <v>14744</v>
          </cell>
          <cell r="AO110">
            <v>11345</v>
          </cell>
          <cell r="AP110">
            <v>10942</v>
          </cell>
          <cell r="AQ110">
            <v>-283</v>
          </cell>
          <cell r="AR110">
            <v>194.35031813169098</v>
          </cell>
          <cell r="AS110">
            <v>0</v>
          </cell>
          <cell r="AT110">
            <v>0</v>
          </cell>
        </row>
        <row r="111">
          <cell r="D111" t="str">
            <v>E09000027</v>
          </cell>
          <cell r="E111">
            <v>3433</v>
          </cell>
          <cell r="F111">
            <v>3456</v>
          </cell>
          <cell r="G111">
            <v>3426</v>
          </cell>
          <cell r="H111">
            <v>3663</v>
          </cell>
          <cell r="I111">
            <v>3310</v>
          </cell>
          <cell r="J111">
            <v>3332</v>
          </cell>
          <cell r="K111">
            <v>3306</v>
          </cell>
          <cell r="L111">
            <v>3539</v>
          </cell>
          <cell r="M111">
            <v>3645</v>
          </cell>
          <cell r="N111">
            <v>3777</v>
          </cell>
          <cell r="O111">
            <v>0</v>
          </cell>
          <cell r="P111">
            <v>0</v>
          </cell>
          <cell r="Q111">
            <v>3.5126627557590502E-2</v>
          </cell>
          <cell r="R111">
            <v>491</v>
          </cell>
          <cell r="S111">
            <v>731590</v>
          </cell>
          <cell r="T111">
            <v>123</v>
          </cell>
          <cell r="U111">
            <v>247</v>
          </cell>
          <cell r="V111">
            <v>367</v>
          </cell>
          <cell r="W111">
            <v>491</v>
          </cell>
          <cell r="X111">
            <v>183270</v>
          </cell>
          <cell r="Y111">
            <v>184760</v>
          </cell>
          <cell r="Z111">
            <v>178800</v>
          </cell>
          <cell r="AA111">
            <v>184760</v>
          </cell>
          <cell r="AB111">
            <v>-212</v>
          </cell>
          <cell r="AC111">
            <v>-321</v>
          </cell>
          <cell r="AD111">
            <v>0</v>
          </cell>
          <cell r="AE111">
            <v>0</v>
          </cell>
          <cell r="AF111">
            <v>0</v>
          </cell>
          <cell r="AG111">
            <v>0</v>
          </cell>
          <cell r="AH111">
            <v>0</v>
          </cell>
          <cell r="AI111">
            <v>0</v>
          </cell>
          <cell r="AJ111">
            <v>731590</v>
          </cell>
          <cell r="AK111">
            <v>3089000</v>
          </cell>
          <cell r="AL111">
            <v>1490</v>
          </cell>
          <cell r="AM111">
            <v>13978</v>
          </cell>
          <cell r="AN111">
            <v>13487</v>
          </cell>
          <cell r="AO111">
            <v>10545</v>
          </cell>
          <cell r="AP111">
            <v>10177</v>
          </cell>
          <cell r="AQ111">
            <v>335</v>
          </cell>
          <cell r="AR111">
            <v>-445</v>
          </cell>
          <cell r="AS111">
            <v>0</v>
          </cell>
          <cell r="AT111">
            <v>0</v>
          </cell>
        </row>
        <row r="112">
          <cell r="D112" t="str">
            <v>E08000005</v>
          </cell>
          <cell r="E112">
            <v>6809</v>
          </cell>
          <cell r="F112">
            <v>6271</v>
          </cell>
          <cell r="G112">
            <v>6147</v>
          </cell>
          <cell r="H112">
            <v>6432</v>
          </cell>
          <cell r="I112">
            <v>6622</v>
          </cell>
          <cell r="J112">
            <v>6083</v>
          </cell>
          <cell r="K112">
            <v>5901</v>
          </cell>
          <cell r="L112">
            <v>6143</v>
          </cell>
          <cell r="M112">
            <v>6578</v>
          </cell>
          <cell r="N112">
            <v>6620</v>
          </cell>
          <cell r="O112">
            <v>0</v>
          </cell>
          <cell r="P112">
            <v>0</v>
          </cell>
          <cell r="Q112">
            <v>3.5465138937604737E-2</v>
          </cell>
          <cell r="R112">
            <v>910</v>
          </cell>
          <cell r="S112">
            <v>1355900</v>
          </cell>
          <cell r="T112">
            <v>187</v>
          </cell>
          <cell r="U112">
            <v>375</v>
          </cell>
          <cell r="V112">
            <v>621</v>
          </cell>
          <cell r="W112">
            <v>910</v>
          </cell>
          <cell r="X112">
            <v>278630</v>
          </cell>
          <cell r="Y112">
            <v>280120</v>
          </cell>
          <cell r="Z112">
            <v>366540</v>
          </cell>
          <cell r="AA112">
            <v>430610</v>
          </cell>
          <cell r="AB112">
            <v>231</v>
          </cell>
          <cell r="AC112">
            <v>-349</v>
          </cell>
          <cell r="AD112">
            <v>0</v>
          </cell>
          <cell r="AE112">
            <v>0</v>
          </cell>
          <cell r="AF112">
            <v>278630</v>
          </cell>
          <cell r="AG112">
            <v>0</v>
          </cell>
          <cell r="AH112">
            <v>0</v>
          </cell>
          <cell r="AI112">
            <v>0</v>
          </cell>
          <cell r="AJ112">
            <v>1355900</v>
          </cell>
          <cell r="AK112">
            <v>4371000</v>
          </cell>
          <cell r="AL112">
            <v>1490</v>
          </cell>
          <cell r="AM112">
            <v>25659</v>
          </cell>
          <cell r="AN112">
            <v>24749</v>
          </cell>
          <cell r="AO112">
            <v>18850</v>
          </cell>
          <cell r="AP112">
            <v>18127</v>
          </cell>
          <cell r="AQ112">
            <v>-44</v>
          </cell>
          <cell r="AR112">
            <v>-537</v>
          </cell>
          <cell r="AS112">
            <v>0</v>
          </cell>
          <cell r="AT112">
            <v>0</v>
          </cell>
        </row>
        <row r="113">
          <cell r="D113" t="str">
            <v>E08000018</v>
          </cell>
          <cell r="E113">
            <v>7447</v>
          </cell>
          <cell r="F113">
            <v>7570</v>
          </cell>
          <cell r="G113">
            <v>7438</v>
          </cell>
          <cell r="H113">
            <v>7728</v>
          </cell>
          <cell r="I113">
            <v>7638</v>
          </cell>
          <cell r="J113">
            <v>7514</v>
          </cell>
          <cell r="K113">
            <v>7382</v>
          </cell>
          <cell r="L113">
            <v>7670</v>
          </cell>
          <cell r="M113">
            <v>7491</v>
          </cell>
          <cell r="N113">
            <v>7745</v>
          </cell>
          <cell r="O113">
            <v>0</v>
          </cell>
          <cell r="P113">
            <v>0</v>
          </cell>
          <cell r="Q113">
            <v>-6.9575588907663257E-4</v>
          </cell>
          <cell r="R113">
            <v>-21</v>
          </cell>
          <cell r="S113">
            <v>0</v>
          </cell>
          <cell r="T113">
            <v>-191</v>
          </cell>
          <cell r="U113">
            <v>-135</v>
          </cell>
          <cell r="V113">
            <v>-79</v>
          </cell>
          <cell r="W113">
            <v>-21</v>
          </cell>
          <cell r="X113">
            <v>0</v>
          </cell>
          <cell r="Y113">
            <v>0</v>
          </cell>
          <cell r="Z113">
            <v>0</v>
          </cell>
          <cell r="AA113">
            <v>0</v>
          </cell>
          <cell r="AB113">
            <v>-44</v>
          </cell>
          <cell r="AC113">
            <v>-175</v>
          </cell>
          <cell r="AD113">
            <v>0</v>
          </cell>
          <cell r="AE113">
            <v>0</v>
          </cell>
          <cell r="AF113">
            <v>0</v>
          </cell>
          <cell r="AG113">
            <v>0</v>
          </cell>
          <cell r="AH113">
            <v>0</v>
          </cell>
          <cell r="AI113">
            <v>0</v>
          </cell>
          <cell r="AJ113">
            <v>0</v>
          </cell>
          <cell r="AK113">
            <v>5303000</v>
          </cell>
          <cell r="AL113">
            <v>1490</v>
          </cell>
          <cell r="AM113">
            <v>30183</v>
          </cell>
          <cell r="AN113">
            <v>30204</v>
          </cell>
          <cell r="AO113">
            <v>22736</v>
          </cell>
          <cell r="AP113">
            <v>22566</v>
          </cell>
          <cell r="AQ113">
            <v>-147</v>
          </cell>
          <cell r="AR113">
            <v>-231</v>
          </cell>
          <cell r="AS113">
            <v>0</v>
          </cell>
          <cell r="AT113">
            <v>0</v>
          </cell>
        </row>
        <row r="114">
          <cell r="D114" t="str">
            <v>E06000017</v>
          </cell>
          <cell r="E114">
            <v>756.38862559241659</v>
          </cell>
          <cell r="F114">
            <v>657.36018957345948</v>
          </cell>
          <cell r="G114">
            <v>685.65402843601873</v>
          </cell>
          <cell r="H114">
            <v>686.59715639810406</v>
          </cell>
          <cell r="I114">
            <v>740.98944946188794</v>
          </cell>
          <cell r="J114">
            <v>640.69151753023402</v>
          </cell>
          <cell r="K114">
            <v>668.26790996338605</v>
          </cell>
          <cell r="L114">
            <v>669.18712304449105</v>
          </cell>
          <cell r="M114">
            <v>685</v>
          </cell>
          <cell r="N114">
            <v>654</v>
          </cell>
          <cell r="O114">
            <v>0</v>
          </cell>
          <cell r="P114">
            <v>0</v>
          </cell>
          <cell r="Q114">
            <v>2.3999999999999855E-2</v>
          </cell>
          <cell r="R114">
            <v>66.863999999999578</v>
          </cell>
          <cell r="S114">
            <v>99627.359999999375</v>
          </cell>
          <cell r="T114">
            <v>15.399176130528645</v>
          </cell>
          <cell r="U114">
            <v>32.067848173754101</v>
          </cell>
          <cell r="V114">
            <v>49.453966646386561</v>
          </cell>
          <cell r="W114">
            <v>66.863999999999578</v>
          </cell>
          <cell r="X114">
            <v>22944.772434487681</v>
          </cell>
          <cell r="Y114">
            <v>24836.321344405933</v>
          </cell>
          <cell r="Z114">
            <v>25905.316524222362</v>
          </cell>
          <cell r="AA114">
            <v>25940.949696883399</v>
          </cell>
          <cell r="AB114">
            <v>71.388625592416588</v>
          </cell>
          <cell r="AC114">
            <v>3.3601895734594791</v>
          </cell>
          <cell r="AD114">
            <v>0</v>
          </cell>
          <cell r="AE114">
            <v>0</v>
          </cell>
          <cell r="AF114">
            <v>22944.772434487681</v>
          </cell>
          <cell r="AG114">
            <v>24836.321344405933</v>
          </cell>
          <cell r="AH114">
            <v>0</v>
          </cell>
          <cell r="AI114">
            <v>0</v>
          </cell>
          <cell r="AJ114">
            <v>99627.359999999375</v>
          </cell>
          <cell r="AK114">
            <v>591000</v>
          </cell>
          <cell r="AL114">
            <v>1490</v>
          </cell>
          <cell r="AM114">
            <v>2785.9999999999991</v>
          </cell>
          <cell r="AN114">
            <v>2719.1359999999995</v>
          </cell>
          <cell r="AO114">
            <v>2029.6113744075822</v>
          </cell>
          <cell r="AP114">
            <v>1978.1465505381111</v>
          </cell>
          <cell r="AQ114">
            <v>-55.989449461887943</v>
          </cell>
          <cell r="AR114">
            <v>-13.308482469765977</v>
          </cell>
          <cell r="AS114">
            <v>0</v>
          </cell>
          <cell r="AT114">
            <v>0</v>
          </cell>
        </row>
        <row r="115">
          <cell r="D115" t="str">
            <v>E08000006</v>
          </cell>
          <cell r="E115">
            <v>8219</v>
          </cell>
          <cell r="F115">
            <v>8376</v>
          </cell>
          <cell r="G115">
            <v>8012</v>
          </cell>
          <cell r="H115">
            <v>8610</v>
          </cell>
          <cell r="I115">
            <v>8219</v>
          </cell>
          <cell r="J115">
            <v>8326.3020739752246</v>
          </cell>
          <cell r="K115">
            <v>7962.450274873323</v>
          </cell>
          <cell r="L115">
            <v>8409.6838948736895</v>
          </cell>
          <cell r="M115">
            <v>8176</v>
          </cell>
          <cell r="N115">
            <v>8135</v>
          </cell>
          <cell r="O115">
            <v>0</v>
          </cell>
          <cell r="P115">
            <v>0</v>
          </cell>
          <cell r="Q115">
            <v>9.0183868584689433E-3</v>
          </cell>
          <cell r="R115">
            <v>299.56375627776288</v>
          </cell>
          <cell r="S115">
            <v>446349.99685386667</v>
          </cell>
          <cell r="T115">
            <v>0</v>
          </cell>
          <cell r="U115">
            <v>49.69792602477537</v>
          </cell>
          <cell r="V115">
            <v>99.247651151454193</v>
          </cell>
          <cell r="W115">
            <v>299.56375627776288</v>
          </cell>
          <cell r="X115">
            <v>0</v>
          </cell>
          <cell r="Y115">
            <v>74049.909776915287</v>
          </cell>
          <cell r="Z115">
            <v>73829.09043875146</v>
          </cell>
          <cell r="AA115">
            <v>298470.9966381999</v>
          </cell>
          <cell r="AB115">
            <v>43</v>
          </cell>
          <cell r="AC115">
            <v>241</v>
          </cell>
          <cell r="AD115">
            <v>0</v>
          </cell>
          <cell r="AE115">
            <v>0</v>
          </cell>
          <cell r="AF115">
            <v>0</v>
          </cell>
          <cell r="AG115">
            <v>74049.909776915287</v>
          </cell>
          <cell r="AH115">
            <v>0</v>
          </cell>
          <cell r="AI115">
            <v>0</v>
          </cell>
          <cell r="AJ115">
            <v>446349.99685386667</v>
          </cell>
          <cell r="AK115">
            <v>5225000</v>
          </cell>
          <cell r="AL115">
            <v>1490</v>
          </cell>
          <cell r="AM115">
            <v>33217</v>
          </cell>
          <cell r="AN115">
            <v>32917.436243722237</v>
          </cell>
          <cell r="AO115">
            <v>24998</v>
          </cell>
          <cell r="AP115">
            <v>24698.436243722237</v>
          </cell>
          <cell r="AQ115">
            <v>-43</v>
          </cell>
          <cell r="AR115">
            <v>191.30207397522463</v>
          </cell>
          <cell r="AS115">
            <v>0</v>
          </cell>
          <cell r="AT115">
            <v>0</v>
          </cell>
        </row>
        <row r="116">
          <cell r="D116" t="str">
            <v>E08000028</v>
          </cell>
          <cell r="E116">
            <v>8140</v>
          </cell>
          <cell r="F116">
            <v>8005</v>
          </cell>
          <cell r="G116">
            <v>7822</v>
          </cell>
          <cell r="H116">
            <v>8522</v>
          </cell>
          <cell r="I116">
            <v>7855.0999999999995</v>
          </cell>
          <cell r="J116">
            <v>7724.8249999999998</v>
          </cell>
          <cell r="K116">
            <v>7548.23</v>
          </cell>
          <cell r="L116">
            <v>8223.73</v>
          </cell>
          <cell r="M116">
            <v>8459</v>
          </cell>
          <cell r="N116">
            <v>8405</v>
          </cell>
          <cell r="O116">
            <v>0</v>
          </cell>
          <cell r="P116">
            <v>0</v>
          </cell>
          <cell r="Q116">
            <v>3.5000000000000052E-2</v>
          </cell>
          <cell r="R116">
            <v>1137.1150000000016</v>
          </cell>
          <cell r="S116">
            <v>1694301.3500000024</v>
          </cell>
          <cell r="T116">
            <v>284.90000000000055</v>
          </cell>
          <cell r="U116">
            <v>565.07500000000073</v>
          </cell>
          <cell r="V116">
            <v>838.84500000000116</v>
          </cell>
          <cell r="W116">
            <v>1137.1150000000016</v>
          </cell>
          <cell r="X116">
            <v>424501.00000000087</v>
          </cell>
          <cell r="Y116">
            <v>417460.75000000029</v>
          </cell>
          <cell r="Z116">
            <v>407917.30000000075</v>
          </cell>
          <cell r="AA116">
            <v>444422.30000000051</v>
          </cell>
          <cell r="AB116">
            <v>-319</v>
          </cell>
          <cell r="AC116">
            <v>-400</v>
          </cell>
          <cell r="AD116">
            <v>0</v>
          </cell>
          <cell r="AE116">
            <v>0</v>
          </cell>
          <cell r="AF116">
            <v>0</v>
          </cell>
          <cell r="AG116">
            <v>0</v>
          </cell>
          <cell r="AH116">
            <v>0</v>
          </cell>
          <cell r="AI116">
            <v>0</v>
          </cell>
          <cell r="AJ116">
            <v>1694301.3500000024</v>
          </cell>
          <cell r="AK116">
            <v>6703000</v>
          </cell>
          <cell r="AL116">
            <v>1490</v>
          </cell>
          <cell r="AM116">
            <v>32489</v>
          </cell>
          <cell r="AN116">
            <v>31351.884999999998</v>
          </cell>
          <cell r="AO116">
            <v>24349</v>
          </cell>
          <cell r="AP116">
            <v>23496.785</v>
          </cell>
          <cell r="AQ116">
            <v>603.90000000000055</v>
          </cell>
          <cell r="AR116">
            <v>-680.17500000000018</v>
          </cell>
          <cell r="AS116">
            <v>0</v>
          </cell>
          <cell r="AT116">
            <v>0</v>
          </cell>
        </row>
        <row r="117">
          <cell r="D117" t="str">
            <v>E08000014</v>
          </cell>
          <cell r="E117">
            <v>9294</v>
          </cell>
          <cell r="F117">
            <v>9107</v>
          </cell>
          <cell r="G117">
            <v>9091</v>
          </cell>
          <cell r="H117">
            <v>9050</v>
          </cell>
          <cell r="I117">
            <v>9009</v>
          </cell>
          <cell r="J117">
            <v>8822</v>
          </cell>
          <cell r="K117">
            <v>8806</v>
          </cell>
          <cell r="L117">
            <v>8764</v>
          </cell>
          <cell r="M117">
            <v>9668</v>
          </cell>
          <cell r="N117">
            <v>9461</v>
          </cell>
          <cell r="O117">
            <v>0</v>
          </cell>
          <cell r="P117">
            <v>0</v>
          </cell>
          <cell r="Q117">
            <v>3.1224344589787095E-2</v>
          </cell>
          <cell r="R117">
            <v>1141</v>
          </cell>
          <cell r="S117">
            <v>1808485</v>
          </cell>
          <cell r="T117">
            <v>285</v>
          </cell>
          <cell r="U117">
            <v>570</v>
          </cell>
          <cell r="V117">
            <v>855</v>
          </cell>
          <cell r="W117">
            <v>1141</v>
          </cell>
          <cell r="X117">
            <v>451725</v>
          </cell>
          <cell r="Y117">
            <v>451725</v>
          </cell>
          <cell r="Z117">
            <v>451725</v>
          </cell>
          <cell r="AA117">
            <v>453310</v>
          </cell>
          <cell r="AB117">
            <v>-374</v>
          </cell>
          <cell r="AC117">
            <v>-354</v>
          </cell>
          <cell r="AD117">
            <v>0</v>
          </cell>
          <cell r="AE117">
            <v>0</v>
          </cell>
          <cell r="AF117">
            <v>0</v>
          </cell>
          <cell r="AG117">
            <v>0</v>
          </cell>
          <cell r="AH117">
            <v>0</v>
          </cell>
          <cell r="AI117">
            <v>0</v>
          </cell>
          <cell r="AJ117">
            <v>1808485</v>
          </cell>
          <cell r="AK117">
            <v>6136000</v>
          </cell>
          <cell r="AL117">
            <v>1585</v>
          </cell>
          <cell r="AM117">
            <v>36542</v>
          </cell>
          <cell r="AN117">
            <v>35401</v>
          </cell>
          <cell r="AO117">
            <v>27248</v>
          </cell>
          <cell r="AP117">
            <v>26392</v>
          </cell>
          <cell r="AQ117">
            <v>659</v>
          </cell>
          <cell r="AR117">
            <v>-639</v>
          </cell>
          <cell r="AS117">
            <v>0</v>
          </cell>
          <cell r="AT117">
            <v>0</v>
          </cell>
        </row>
        <row r="118">
          <cell r="D118" t="str">
            <v>E08000019</v>
          </cell>
          <cell r="E118">
            <v>15351</v>
          </cell>
          <cell r="F118">
            <v>13817</v>
          </cell>
          <cell r="G118">
            <v>14091</v>
          </cell>
          <cell r="H118">
            <v>14352</v>
          </cell>
          <cell r="I118">
            <v>14786</v>
          </cell>
          <cell r="J118">
            <v>13350</v>
          </cell>
          <cell r="K118">
            <v>13350</v>
          </cell>
          <cell r="L118">
            <v>14100</v>
          </cell>
          <cell r="M118">
            <v>14216</v>
          </cell>
          <cell r="N118">
            <v>13712</v>
          </cell>
          <cell r="O118">
            <v>0</v>
          </cell>
          <cell r="P118">
            <v>0</v>
          </cell>
          <cell r="Q118">
            <v>3.5149537414729828E-2</v>
          </cell>
          <cell r="R118">
            <v>2025</v>
          </cell>
          <cell r="S118">
            <v>3645000</v>
          </cell>
          <cell r="T118">
            <v>565</v>
          </cell>
          <cell r="U118">
            <v>1032</v>
          </cell>
          <cell r="V118">
            <v>1773</v>
          </cell>
          <cell r="W118">
            <v>2025</v>
          </cell>
          <cell r="X118">
            <v>1017000</v>
          </cell>
          <cell r="Y118">
            <v>840600</v>
          </cell>
          <cell r="Z118">
            <v>1333800</v>
          </cell>
          <cell r="AA118">
            <v>453600</v>
          </cell>
          <cell r="AB118">
            <v>1135</v>
          </cell>
          <cell r="AC118">
            <v>105</v>
          </cell>
          <cell r="AD118">
            <v>0</v>
          </cell>
          <cell r="AE118">
            <v>0</v>
          </cell>
          <cell r="AF118">
            <v>1017000</v>
          </cell>
          <cell r="AG118">
            <v>840600</v>
          </cell>
          <cell r="AH118">
            <v>0</v>
          </cell>
          <cell r="AI118">
            <v>0</v>
          </cell>
          <cell r="AJ118">
            <v>3645000</v>
          </cell>
          <cell r="AK118">
            <v>10920000</v>
          </cell>
          <cell r="AL118">
            <v>1800</v>
          </cell>
          <cell r="AM118">
            <v>57611</v>
          </cell>
          <cell r="AN118">
            <v>55586</v>
          </cell>
          <cell r="AO118">
            <v>42260</v>
          </cell>
          <cell r="AP118">
            <v>40800</v>
          </cell>
          <cell r="AQ118">
            <v>-570</v>
          </cell>
          <cell r="AR118">
            <v>-362</v>
          </cell>
          <cell r="AS118">
            <v>0</v>
          </cell>
          <cell r="AT118">
            <v>0</v>
          </cell>
        </row>
        <row r="119">
          <cell r="D119" t="str">
            <v>E06000051</v>
          </cell>
          <cell r="E119">
            <v>7252</v>
          </cell>
          <cell r="F119">
            <v>7227</v>
          </cell>
          <cell r="G119">
            <v>6973</v>
          </cell>
          <cell r="H119">
            <v>7446</v>
          </cell>
          <cell r="I119">
            <v>7252</v>
          </cell>
          <cell r="J119">
            <v>7143</v>
          </cell>
          <cell r="K119">
            <v>6559</v>
          </cell>
          <cell r="L119">
            <v>6684</v>
          </cell>
          <cell r="M119">
            <v>7199</v>
          </cell>
          <cell r="N119">
            <v>7429</v>
          </cell>
          <cell r="O119">
            <v>0</v>
          </cell>
          <cell r="P119">
            <v>0</v>
          </cell>
          <cell r="Q119">
            <v>4.3601633331026367E-2</v>
          </cell>
          <cell r="R119">
            <v>1260</v>
          </cell>
          <cell r="S119">
            <v>1877400</v>
          </cell>
          <cell r="T119">
            <v>0</v>
          </cell>
          <cell r="U119">
            <v>84</v>
          </cell>
          <cell r="V119">
            <v>498</v>
          </cell>
          <cell r="W119">
            <v>1260</v>
          </cell>
          <cell r="X119">
            <v>0</v>
          </cell>
          <cell r="Y119">
            <v>125160</v>
          </cell>
          <cell r="Z119">
            <v>616860</v>
          </cell>
          <cell r="AA119">
            <v>1135380</v>
          </cell>
          <cell r="AB119">
            <v>53</v>
          </cell>
          <cell r="AC119">
            <v>-202</v>
          </cell>
          <cell r="AD119">
            <v>0</v>
          </cell>
          <cell r="AE119">
            <v>0</v>
          </cell>
          <cell r="AF119">
            <v>0</v>
          </cell>
          <cell r="AG119">
            <v>0</v>
          </cell>
          <cell r="AH119">
            <v>0</v>
          </cell>
          <cell r="AI119">
            <v>0</v>
          </cell>
          <cell r="AJ119">
            <v>1877400</v>
          </cell>
          <cell r="AK119">
            <v>5577000</v>
          </cell>
          <cell r="AL119">
            <v>1490</v>
          </cell>
          <cell r="AM119">
            <v>28898</v>
          </cell>
          <cell r="AN119">
            <v>27638</v>
          </cell>
          <cell r="AO119">
            <v>21646</v>
          </cell>
          <cell r="AP119">
            <v>20386</v>
          </cell>
          <cell r="AQ119">
            <v>-53</v>
          </cell>
          <cell r="AR119">
            <v>-286</v>
          </cell>
          <cell r="AS119">
            <v>0</v>
          </cell>
          <cell r="AT119">
            <v>0</v>
          </cell>
        </row>
        <row r="120">
          <cell r="D120" t="str">
            <v>E06000039</v>
          </cell>
          <cell r="E120">
            <v>3941</v>
          </cell>
          <cell r="F120">
            <v>4147</v>
          </cell>
          <cell r="G120">
            <v>4297</v>
          </cell>
          <cell r="H120">
            <v>4441</v>
          </cell>
          <cell r="I120">
            <v>3798</v>
          </cell>
          <cell r="J120">
            <v>3991</v>
          </cell>
          <cell r="K120">
            <v>4161</v>
          </cell>
          <cell r="L120">
            <v>4294</v>
          </cell>
          <cell r="M120">
            <v>3969</v>
          </cell>
          <cell r="N120">
            <v>3974</v>
          </cell>
          <cell r="O120">
            <v>0</v>
          </cell>
          <cell r="P120">
            <v>0</v>
          </cell>
          <cell r="Q120">
            <v>3.4589326043028647E-2</v>
          </cell>
          <cell r="R120">
            <v>582</v>
          </cell>
          <cell r="S120">
            <v>867180</v>
          </cell>
          <cell r="T120">
            <v>143</v>
          </cell>
          <cell r="U120">
            <v>299</v>
          </cell>
          <cell r="V120">
            <v>435</v>
          </cell>
          <cell r="W120">
            <v>582</v>
          </cell>
          <cell r="X120">
            <v>213070</v>
          </cell>
          <cell r="Y120">
            <v>232439.99999999994</v>
          </cell>
          <cell r="Z120">
            <v>202640.00000000006</v>
          </cell>
          <cell r="AA120">
            <v>219030</v>
          </cell>
          <cell r="AB120">
            <v>-28</v>
          </cell>
          <cell r="AC120">
            <v>173</v>
          </cell>
          <cell r="AD120">
            <v>0</v>
          </cell>
          <cell r="AE120">
            <v>0</v>
          </cell>
          <cell r="AF120">
            <v>0</v>
          </cell>
          <cell r="AG120">
            <v>216050</v>
          </cell>
          <cell r="AH120">
            <v>0</v>
          </cell>
          <cell r="AI120">
            <v>0</v>
          </cell>
          <cell r="AJ120">
            <v>867180</v>
          </cell>
          <cell r="AK120">
            <v>2332000</v>
          </cell>
          <cell r="AL120">
            <v>1490</v>
          </cell>
          <cell r="AM120">
            <v>16826</v>
          </cell>
          <cell r="AN120">
            <v>16244</v>
          </cell>
          <cell r="AO120">
            <v>12885</v>
          </cell>
          <cell r="AP120">
            <v>12446</v>
          </cell>
          <cell r="AQ120">
            <v>171</v>
          </cell>
          <cell r="AR120">
            <v>17</v>
          </cell>
          <cell r="AS120">
            <v>0</v>
          </cell>
          <cell r="AT120">
            <v>0</v>
          </cell>
        </row>
        <row r="121">
          <cell r="D121" t="str">
            <v>E08000029</v>
          </cell>
          <cell r="E121">
            <v>6063</v>
          </cell>
          <cell r="F121">
            <v>6352</v>
          </cell>
          <cell r="G121">
            <v>6837</v>
          </cell>
          <cell r="H121">
            <v>7446</v>
          </cell>
          <cell r="I121">
            <v>6063</v>
          </cell>
          <cell r="J121">
            <v>6066.16</v>
          </cell>
          <cell r="K121">
            <v>6529.335</v>
          </cell>
          <cell r="L121">
            <v>7092.3150000000005</v>
          </cell>
          <cell r="M121">
            <v>6785</v>
          </cell>
          <cell r="N121">
            <v>6569</v>
          </cell>
          <cell r="O121">
            <v>0</v>
          </cell>
          <cell r="P121">
            <v>0</v>
          </cell>
          <cell r="Q121">
            <v>3.5477938422353819E-2</v>
          </cell>
          <cell r="R121">
            <v>947.19000000000233</v>
          </cell>
          <cell r="S121">
            <v>1411313.1000000034</v>
          </cell>
          <cell r="T121">
            <v>0</v>
          </cell>
          <cell r="U121">
            <v>285.84000000000015</v>
          </cell>
          <cell r="V121">
            <v>593.50500000000102</v>
          </cell>
          <cell r="W121">
            <v>947.19000000000233</v>
          </cell>
          <cell r="X121">
            <v>0</v>
          </cell>
          <cell r="Y121">
            <v>425901.60000000015</v>
          </cell>
          <cell r="Z121">
            <v>458420.85000000132</v>
          </cell>
          <cell r="AA121">
            <v>526990.65000000189</v>
          </cell>
          <cell r="AB121">
            <v>-722</v>
          </cell>
          <cell r="AC121">
            <v>-217</v>
          </cell>
          <cell r="AD121">
            <v>0</v>
          </cell>
          <cell r="AE121">
            <v>0</v>
          </cell>
          <cell r="AF121">
            <v>0</v>
          </cell>
          <cell r="AG121">
            <v>0</v>
          </cell>
          <cell r="AH121">
            <v>0</v>
          </cell>
          <cell r="AI121">
            <v>0</v>
          </cell>
          <cell r="AJ121">
            <v>1411313.1000000034</v>
          </cell>
          <cell r="AK121">
            <v>3965000</v>
          </cell>
          <cell r="AL121">
            <v>1490</v>
          </cell>
          <cell r="AM121">
            <v>26698</v>
          </cell>
          <cell r="AN121">
            <v>25750.809999999998</v>
          </cell>
          <cell r="AO121">
            <v>20635</v>
          </cell>
          <cell r="AP121">
            <v>19687.809999999998</v>
          </cell>
          <cell r="AQ121">
            <v>722</v>
          </cell>
          <cell r="AR121">
            <v>-502.84000000000015</v>
          </cell>
          <cell r="AS121">
            <v>0</v>
          </cell>
          <cell r="AT121">
            <v>0</v>
          </cell>
        </row>
        <row r="122">
          <cell r="D122" t="str">
            <v>E10000027</v>
          </cell>
          <cell r="E122">
            <v>14780</v>
          </cell>
          <cell r="F122">
            <v>14746</v>
          </cell>
          <cell r="G122">
            <v>14745</v>
          </cell>
          <cell r="H122">
            <v>14745</v>
          </cell>
          <cell r="I122">
            <v>15289</v>
          </cell>
          <cell r="J122">
            <v>15000</v>
          </cell>
          <cell r="K122">
            <v>14500</v>
          </cell>
          <cell r="L122">
            <v>14200</v>
          </cell>
          <cell r="M122">
            <v>15289</v>
          </cell>
          <cell r="N122">
            <v>15070</v>
          </cell>
          <cell r="O122">
            <v>0</v>
          </cell>
          <cell r="P122">
            <v>0</v>
          </cell>
          <cell r="Q122">
            <v>4.5750305002033347E-4</v>
          </cell>
          <cell r="R122">
            <v>27</v>
          </cell>
          <cell r="S122">
            <v>40230</v>
          </cell>
          <cell r="T122">
            <v>-509</v>
          </cell>
          <cell r="U122">
            <v>-763</v>
          </cell>
          <cell r="V122">
            <v>-518</v>
          </cell>
          <cell r="W122">
            <v>27</v>
          </cell>
          <cell r="X122">
            <v>0</v>
          </cell>
          <cell r="Y122">
            <v>0</v>
          </cell>
          <cell r="Z122">
            <v>0</v>
          </cell>
          <cell r="AA122">
            <v>40230</v>
          </cell>
          <cell r="AB122">
            <v>-509</v>
          </cell>
          <cell r="AC122">
            <v>-324</v>
          </cell>
          <cell r="AD122">
            <v>0</v>
          </cell>
          <cell r="AE122">
            <v>0</v>
          </cell>
          <cell r="AF122">
            <v>0</v>
          </cell>
          <cell r="AG122">
            <v>0</v>
          </cell>
          <cell r="AH122">
            <v>0</v>
          </cell>
          <cell r="AI122">
            <v>0</v>
          </cell>
          <cell r="AJ122">
            <v>40230</v>
          </cell>
          <cell r="AK122">
            <v>10135000</v>
          </cell>
          <cell r="AL122">
            <v>1490</v>
          </cell>
          <cell r="AM122">
            <v>59016</v>
          </cell>
          <cell r="AN122">
            <v>58989</v>
          </cell>
          <cell r="AO122">
            <v>44236</v>
          </cell>
          <cell r="AP122">
            <v>43700</v>
          </cell>
          <cell r="AQ122">
            <v>0</v>
          </cell>
          <cell r="AR122">
            <v>-70</v>
          </cell>
          <cell r="AS122">
            <v>0</v>
          </cell>
          <cell r="AT122">
            <v>0</v>
          </cell>
        </row>
        <row r="123">
          <cell r="D123" t="str">
            <v>E06000025</v>
          </cell>
          <cell r="E123">
            <v>5534</v>
          </cell>
          <cell r="F123">
            <v>5518</v>
          </cell>
          <cell r="G123">
            <v>5702</v>
          </cell>
          <cell r="H123">
            <v>5762</v>
          </cell>
          <cell r="I123">
            <v>5461</v>
          </cell>
          <cell r="J123">
            <v>5385</v>
          </cell>
          <cell r="K123">
            <v>5529</v>
          </cell>
          <cell r="L123">
            <v>5581</v>
          </cell>
          <cell r="M123">
            <v>5888</v>
          </cell>
          <cell r="N123">
            <v>5890</v>
          </cell>
          <cell r="O123">
            <v>0</v>
          </cell>
          <cell r="P123">
            <v>0</v>
          </cell>
          <cell r="Q123">
            <v>2.4871202700302006E-2</v>
          </cell>
          <cell r="R123">
            <v>560</v>
          </cell>
          <cell r="S123">
            <v>1266160</v>
          </cell>
          <cell r="T123">
            <v>73</v>
          </cell>
          <cell r="U123">
            <v>206</v>
          </cell>
          <cell r="V123">
            <v>379</v>
          </cell>
          <cell r="W123">
            <v>560</v>
          </cell>
          <cell r="X123">
            <v>165053</v>
          </cell>
          <cell r="Y123">
            <v>300713.00000000006</v>
          </cell>
          <cell r="Z123">
            <v>391152.99999999994</v>
          </cell>
          <cell r="AA123">
            <v>409241</v>
          </cell>
          <cell r="AB123">
            <v>-354</v>
          </cell>
          <cell r="AC123">
            <v>-372</v>
          </cell>
          <cell r="AD123">
            <v>0</v>
          </cell>
          <cell r="AE123">
            <v>0</v>
          </cell>
          <cell r="AF123">
            <v>0</v>
          </cell>
          <cell r="AG123">
            <v>0</v>
          </cell>
          <cell r="AH123">
            <v>0</v>
          </cell>
          <cell r="AI123">
            <v>0</v>
          </cell>
          <cell r="AJ123">
            <v>1266160</v>
          </cell>
          <cell r="AK123">
            <v>3909000</v>
          </cell>
          <cell r="AL123">
            <v>2261</v>
          </cell>
          <cell r="AM123">
            <v>22516</v>
          </cell>
          <cell r="AN123">
            <v>21956</v>
          </cell>
          <cell r="AO123">
            <v>16982</v>
          </cell>
          <cell r="AP123">
            <v>16495</v>
          </cell>
          <cell r="AQ123">
            <v>427</v>
          </cell>
          <cell r="AR123">
            <v>-505</v>
          </cell>
          <cell r="AS123">
            <v>0</v>
          </cell>
          <cell r="AT123">
            <v>0</v>
          </cell>
        </row>
        <row r="124">
          <cell r="D124" t="str">
            <v>E08000023</v>
          </cell>
          <cell r="E124">
            <v>4184</v>
          </cell>
          <cell r="F124">
            <v>4184</v>
          </cell>
          <cell r="G124">
            <v>4009</v>
          </cell>
          <cell r="H124">
            <v>4034</v>
          </cell>
          <cell r="I124">
            <v>4100</v>
          </cell>
          <cell r="J124">
            <v>4100</v>
          </cell>
          <cell r="K124">
            <v>3929</v>
          </cell>
          <cell r="L124">
            <v>3953</v>
          </cell>
          <cell r="M124">
            <v>4075</v>
          </cell>
          <cell r="N124">
            <v>4236.3261932469404</v>
          </cell>
          <cell r="O124">
            <v>0</v>
          </cell>
          <cell r="P124">
            <v>0</v>
          </cell>
          <cell r="Q124">
            <v>2.0047529096337821E-2</v>
          </cell>
          <cell r="R124">
            <v>329</v>
          </cell>
          <cell r="S124">
            <v>705047</v>
          </cell>
          <cell r="T124">
            <v>84</v>
          </cell>
          <cell r="U124">
            <v>168</v>
          </cell>
          <cell r="V124">
            <v>248</v>
          </cell>
          <cell r="W124">
            <v>329</v>
          </cell>
          <cell r="X124">
            <v>180012</v>
          </cell>
          <cell r="Y124">
            <v>180012</v>
          </cell>
          <cell r="Z124">
            <v>171440</v>
          </cell>
          <cell r="AA124">
            <v>173583</v>
          </cell>
          <cell r="AB124">
            <v>109</v>
          </cell>
          <cell r="AC124">
            <v>-52.32619324694042</v>
          </cell>
          <cell r="AD124">
            <v>0</v>
          </cell>
          <cell r="AE124">
            <v>0</v>
          </cell>
          <cell r="AF124">
            <v>180012</v>
          </cell>
          <cell r="AG124">
            <v>0</v>
          </cell>
          <cell r="AH124">
            <v>0</v>
          </cell>
          <cell r="AI124">
            <v>0</v>
          </cell>
          <cell r="AJ124">
            <v>705047</v>
          </cell>
          <cell r="AK124">
            <v>3617000</v>
          </cell>
          <cell r="AL124">
            <v>2143</v>
          </cell>
          <cell r="AM124">
            <v>16411</v>
          </cell>
          <cell r="AN124">
            <v>16082</v>
          </cell>
          <cell r="AO124">
            <v>12227</v>
          </cell>
          <cell r="AP124">
            <v>11982</v>
          </cell>
          <cell r="AQ124">
            <v>-25</v>
          </cell>
          <cell r="AR124">
            <v>-136.32619324694042</v>
          </cell>
          <cell r="AS124">
            <v>0</v>
          </cell>
          <cell r="AT124">
            <v>0</v>
          </cell>
        </row>
        <row r="125">
          <cell r="D125" t="str">
            <v>E06000045</v>
          </cell>
          <cell r="E125">
            <v>6943</v>
          </cell>
          <cell r="F125">
            <v>7190</v>
          </cell>
          <cell r="G125">
            <v>6994</v>
          </cell>
          <cell r="H125">
            <v>7253</v>
          </cell>
          <cell r="I125">
            <v>6801</v>
          </cell>
          <cell r="J125">
            <v>6953</v>
          </cell>
          <cell r="K125">
            <v>6937</v>
          </cell>
          <cell r="L125">
            <v>7213</v>
          </cell>
          <cell r="M125">
            <v>6864</v>
          </cell>
          <cell r="N125">
            <v>6944</v>
          </cell>
          <cell r="O125">
            <v>0</v>
          </cell>
          <cell r="P125">
            <v>0</v>
          </cell>
          <cell r="Q125">
            <v>1.6772374911909797E-2</v>
          </cell>
          <cell r="R125">
            <v>476</v>
          </cell>
          <cell r="S125">
            <v>709240</v>
          </cell>
          <cell r="T125">
            <v>142</v>
          </cell>
          <cell r="U125">
            <v>379</v>
          </cell>
          <cell r="V125">
            <v>436</v>
          </cell>
          <cell r="W125">
            <v>476</v>
          </cell>
          <cell r="X125">
            <v>211580</v>
          </cell>
          <cell r="Y125">
            <v>353130</v>
          </cell>
          <cell r="Z125">
            <v>84930</v>
          </cell>
          <cell r="AA125">
            <v>59600</v>
          </cell>
          <cell r="AB125">
            <v>79</v>
          </cell>
          <cell r="AC125">
            <v>246</v>
          </cell>
          <cell r="AD125">
            <v>0</v>
          </cell>
          <cell r="AE125">
            <v>0</v>
          </cell>
          <cell r="AF125">
            <v>117710</v>
          </cell>
          <cell r="AG125">
            <v>366540</v>
          </cell>
          <cell r="AH125">
            <v>0</v>
          </cell>
          <cell r="AI125">
            <v>0</v>
          </cell>
          <cell r="AJ125">
            <v>709240</v>
          </cell>
          <cell r="AK125">
            <v>4429000</v>
          </cell>
          <cell r="AL125">
            <v>1490</v>
          </cell>
          <cell r="AM125">
            <v>28380</v>
          </cell>
          <cell r="AN125">
            <v>27904</v>
          </cell>
          <cell r="AO125">
            <v>21437</v>
          </cell>
          <cell r="AP125">
            <v>21103</v>
          </cell>
          <cell r="AQ125">
            <v>63</v>
          </cell>
          <cell r="AR125">
            <v>9</v>
          </cell>
          <cell r="AS125">
            <v>0</v>
          </cell>
          <cell r="AT125">
            <v>0</v>
          </cell>
        </row>
        <row r="126">
          <cell r="D126" t="str">
            <v>E06000033</v>
          </cell>
          <cell r="E126">
            <v>4856</v>
          </cell>
          <cell r="F126">
            <v>5029</v>
          </cell>
          <cell r="G126">
            <v>5006</v>
          </cell>
          <cell r="H126">
            <v>5132</v>
          </cell>
          <cell r="I126">
            <v>4674</v>
          </cell>
          <cell r="J126">
            <v>4863</v>
          </cell>
          <cell r="K126">
            <v>4827</v>
          </cell>
          <cell r="L126">
            <v>4956</v>
          </cell>
          <cell r="M126">
            <v>4885</v>
          </cell>
          <cell r="N126">
            <v>4684</v>
          </cell>
          <cell r="O126">
            <v>0</v>
          </cell>
          <cell r="P126">
            <v>0</v>
          </cell>
          <cell r="Q126">
            <v>3.510962393247765E-2</v>
          </cell>
          <cell r="R126">
            <v>703</v>
          </cell>
          <cell r="S126">
            <v>1047470</v>
          </cell>
          <cell r="T126">
            <v>182</v>
          </cell>
          <cell r="U126">
            <v>348</v>
          </cell>
          <cell r="V126">
            <v>527</v>
          </cell>
          <cell r="W126">
            <v>703</v>
          </cell>
          <cell r="X126">
            <v>271180</v>
          </cell>
          <cell r="Y126">
            <v>247340</v>
          </cell>
          <cell r="Z126">
            <v>266710</v>
          </cell>
          <cell r="AA126">
            <v>262240</v>
          </cell>
          <cell r="AB126">
            <v>-29</v>
          </cell>
          <cell r="AC126">
            <v>345</v>
          </cell>
          <cell r="AD126">
            <v>0</v>
          </cell>
          <cell r="AE126">
            <v>0</v>
          </cell>
          <cell r="AF126">
            <v>0</v>
          </cell>
          <cell r="AG126">
            <v>470840</v>
          </cell>
          <cell r="AH126">
            <v>0</v>
          </cell>
          <cell r="AI126">
            <v>0</v>
          </cell>
          <cell r="AJ126">
            <v>1047470</v>
          </cell>
          <cell r="AK126">
            <v>3358000</v>
          </cell>
          <cell r="AL126">
            <v>1490</v>
          </cell>
          <cell r="AM126">
            <v>20023</v>
          </cell>
          <cell r="AN126">
            <v>19320</v>
          </cell>
          <cell r="AO126">
            <v>15167</v>
          </cell>
          <cell r="AP126">
            <v>14646</v>
          </cell>
          <cell r="AQ126">
            <v>211</v>
          </cell>
          <cell r="AR126">
            <v>179</v>
          </cell>
          <cell r="AS126">
            <v>0</v>
          </cell>
          <cell r="AT126">
            <v>0</v>
          </cell>
        </row>
        <row r="127">
          <cell r="D127" t="str">
            <v>E09000028</v>
          </cell>
          <cell r="E127">
            <v>7758</v>
          </cell>
          <cell r="F127">
            <v>7817</v>
          </cell>
          <cell r="G127">
            <v>7836</v>
          </cell>
          <cell r="H127">
            <v>8536</v>
          </cell>
          <cell r="I127">
            <v>7855</v>
          </cell>
          <cell r="J127">
            <v>7582</v>
          </cell>
          <cell r="K127">
            <v>7601</v>
          </cell>
          <cell r="L127">
            <v>8280</v>
          </cell>
          <cell r="M127">
            <v>7855</v>
          </cell>
          <cell r="N127">
            <v>8092</v>
          </cell>
          <cell r="O127">
            <v>0</v>
          </cell>
          <cell r="P127">
            <v>0</v>
          </cell>
          <cell r="Q127">
            <v>1.968885967383479E-2</v>
          </cell>
          <cell r="R127">
            <v>629</v>
          </cell>
          <cell r="S127">
            <v>937210</v>
          </cell>
          <cell r="T127">
            <v>-97</v>
          </cell>
          <cell r="U127">
            <v>138</v>
          </cell>
          <cell r="V127">
            <v>373</v>
          </cell>
          <cell r="W127">
            <v>629</v>
          </cell>
          <cell r="X127">
            <v>0</v>
          </cell>
          <cell r="Y127">
            <v>205620</v>
          </cell>
          <cell r="Z127">
            <v>350150</v>
          </cell>
          <cell r="AA127">
            <v>381440</v>
          </cell>
          <cell r="AB127">
            <v>-97</v>
          </cell>
          <cell r="AC127">
            <v>-275</v>
          </cell>
          <cell r="AD127">
            <v>0</v>
          </cell>
          <cell r="AE127">
            <v>0</v>
          </cell>
          <cell r="AF127">
            <v>0</v>
          </cell>
          <cell r="AG127">
            <v>0</v>
          </cell>
          <cell r="AH127">
            <v>0</v>
          </cell>
          <cell r="AI127">
            <v>0</v>
          </cell>
          <cell r="AJ127">
            <v>937210</v>
          </cell>
          <cell r="AK127">
            <v>5918000</v>
          </cell>
          <cell r="AL127">
            <v>1490</v>
          </cell>
          <cell r="AM127">
            <v>31947</v>
          </cell>
          <cell r="AN127">
            <v>31318</v>
          </cell>
          <cell r="AO127">
            <v>24189</v>
          </cell>
          <cell r="AP127">
            <v>23463</v>
          </cell>
          <cell r="AQ127">
            <v>0</v>
          </cell>
          <cell r="AR127">
            <v>-510</v>
          </cell>
          <cell r="AS127">
            <v>0</v>
          </cell>
          <cell r="AT127">
            <v>0</v>
          </cell>
        </row>
        <row r="128">
          <cell r="D128" t="str">
            <v>E08000013</v>
          </cell>
          <cell r="E128">
            <v>5778</v>
          </cell>
          <cell r="F128">
            <v>6064</v>
          </cell>
          <cell r="G128">
            <v>5926</v>
          </cell>
          <cell r="H128">
            <v>5783</v>
          </cell>
          <cell r="I128">
            <v>5817</v>
          </cell>
          <cell r="J128">
            <v>6065</v>
          </cell>
          <cell r="K128">
            <v>5955</v>
          </cell>
          <cell r="L128">
            <v>5845</v>
          </cell>
          <cell r="M128">
            <v>5343</v>
          </cell>
          <cell r="N128">
            <v>5931</v>
          </cell>
          <cell r="O128">
            <v>0</v>
          </cell>
          <cell r="P128">
            <v>0</v>
          </cell>
          <cell r="Q128">
            <v>-5.5623965012101401E-3</v>
          </cell>
          <cell r="R128">
            <v>-131</v>
          </cell>
          <cell r="S128">
            <v>0</v>
          </cell>
          <cell r="T128">
            <v>-39</v>
          </cell>
          <cell r="U128">
            <v>-40</v>
          </cell>
          <cell r="V128">
            <v>-69</v>
          </cell>
          <cell r="W128">
            <v>-131</v>
          </cell>
          <cell r="X128">
            <v>0</v>
          </cell>
          <cell r="Y128">
            <v>0</v>
          </cell>
          <cell r="Z128">
            <v>0</v>
          </cell>
          <cell r="AA128">
            <v>0</v>
          </cell>
          <cell r="AB128">
            <v>435</v>
          </cell>
          <cell r="AC128">
            <v>133</v>
          </cell>
          <cell r="AD128">
            <v>0</v>
          </cell>
          <cell r="AE128">
            <v>0</v>
          </cell>
          <cell r="AF128">
            <v>0</v>
          </cell>
          <cell r="AG128">
            <v>0</v>
          </cell>
          <cell r="AH128">
            <v>0</v>
          </cell>
          <cell r="AI128">
            <v>0</v>
          </cell>
          <cell r="AJ128">
            <v>0</v>
          </cell>
          <cell r="AK128">
            <v>4099000</v>
          </cell>
          <cell r="AL128">
            <v>1804</v>
          </cell>
          <cell r="AM128">
            <v>23551</v>
          </cell>
          <cell r="AN128">
            <v>23682</v>
          </cell>
          <cell r="AO128">
            <v>17773</v>
          </cell>
          <cell r="AP128">
            <v>17865</v>
          </cell>
          <cell r="AQ128">
            <v>-474</v>
          </cell>
          <cell r="AR128">
            <v>134</v>
          </cell>
          <cell r="AS128">
            <v>0</v>
          </cell>
          <cell r="AT128">
            <v>0</v>
          </cell>
        </row>
        <row r="129">
          <cell r="D129" t="str">
            <v>E10000028</v>
          </cell>
          <cell r="E129">
            <v>22807</v>
          </cell>
          <cell r="F129">
            <v>22635</v>
          </cell>
          <cell r="G129">
            <v>23170</v>
          </cell>
          <cell r="H129">
            <v>23087</v>
          </cell>
          <cell r="I129">
            <v>22681</v>
          </cell>
          <cell r="J129">
            <v>22691</v>
          </cell>
          <cell r="K129">
            <v>23182</v>
          </cell>
          <cell r="L129">
            <v>21857</v>
          </cell>
          <cell r="M129">
            <v>20264</v>
          </cell>
          <cell r="N129">
            <v>20987</v>
          </cell>
          <cell r="O129">
            <v>0</v>
          </cell>
          <cell r="P129">
            <v>0</v>
          </cell>
          <cell r="Q129">
            <v>1.4045954699615044E-2</v>
          </cell>
          <cell r="R129">
            <v>1288</v>
          </cell>
          <cell r="S129">
            <v>1919120</v>
          </cell>
          <cell r="T129">
            <v>126</v>
          </cell>
          <cell r="U129">
            <v>70</v>
          </cell>
          <cell r="V129">
            <v>58</v>
          </cell>
          <cell r="W129">
            <v>1288</v>
          </cell>
          <cell r="X129">
            <v>187740</v>
          </cell>
          <cell r="Y129">
            <v>0</v>
          </cell>
          <cell r="Z129">
            <v>0</v>
          </cell>
          <cell r="AA129">
            <v>1731380</v>
          </cell>
          <cell r="AB129">
            <v>2543</v>
          </cell>
          <cell r="AC129">
            <v>1648</v>
          </cell>
          <cell r="AD129">
            <v>0</v>
          </cell>
          <cell r="AE129">
            <v>0</v>
          </cell>
          <cell r="AF129">
            <v>187740</v>
          </cell>
          <cell r="AG129">
            <v>0</v>
          </cell>
          <cell r="AH129">
            <v>0</v>
          </cell>
          <cell r="AI129">
            <v>0</v>
          </cell>
          <cell r="AJ129">
            <v>1919120</v>
          </cell>
          <cell r="AK129">
            <v>14536000</v>
          </cell>
          <cell r="AL129">
            <v>1490</v>
          </cell>
          <cell r="AM129">
            <v>91699</v>
          </cell>
          <cell r="AN129">
            <v>90411</v>
          </cell>
          <cell r="AO129">
            <v>68892</v>
          </cell>
          <cell r="AP129">
            <v>67730</v>
          </cell>
          <cell r="AQ129">
            <v>-2417</v>
          </cell>
          <cell r="AR129">
            <v>1704</v>
          </cell>
          <cell r="AS129">
            <v>0</v>
          </cell>
          <cell r="AT129">
            <v>0</v>
          </cell>
        </row>
        <row r="130">
          <cell r="D130" t="str">
            <v>E08000007</v>
          </cell>
          <cell r="E130">
            <v>9401</v>
          </cell>
          <cell r="F130">
            <v>8091</v>
          </cell>
          <cell r="G130">
            <v>8225</v>
          </cell>
          <cell r="H130">
            <v>8520</v>
          </cell>
          <cell r="I130">
            <v>9071.9650000000001</v>
          </cell>
          <cell r="J130">
            <v>7807.8149999999996</v>
          </cell>
          <cell r="K130">
            <v>7936</v>
          </cell>
          <cell r="L130">
            <v>8221.7999999999993</v>
          </cell>
          <cell r="M130">
            <v>9640</v>
          </cell>
          <cell r="N130">
            <v>9837</v>
          </cell>
          <cell r="O130">
            <v>0</v>
          </cell>
          <cell r="P130">
            <v>0</v>
          </cell>
          <cell r="Q130">
            <v>3.5032859187428753E-2</v>
          </cell>
          <cell r="R130">
            <v>1199.4199999999983</v>
          </cell>
          <cell r="S130">
            <v>917556.29999999865</v>
          </cell>
          <cell r="T130">
            <v>329.03499999999985</v>
          </cell>
          <cell r="U130">
            <v>612.22000000000116</v>
          </cell>
          <cell r="V130">
            <v>901.22000000000116</v>
          </cell>
          <cell r="W130">
            <v>1199.4199999999983</v>
          </cell>
          <cell r="X130">
            <v>251711.77499999988</v>
          </cell>
          <cell r="Y130">
            <v>216636.52500000098</v>
          </cell>
          <cell r="Z130">
            <v>221085</v>
          </cell>
          <cell r="AA130">
            <v>228122.99999999779</v>
          </cell>
          <cell r="AB130">
            <v>-239</v>
          </cell>
          <cell r="AC130">
            <v>-1746</v>
          </cell>
          <cell r="AD130">
            <v>0</v>
          </cell>
          <cell r="AE130">
            <v>0</v>
          </cell>
          <cell r="AF130">
            <v>0</v>
          </cell>
          <cell r="AG130">
            <v>0</v>
          </cell>
          <cell r="AH130">
            <v>0</v>
          </cell>
          <cell r="AI130">
            <v>0</v>
          </cell>
          <cell r="AJ130">
            <v>917556.29999999865</v>
          </cell>
          <cell r="AK130">
            <v>5319000</v>
          </cell>
          <cell r="AL130">
            <v>765</v>
          </cell>
          <cell r="AM130">
            <v>34237</v>
          </cell>
          <cell r="AN130">
            <v>33037.58</v>
          </cell>
          <cell r="AO130">
            <v>24836</v>
          </cell>
          <cell r="AP130">
            <v>23965.614999999998</v>
          </cell>
          <cell r="AQ130">
            <v>568.03499999999985</v>
          </cell>
          <cell r="AR130">
            <v>-2029.1850000000004</v>
          </cell>
          <cell r="AS130">
            <v>0</v>
          </cell>
          <cell r="AT130">
            <v>0</v>
          </cell>
        </row>
        <row r="131">
          <cell r="D131" t="str">
            <v>E06000004</v>
          </cell>
          <cell r="E131">
            <v>5023</v>
          </cell>
          <cell r="F131">
            <v>5072</v>
          </cell>
          <cell r="G131">
            <v>5041</v>
          </cell>
          <cell r="H131">
            <v>5337</v>
          </cell>
          <cell r="I131">
            <v>5108</v>
          </cell>
          <cell r="J131">
            <v>4753</v>
          </cell>
          <cell r="K131">
            <v>4726</v>
          </cell>
          <cell r="L131">
            <v>5013</v>
          </cell>
          <cell r="M131">
            <v>4957</v>
          </cell>
          <cell r="N131">
            <v>4816.7340068509675</v>
          </cell>
          <cell r="O131">
            <v>0</v>
          </cell>
          <cell r="P131">
            <v>0</v>
          </cell>
          <cell r="Q131">
            <v>4.2641527865969815E-2</v>
          </cell>
          <cell r="R131">
            <v>873</v>
          </cell>
          <cell r="S131">
            <v>1300770</v>
          </cell>
          <cell r="T131">
            <v>-85</v>
          </cell>
          <cell r="U131">
            <v>234</v>
          </cell>
          <cell r="V131">
            <v>549</v>
          </cell>
          <cell r="W131">
            <v>873</v>
          </cell>
          <cell r="X131">
            <v>0</v>
          </cell>
          <cell r="Y131">
            <v>348660</v>
          </cell>
          <cell r="Z131">
            <v>469350</v>
          </cell>
          <cell r="AA131">
            <v>482760</v>
          </cell>
          <cell r="AB131">
            <v>66</v>
          </cell>
          <cell r="AC131">
            <v>255.26599314903251</v>
          </cell>
          <cell r="AD131">
            <v>0</v>
          </cell>
          <cell r="AE131">
            <v>0</v>
          </cell>
          <cell r="AF131">
            <v>0</v>
          </cell>
          <cell r="AG131">
            <v>348660</v>
          </cell>
          <cell r="AH131">
            <v>0</v>
          </cell>
          <cell r="AI131">
            <v>0</v>
          </cell>
          <cell r="AJ131">
            <v>1300770</v>
          </cell>
          <cell r="AK131">
            <v>3723000</v>
          </cell>
          <cell r="AL131">
            <v>1490</v>
          </cell>
          <cell r="AM131">
            <v>20473</v>
          </cell>
          <cell r="AN131">
            <v>19600</v>
          </cell>
          <cell r="AO131">
            <v>15450</v>
          </cell>
          <cell r="AP131">
            <v>14492</v>
          </cell>
          <cell r="AQ131">
            <v>-151</v>
          </cell>
          <cell r="AR131">
            <v>-63.734006850967489</v>
          </cell>
          <cell r="AS131">
            <v>0</v>
          </cell>
          <cell r="AT131">
            <v>0</v>
          </cell>
        </row>
        <row r="132">
          <cell r="D132" t="str">
            <v>E06000021</v>
          </cell>
          <cell r="E132">
            <v>8307</v>
          </cell>
          <cell r="F132">
            <v>7220</v>
          </cell>
          <cell r="G132">
            <v>7249</v>
          </cell>
          <cell r="H132">
            <v>7539</v>
          </cell>
          <cell r="I132">
            <v>7530</v>
          </cell>
          <cell r="J132">
            <v>7573</v>
          </cell>
          <cell r="K132">
            <v>7601</v>
          </cell>
          <cell r="L132">
            <v>6560</v>
          </cell>
          <cell r="M132">
            <v>7239</v>
          </cell>
          <cell r="N132">
            <v>8199</v>
          </cell>
          <cell r="O132">
            <v>0</v>
          </cell>
          <cell r="P132">
            <v>0</v>
          </cell>
          <cell r="Q132">
            <v>3.4669305624278411E-2</v>
          </cell>
          <cell r="R132">
            <v>1051</v>
          </cell>
          <cell r="S132">
            <v>1565990</v>
          </cell>
          <cell r="T132">
            <v>777</v>
          </cell>
          <cell r="U132">
            <v>424</v>
          </cell>
          <cell r="V132">
            <v>72</v>
          </cell>
          <cell r="W132">
            <v>1051</v>
          </cell>
          <cell r="X132">
            <v>1157730</v>
          </cell>
          <cell r="Y132">
            <v>0</v>
          </cell>
          <cell r="Z132">
            <v>0</v>
          </cell>
          <cell r="AA132">
            <v>408260</v>
          </cell>
          <cell r="AB132">
            <v>1068</v>
          </cell>
          <cell r="AC132">
            <v>-979</v>
          </cell>
          <cell r="AD132">
            <v>0</v>
          </cell>
          <cell r="AE132">
            <v>0</v>
          </cell>
          <cell r="AF132">
            <v>1157730</v>
          </cell>
          <cell r="AG132">
            <v>0</v>
          </cell>
          <cell r="AH132">
            <v>0</v>
          </cell>
          <cell r="AI132">
            <v>0</v>
          </cell>
          <cell r="AJ132">
            <v>1565990</v>
          </cell>
          <cell r="AK132">
            <v>5323000</v>
          </cell>
          <cell r="AL132">
            <v>1490</v>
          </cell>
          <cell r="AM132">
            <v>30315</v>
          </cell>
          <cell r="AN132">
            <v>29264</v>
          </cell>
          <cell r="AO132">
            <v>22008</v>
          </cell>
          <cell r="AP132">
            <v>21734</v>
          </cell>
          <cell r="AQ132">
            <v>-291</v>
          </cell>
          <cell r="AR132">
            <v>-626</v>
          </cell>
          <cell r="AS132">
            <v>0</v>
          </cell>
          <cell r="AT132">
            <v>0</v>
          </cell>
        </row>
        <row r="133">
          <cell r="D133" t="str">
            <v>E10000029</v>
          </cell>
          <cell r="E133">
            <v>17309</v>
          </cell>
          <cell r="F133">
            <v>17345</v>
          </cell>
          <cell r="G133">
            <v>16706</v>
          </cell>
          <cell r="H133">
            <v>17636</v>
          </cell>
          <cell r="I133">
            <v>16385</v>
          </cell>
          <cell r="J133">
            <v>17011</v>
          </cell>
          <cell r="K133">
            <v>16202</v>
          </cell>
          <cell r="L133">
            <v>16967</v>
          </cell>
          <cell r="M133">
            <v>17772</v>
          </cell>
          <cell r="N133">
            <v>17414</v>
          </cell>
          <cell r="O133">
            <v>0</v>
          </cell>
          <cell r="P133">
            <v>0</v>
          </cell>
          <cell r="Q133">
            <v>3.5233926604440836E-2</v>
          </cell>
          <cell r="R133">
            <v>2431</v>
          </cell>
          <cell r="S133">
            <v>1808664</v>
          </cell>
          <cell r="T133">
            <v>924</v>
          </cell>
          <cell r="U133">
            <v>1258</v>
          </cell>
          <cell r="V133">
            <v>1762</v>
          </cell>
          <cell r="W133">
            <v>2431</v>
          </cell>
          <cell r="X133">
            <v>687456</v>
          </cell>
          <cell r="Y133">
            <v>248496</v>
          </cell>
          <cell r="Z133">
            <v>374976</v>
          </cell>
          <cell r="AA133">
            <v>497736</v>
          </cell>
          <cell r="AB133">
            <v>-463</v>
          </cell>
          <cell r="AC133">
            <v>-69</v>
          </cell>
          <cell r="AD133">
            <v>0</v>
          </cell>
          <cell r="AE133">
            <v>0</v>
          </cell>
          <cell r="AF133">
            <v>0</v>
          </cell>
          <cell r="AG133">
            <v>0</v>
          </cell>
          <cell r="AH133">
            <v>0</v>
          </cell>
          <cell r="AI133">
            <v>0</v>
          </cell>
          <cell r="AJ133">
            <v>1808664</v>
          </cell>
          <cell r="AK133">
            <v>13151000</v>
          </cell>
          <cell r="AL133">
            <v>744</v>
          </cell>
          <cell r="AM133">
            <v>68996</v>
          </cell>
          <cell r="AN133">
            <v>66565</v>
          </cell>
          <cell r="AO133">
            <v>51687</v>
          </cell>
          <cell r="AP133">
            <v>50180</v>
          </cell>
          <cell r="AQ133">
            <v>1387</v>
          </cell>
          <cell r="AR133">
            <v>-403</v>
          </cell>
          <cell r="AS133">
            <v>0</v>
          </cell>
          <cell r="AT133">
            <v>0</v>
          </cell>
        </row>
        <row r="134">
          <cell r="D134" t="str">
            <v>E08000024</v>
          </cell>
          <cell r="E134">
            <v>8046</v>
          </cell>
          <cell r="F134">
            <v>7901</v>
          </cell>
          <cell r="G134">
            <v>7927</v>
          </cell>
          <cell r="H134">
            <v>8004</v>
          </cell>
          <cell r="I134">
            <v>7982</v>
          </cell>
          <cell r="J134">
            <v>7838</v>
          </cell>
          <cell r="K134">
            <v>7864</v>
          </cell>
          <cell r="L134">
            <v>7940</v>
          </cell>
          <cell r="M134">
            <v>8140</v>
          </cell>
          <cell r="N134">
            <v>8016</v>
          </cell>
          <cell r="O134">
            <v>0</v>
          </cell>
          <cell r="P134">
            <v>0</v>
          </cell>
          <cell r="Q134">
            <v>7.9678775330949241E-3</v>
          </cell>
          <cell r="R134">
            <v>254</v>
          </cell>
          <cell r="S134">
            <v>378460</v>
          </cell>
          <cell r="T134">
            <v>64</v>
          </cell>
          <cell r="U134">
            <v>127</v>
          </cell>
          <cell r="V134">
            <v>190</v>
          </cell>
          <cell r="W134">
            <v>254</v>
          </cell>
          <cell r="X134">
            <v>95360</v>
          </cell>
          <cell r="Y134">
            <v>93870</v>
          </cell>
          <cell r="Z134">
            <v>93870</v>
          </cell>
          <cell r="AA134">
            <v>95360</v>
          </cell>
          <cell r="AB134">
            <v>-94</v>
          </cell>
          <cell r="AC134">
            <v>-115</v>
          </cell>
          <cell r="AD134">
            <v>0</v>
          </cell>
          <cell r="AE134">
            <v>0</v>
          </cell>
          <cell r="AF134">
            <v>0</v>
          </cell>
          <cell r="AG134">
            <v>0</v>
          </cell>
          <cell r="AH134">
            <v>0</v>
          </cell>
          <cell r="AI134">
            <v>0</v>
          </cell>
          <cell r="AJ134">
            <v>378460</v>
          </cell>
          <cell r="AK134">
            <v>6483000</v>
          </cell>
          <cell r="AL134">
            <v>1490</v>
          </cell>
          <cell r="AM134">
            <v>31878</v>
          </cell>
          <cell r="AN134">
            <v>31624</v>
          </cell>
          <cell r="AO134">
            <v>23832</v>
          </cell>
          <cell r="AP134">
            <v>23642</v>
          </cell>
          <cell r="AQ134">
            <v>158</v>
          </cell>
          <cell r="AR134">
            <v>-178</v>
          </cell>
          <cell r="AS134">
            <v>0</v>
          </cell>
          <cell r="AT134">
            <v>0</v>
          </cell>
        </row>
        <row r="135">
          <cell r="D135" t="str">
            <v>E10000030</v>
          </cell>
          <cell r="E135">
            <v>24833.909379800334</v>
          </cell>
          <cell r="F135">
            <v>25113</v>
          </cell>
          <cell r="G135">
            <v>25369</v>
          </cell>
          <cell r="H135">
            <v>26489.299414887962</v>
          </cell>
          <cell r="I135">
            <v>24585.57028600233</v>
          </cell>
          <cell r="J135">
            <v>24861.669223001627</v>
          </cell>
          <cell r="K135">
            <v>25115.095365817309</v>
          </cell>
          <cell r="L135">
            <v>26224.406420739087</v>
          </cell>
          <cell r="M135">
            <v>24925.488344272533</v>
          </cell>
          <cell r="N135">
            <v>26153</v>
          </cell>
          <cell r="O135">
            <v>0</v>
          </cell>
          <cell r="P135">
            <v>0</v>
          </cell>
          <cell r="Q135">
            <v>1.0004080451147509E-2</v>
          </cell>
          <cell r="R135">
            <v>1018.4674991279317</v>
          </cell>
          <cell r="S135">
            <v>1517516.5737006182</v>
          </cell>
          <cell r="T135">
            <v>248.33909379800389</v>
          </cell>
          <cell r="U135">
            <v>499.66987079637329</v>
          </cell>
          <cell r="V135">
            <v>753.57450497905666</v>
          </cell>
          <cell r="W135">
            <v>1018.4674991279317</v>
          </cell>
          <cell r="X135">
            <v>370025.24975902581</v>
          </cell>
          <cell r="Y135">
            <v>374482.8577275704</v>
          </cell>
          <cell r="Z135">
            <v>378317.90493219823</v>
          </cell>
          <cell r="AA135">
            <v>394690.56128182379</v>
          </cell>
          <cell r="AB135">
            <v>-91.578964472199004</v>
          </cell>
          <cell r="AC135">
            <v>-1040</v>
          </cell>
          <cell r="AD135">
            <v>0</v>
          </cell>
          <cell r="AE135">
            <v>0</v>
          </cell>
          <cell r="AF135">
            <v>0</v>
          </cell>
          <cell r="AG135">
            <v>0</v>
          </cell>
          <cell r="AH135">
            <v>0</v>
          </cell>
          <cell r="AI135">
            <v>0</v>
          </cell>
          <cell r="AJ135">
            <v>1517516.5737006182</v>
          </cell>
          <cell r="AK135">
            <v>18923000</v>
          </cell>
          <cell r="AL135">
            <v>1490</v>
          </cell>
          <cell r="AM135">
            <v>101805.2087946883</v>
          </cell>
          <cell r="AN135">
            <v>100786.74129556036</v>
          </cell>
          <cell r="AO135">
            <v>76971.299414887966</v>
          </cell>
          <cell r="AP135">
            <v>76201.17100955802</v>
          </cell>
          <cell r="AQ135">
            <v>339.91805827020289</v>
          </cell>
          <cell r="AR135">
            <v>-1291.330776998373</v>
          </cell>
          <cell r="AS135">
            <v>0</v>
          </cell>
          <cell r="AT135">
            <v>0</v>
          </cell>
        </row>
        <row r="136">
          <cell r="D136" t="str">
            <v>E09000029</v>
          </cell>
          <cell r="E136">
            <v>4571</v>
          </cell>
          <cell r="F136">
            <v>4711</v>
          </cell>
          <cell r="G136">
            <v>5021</v>
          </cell>
          <cell r="H136">
            <v>4934</v>
          </cell>
          <cell r="I136">
            <v>4393</v>
          </cell>
          <cell r="J136">
            <v>4551</v>
          </cell>
          <cell r="K136">
            <v>4859</v>
          </cell>
          <cell r="L136">
            <v>4760</v>
          </cell>
          <cell r="M136">
            <v>4559</v>
          </cell>
          <cell r="N136">
            <v>4576</v>
          </cell>
          <cell r="O136">
            <v>0</v>
          </cell>
          <cell r="P136">
            <v>0</v>
          </cell>
          <cell r="Q136">
            <v>3.5036648126007174E-2</v>
          </cell>
          <cell r="R136">
            <v>674</v>
          </cell>
          <cell r="S136">
            <v>1004260</v>
          </cell>
          <cell r="T136">
            <v>178</v>
          </cell>
          <cell r="U136">
            <v>338</v>
          </cell>
          <cell r="V136">
            <v>500</v>
          </cell>
          <cell r="W136">
            <v>674</v>
          </cell>
          <cell r="X136">
            <v>265220</v>
          </cell>
          <cell r="Y136">
            <v>238400</v>
          </cell>
          <cell r="Z136">
            <v>241380</v>
          </cell>
          <cell r="AA136">
            <v>259260</v>
          </cell>
          <cell r="AB136">
            <v>12</v>
          </cell>
          <cell r="AC136">
            <v>135</v>
          </cell>
          <cell r="AD136">
            <v>0</v>
          </cell>
          <cell r="AE136">
            <v>0</v>
          </cell>
          <cell r="AF136">
            <v>17880</v>
          </cell>
          <cell r="AG136">
            <v>201150</v>
          </cell>
          <cell r="AH136">
            <v>0</v>
          </cell>
          <cell r="AI136">
            <v>0</v>
          </cell>
          <cell r="AJ136">
            <v>1004260</v>
          </cell>
          <cell r="AK136">
            <v>3207000</v>
          </cell>
          <cell r="AL136">
            <v>1490</v>
          </cell>
          <cell r="AM136">
            <v>19237</v>
          </cell>
          <cell r="AN136">
            <v>18563</v>
          </cell>
          <cell r="AO136">
            <v>14666</v>
          </cell>
          <cell r="AP136">
            <v>14170</v>
          </cell>
          <cell r="AQ136">
            <v>166</v>
          </cell>
          <cell r="AR136">
            <v>-25</v>
          </cell>
          <cell r="AS136">
            <v>0</v>
          </cell>
          <cell r="AT136">
            <v>0</v>
          </cell>
        </row>
        <row r="137">
          <cell r="D137" t="str">
            <v>E06000030</v>
          </cell>
          <cell r="E137">
            <v>5625</v>
          </cell>
          <cell r="F137">
            <v>6022</v>
          </cell>
          <cell r="G137">
            <v>6386</v>
          </cell>
          <cell r="H137">
            <v>6250</v>
          </cell>
          <cell r="I137">
            <v>5967</v>
          </cell>
          <cell r="J137">
            <v>5826</v>
          </cell>
          <cell r="K137">
            <v>6169</v>
          </cell>
          <cell r="L137">
            <v>5955</v>
          </cell>
          <cell r="M137">
            <v>5854</v>
          </cell>
          <cell r="N137">
            <v>6077</v>
          </cell>
          <cell r="O137">
            <v>0</v>
          </cell>
          <cell r="P137">
            <v>0</v>
          </cell>
          <cell r="Q137">
            <v>1.5072272783428736E-2</v>
          </cell>
          <cell r="R137">
            <v>366</v>
          </cell>
          <cell r="S137">
            <v>545340</v>
          </cell>
          <cell r="T137">
            <v>-342</v>
          </cell>
          <cell r="U137">
            <v>-146</v>
          </cell>
          <cell r="V137">
            <v>71</v>
          </cell>
          <cell r="W137">
            <v>366</v>
          </cell>
          <cell r="X137">
            <v>0</v>
          </cell>
          <cell r="Y137">
            <v>0</v>
          </cell>
          <cell r="Z137">
            <v>105790</v>
          </cell>
          <cell r="AA137">
            <v>439550</v>
          </cell>
          <cell r="AB137">
            <v>-229</v>
          </cell>
          <cell r="AC137">
            <v>-55</v>
          </cell>
          <cell r="AD137">
            <v>0</v>
          </cell>
          <cell r="AE137">
            <v>0</v>
          </cell>
          <cell r="AF137">
            <v>0</v>
          </cell>
          <cell r="AG137">
            <v>0</v>
          </cell>
          <cell r="AH137">
            <v>0</v>
          </cell>
          <cell r="AI137">
            <v>0</v>
          </cell>
          <cell r="AJ137">
            <v>545340</v>
          </cell>
          <cell r="AK137">
            <v>3397000</v>
          </cell>
          <cell r="AL137">
            <v>1490</v>
          </cell>
          <cell r="AM137">
            <v>24283</v>
          </cell>
          <cell r="AN137">
            <v>23917</v>
          </cell>
          <cell r="AO137">
            <v>18658</v>
          </cell>
          <cell r="AP137">
            <v>17950</v>
          </cell>
          <cell r="AQ137">
            <v>-113</v>
          </cell>
          <cell r="AR137">
            <v>-251</v>
          </cell>
          <cell r="AS137">
            <v>0</v>
          </cell>
          <cell r="AT137">
            <v>0</v>
          </cell>
        </row>
        <row r="138">
          <cell r="D138" t="str">
            <v>E08000008</v>
          </cell>
          <cell r="E138">
            <v>6911</v>
          </cell>
          <cell r="F138">
            <v>6525</v>
          </cell>
          <cell r="G138">
            <v>6574</v>
          </cell>
          <cell r="H138">
            <v>6870</v>
          </cell>
          <cell r="I138">
            <v>6724</v>
          </cell>
          <cell r="J138">
            <v>6346</v>
          </cell>
          <cell r="K138">
            <v>6397</v>
          </cell>
          <cell r="L138">
            <v>6692</v>
          </cell>
          <cell r="M138">
            <v>6395</v>
          </cell>
          <cell r="N138">
            <v>6582</v>
          </cell>
          <cell r="O138">
            <v>0</v>
          </cell>
          <cell r="P138">
            <v>0</v>
          </cell>
          <cell r="Q138">
            <v>2.6822916666666665E-2</v>
          </cell>
          <cell r="R138">
            <v>721</v>
          </cell>
          <cell r="S138">
            <v>1074290</v>
          </cell>
          <cell r="T138">
            <v>187</v>
          </cell>
          <cell r="U138">
            <v>366</v>
          </cell>
          <cell r="V138">
            <v>543</v>
          </cell>
          <cell r="W138">
            <v>721</v>
          </cell>
          <cell r="X138">
            <v>278630</v>
          </cell>
          <cell r="Y138">
            <v>266710</v>
          </cell>
          <cell r="Z138">
            <v>263730</v>
          </cell>
          <cell r="AA138">
            <v>265220</v>
          </cell>
          <cell r="AB138">
            <v>516</v>
          </cell>
          <cell r="AC138">
            <v>-57</v>
          </cell>
          <cell r="AD138">
            <v>0</v>
          </cell>
          <cell r="AE138">
            <v>0</v>
          </cell>
          <cell r="AF138">
            <v>278630</v>
          </cell>
          <cell r="AG138">
            <v>266710</v>
          </cell>
          <cell r="AH138">
            <v>0</v>
          </cell>
          <cell r="AI138">
            <v>0</v>
          </cell>
          <cell r="AJ138">
            <v>1074290</v>
          </cell>
          <cell r="AK138">
            <v>4376000</v>
          </cell>
          <cell r="AL138">
            <v>1490</v>
          </cell>
          <cell r="AM138">
            <v>26880</v>
          </cell>
          <cell r="AN138">
            <v>26159</v>
          </cell>
          <cell r="AO138">
            <v>19969</v>
          </cell>
          <cell r="AP138">
            <v>19435</v>
          </cell>
          <cell r="AQ138">
            <v>-329</v>
          </cell>
          <cell r="AR138">
            <v>-236</v>
          </cell>
          <cell r="AS138">
            <v>0</v>
          </cell>
          <cell r="AT138">
            <v>0</v>
          </cell>
        </row>
        <row r="139">
          <cell r="D139" t="str">
            <v>E06000020</v>
          </cell>
          <cell r="E139">
            <v>4403</v>
          </cell>
          <cell r="F139">
            <v>4224</v>
          </cell>
          <cell r="G139">
            <v>3844</v>
          </cell>
          <cell r="H139">
            <v>4047</v>
          </cell>
          <cell r="I139">
            <v>4249</v>
          </cell>
          <cell r="J139">
            <v>4076</v>
          </cell>
          <cell r="K139">
            <v>3709</v>
          </cell>
          <cell r="L139">
            <v>3905</v>
          </cell>
          <cell r="M139">
            <v>3931</v>
          </cell>
          <cell r="N139">
            <v>3864</v>
          </cell>
          <cell r="O139">
            <v>0</v>
          </cell>
          <cell r="P139">
            <v>0</v>
          </cell>
          <cell r="Q139">
            <v>3.5052669814747549E-2</v>
          </cell>
          <cell r="R139">
            <v>579</v>
          </cell>
          <cell r="S139">
            <v>419775</v>
          </cell>
          <cell r="T139">
            <v>154</v>
          </cell>
          <cell r="U139">
            <v>302</v>
          </cell>
          <cell r="V139">
            <v>437</v>
          </cell>
          <cell r="W139">
            <v>579</v>
          </cell>
          <cell r="X139">
            <v>111650.00000000001</v>
          </cell>
          <cell r="Y139">
            <v>107299.99999999999</v>
          </cell>
          <cell r="Z139">
            <v>97875</v>
          </cell>
          <cell r="AA139">
            <v>102950</v>
          </cell>
          <cell r="AB139">
            <v>472</v>
          </cell>
          <cell r="AC139">
            <v>360</v>
          </cell>
          <cell r="AD139">
            <v>0</v>
          </cell>
          <cell r="AE139">
            <v>0</v>
          </cell>
          <cell r="AF139">
            <v>111650.00000000001</v>
          </cell>
          <cell r="AG139">
            <v>107299.99999999999</v>
          </cell>
          <cell r="AH139">
            <v>0</v>
          </cell>
          <cell r="AI139">
            <v>0</v>
          </cell>
          <cell r="AJ139">
            <v>419775</v>
          </cell>
          <cell r="AK139">
            <v>3009000</v>
          </cell>
          <cell r="AL139">
            <v>725</v>
          </cell>
          <cell r="AM139">
            <v>16518</v>
          </cell>
          <cell r="AN139">
            <v>15939</v>
          </cell>
          <cell r="AO139">
            <v>12115</v>
          </cell>
          <cell r="AP139">
            <v>11690</v>
          </cell>
          <cell r="AQ139">
            <v>-318</v>
          </cell>
          <cell r="AR139">
            <v>212</v>
          </cell>
          <cell r="AS139">
            <v>0</v>
          </cell>
          <cell r="AT139">
            <v>0</v>
          </cell>
        </row>
        <row r="140">
          <cell r="D140" t="str">
            <v>E06000034</v>
          </cell>
          <cell r="E140">
            <v>4712</v>
          </cell>
          <cell r="F140">
            <v>4900</v>
          </cell>
          <cell r="G140">
            <v>4991</v>
          </cell>
          <cell r="H140">
            <v>5005</v>
          </cell>
          <cell r="I140">
            <v>4547.08</v>
          </cell>
          <cell r="J140">
            <v>4728.5</v>
          </cell>
          <cell r="K140">
            <v>4816.3149999999996</v>
          </cell>
          <cell r="L140">
            <v>4829.8249999999998</v>
          </cell>
          <cell r="M140">
            <v>4755</v>
          </cell>
          <cell r="N140">
            <v>3763</v>
          </cell>
          <cell r="O140">
            <v>0</v>
          </cell>
          <cell r="P140">
            <v>0</v>
          </cell>
          <cell r="Q140">
            <v>3.4999999999999941E-2</v>
          </cell>
          <cell r="R140">
            <v>686.27999999999884</v>
          </cell>
          <cell r="S140">
            <v>1022557.1999999983</v>
          </cell>
          <cell r="T140">
            <v>164.92000000000007</v>
          </cell>
          <cell r="U140">
            <v>336.42000000000007</v>
          </cell>
          <cell r="V140">
            <v>511.10499999999956</v>
          </cell>
          <cell r="W140">
            <v>686.27999999999884</v>
          </cell>
          <cell r="X140">
            <v>245730.8000000001</v>
          </cell>
          <cell r="Y140">
            <v>255535.00000000006</v>
          </cell>
          <cell r="Z140">
            <v>260280.64999999932</v>
          </cell>
          <cell r="AA140">
            <v>261010.74999999884</v>
          </cell>
          <cell r="AB140">
            <v>-43</v>
          </cell>
          <cell r="AC140">
            <v>1137</v>
          </cell>
          <cell r="AD140">
            <v>0</v>
          </cell>
          <cell r="AE140">
            <v>0</v>
          </cell>
          <cell r="AF140">
            <v>0</v>
          </cell>
          <cell r="AG140">
            <v>501265.80000000016</v>
          </cell>
          <cell r="AH140">
            <v>0</v>
          </cell>
          <cell r="AI140">
            <v>0</v>
          </cell>
          <cell r="AJ140">
            <v>1022557.1999999983</v>
          </cell>
          <cell r="AK140">
            <v>2809000</v>
          </cell>
          <cell r="AL140">
            <v>1490</v>
          </cell>
          <cell r="AM140">
            <v>19608</v>
          </cell>
          <cell r="AN140">
            <v>18921.72</v>
          </cell>
          <cell r="AO140">
            <v>14896</v>
          </cell>
          <cell r="AP140">
            <v>14374.64</v>
          </cell>
          <cell r="AQ140">
            <v>207.92000000000007</v>
          </cell>
          <cell r="AR140">
            <v>965.5</v>
          </cell>
          <cell r="AS140">
            <v>0</v>
          </cell>
          <cell r="AT140">
            <v>0</v>
          </cell>
        </row>
        <row r="141">
          <cell r="D141" t="str">
            <v>E06000027</v>
          </cell>
          <cell r="E141">
            <v>3577</v>
          </cell>
          <cell r="F141">
            <v>3490</v>
          </cell>
          <cell r="G141">
            <v>3500</v>
          </cell>
          <cell r="H141">
            <v>3616</v>
          </cell>
          <cell r="I141">
            <v>3577</v>
          </cell>
          <cell r="J141">
            <v>3490</v>
          </cell>
          <cell r="K141">
            <v>3500</v>
          </cell>
          <cell r="L141">
            <v>3616</v>
          </cell>
          <cell r="M141">
            <v>3513</v>
          </cell>
          <cell r="N141">
            <v>2888</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64</v>
          </cell>
          <cell r="AC141">
            <v>602</v>
          </cell>
          <cell r="AD141">
            <v>0</v>
          </cell>
          <cell r="AE141">
            <v>0</v>
          </cell>
          <cell r="AF141">
            <v>0</v>
          </cell>
          <cell r="AG141">
            <v>0</v>
          </cell>
          <cell r="AH141">
            <v>0</v>
          </cell>
          <cell r="AI141">
            <v>0</v>
          </cell>
          <cell r="AJ141">
            <v>0</v>
          </cell>
          <cell r="AK141">
            <v>3044000</v>
          </cell>
          <cell r="AL141">
            <v>1800</v>
          </cell>
          <cell r="AM141">
            <v>14183</v>
          </cell>
          <cell r="AN141">
            <v>14183</v>
          </cell>
          <cell r="AO141">
            <v>10606</v>
          </cell>
          <cell r="AP141">
            <v>10606</v>
          </cell>
          <cell r="AQ141">
            <v>-64</v>
          </cell>
          <cell r="AR141">
            <v>602</v>
          </cell>
          <cell r="AS141">
            <v>0</v>
          </cell>
          <cell r="AT141">
            <v>0</v>
          </cell>
        </row>
        <row r="142">
          <cell r="D142" t="str">
            <v>E09000030</v>
          </cell>
          <cell r="E142">
            <v>5378</v>
          </cell>
          <cell r="F142">
            <v>5449</v>
          </cell>
          <cell r="G142">
            <v>5269</v>
          </cell>
          <cell r="H142">
            <v>5518</v>
          </cell>
          <cell r="I142">
            <v>5194</v>
          </cell>
          <cell r="J142">
            <v>5248</v>
          </cell>
          <cell r="K142">
            <v>5089</v>
          </cell>
          <cell r="L142">
            <v>5326</v>
          </cell>
          <cell r="M142">
            <v>5304</v>
          </cell>
          <cell r="N142">
            <v>5489</v>
          </cell>
          <cell r="O142">
            <v>0</v>
          </cell>
          <cell r="P142">
            <v>0</v>
          </cell>
          <cell r="Q142">
            <v>3.5023595817525677E-2</v>
          </cell>
          <cell r="R142">
            <v>757</v>
          </cell>
          <cell r="S142">
            <v>1127930</v>
          </cell>
          <cell r="T142">
            <v>184</v>
          </cell>
          <cell r="U142">
            <v>385</v>
          </cell>
          <cell r="V142">
            <v>565</v>
          </cell>
          <cell r="W142">
            <v>757</v>
          </cell>
          <cell r="X142">
            <v>274160</v>
          </cell>
          <cell r="Y142">
            <v>299490</v>
          </cell>
          <cell r="Z142">
            <v>268200</v>
          </cell>
          <cell r="AA142">
            <v>286080</v>
          </cell>
          <cell r="AB142">
            <v>74</v>
          </cell>
          <cell r="AC142">
            <v>-40</v>
          </cell>
          <cell r="AD142">
            <v>0</v>
          </cell>
          <cell r="AE142">
            <v>0</v>
          </cell>
          <cell r="AF142">
            <v>110260</v>
          </cell>
          <cell r="AG142">
            <v>0</v>
          </cell>
          <cell r="AH142">
            <v>0</v>
          </cell>
          <cell r="AI142">
            <v>0</v>
          </cell>
          <cell r="AJ142">
            <v>1127930</v>
          </cell>
          <cell r="AK142">
            <v>5416000</v>
          </cell>
          <cell r="AL142">
            <v>1490</v>
          </cell>
          <cell r="AM142">
            <v>21614</v>
          </cell>
          <cell r="AN142">
            <v>20857</v>
          </cell>
          <cell r="AO142">
            <v>16236</v>
          </cell>
          <cell r="AP142">
            <v>15663</v>
          </cell>
          <cell r="AQ142">
            <v>110</v>
          </cell>
          <cell r="AR142">
            <v>-241</v>
          </cell>
          <cell r="AS142">
            <v>0</v>
          </cell>
          <cell r="AT142">
            <v>0</v>
          </cell>
        </row>
        <row r="143">
          <cell r="D143" t="str">
            <v>E08000009</v>
          </cell>
          <cell r="E143">
            <v>5716</v>
          </cell>
          <cell r="F143">
            <v>5962</v>
          </cell>
          <cell r="G143">
            <v>5876</v>
          </cell>
          <cell r="H143">
            <v>6428</v>
          </cell>
          <cell r="I143">
            <v>5491</v>
          </cell>
          <cell r="J143">
            <v>5758</v>
          </cell>
          <cell r="K143">
            <v>5671</v>
          </cell>
          <cell r="L143">
            <v>6222</v>
          </cell>
          <cell r="M143">
            <v>6112</v>
          </cell>
          <cell r="N143">
            <v>5990</v>
          </cell>
          <cell r="O143">
            <v>0</v>
          </cell>
          <cell r="P143">
            <v>0</v>
          </cell>
          <cell r="Q143">
            <v>3.5026269702276708E-2</v>
          </cell>
          <cell r="R143">
            <v>840</v>
          </cell>
          <cell r="S143">
            <v>1482230.4</v>
          </cell>
          <cell r="T143">
            <v>225</v>
          </cell>
          <cell r="U143">
            <v>429</v>
          </cell>
          <cell r="V143">
            <v>634</v>
          </cell>
          <cell r="W143">
            <v>840</v>
          </cell>
          <cell r="X143">
            <v>397025.99999999994</v>
          </cell>
          <cell r="Y143">
            <v>359970.23999999993</v>
          </cell>
          <cell r="Z143">
            <v>361734.79999999993</v>
          </cell>
          <cell r="AA143">
            <v>363499.3600000001</v>
          </cell>
          <cell r="AB143">
            <v>-396</v>
          </cell>
          <cell r="AC143">
            <v>-28</v>
          </cell>
          <cell r="AD143">
            <v>0</v>
          </cell>
          <cell r="AE143">
            <v>0</v>
          </cell>
          <cell r="AF143">
            <v>0</v>
          </cell>
          <cell r="AG143">
            <v>0</v>
          </cell>
          <cell r="AH143">
            <v>0</v>
          </cell>
          <cell r="AI143">
            <v>0</v>
          </cell>
          <cell r="AJ143">
            <v>1482230.4</v>
          </cell>
          <cell r="AK143">
            <v>4076000</v>
          </cell>
          <cell r="AL143">
            <v>1764.56</v>
          </cell>
          <cell r="AM143">
            <v>23982</v>
          </cell>
          <cell r="AN143">
            <v>23142</v>
          </cell>
          <cell r="AO143">
            <v>18266</v>
          </cell>
          <cell r="AP143">
            <v>17651</v>
          </cell>
          <cell r="AQ143">
            <v>621</v>
          </cell>
          <cell r="AR143">
            <v>-232</v>
          </cell>
          <cell r="AS143">
            <v>0</v>
          </cell>
          <cell r="AT143">
            <v>0</v>
          </cell>
        </row>
        <row r="144">
          <cell r="D144" t="str">
            <v>E08000036</v>
          </cell>
          <cell r="E144">
            <v>10167</v>
          </cell>
          <cell r="F144">
            <v>10239</v>
          </cell>
          <cell r="G144">
            <v>9962</v>
          </cell>
          <cell r="H144">
            <v>10503</v>
          </cell>
          <cell r="I144">
            <v>10167</v>
          </cell>
          <cell r="J144">
            <v>9803</v>
          </cell>
          <cell r="K144">
            <v>9528</v>
          </cell>
          <cell r="L144">
            <v>10052</v>
          </cell>
          <cell r="M144">
            <v>10030</v>
          </cell>
          <cell r="N144">
            <v>9992.8940000000002</v>
          </cell>
          <cell r="O144">
            <v>0</v>
          </cell>
          <cell r="P144">
            <v>0</v>
          </cell>
          <cell r="Q144">
            <v>3.2321205744904699E-2</v>
          </cell>
          <cell r="R144">
            <v>1321</v>
          </cell>
          <cell r="S144">
            <v>1968290</v>
          </cell>
          <cell r="T144">
            <v>0</v>
          </cell>
          <cell r="U144">
            <v>436</v>
          </cell>
          <cell r="V144">
            <v>870</v>
          </cell>
          <cell r="W144">
            <v>1321</v>
          </cell>
          <cell r="X144">
            <v>0</v>
          </cell>
          <cell r="Y144">
            <v>649640</v>
          </cell>
          <cell r="Z144">
            <v>646660</v>
          </cell>
          <cell r="AA144">
            <v>671990</v>
          </cell>
          <cell r="AB144">
            <v>137</v>
          </cell>
          <cell r="AC144">
            <v>246.10599999999977</v>
          </cell>
          <cell r="AD144">
            <v>0</v>
          </cell>
          <cell r="AE144">
            <v>0</v>
          </cell>
          <cell r="AF144">
            <v>0</v>
          </cell>
          <cell r="AG144">
            <v>570827.93999999959</v>
          </cell>
          <cell r="AH144">
            <v>0</v>
          </cell>
          <cell r="AI144">
            <v>0</v>
          </cell>
          <cell r="AJ144">
            <v>1968290</v>
          </cell>
          <cell r="AK144">
            <v>7016000</v>
          </cell>
          <cell r="AL144">
            <v>1490</v>
          </cell>
          <cell r="AM144">
            <v>40871</v>
          </cell>
          <cell r="AN144">
            <v>39550</v>
          </cell>
          <cell r="AO144">
            <v>30704</v>
          </cell>
          <cell r="AP144">
            <v>29383</v>
          </cell>
          <cell r="AQ144">
            <v>-137</v>
          </cell>
          <cell r="AR144">
            <v>-189.89400000000023</v>
          </cell>
          <cell r="AS144">
            <v>0</v>
          </cell>
          <cell r="AT144">
            <v>0</v>
          </cell>
        </row>
        <row r="145">
          <cell r="D145" t="str">
            <v>E08000030</v>
          </cell>
          <cell r="E145">
            <v>7243</v>
          </cell>
          <cell r="F145">
            <v>7177</v>
          </cell>
          <cell r="G145">
            <v>7415</v>
          </cell>
          <cell r="H145">
            <v>7781</v>
          </cell>
          <cell r="I145">
            <v>7503</v>
          </cell>
          <cell r="J145">
            <v>7059</v>
          </cell>
          <cell r="K145">
            <v>7268</v>
          </cell>
          <cell r="L145">
            <v>7192</v>
          </cell>
          <cell r="M145">
            <v>7503</v>
          </cell>
          <cell r="N145">
            <v>7574</v>
          </cell>
          <cell r="O145">
            <v>0</v>
          </cell>
          <cell r="P145">
            <v>0</v>
          </cell>
          <cell r="Q145">
            <v>2.0056726094003243E-2</v>
          </cell>
          <cell r="R145">
            <v>594</v>
          </cell>
          <cell r="S145">
            <v>885060</v>
          </cell>
          <cell r="T145">
            <v>-260</v>
          </cell>
          <cell r="U145">
            <v>-142</v>
          </cell>
          <cell r="V145">
            <v>5</v>
          </cell>
          <cell r="W145">
            <v>594</v>
          </cell>
          <cell r="X145">
            <v>0</v>
          </cell>
          <cell r="Y145">
            <v>0</v>
          </cell>
          <cell r="Z145">
            <v>7450</v>
          </cell>
          <cell r="AA145">
            <v>877610</v>
          </cell>
          <cell r="AB145">
            <v>-260</v>
          </cell>
          <cell r="AC145">
            <v>-397</v>
          </cell>
          <cell r="AD145">
            <v>0</v>
          </cell>
          <cell r="AE145">
            <v>0</v>
          </cell>
          <cell r="AF145">
            <v>0</v>
          </cell>
          <cell r="AG145">
            <v>0</v>
          </cell>
          <cell r="AH145">
            <v>0</v>
          </cell>
          <cell r="AI145">
            <v>0</v>
          </cell>
          <cell r="AJ145">
            <v>885060</v>
          </cell>
          <cell r="AK145">
            <v>5590000</v>
          </cell>
          <cell r="AL145">
            <v>1490</v>
          </cell>
          <cell r="AM145">
            <v>29616</v>
          </cell>
          <cell r="AN145">
            <v>29022</v>
          </cell>
          <cell r="AO145">
            <v>22373</v>
          </cell>
          <cell r="AP145">
            <v>21519</v>
          </cell>
          <cell r="AQ145">
            <v>0</v>
          </cell>
          <cell r="AR145">
            <v>-515</v>
          </cell>
          <cell r="AS145">
            <v>0</v>
          </cell>
          <cell r="AT145">
            <v>0</v>
          </cell>
        </row>
        <row r="146">
          <cell r="D146" t="str">
            <v>E09000031</v>
          </cell>
          <cell r="E146">
            <v>6977</v>
          </cell>
          <cell r="F146">
            <v>7326</v>
          </cell>
          <cell r="G146">
            <v>7019</v>
          </cell>
          <cell r="H146">
            <v>7618</v>
          </cell>
          <cell r="I146">
            <v>6850</v>
          </cell>
          <cell r="J146">
            <v>7100</v>
          </cell>
          <cell r="K146">
            <v>6880</v>
          </cell>
          <cell r="L146">
            <v>7400</v>
          </cell>
          <cell r="M146">
            <v>6244</v>
          </cell>
          <cell r="N146">
            <v>5518</v>
          </cell>
          <cell r="O146">
            <v>0</v>
          </cell>
          <cell r="P146">
            <v>0</v>
          </cell>
          <cell r="Q146">
            <v>2.4533517622667589E-2</v>
          </cell>
          <cell r="R146">
            <v>710</v>
          </cell>
          <cell r="S146">
            <v>1057900</v>
          </cell>
          <cell r="T146">
            <v>127</v>
          </cell>
          <cell r="U146">
            <v>353</v>
          </cell>
          <cell r="V146">
            <v>492</v>
          </cell>
          <cell r="W146">
            <v>710</v>
          </cell>
          <cell r="X146">
            <v>189230</v>
          </cell>
          <cell r="Y146">
            <v>336740</v>
          </cell>
          <cell r="Z146">
            <v>207110</v>
          </cell>
          <cell r="AA146">
            <v>324820</v>
          </cell>
          <cell r="AB146">
            <v>733</v>
          </cell>
          <cell r="AC146">
            <v>1808</v>
          </cell>
          <cell r="AD146">
            <v>0</v>
          </cell>
          <cell r="AE146">
            <v>0</v>
          </cell>
          <cell r="AF146">
            <v>189230</v>
          </cell>
          <cell r="AG146">
            <v>336740</v>
          </cell>
          <cell r="AH146">
            <v>0</v>
          </cell>
          <cell r="AI146">
            <v>0</v>
          </cell>
          <cell r="AJ146">
            <v>1057900</v>
          </cell>
          <cell r="AK146">
            <v>4640000</v>
          </cell>
          <cell r="AL146">
            <v>1490</v>
          </cell>
          <cell r="AM146">
            <v>28940</v>
          </cell>
          <cell r="AN146">
            <v>28230</v>
          </cell>
          <cell r="AO146">
            <v>21963</v>
          </cell>
          <cell r="AP146">
            <v>21380</v>
          </cell>
          <cell r="AQ146">
            <v>-606</v>
          </cell>
          <cell r="AR146">
            <v>1582</v>
          </cell>
          <cell r="AS146">
            <v>0</v>
          </cell>
          <cell r="AT146">
            <v>0</v>
          </cell>
        </row>
        <row r="147">
          <cell r="D147" t="str">
            <v>E09000032</v>
          </cell>
          <cell r="E147">
            <v>5756</v>
          </cell>
          <cell r="F147">
            <v>6401</v>
          </cell>
          <cell r="G147">
            <v>6380</v>
          </cell>
          <cell r="H147">
            <v>6533</v>
          </cell>
          <cell r="I147">
            <v>6048</v>
          </cell>
          <cell r="J147">
            <v>6048</v>
          </cell>
          <cell r="K147">
            <v>6048</v>
          </cell>
          <cell r="L147">
            <v>6048</v>
          </cell>
          <cell r="M147">
            <v>5704</v>
          </cell>
          <cell r="N147">
            <v>5894</v>
          </cell>
          <cell r="O147">
            <v>0</v>
          </cell>
          <cell r="P147">
            <v>0</v>
          </cell>
          <cell r="Q147">
            <v>3.5021938571998402E-2</v>
          </cell>
          <cell r="R147">
            <v>878</v>
          </cell>
          <cell r="S147">
            <v>1308220</v>
          </cell>
          <cell r="T147">
            <v>-292</v>
          </cell>
          <cell r="U147">
            <v>61</v>
          </cell>
          <cell r="V147">
            <v>393</v>
          </cell>
          <cell r="W147">
            <v>878</v>
          </cell>
          <cell r="X147">
            <v>0</v>
          </cell>
          <cell r="Y147">
            <v>90890</v>
          </cell>
          <cell r="Z147">
            <v>494680</v>
          </cell>
          <cell r="AA147">
            <v>722650</v>
          </cell>
          <cell r="AB147">
            <v>52</v>
          </cell>
          <cell r="AC147">
            <v>507</v>
          </cell>
          <cell r="AD147">
            <v>0</v>
          </cell>
          <cell r="AE147">
            <v>0</v>
          </cell>
          <cell r="AF147">
            <v>0</v>
          </cell>
          <cell r="AG147">
            <v>90890</v>
          </cell>
          <cell r="AH147">
            <v>0</v>
          </cell>
          <cell r="AI147">
            <v>0</v>
          </cell>
          <cell r="AJ147">
            <v>1308220</v>
          </cell>
          <cell r="AK147">
            <v>5782000</v>
          </cell>
          <cell r="AL147">
            <v>1490</v>
          </cell>
          <cell r="AM147">
            <v>25070</v>
          </cell>
          <cell r="AN147">
            <v>24192</v>
          </cell>
          <cell r="AO147">
            <v>19314</v>
          </cell>
          <cell r="AP147">
            <v>18144</v>
          </cell>
          <cell r="AQ147">
            <v>-344</v>
          </cell>
          <cell r="AR147">
            <v>154</v>
          </cell>
          <cell r="AS147">
            <v>0</v>
          </cell>
          <cell r="AT147">
            <v>0</v>
          </cell>
        </row>
        <row r="148">
          <cell r="D148" t="str">
            <v>E06000007</v>
          </cell>
          <cell r="E148">
            <v>5942</v>
          </cell>
          <cell r="F148">
            <v>6113</v>
          </cell>
          <cell r="G148">
            <v>6400</v>
          </cell>
          <cell r="H148">
            <v>6346</v>
          </cell>
          <cell r="I148">
            <v>5721</v>
          </cell>
          <cell r="J148">
            <v>5892</v>
          </cell>
          <cell r="K148">
            <v>6179</v>
          </cell>
          <cell r="L148">
            <v>6125</v>
          </cell>
          <cell r="M148">
            <v>5732</v>
          </cell>
          <cell r="N148">
            <v>5916</v>
          </cell>
          <cell r="O148">
            <v>0</v>
          </cell>
          <cell r="P148">
            <v>0</v>
          </cell>
          <cell r="Q148">
            <v>3.5643724043385346E-2</v>
          </cell>
          <cell r="R148">
            <v>884</v>
          </cell>
          <cell r="S148">
            <v>1317160</v>
          </cell>
          <cell r="T148">
            <v>221</v>
          </cell>
          <cell r="U148">
            <v>442</v>
          </cell>
          <cell r="V148">
            <v>663</v>
          </cell>
          <cell r="W148">
            <v>884</v>
          </cell>
          <cell r="X148">
            <v>329290</v>
          </cell>
          <cell r="Y148">
            <v>329290</v>
          </cell>
          <cell r="Z148">
            <v>329290</v>
          </cell>
          <cell r="AA148">
            <v>329290</v>
          </cell>
          <cell r="AB148">
            <v>210</v>
          </cell>
          <cell r="AC148">
            <v>197</v>
          </cell>
          <cell r="AD148">
            <v>0</v>
          </cell>
          <cell r="AE148">
            <v>0</v>
          </cell>
          <cell r="AF148">
            <v>312900</v>
          </cell>
          <cell r="AG148">
            <v>293530</v>
          </cell>
          <cell r="AH148">
            <v>0</v>
          </cell>
          <cell r="AI148">
            <v>0</v>
          </cell>
          <cell r="AJ148">
            <v>1317160</v>
          </cell>
          <cell r="AK148">
            <v>3653000</v>
          </cell>
          <cell r="AL148">
            <v>1490</v>
          </cell>
          <cell r="AM148">
            <v>24801</v>
          </cell>
          <cell r="AN148">
            <v>23917</v>
          </cell>
          <cell r="AO148">
            <v>18859</v>
          </cell>
          <cell r="AP148">
            <v>18196</v>
          </cell>
          <cell r="AQ148">
            <v>11</v>
          </cell>
          <cell r="AR148">
            <v>-24</v>
          </cell>
          <cell r="AS148">
            <v>0</v>
          </cell>
          <cell r="AT148">
            <v>0</v>
          </cell>
        </row>
        <row r="149">
          <cell r="D149" t="str">
            <v>E10000031</v>
          </cell>
          <cell r="E149">
            <v>13029</v>
          </cell>
          <cell r="F149">
            <v>13357</v>
          </cell>
          <cell r="G149">
            <v>12778</v>
          </cell>
          <cell r="H149">
            <v>13311</v>
          </cell>
          <cell r="I149">
            <v>12734.805179999999</v>
          </cell>
          <cell r="J149">
            <v>13055.398939999999</v>
          </cell>
          <cell r="K149">
            <v>12489.472759999999</v>
          </cell>
          <cell r="L149">
            <v>13010.437619999999</v>
          </cell>
          <cell r="M149">
            <v>12486</v>
          </cell>
          <cell r="N149">
            <v>12432</v>
          </cell>
          <cell r="O149">
            <v>0</v>
          </cell>
          <cell r="P149">
            <v>0</v>
          </cell>
          <cell r="Q149">
            <v>2.2580000000000076E-2</v>
          </cell>
          <cell r="R149">
            <v>1184.885500000004</v>
          </cell>
          <cell r="S149">
            <v>2133978.7855000072</v>
          </cell>
          <cell r="T149">
            <v>294.19482000000062</v>
          </cell>
          <cell r="U149">
            <v>595.79588000000149</v>
          </cell>
          <cell r="V149">
            <v>884.32312000000093</v>
          </cell>
          <cell r="W149">
            <v>1184.885500000004</v>
          </cell>
          <cell r="X149">
            <v>529844.87082000112</v>
          </cell>
          <cell r="Y149">
            <v>543183.50906000158</v>
          </cell>
          <cell r="Z149">
            <v>519637.55923999916</v>
          </cell>
          <cell r="AA149">
            <v>541312.84638000536</v>
          </cell>
          <cell r="AB149">
            <v>543</v>
          </cell>
          <cell r="AC149">
            <v>925</v>
          </cell>
          <cell r="AD149">
            <v>0</v>
          </cell>
          <cell r="AE149">
            <v>0</v>
          </cell>
          <cell r="AF149">
            <v>529844.87082000112</v>
          </cell>
          <cell r="AG149">
            <v>543183.50906000158</v>
          </cell>
          <cell r="AH149">
            <v>0</v>
          </cell>
          <cell r="AI149">
            <v>0</v>
          </cell>
          <cell r="AJ149">
            <v>2133978.7855000072</v>
          </cell>
          <cell r="AK149">
            <v>9528000</v>
          </cell>
          <cell r="AL149">
            <v>1801</v>
          </cell>
          <cell r="AM149">
            <v>52475</v>
          </cell>
          <cell r="AN149">
            <v>51290.114499999996</v>
          </cell>
          <cell r="AO149">
            <v>39446</v>
          </cell>
          <cell r="AP149">
            <v>38555.309319999993</v>
          </cell>
          <cell r="AQ149">
            <v>-248.80517999999938</v>
          </cell>
          <cell r="AR149">
            <v>623.39893999999913</v>
          </cell>
          <cell r="AS149">
            <v>0</v>
          </cell>
          <cell r="AT149">
            <v>0</v>
          </cell>
        </row>
        <row r="150">
          <cell r="D150" t="str">
            <v>E06000037</v>
          </cell>
          <cell r="E150">
            <v>2615</v>
          </cell>
          <cell r="F150">
            <v>2626</v>
          </cell>
          <cell r="G150">
            <v>2633</v>
          </cell>
          <cell r="H150">
            <v>2914</v>
          </cell>
          <cell r="I150">
            <v>2679</v>
          </cell>
          <cell r="J150">
            <v>2696</v>
          </cell>
          <cell r="K150">
            <v>2704</v>
          </cell>
          <cell r="L150">
            <v>2928</v>
          </cell>
          <cell r="M150">
            <v>2745</v>
          </cell>
          <cell r="N150">
            <v>2670</v>
          </cell>
          <cell r="O150">
            <v>0</v>
          </cell>
          <cell r="P150">
            <v>0</v>
          </cell>
          <cell r="Q150">
            <v>-2.0300333704115683E-2</v>
          </cell>
          <cell r="R150">
            <v>-219</v>
          </cell>
          <cell r="S150">
            <v>0</v>
          </cell>
          <cell r="T150">
            <v>-64</v>
          </cell>
          <cell r="U150">
            <v>-134</v>
          </cell>
          <cell r="V150">
            <v>-205</v>
          </cell>
          <cell r="W150">
            <v>-219</v>
          </cell>
          <cell r="X150">
            <v>0</v>
          </cell>
          <cell r="Y150">
            <v>0</v>
          </cell>
          <cell r="Z150">
            <v>0</v>
          </cell>
          <cell r="AA150">
            <v>0</v>
          </cell>
          <cell r="AB150">
            <v>-130</v>
          </cell>
          <cell r="AC150">
            <v>-44</v>
          </cell>
          <cell r="AD150">
            <v>0</v>
          </cell>
          <cell r="AE150">
            <v>0</v>
          </cell>
          <cell r="AF150">
            <v>0</v>
          </cell>
          <cell r="AG150">
            <v>0</v>
          </cell>
          <cell r="AH150">
            <v>0</v>
          </cell>
          <cell r="AI150">
            <v>0</v>
          </cell>
          <cell r="AJ150">
            <v>0</v>
          </cell>
          <cell r="AK150">
            <v>2465000</v>
          </cell>
          <cell r="AL150">
            <v>2307</v>
          </cell>
          <cell r="AM150">
            <v>10788</v>
          </cell>
          <cell r="AN150">
            <v>11007</v>
          </cell>
          <cell r="AO150">
            <v>8173</v>
          </cell>
          <cell r="AP150">
            <v>8328</v>
          </cell>
          <cell r="AQ150">
            <v>66</v>
          </cell>
          <cell r="AR150">
            <v>26</v>
          </cell>
          <cell r="AS150">
            <v>0</v>
          </cell>
          <cell r="AT150">
            <v>0</v>
          </cell>
        </row>
        <row r="151">
          <cell r="D151" t="str">
            <v>E10000032</v>
          </cell>
          <cell r="E151">
            <v>20521</v>
          </cell>
          <cell r="F151">
            <v>20558</v>
          </cell>
          <cell r="G151">
            <v>19992</v>
          </cell>
          <cell r="H151">
            <v>20828</v>
          </cell>
          <cell r="I151">
            <v>19802.764999999999</v>
          </cell>
          <cell r="J151">
            <v>19838.47</v>
          </cell>
          <cell r="K151">
            <v>19292.28</v>
          </cell>
          <cell r="L151">
            <v>20099.02</v>
          </cell>
          <cell r="M151">
            <v>20263</v>
          </cell>
          <cell r="N151">
            <v>20855</v>
          </cell>
          <cell r="O151">
            <v>0</v>
          </cell>
          <cell r="P151">
            <v>0</v>
          </cell>
          <cell r="Q151">
            <v>3.4999999999999955E-2</v>
          </cell>
          <cell r="R151">
            <v>2866.4649999999965</v>
          </cell>
          <cell r="S151">
            <v>6879515.9999999916</v>
          </cell>
          <cell r="T151">
            <v>718.23500000000058</v>
          </cell>
          <cell r="U151">
            <v>1437.7649999999994</v>
          </cell>
          <cell r="V151">
            <v>2137.4850000000006</v>
          </cell>
          <cell r="W151">
            <v>2866.4649999999965</v>
          </cell>
          <cell r="X151">
            <v>1723764.0000000014</v>
          </cell>
          <cell r="Y151">
            <v>1726871.9999999972</v>
          </cell>
          <cell r="Z151">
            <v>1679328.0000000023</v>
          </cell>
          <cell r="AA151">
            <v>1749551.9999999907</v>
          </cell>
          <cell r="AB151">
            <v>258</v>
          </cell>
          <cell r="AC151">
            <v>-297</v>
          </cell>
          <cell r="AD151">
            <v>0</v>
          </cell>
          <cell r="AE151">
            <v>0</v>
          </cell>
          <cell r="AF151">
            <v>619200</v>
          </cell>
          <cell r="AG151">
            <v>0</v>
          </cell>
          <cell r="AH151">
            <v>0</v>
          </cell>
          <cell r="AI151">
            <v>0</v>
          </cell>
          <cell r="AJ151">
            <v>6879515.9999999916</v>
          </cell>
          <cell r="AK151">
            <v>14899000</v>
          </cell>
          <cell r="AL151">
            <v>2400</v>
          </cell>
          <cell r="AM151">
            <v>81899</v>
          </cell>
          <cell r="AN151">
            <v>79032.535000000003</v>
          </cell>
          <cell r="AO151">
            <v>61378</v>
          </cell>
          <cell r="AP151">
            <v>59229.770000000004</v>
          </cell>
          <cell r="AQ151">
            <v>460.23500000000058</v>
          </cell>
          <cell r="AR151">
            <v>-1016.5299999999988</v>
          </cell>
          <cell r="AS151">
            <v>0</v>
          </cell>
          <cell r="AT151">
            <v>0</v>
          </cell>
        </row>
        <row r="152">
          <cell r="D152" t="str">
            <v>E09000033</v>
          </cell>
          <cell r="E152">
            <v>4414</v>
          </cell>
          <cell r="F152">
            <v>3698</v>
          </cell>
          <cell r="G152">
            <v>3731</v>
          </cell>
          <cell r="H152">
            <v>3731</v>
          </cell>
          <cell r="I152">
            <v>3657</v>
          </cell>
          <cell r="J152">
            <v>3879</v>
          </cell>
          <cell r="K152">
            <v>3904</v>
          </cell>
          <cell r="L152">
            <v>3869</v>
          </cell>
          <cell r="M152">
            <v>4600</v>
          </cell>
          <cell r="N152">
            <v>3485</v>
          </cell>
          <cell r="O152">
            <v>0</v>
          </cell>
          <cell r="P152">
            <v>0</v>
          </cell>
          <cell r="Q152">
            <v>1.7015538718376782E-2</v>
          </cell>
          <cell r="R152">
            <v>265</v>
          </cell>
          <cell r="S152">
            <v>520990</v>
          </cell>
          <cell r="T152">
            <v>757</v>
          </cell>
          <cell r="U152">
            <v>576</v>
          </cell>
          <cell r="V152">
            <v>403</v>
          </cell>
          <cell r="W152">
            <v>265</v>
          </cell>
          <cell r="X152">
            <v>520990</v>
          </cell>
          <cell r="Y152">
            <v>0</v>
          </cell>
          <cell r="Z152">
            <v>0</v>
          </cell>
          <cell r="AA152">
            <v>0</v>
          </cell>
          <cell r="AB152">
            <v>-186</v>
          </cell>
          <cell r="AC152">
            <v>213</v>
          </cell>
          <cell r="AD152">
            <v>0</v>
          </cell>
          <cell r="AE152">
            <v>0</v>
          </cell>
          <cell r="AF152">
            <v>0</v>
          </cell>
          <cell r="AG152">
            <v>53082</v>
          </cell>
          <cell r="AH152">
            <v>0</v>
          </cell>
          <cell r="AI152">
            <v>0</v>
          </cell>
          <cell r="AJ152">
            <v>520990</v>
          </cell>
          <cell r="AK152">
            <v>5261000</v>
          </cell>
          <cell r="AL152">
            <v>1966</v>
          </cell>
          <cell r="AM152">
            <v>15574</v>
          </cell>
          <cell r="AN152">
            <v>15309</v>
          </cell>
          <cell r="AO152">
            <v>11160</v>
          </cell>
          <cell r="AP152">
            <v>11652</v>
          </cell>
          <cell r="AQ152">
            <v>943</v>
          </cell>
          <cell r="AR152">
            <v>394</v>
          </cell>
          <cell r="AS152">
            <v>0</v>
          </cell>
          <cell r="AT152">
            <v>0</v>
          </cell>
        </row>
        <row r="153">
          <cell r="D153" t="str">
            <v>E08000010</v>
          </cell>
          <cell r="E153">
            <v>8319</v>
          </cell>
          <cell r="F153">
            <v>8503</v>
          </cell>
          <cell r="G153">
            <v>8463</v>
          </cell>
          <cell r="H153">
            <v>8347</v>
          </cell>
          <cell r="I153">
            <v>8029</v>
          </cell>
          <cell r="J153">
            <v>8205</v>
          </cell>
          <cell r="K153">
            <v>8169</v>
          </cell>
          <cell r="L153">
            <v>8051</v>
          </cell>
          <cell r="M153">
            <v>7901</v>
          </cell>
          <cell r="N153">
            <v>8032</v>
          </cell>
          <cell r="O153">
            <v>0</v>
          </cell>
          <cell r="P153">
            <v>0</v>
          </cell>
          <cell r="Q153">
            <v>3.5026165556612747E-2</v>
          </cell>
          <cell r="R153">
            <v>1178</v>
          </cell>
          <cell r="S153">
            <v>1755220</v>
          </cell>
          <cell r="T153">
            <v>290</v>
          </cell>
          <cell r="U153">
            <v>588</v>
          </cell>
          <cell r="V153">
            <v>882</v>
          </cell>
          <cell r="W153">
            <v>1178</v>
          </cell>
          <cell r="X153">
            <v>432100</v>
          </cell>
          <cell r="Y153">
            <v>444020</v>
          </cell>
          <cell r="Z153">
            <v>438060</v>
          </cell>
          <cell r="AA153">
            <v>441040</v>
          </cell>
          <cell r="AB153">
            <v>418</v>
          </cell>
          <cell r="AC153">
            <v>471</v>
          </cell>
          <cell r="AD153">
            <v>0</v>
          </cell>
          <cell r="AE153">
            <v>0</v>
          </cell>
          <cell r="AF153">
            <v>432100</v>
          </cell>
          <cell r="AG153">
            <v>444020</v>
          </cell>
          <cell r="AH153">
            <v>0</v>
          </cell>
          <cell r="AI153">
            <v>0</v>
          </cell>
          <cell r="AJ153">
            <v>1755220</v>
          </cell>
          <cell r="AK153">
            <v>6457000</v>
          </cell>
          <cell r="AL153">
            <v>1490</v>
          </cell>
          <cell r="AM153">
            <v>33632</v>
          </cell>
          <cell r="AN153">
            <v>32454</v>
          </cell>
          <cell r="AO153">
            <v>25313</v>
          </cell>
          <cell r="AP153">
            <v>24425</v>
          </cell>
          <cell r="AQ153">
            <v>-128</v>
          </cell>
          <cell r="AR153">
            <v>173</v>
          </cell>
          <cell r="AS153">
            <v>0</v>
          </cell>
          <cell r="AT153">
            <v>0</v>
          </cell>
        </row>
        <row r="154">
          <cell r="D154" t="str">
            <v>E06000054</v>
          </cell>
          <cell r="E154">
            <v>10161</v>
          </cell>
          <cell r="F154">
            <v>10392</v>
          </cell>
          <cell r="G154">
            <v>10374</v>
          </cell>
          <cell r="H154">
            <v>10368</v>
          </cell>
          <cell r="I154">
            <v>9628</v>
          </cell>
          <cell r="J154">
            <v>10528</v>
          </cell>
          <cell r="K154">
            <v>10015</v>
          </cell>
          <cell r="L154">
            <v>9581</v>
          </cell>
          <cell r="M154">
            <v>9965</v>
          </cell>
          <cell r="N154">
            <v>10222</v>
          </cell>
          <cell r="O154">
            <v>0</v>
          </cell>
          <cell r="P154">
            <v>0</v>
          </cell>
          <cell r="Q154">
            <v>3.7365298462283571E-2</v>
          </cell>
          <cell r="R154">
            <v>1543</v>
          </cell>
          <cell r="S154">
            <v>2299070</v>
          </cell>
          <cell r="T154">
            <v>533</v>
          </cell>
          <cell r="U154">
            <v>397</v>
          </cell>
          <cell r="V154">
            <v>756</v>
          </cell>
          <cell r="W154">
            <v>1543</v>
          </cell>
          <cell r="X154">
            <v>794170</v>
          </cell>
          <cell r="Y154">
            <v>0</v>
          </cell>
          <cell r="Z154">
            <v>332270</v>
          </cell>
          <cell r="AA154">
            <v>1172630</v>
          </cell>
          <cell r="AB154">
            <v>196</v>
          </cell>
          <cell r="AC154">
            <v>170</v>
          </cell>
          <cell r="AD154">
            <v>0</v>
          </cell>
          <cell r="AE154">
            <v>0</v>
          </cell>
          <cell r="AF154">
            <v>292040</v>
          </cell>
          <cell r="AG154">
            <v>253300</v>
          </cell>
          <cell r="AH154">
            <v>0</v>
          </cell>
          <cell r="AI154">
            <v>0</v>
          </cell>
          <cell r="AJ154">
            <v>2299070</v>
          </cell>
          <cell r="AK154">
            <v>7825000</v>
          </cell>
          <cell r="AL154">
            <v>1490</v>
          </cell>
          <cell r="AM154">
            <v>41295</v>
          </cell>
          <cell r="AN154">
            <v>39752</v>
          </cell>
          <cell r="AO154">
            <v>31134</v>
          </cell>
          <cell r="AP154">
            <v>30124</v>
          </cell>
          <cell r="AQ154">
            <v>337</v>
          </cell>
          <cell r="AR154">
            <v>306</v>
          </cell>
          <cell r="AS154">
            <v>0</v>
          </cell>
          <cell r="AT154">
            <v>0</v>
          </cell>
        </row>
        <row r="155">
          <cell r="D155" t="str">
            <v>E06000040</v>
          </cell>
          <cell r="E155">
            <v>3128</v>
          </cell>
          <cell r="F155">
            <v>3349</v>
          </cell>
          <cell r="G155">
            <v>2764</v>
          </cell>
          <cell r="H155">
            <v>2956</v>
          </cell>
          <cell r="I155">
            <v>3018</v>
          </cell>
          <cell r="J155">
            <v>3231</v>
          </cell>
          <cell r="K155">
            <v>2667</v>
          </cell>
          <cell r="L155">
            <v>2852</v>
          </cell>
          <cell r="M155">
            <v>3476</v>
          </cell>
          <cell r="N155">
            <v>3473</v>
          </cell>
          <cell r="O155">
            <v>0</v>
          </cell>
          <cell r="P155">
            <v>0</v>
          </cell>
          <cell r="Q155">
            <v>3.5172583422152986E-2</v>
          </cell>
          <cell r="R155">
            <v>429</v>
          </cell>
          <cell r="S155">
            <v>639210</v>
          </cell>
          <cell r="T155">
            <v>110</v>
          </cell>
          <cell r="U155">
            <v>228</v>
          </cell>
          <cell r="V155">
            <v>325</v>
          </cell>
          <cell r="W155">
            <v>429</v>
          </cell>
          <cell r="X155">
            <v>163900</v>
          </cell>
          <cell r="Y155">
            <v>175820</v>
          </cell>
          <cell r="Z155">
            <v>144530</v>
          </cell>
          <cell r="AA155">
            <v>154960</v>
          </cell>
          <cell r="AB155">
            <v>-348</v>
          </cell>
          <cell r="AC155">
            <v>-124</v>
          </cell>
          <cell r="AD155">
            <v>0</v>
          </cell>
          <cell r="AE155">
            <v>0</v>
          </cell>
          <cell r="AF155">
            <v>0</v>
          </cell>
          <cell r="AG155">
            <v>0</v>
          </cell>
          <cell r="AH155">
            <v>0</v>
          </cell>
          <cell r="AI155">
            <v>0</v>
          </cell>
          <cell r="AJ155">
            <v>639210</v>
          </cell>
          <cell r="AK155">
            <v>2266000</v>
          </cell>
          <cell r="AL155">
            <v>1490</v>
          </cell>
          <cell r="AM155">
            <v>12197</v>
          </cell>
          <cell r="AN155">
            <v>11768</v>
          </cell>
          <cell r="AO155">
            <v>9069</v>
          </cell>
          <cell r="AP155">
            <v>8750</v>
          </cell>
          <cell r="AQ155">
            <v>458</v>
          </cell>
          <cell r="AR155">
            <v>-242</v>
          </cell>
          <cell r="AS155">
            <v>0</v>
          </cell>
          <cell r="AT155">
            <v>0</v>
          </cell>
        </row>
        <row r="156">
          <cell r="D156" t="str">
            <v>E08000015</v>
          </cell>
          <cell r="E156">
            <v>11490</v>
          </cell>
          <cell r="F156">
            <v>11491</v>
          </cell>
          <cell r="G156">
            <v>11710</v>
          </cell>
          <cell r="H156">
            <v>11948</v>
          </cell>
          <cell r="I156">
            <v>11214</v>
          </cell>
          <cell r="J156">
            <v>11659</v>
          </cell>
          <cell r="K156">
            <v>11880</v>
          </cell>
          <cell r="L156">
            <v>12124</v>
          </cell>
          <cell r="M156">
            <v>11301</v>
          </cell>
          <cell r="N156">
            <v>11407</v>
          </cell>
          <cell r="O156">
            <v>0</v>
          </cell>
          <cell r="P156">
            <v>0</v>
          </cell>
          <cell r="Q156">
            <v>-5.1030253650378435E-3</v>
          </cell>
          <cell r="R156">
            <v>-238</v>
          </cell>
          <cell r="S156">
            <v>0</v>
          </cell>
          <cell r="T156">
            <v>276</v>
          </cell>
          <cell r="U156">
            <v>108</v>
          </cell>
          <cell r="V156">
            <v>-62</v>
          </cell>
          <cell r="W156">
            <v>-238</v>
          </cell>
          <cell r="X156">
            <v>0</v>
          </cell>
          <cell r="Y156">
            <v>0</v>
          </cell>
          <cell r="Z156">
            <v>0</v>
          </cell>
          <cell r="AA156">
            <v>0</v>
          </cell>
          <cell r="AB156">
            <v>189</v>
          </cell>
          <cell r="AC156">
            <v>84</v>
          </cell>
          <cell r="AD156">
            <v>0</v>
          </cell>
          <cell r="AE156">
            <v>0</v>
          </cell>
          <cell r="AF156">
            <v>0</v>
          </cell>
          <cell r="AG156">
            <v>0</v>
          </cell>
          <cell r="AH156">
            <v>0</v>
          </cell>
          <cell r="AI156">
            <v>0</v>
          </cell>
          <cell r="AJ156">
            <v>0</v>
          </cell>
          <cell r="AK156">
            <v>7206000</v>
          </cell>
          <cell r="AL156">
            <v>1490</v>
          </cell>
          <cell r="AM156">
            <v>46639</v>
          </cell>
          <cell r="AN156">
            <v>46877</v>
          </cell>
          <cell r="AO156">
            <v>35149</v>
          </cell>
          <cell r="AP156">
            <v>35663</v>
          </cell>
          <cell r="AQ156">
            <v>87</v>
          </cell>
          <cell r="AR156">
            <v>252</v>
          </cell>
          <cell r="AS156">
            <v>0</v>
          </cell>
          <cell r="AT156">
            <v>0</v>
          </cell>
        </row>
        <row r="157">
          <cell r="D157" t="str">
            <v>E06000041</v>
          </cell>
          <cell r="E157">
            <v>2606</v>
          </cell>
          <cell r="F157">
            <v>2698</v>
          </cell>
          <cell r="G157">
            <v>2669</v>
          </cell>
          <cell r="H157">
            <v>2910</v>
          </cell>
          <cell r="I157">
            <v>2869</v>
          </cell>
          <cell r="J157">
            <v>2742</v>
          </cell>
          <cell r="K157">
            <v>2699</v>
          </cell>
          <cell r="L157">
            <v>2977</v>
          </cell>
          <cell r="M157">
            <v>2796</v>
          </cell>
          <cell r="N157">
            <v>2828</v>
          </cell>
          <cell r="O157">
            <v>0</v>
          </cell>
          <cell r="P157">
            <v>0</v>
          </cell>
          <cell r="Q157">
            <v>-3.7122117063309749E-2</v>
          </cell>
          <cell r="R157">
            <v>-404</v>
          </cell>
          <cell r="S157">
            <v>0</v>
          </cell>
          <cell r="T157">
            <v>-263</v>
          </cell>
          <cell r="U157">
            <v>-307</v>
          </cell>
          <cell r="V157">
            <v>-337</v>
          </cell>
          <cell r="W157">
            <v>-404</v>
          </cell>
          <cell r="X157">
            <v>0</v>
          </cell>
          <cell r="Y157">
            <v>0</v>
          </cell>
          <cell r="Z157">
            <v>0</v>
          </cell>
          <cell r="AA157">
            <v>0</v>
          </cell>
          <cell r="AB157">
            <v>-190</v>
          </cell>
          <cell r="AC157">
            <v>-130</v>
          </cell>
          <cell r="AD157">
            <v>0</v>
          </cell>
          <cell r="AE157">
            <v>0</v>
          </cell>
          <cell r="AF157">
            <v>0</v>
          </cell>
          <cell r="AG157">
            <v>0</v>
          </cell>
          <cell r="AH157">
            <v>0</v>
          </cell>
          <cell r="AI157">
            <v>0</v>
          </cell>
          <cell r="AJ157">
            <v>0</v>
          </cell>
          <cell r="AK157">
            <v>2148000</v>
          </cell>
          <cell r="AL157">
            <v>2307</v>
          </cell>
          <cell r="AM157">
            <v>10883</v>
          </cell>
          <cell r="AN157">
            <v>11287</v>
          </cell>
          <cell r="AO157">
            <v>8277</v>
          </cell>
          <cell r="AP157">
            <v>8418</v>
          </cell>
          <cell r="AQ157">
            <v>-73</v>
          </cell>
          <cell r="AR157">
            <v>-86</v>
          </cell>
          <cell r="AS157">
            <v>0</v>
          </cell>
          <cell r="AT157">
            <v>0</v>
          </cell>
        </row>
        <row r="158">
          <cell r="D158" t="str">
            <v>E08000031</v>
          </cell>
          <cell r="E158">
            <v>7027</v>
          </cell>
          <cell r="F158">
            <v>7855</v>
          </cell>
          <cell r="G158">
            <v>7463</v>
          </cell>
          <cell r="H158">
            <v>7969</v>
          </cell>
          <cell r="I158">
            <v>7313</v>
          </cell>
          <cell r="J158">
            <v>7313</v>
          </cell>
          <cell r="K158">
            <v>7313</v>
          </cell>
          <cell r="L158">
            <v>7314</v>
          </cell>
          <cell r="M158">
            <v>7731</v>
          </cell>
          <cell r="N158">
            <v>7377</v>
          </cell>
          <cell r="O158">
            <v>0</v>
          </cell>
          <cell r="P158">
            <v>0</v>
          </cell>
          <cell r="Q158">
            <v>3.5000329880583228E-2</v>
          </cell>
          <cell r="R158">
            <v>1061</v>
          </cell>
          <cell r="S158">
            <v>1580890</v>
          </cell>
          <cell r="T158">
            <v>-286</v>
          </cell>
          <cell r="U158">
            <v>256</v>
          </cell>
          <cell r="V158">
            <v>406</v>
          </cell>
          <cell r="W158">
            <v>1061</v>
          </cell>
          <cell r="X158">
            <v>0</v>
          </cell>
          <cell r="Y158">
            <v>381440</v>
          </cell>
          <cell r="Z158">
            <v>223500</v>
          </cell>
          <cell r="AA158">
            <v>975950</v>
          </cell>
          <cell r="AB158">
            <v>-704</v>
          </cell>
          <cell r="AC158">
            <v>478</v>
          </cell>
          <cell r="AD158">
            <v>0</v>
          </cell>
          <cell r="AE158">
            <v>0</v>
          </cell>
          <cell r="AF158">
            <v>0</v>
          </cell>
          <cell r="AG158">
            <v>0</v>
          </cell>
          <cell r="AH158">
            <v>0</v>
          </cell>
          <cell r="AI158">
            <v>0</v>
          </cell>
          <cell r="AJ158">
            <v>1580890</v>
          </cell>
          <cell r="AK158">
            <v>5185000</v>
          </cell>
          <cell r="AL158">
            <v>1490</v>
          </cell>
          <cell r="AM158">
            <v>30314</v>
          </cell>
          <cell r="AN158">
            <v>29253</v>
          </cell>
          <cell r="AO158">
            <v>23287</v>
          </cell>
          <cell r="AP158">
            <v>21940</v>
          </cell>
          <cell r="AQ158">
            <v>418</v>
          </cell>
          <cell r="AR158">
            <v>-64</v>
          </cell>
          <cell r="AS158">
            <v>0</v>
          </cell>
          <cell r="AT158">
            <v>0</v>
          </cell>
        </row>
        <row r="159">
          <cell r="D159" t="str">
            <v>E10000034</v>
          </cell>
          <cell r="E159">
            <v>12907</v>
          </cell>
          <cell r="F159">
            <v>13048</v>
          </cell>
          <cell r="G159">
            <v>12739</v>
          </cell>
          <cell r="H159">
            <v>13093</v>
          </cell>
          <cell r="I159">
            <v>12455</v>
          </cell>
          <cell r="J159">
            <v>12951</v>
          </cell>
          <cell r="K159">
            <v>12293</v>
          </cell>
          <cell r="L159">
            <v>12635</v>
          </cell>
          <cell r="M159">
            <v>12208</v>
          </cell>
          <cell r="N159">
            <v>12402</v>
          </cell>
          <cell r="O159">
            <v>0</v>
          </cell>
          <cell r="P159">
            <v>0</v>
          </cell>
          <cell r="Q159">
            <v>2.8057234441075947E-2</v>
          </cell>
          <cell r="R159">
            <v>1453</v>
          </cell>
          <cell r="S159">
            <v>2164970</v>
          </cell>
          <cell r="T159">
            <v>452</v>
          </cell>
          <cell r="U159">
            <v>549</v>
          </cell>
          <cell r="V159">
            <v>995</v>
          </cell>
          <cell r="W159">
            <v>1453</v>
          </cell>
          <cell r="X159">
            <v>673480</v>
          </cell>
          <cell r="Y159">
            <v>144530</v>
          </cell>
          <cell r="Z159">
            <v>664540</v>
          </cell>
          <cell r="AA159">
            <v>682420</v>
          </cell>
          <cell r="AB159">
            <v>699</v>
          </cell>
          <cell r="AC159">
            <v>646</v>
          </cell>
          <cell r="AD159">
            <v>0</v>
          </cell>
          <cell r="AE159">
            <v>0</v>
          </cell>
          <cell r="AF159">
            <v>673480</v>
          </cell>
          <cell r="AG159">
            <v>144530</v>
          </cell>
          <cell r="AH159">
            <v>0</v>
          </cell>
          <cell r="AI159">
            <v>0</v>
          </cell>
          <cell r="AJ159">
            <v>2164970</v>
          </cell>
          <cell r="AK159">
            <v>9684000</v>
          </cell>
          <cell r="AL159">
            <v>1490</v>
          </cell>
          <cell r="AM159">
            <v>51787</v>
          </cell>
          <cell r="AN159">
            <v>50334</v>
          </cell>
          <cell r="AO159">
            <v>38880</v>
          </cell>
          <cell r="AP159">
            <v>37879</v>
          </cell>
          <cell r="AQ159">
            <v>-247</v>
          </cell>
          <cell r="AR159">
            <v>549</v>
          </cell>
          <cell r="AS159">
            <v>0</v>
          </cell>
          <cell r="AT159">
            <v>0</v>
          </cell>
        </row>
        <row r="160">
          <cell r="D160" t="str">
            <v>E06000014</v>
          </cell>
          <cell r="E160">
            <v>4832</v>
          </cell>
          <cell r="F160">
            <v>4960</v>
          </cell>
          <cell r="G160">
            <v>4899</v>
          </cell>
          <cell r="H160">
            <v>5272</v>
          </cell>
          <cell r="I160">
            <v>4587</v>
          </cell>
          <cell r="J160">
            <v>4715</v>
          </cell>
          <cell r="K160">
            <v>4654</v>
          </cell>
          <cell r="L160">
            <v>5027</v>
          </cell>
          <cell r="M160">
            <v>5167</v>
          </cell>
          <cell r="N160">
            <v>5142</v>
          </cell>
          <cell r="O160">
            <v>0</v>
          </cell>
          <cell r="P160">
            <v>0</v>
          </cell>
          <cell r="Q160">
            <v>4.9090818013324648E-2</v>
          </cell>
          <cell r="R160">
            <v>980</v>
          </cell>
          <cell r="S160">
            <v>438060</v>
          </cell>
          <cell r="T160">
            <v>245</v>
          </cell>
          <cell r="U160">
            <v>490</v>
          </cell>
          <cell r="V160">
            <v>735</v>
          </cell>
          <cell r="W160">
            <v>980</v>
          </cell>
          <cell r="X160">
            <v>109515</v>
          </cell>
          <cell r="Y160">
            <v>109515</v>
          </cell>
          <cell r="Z160">
            <v>109515</v>
          </cell>
          <cell r="AA160">
            <v>109515</v>
          </cell>
          <cell r="AB160">
            <v>-335</v>
          </cell>
          <cell r="AC160">
            <v>-182</v>
          </cell>
          <cell r="AD160">
            <v>0</v>
          </cell>
          <cell r="AE160">
            <v>0</v>
          </cell>
          <cell r="AF160">
            <v>0</v>
          </cell>
          <cell r="AG160">
            <v>0</v>
          </cell>
          <cell r="AH160">
            <v>0</v>
          </cell>
          <cell r="AI160">
            <v>0</v>
          </cell>
          <cell r="AJ160">
            <v>438060</v>
          </cell>
          <cell r="AK160">
            <v>3230000</v>
          </cell>
          <cell r="AL160">
            <v>447</v>
          </cell>
          <cell r="AM160">
            <v>19963</v>
          </cell>
          <cell r="AN160">
            <v>18983</v>
          </cell>
          <cell r="AO160">
            <v>15131</v>
          </cell>
          <cell r="AP160">
            <v>14396</v>
          </cell>
          <cell r="AQ160">
            <v>580</v>
          </cell>
          <cell r="AR160">
            <v>-427</v>
          </cell>
          <cell r="AS160">
            <v>0</v>
          </cell>
          <cell r="AT16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D11" t="str">
            <v>E09000002</v>
          </cell>
        </row>
      </sheetData>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Introduction"/>
      <sheetName val="Submission 2 Raw Data"/>
      <sheetName val="Returns Enquiry"/>
      <sheetName val="Summary of Enquiry Tabs"/>
      <sheetName val="Returns Summary Backsheet"/>
      <sheetName val="Summary and Confirmations"/>
      <sheetName val="Summary &amp; Conf Backsheet"/>
      <sheetName val="HWB Funding Sources"/>
      <sheetName val="Funding Sources Enquiry"/>
      <sheetName val="Funding Sources Detail"/>
      <sheetName val="Funding Sources Backsheet"/>
      <sheetName val="CCG Minimum Contribution"/>
      <sheetName val="Expenditure Enquiry"/>
      <sheetName val="Expenditure Detail"/>
      <sheetName val="Expenditure Plan Backsheet"/>
      <sheetName val="NEA Enquiry"/>
      <sheetName val="Remaining Metrics Enquiry"/>
      <sheetName val="Metrics Detail"/>
      <sheetName val="Metrics Backsheet"/>
      <sheetName val="National Conditions Enquiry"/>
      <sheetName val="National Conditions Detail"/>
      <sheetName val="National Conditions Backsheet"/>
      <sheetName val="Comms by AT"/>
      <sheetName val="16-17 Performance Fund"/>
      <sheetName val="Org list"/>
      <sheetName val="CCG - HWB Mapping"/>
      <sheetName val="INTERNAL CHECKS"/>
      <sheetName val="Population - 65+"/>
      <sheetName val="Population - 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35"/>
  <sheetViews>
    <sheetView showGridLines="0" tabSelected="1" zoomScale="55" zoomScaleNormal="55" workbookViewId="0"/>
  </sheetViews>
  <sheetFormatPr defaultRowHeight="15"/>
  <cols>
    <col min="1" max="2" width="3.7109375" style="151" customWidth="1"/>
    <col min="3" max="3" width="100.7109375" style="151" customWidth="1"/>
    <col min="4" max="5" width="20.7109375" style="151" customWidth="1"/>
    <col min="6" max="6" width="64.28515625" style="151" customWidth="1"/>
    <col min="7" max="7" width="30.7109375" style="151" customWidth="1"/>
    <col min="8" max="8" width="20.7109375" style="151" customWidth="1"/>
    <col min="9" max="10" width="3.7109375" style="151" customWidth="1"/>
    <col min="11" max="256" width="8.85546875" style="39"/>
    <col min="257" max="257" width="2.85546875" style="39" customWidth="1"/>
    <col min="258" max="258" width="2.140625" style="39" customWidth="1"/>
    <col min="259" max="259" width="16.42578125" style="39" customWidth="1"/>
    <col min="260" max="261" width="19" style="39" customWidth="1"/>
    <col min="262" max="262" width="20.42578125" style="39" customWidth="1"/>
    <col min="263" max="263" width="48.42578125" style="39" customWidth="1"/>
    <col min="264" max="264" width="52" style="39" customWidth="1"/>
    <col min="265" max="265" width="4.85546875" style="39" customWidth="1"/>
    <col min="266" max="266" width="2.140625" style="39" customWidth="1"/>
    <col min="267" max="512" width="8.85546875" style="39"/>
    <col min="513" max="513" width="2.85546875" style="39" customWidth="1"/>
    <col min="514" max="514" width="2.140625" style="39" customWidth="1"/>
    <col min="515" max="515" width="16.42578125" style="39" customWidth="1"/>
    <col min="516" max="517" width="19" style="39" customWidth="1"/>
    <col min="518" max="518" width="20.42578125" style="39" customWidth="1"/>
    <col min="519" max="519" width="48.42578125" style="39" customWidth="1"/>
    <col min="520" max="520" width="52" style="39" customWidth="1"/>
    <col min="521" max="521" width="4.85546875" style="39" customWidth="1"/>
    <col min="522" max="522" width="2.140625" style="39" customWidth="1"/>
    <col min="523" max="768" width="8.85546875" style="39"/>
    <col min="769" max="769" width="2.85546875" style="39" customWidth="1"/>
    <col min="770" max="770" width="2.140625" style="39" customWidth="1"/>
    <col min="771" max="771" width="16.42578125" style="39" customWidth="1"/>
    <col min="772" max="773" width="19" style="39" customWidth="1"/>
    <col min="774" max="774" width="20.42578125" style="39" customWidth="1"/>
    <col min="775" max="775" width="48.42578125" style="39" customWidth="1"/>
    <col min="776" max="776" width="52" style="39" customWidth="1"/>
    <col min="777" max="777" width="4.85546875" style="39" customWidth="1"/>
    <col min="778" max="778" width="2.140625" style="39" customWidth="1"/>
    <col min="779" max="1024" width="8.85546875" style="39"/>
    <col min="1025" max="1025" width="2.85546875" style="39" customWidth="1"/>
    <col min="1026" max="1026" width="2.140625" style="39" customWidth="1"/>
    <col min="1027" max="1027" width="16.42578125" style="39" customWidth="1"/>
    <col min="1028" max="1029" width="19" style="39" customWidth="1"/>
    <col min="1030" max="1030" width="20.42578125" style="39" customWidth="1"/>
    <col min="1031" max="1031" width="48.42578125" style="39" customWidth="1"/>
    <col min="1032" max="1032" width="52" style="39" customWidth="1"/>
    <col min="1033" max="1033" width="4.85546875" style="39" customWidth="1"/>
    <col min="1034" max="1034" width="2.140625" style="39" customWidth="1"/>
    <col min="1035" max="1280" width="8.85546875" style="39"/>
    <col min="1281" max="1281" width="2.85546875" style="39" customWidth="1"/>
    <col min="1282" max="1282" width="2.140625" style="39" customWidth="1"/>
    <col min="1283" max="1283" width="16.42578125" style="39" customWidth="1"/>
    <col min="1284" max="1285" width="19" style="39" customWidth="1"/>
    <col min="1286" max="1286" width="20.42578125" style="39" customWidth="1"/>
    <col min="1287" max="1287" width="48.42578125" style="39" customWidth="1"/>
    <col min="1288" max="1288" width="52" style="39" customWidth="1"/>
    <col min="1289" max="1289" width="4.85546875" style="39" customWidth="1"/>
    <col min="1290" max="1290" width="2.140625" style="39" customWidth="1"/>
    <col min="1291" max="1536" width="8.85546875" style="39"/>
    <col min="1537" max="1537" width="2.85546875" style="39" customWidth="1"/>
    <col min="1538" max="1538" width="2.140625" style="39" customWidth="1"/>
    <col min="1539" max="1539" width="16.42578125" style="39" customWidth="1"/>
    <col min="1540" max="1541" width="19" style="39" customWidth="1"/>
    <col min="1542" max="1542" width="20.42578125" style="39" customWidth="1"/>
    <col min="1543" max="1543" width="48.42578125" style="39" customWidth="1"/>
    <col min="1544" max="1544" width="52" style="39" customWidth="1"/>
    <col min="1545" max="1545" width="4.85546875" style="39" customWidth="1"/>
    <col min="1546" max="1546" width="2.140625" style="39" customWidth="1"/>
    <col min="1547" max="1792" width="8.85546875" style="39"/>
    <col min="1793" max="1793" width="2.85546875" style="39" customWidth="1"/>
    <col min="1794" max="1794" width="2.140625" style="39" customWidth="1"/>
    <col min="1795" max="1795" width="16.42578125" style="39" customWidth="1"/>
    <col min="1796" max="1797" width="19" style="39" customWidth="1"/>
    <col min="1798" max="1798" width="20.42578125" style="39" customWidth="1"/>
    <col min="1799" max="1799" width="48.42578125" style="39" customWidth="1"/>
    <col min="1800" max="1800" width="52" style="39" customWidth="1"/>
    <col min="1801" max="1801" width="4.85546875" style="39" customWidth="1"/>
    <col min="1802" max="1802" width="2.140625" style="39" customWidth="1"/>
    <col min="1803" max="2048" width="8.85546875" style="39"/>
    <col min="2049" max="2049" width="2.85546875" style="39" customWidth="1"/>
    <col min="2050" max="2050" width="2.140625" style="39" customWidth="1"/>
    <col min="2051" max="2051" width="16.42578125" style="39" customWidth="1"/>
    <col min="2052" max="2053" width="19" style="39" customWidth="1"/>
    <col min="2054" max="2054" width="20.42578125" style="39" customWidth="1"/>
    <col min="2055" max="2055" width="48.42578125" style="39" customWidth="1"/>
    <col min="2056" max="2056" width="52" style="39" customWidth="1"/>
    <col min="2057" max="2057" width="4.85546875" style="39" customWidth="1"/>
    <col min="2058" max="2058" width="2.140625" style="39" customWidth="1"/>
    <col min="2059" max="2304" width="8.85546875" style="39"/>
    <col min="2305" max="2305" width="2.85546875" style="39" customWidth="1"/>
    <col min="2306" max="2306" width="2.140625" style="39" customWidth="1"/>
    <col min="2307" max="2307" width="16.42578125" style="39" customWidth="1"/>
    <col min="2308" max="2309" width="19" style="39" customWidth="1"/>
    <col min="2310" max="2310" width="20.42578125" style="39" customWidth="1"/>
    <col min="2311" max="2311" width="48.42578125" style="39" customWidth="1"/>
    <col min="2312" max="2312" width="52" style="39" customWidth="1"/>
    <col min="2313" max="2313" width="4.85546875" style="39" customWidth="1"/>
    <col min="2314" max="2314" width="2.140625" style="39" customWidth="1"/>
    <col min="2315" max="2560" width="8.85546875" style="39"/>
    <col min="2561" max="2561" width="2.85546875" style="39" customWidth="1"/>
    <col min="2562" max="2562" width="2.140625" style="39" customWidth="1"/>
    <col min="2563" max="2563" width="16.42578125" style="39" customWidth="1"/>
    <col min="2564" max="2565" width="19" style="39" customWidth="1"/>
    <col min="2566" max="2566" width="20.42578125" style="39" customWidth="1"/>
    <col min="2567" max="2567" width="48.42578125" style="39" customWidth="1"/>
    <col min="2568" max="2568" width="52" style="39" customWidth="1"/>
    <col min="2569" max="2569" width="4.85546875" style="39" customWidth="1"/>
    <col min="2570" max="2570" width="2.140625" style="39" customWidth="1"/>
    <col min="2571" max="2816" width="8.85546875" style="39"/>
    <col min="2817" max="2817" width="2.85546875" style="39" customWidth="1"/>
    <col min="2818" max="2818" width="2.140625" style="39" customWidth="1"/>
    <col min="2819" max="2819" width="16.42578125" style="39" customWidth="1"/>
    <col min="2820" max="2821" width="19" style="39" customWidth="1"/>
    <col min="2822" max="2822" width="20.42578125" style="39" customWidth="1"/>
    <col min="2823" max="2823" width="48.42578125" style="39" customWidth="1"/>
    <col min="2824" max="2824" width="52" style="39" customWidth="1"/>
    <col min="2825" max="2825" width="4.85546875" style="39" customWidth="1"/>
    <col min="2826" max="2826" width="2.140625" style="39" customWidth="1"/>
    <col min="2827" max="3072" width="8.85546875" style="39"/>
    <col min="3073" max="3073" width="2.85546875" style="39" customWidth="1"/>
    <col min="3074" max="3074" width="2.140625" style="39" customWidth="1"/>
    <col min="3075" max="3075" width="16.42578125" style="39" customWidth="1"/>
    <col min="3076" max="3077" width="19" style="39" customWidth="1"/>
    <col min="3078" max="3078" width="20.42578125" style="39" customWidth="1"/>
    <col min="3079" max="3079" width="48.42578125" style="39" customWidth="1"/>
    <col min="3080" max="3080" width="52" style="39" customWidth="1"/>
    <col min="3081" max="3081" width="4.85546875" style="39" customWidth="1"/>
    <col min="3082" max="3082" width="2.140625" style="39" customWidth="1"/>
    <col min="3083" max="3328" width="8.85546875" style="39"/>
    <col min="3329" max="3329" width="2.85546875" style="39" customWidth="1"/>
    <col min="3330" max="3330" width="2.140625" style="39" customWidth="1"/>
    <col min="3331" max="3331" width="16.42578125" style="39" customWidth="1"/>
    <col min="3332" max="3333" width="19" style="39" customWidth="1"/>
    <col min="3334" max="3334" width="20.42578125" style="39" customWidth="1"/>
    <col min="3335" max="3335" width="48.42578125" style="39" customWidth="1"/>
    <col min="3336" max="3336" width="52" style="39" customWidth="1"/>
    <col min="3337" max="3337" width="4.85546875" style="39" customWidth="1"/>
    <col min="3338" max="3338" width="2.140625" style="39" customWidth="1"/>
    <col min="3339" max="3584" width="8.85546875" style="39"/>
    <col min="3585" max="3585" width="2.85546875" style="39" customWidth="1"/>
    <col min="3586" max="3586" width="2.140625" style="39" customWidth="1"/>
    <col min="3587" max="3587" width="16.42578125" style="39" customWidth="1"/>
    <col min="3588" max="3589" width="19" style="39" customWidth="1"/>
    <col min="3590" max="3590" width="20.42578125" style="39" customWidth="1"/>
    <col min="3591" max="3591" width="48.42578125" style="39" customWidth="1"/>
    <col min="3592" max="3592" width="52" style="39" customWidth="1"/>
    <col min="3593" max="3593" width="4.85546875" style="39" customWidth="1"/>
    <col min="3594" max="3594" width="2.140625" style="39" customWidth="1"/>
    <col min="3595" max="3840" width="8.85546875" style="39"/>
    <col min="3841" max="3841" width="2.85546875" style="39" customWidth="1"/>
    <col min="3842" max="3842" width="2.140625" style="39" customWidth="1"/>
    <col min="3843" max="3843" width="16.42578125" style="39" customWidth="1"/>
    <col min="3844" max="3845" width="19" style="39" customWidth="1"/>
    <col min="3846" max="3846" width="20.42578125" style="39" customWidth="1"/>
    <col min="3847" max="3847" width="48.42578125" style="39" customWidth="1"/>
    <col min="3848" max="3848" width="52" style="39" customWidth="1"/>
    <col min="3849" max="3849" width="4.85546875" style="39" customWidth="1"/>
    <col min="3850" max="3850" width="2.140625" style="39" customWidth="1"/>
    <col min="3851" max="4096" width="8.85546875" style="39"/>
    <col min="4097" max="4097" width="2.85546875" style="39" customWidth="1"/>
    <col min="4098" max="4098" width="2.140625" style="39" customWidth="1"/>
    <col min="4099" max="4099" width="16.42578125" style="39" customWidth="1"/>
    <col min="4100" max="4101" width="19" style="39" customWidth="1"/>
    <col min="4102" max="4102" width="20.42578125" style="39" customWidth="1"/>
    <col min="4103" max="4103" width="48.42578125" style="39" customWidth="1"/>
    <col min="4104" max="4104" width="52" style="39" customWidth="1"/>
    <col min="4105" max="4105" width="4.85546875" style="39" customWidth="1"/>
    <col min="4106" max="4106" width="2.140625" style="39" customWidth="1"/>
    <col min="4107" max="4352" width="8.85546875" style="39"/>
    <col min="4353" max="4353" width="2.85546875" style="39" customWidth="1"/>
    <col min="4354" max="4354" width="2.140625" style="39" customWidth="1"/>
    <col min="4355" max="4355" width="16.42578125" style="39" customWidth="1"/>
    <col min="4356" max="4357" width="19" style="39" customWidth="1"/>
    <col min="4358" max="4358" width="20.42578125" style="39" customWidth="1"/>
    <col min="4359" max="4359" width="48.42578125" style="39" customWidth="1"/>
    <col min="4360" max="4360" width="52" style="39" customWidth="1"/>
    <col min="4361" max="4361" width="4.85546875" style="39" customWidth="1"/>
    <col min="4362" max="4362" width="2.140625" style="39" customWidth="1"/>
    <col min="4363" max="4608" width="8.85546875" style="39"/>
    <col min="4609" max="4609" width="2.85546875" style="39" customWidth="1"/>
    <col min="4610" max="4610" width="2.140625" style="39" customWidth="1"/>
    <col min="4611" max="4611" width="16.42578125" style="39" customWidth="1"/>
    <col min="4612" max="4613" width="19" style="39" customWidth="1"/>
    <col min="4614" max="4614" width="20.42578125" style="39" customWidth="1"/>
    <col min="4615" max="4615" width="48.42578125" style="39" customWidth="1"/>
    <col min="4616" max="4616" width="52" style="39" customWidth="1"/>
    <col min="4617" max="4617" width="4.85546875" style="39" customWidth="1"/>
    <col min="4618" max="4618" width="2.140625" style="39" customWidth="1"/>
    <col min="4619" max="4864" width="8.85546875" style="39"/>
    <col min="4865" max="4865" width="2.85546875" style="39" customWidth="1"/>
    <col min="4866" max="4866" width="2.140625" style="39" customWidth="1"/>
    <col min="4867" max="4867" width="16.42578125" style="39" customWidth="1"/>
    <col min="4868" max="4869" width="19" style="39" customWidth="1"/>
    <col min="4870" max="4870" width="20.42578125" style="39" customWidth="1"/>
    <col min="4871" max="4871" width="48.42578125" style="39" customWidth="1"/>
    <col min="4872" max="4872" width="52" style="39" customWidth="1"/>
    <col min="4873" max="4873" width="4.85546875" style="39" customWidth="1"/>
    <col min="4874" max="4874" width="2.140625" style="39" customWidth="1"/>
    <col min="4875" max="5120" width="8.85546875" style="39"/>
    <col min="5121" max="5121" width="2.85546875" style="39" customWidth="1"/>
    <col min="5122" max="5122" width="2.140625" style="39" customWidth="1"/>
    <col min="5123" max="5123" width="16.42578125" style="39" customWidth="1"/>
    <col min="5124" max="5125" width="19" style="39" customWidth="1"/>
    <col min="5126" max="5126" width="20.42578125" style="39" customWidth="1"/>
    <col min="5127" max="5127" width="48.42578125" style="39" customWidth="1"/>
    <col min="5128" max="5128" width="52" style="39" customWidth="1"/>
    <col min="5129" max="5129" width="4.85546875" style="39" customWidth="1"/>
    <col min="5130" max="5130" width="2.140625" style="39" customWidth="1"/>
    <col min="5131" max="5376" width="8.85546875" style="39"/>
    <col min="5377" max="5377" width="2.85546875" style="39" customWidth="1"/>
    <col min="5378" max="5378" width="2.140625" style="39" customWidth="1"/>
    <col min="5379" max="5379" width="16.42578125" style="39" customWidth="1"/>
    <col min="5380" max="5381" width="19" style="39" customWidth="1"/>
    <col min="5382" max="5382" width="20.42578125" style="39" customWidth="1"/>
    <col min="5383" max="5383" width="48.42578125" style="39" customWidth="1"/>
    <col min="5384" max="5384" width="52" style="39" customWidth="1"/>
    <col min="5385" max="5385" width="4.85546875" style="39" customWidth="1"/>
    <col min="5386" max="5386" width="2.140625" style="39" customWidth="1"/>
    <col min="5387" max="5632" width="8.85546875" style="39"/>
    <col min="5633" max="5633" width="2.85546875" style="39" customWidth="1"/>
    <col min="5634" max="5634" width="2.140625" style="39" customWidth="1"/>
    <col min="5635" max="5635" width="16.42578125" style="39" customWidth="1"/>
    <col min="5636" max="5637" width="19" style="39" customWidth="1"/>
    <col min="5638" max="5638" width="20.42578125" style="39" customWidth="1"/>
    <col min="5639" max="5639" width="48.42578125" style="39" customWidth="1"/>
    <col min="5640" max="5640" width="52" style="39" customWidth="1"/>
    <col min="5641" max="5641" width="4.85546875" style="39" customWidth="1"/>
    <col min="5642" max="5642" width="2.140625" style="39" customWidth="1"/>
    <col min="5643" max="5888" width="8.85546875" style="39"/>
    <col min="5889" max="5889" width="2.85546875" style="39" customWidth="1"/>
    <col min="5890" max="5890" width="2.140625" style="39" customWidth="1"/>
    <col min="5891" max="5891" width="16.42578125" style="39" customWidth="1"/>
    <col min="5892" max="5893" width="19" style="39" customWidth="1"/>
    <col min="5894" max="5894" width="20.42578125" style="39" customWidth="1"/>
    <col min="5895" max="5895" width="48.42578125" style="39" customWidth="1"/>
    <col min="5896" max="5896" width="52" style="39" customWidth="1"/>
    <col min="5897" max="5897" width="4.85546875" style="39" customWidth="1"/>
    <col min="5898" max="5898" width="2.140625" style="39" customWidth="1"/>
    <col min="5899" max="6144" width="8.85546875" style="39"/>
    <col min="6145" max="6145" width="2.85546875" style="39" customWidth="1"/>
    <col min="6146" max="6146" width="2.140625" style="39" customWidth="1"/>
    <col min="6147" max="6147" width="16.42578125" style="39" customWidth="1"/>
    <col min="6148" max="6149" width="19" style="39" customWidth="1"/>
    <col min="6150" max="6150" width="20.42578125" style="39" customWidth="1"/>
    <col min="6151" max="6151" width="48.42578125" style="39" customWidth="1"/>
    <col min="6152" max="6152" width="52" style="39" customWidth="1"/>
    <col min="6153" max="6153" width="4.85546875" style="39" customWidth="1"/>
    <col min="6154" max="6154" width="2.140625" style="39" customWidth="1"/>
    <col min="6155" max="6400" width="8.85546875" style="39"/>
    <col min="6401" max="6401" width="2.85546875" style="39" customWidth="1"/>
    <col min="6402" max="6402" width="2.140625" style="39" customWidth="1"/>
    <col min="6403" max="6403" width="16.42578125" style="39" customWidth="1"/>
    <col min="6404" max="6405" width="19" style="39" customWidth="1"/>
    <col min="6406" max="6406" width="20.42578125" style="39" customWidth="1"/>
    <col min="6407" max="6407" width="48.42578125" style="39" customWidth="1"/>
    <col min="6408" max="6408" width="52" style="39" customWidth="1"/>
    <col min="6409" max="6409" width="4.85546875" style="39" customWidth="1"/>
    <col min="6410" max="6410" width="2.140625" style="39" customWidth="1"/>
    <col min="6411" max="6656" width="8.85546875" style="39"/>
    <col min="6657" max="6657" width="2.85546875" style="39" customWidth="1"/>
    <col min="6658" max="6658" width="2.140625" style="39" customWidth="1"/>
    <col min="6659" max="6659" width="16.42578125" style="39" customWidth="1"/>
    <col min="6660" max="6661" width="19" style="39" customWidth="1"/>
    <col min="6662" max="6662" width="20.42578125" style="39" customWidth="1"/>
    <col min="6663" max="6663" width="48.42578125" style="39" customWidth="1"/>
    <col min="6664" max="6664" width="52" style="39" customWidth="1"/>
    <col min="6665" max="6665" width="4.85546875" style="39" customWidth="1"/>
    <col min="6666" max="6666" width="2.140625" style="39" customWidth="1"/>
    <col min="6667" max="6912" width="8.85546875" style="39"/>
    <col min="6913" max="6913" width="2.85546875" style="39" customWidth="1"/>
    <col min="6914" max="6914" width="2.140625" style="39" customWidth="1"/>
    <col min="6915" max="6915" width="16.42578125" style="39" customWidth="1"/>
    <col min="6916" max="6917" width="19" style="39" customWidth="1"/>
    <col min="6918" max="6918" width="20.42578125" style="39" customWidth="1"/>
    <col min="6919" max="6919" width="48.42578125" style="39" customWidth="1"/>
    <col min="6920" max="6920" width="52" style="39" customWidth="1"/>
    <col min="6921" max="6921" width="4.85546875" style="39" customWidth="1"/>
    <col min="6922" max="6922" width="2.140625" style="39" customWidth="1"/>
    <col min="6923" max="7168" width="8.85546875" style="39"/>
    <col min="7169" max="7169" width="2.85546875" style="39" customWidth="1"/>
    <col min="7170" max="7170" width="2.140625" style="39" customWidth="1"/>
    <col min="7171" max="7171" width="16.42578125" style="39" customWidth="1"/>
    <col min="7172" max="7173" width="19" style="39" customWidth="1"/>
    <col min="7174" max="7174" width="20.42578125" style="39" customWidth="1"/>
    <col min="7175" max="7175" width="48.42578125" style="39" customWidth="1"/>
    <col min="7176" max="7176" width="52" style="39" customWidth="1"/>
    <col min="7177" max="7177" width="4.85546875" style="39" customWidth="1"/>
    <col min="7178" max="7178" width="2.140625" style="39" customWidth="1"/>
    <col min="7179" max="7424" width="8.85546875" style="39"/>
    <col min="7425" max="7425" width="2.85546875" style="39" customWidth="1"/>
    <col min="7426" max="7426" width="2.140625" style="39" customWidth="1"/>
    <col min="7427" max="7427" width="16.42578125" style="39" customWidth="1"/>
    <col min="7428" max="7429" width="19" style="39" customWidth="1"/>
    <col min="7430" max="7430" width="20.42578125" style="39" customWidth="1"/>
    <col min="7431" max="7431" width="48.42578125" style="39" customWidth="1"/>
    <col min="7432" max="7432" width="52" style="39" customWidth="1"/>
    <col min="7433" max="7433" width="4.85546875" style="39" customWidth="1"/>
    <col min="7434" max="7434" width="2.140625" style="39" customWidth="1"/>
    <col min="7435" max="7680" width="8.85546875" style="39"/>
    <col min="7681" max="7681" width="2.85546875" style="39" customWidth="1"/>
    <col min="7682" max="7682" width="2.140625" style="39" customWidth="1"/>
    <col min="7683" max="7683" width="16.42578125" style="39" customWidth="1"/>
    <col min="7684" max="7685" width="19" style="39" customWidth="1"/>
    <col min="7686" max="7686" width="20.42578125" style="39" customWidth="1"/>
    <col min="7687" max="7687" width="48.42578125" style="39" customWidth="1"/>
    <col min="7688" max="7688" width="52" style="39" customWidth="1"/>
    <col min="7689" max="7689" width="4.85546875" style="39" customWidth="1"/>
    <col min="7690" max="7690" width="2.140625" style="39" customWidth="1"/>
    <col min="7691" max="7936" width="8.85546875" style="39"/>
    <col min="7937" max="7937" width="2.85546875" style="39" customWidth="1"/>
    <col min="7938" max="7938" width="2.140625" style="39" customWidth="1"/>
    <col min="7939" max="7939" width="16.42578125" style="39" customWidth="1"/>
    <col min="7940" max="7941" width="19" style="39" customWidth="1"/>
    <col min="7942" max="7942" width="20.42578125" style="39" customWidth="1"/>
    <col min="7943" max="7943" width="48.42578125" style="39" customWidth="1"/>
    <col min="7944" max="7944" width="52" style="39" customWidth="1"/>
    <col min="7945" max="7945" width="4.85546875" style="39" customWidth="1"/>
    <col min="7946" max="7946" width="2.140625" style="39" customWidth="1"/>
    <col min="7947" max="8192" width="8.85546875" style="39"/>
    <col min="8193" max="8193" width="2.85546875" style="39" customWidth="1"/>
    <col min="8194" max="8194" width="2.140625" style="39" customWidth="1"/>
    <col min="8195" max="8195" width="16.42578125" style="39" customWidth="1"/>
    <col min="8196" max="8197" width="19" style="39" customWidth="1"/>
    <col min="8198" max="8198" width="20.42578125" style="39" customWidth="1"/>
    <col min="8199" max="8199" width="48.42578125" style="39" customWidth="1"/>
    <col min="8200" max="8200" width="52" style="39" customWidth="1"/>
    <col min="8201" max="8201" width="4.85546875" style="39" customWidth="1"/>
    <col min="8202" max="8202" width="2.140625" style="39" customWidth="1"/>
    <col min="8203" max="8448" width="8.85546875" style="39"/>
    <col min="8449" max="8449" width="2.85546875" style="39" customWidth="1"/>
    <col min="8450" max="8450" width="2.140625" style="39" customWidth="1"/>
    <col min="8451" max="8451" width="16.42578125" style="39" customWidth="1"/>
    <col min="8452" max="8453" width="19" style="39" customWidth="1"/>
    <col min="8454" max="8454" width="20.42578125" style="39" customWidth="1"/>
    <col min="8455" max="8455" width="48.42578125" style="39" customWidth="1"/>
    <col min="8456" max="8456" width="52" style="39" customWidth="1"/>
    <col min="8457" max="8457" width="4.85546875" style="39" customWidth="1"/>
    <col min="8458" max="8458" width="2.140625" style="39" customWidth="1"/>
    <col min="8459" max="8704" width="8.85546875" style="39"/>
    <col min="8705" max="8705" width="2.85546875" style="39" customWidth="1"/>
    <col min="8706" max="8706" width="2.140625" style="39" customWidth="1"/>
    <col min="8707" max="8707" width="16.42578125" style="39" customWidth="1"/>
    <col min="8708" max="8709" width="19" style="39" customWidth="1"/>
    <col min="8710" max="8710" width="20.42578125" style="39" customWidth="1"/>
    <col min="8711" max="8711" width="48.42578125" style="39" customWidth="1"/>
    <col min="8712" max="8712" width="52" style="39" customWidth="1"/>
    <col min="8713" max="8713" width="4.85546875" style="39" customWidth="1"/>
    <col min="8714" max="8714" width="2.140625" style="39" customWidth="1"/>
    <col min="8715" max="8960" width="8.85546875" style="39"/>
    <col min="8961" max="8961" width="2.85546875" style="39" customWidth="1"/>
    <col min="8962" max="8962" width="2.140625" style="39" customWidth="1"/>
    <col min="8963" max="8963" width="16.42578125" style="39" customWidth="1"/>
    <col min="8964" max="8965" width="19" style="39" customWidth="1"/>
    <col min="8966" max="8966" width="20.42578125" style="39" customWidth="1"/>
    <col min="8967" max="8967" width="48.42578125" style="39" customWidth="1"/>
    <col min="8968" max="8968" width="52" style="39" customWidth="1"/>
    <col min="8969" max="8969" width="4.85546875" style="39" customWidth="1"/>
    <col min="8970" max="8970" width="2.140625" style="39" customWidth="1"/>
    <col min="8971" max="9216" width="8.85546875" style="39"/>
    <col min="9217" max="9217" width="2.85546875" style="39" customWidth="1"/>
    <col min="9218" max="9218" width="2.140625" style="39" customWidth="1"/>
    <col min="9219" max="9219" width="16.42578125" style="39" customWidth="1"/>
    <col min="9220" max="9221" width="19" style="39" customWidth="1"/>
    <col min="9222" max="9222" width="20.42578125" style="39" customWidth="1"/>
    <col min="9223" max="9223" width="48.42578125" style="39" customWidth="1"/>
    <col min="9224" max="9224" width="52" style="39" customWidth="1"/>
    <col min="9225" max="9225" width="4.85546875" style="39" customWidth="1"/>
    <col min="9226" max="9226" width="2.140625" style="39" customWidth="1"/>
    <col min="9227" max="9472" width="8.85546875" style="39"/>
    <col min="9473" max="9473" width="2.85546875" style="39" customWidth="1"/>
    <col min="9474" max="9474" width="2.140625" style="39" customWidth="1"/>
    <col min="9475" max="9475" width="16.42578125" style="39" customWidth="1"/>
    <col min="9476" max="9477" width="19" style="39" customWidth="1"/>
    <col min="9478" max="9478" width="20.42578125" style="39" customWidth="1"/>
    <col min="9479" max="9479" width="48.42578125" style="39" customWidth="1"/>
    <col min="9480" max="9480" width="52" style="39" customWidth="1"/>
    <col min="9481" max="9481" width="4.85546875" style="39" customWidth="1"/>
    <col min="9482" max="9482" width="2.140625" style="39" customWidth="1"/>
    <col min="9483" max="9728" width="8.85546875" style="39"/>
    <col min="9729" max="9729" width="2.85546875" style="39" customWidth="1"/>
    <col min="9730" max="9730" width="2.140625" style="39" customWidth="1"/>
    <col min="9731" max="9731" width="16.42578125" style="39" customWidth="1"/>
    <col min="9732" max="9733" width="19" style="39" customWidth="1"/>
    <col min="9734" max="9734" width="20.42578125" style="39" customWidth="1"/>
    <col min="9735" max="9735" width="48.42578125" style="39" customWidth="1"/>
    <col min="9736" max="9736" width="52" style="39" customWidth="1"/>
    <col min="9737" max="9737" width="4.85546875" style="39" customWidth="1"/>
    <col min="9738" max="9738" width="2.140625" style="39" customWidth="1"/>
    <col min="9739" max="9984" width="8.85546875" style="39"/>
    <col min="9985" max="9985" width="2.85546875" style="39" customWidth="1"/>
    <col min="9986" max="9986" width="2.140625" style="39" customWidth="1"/>
    <col min="9987" max="9987" width="16.42578125" style="39" customWidth="1"/>
    <col min="9988" max="9989" width="19" style="39" customWidth="1"/>
    <col min="9990" max="9990" width="20.42578125" style="39" customWidth="1"/>
    <col min="9991" max="9991" width="48.42578125" style="39" customWidth="1"/>
    <col min="9992" max="9992" width="52" style="39" customWidth="1"/>
    <col min="9993" max="9993" width="4.85546875" style="39" customWidth="1"/>
    <col min="9994" max="9994" width="2.140625" style="39" customWidth="1"/>
    <col min="9995" max="10240" width="8.85546875" style="39"/>
    <col min="10241" max="10241" width="2.85546875" style="39" customWidth="1"/>
    <col min="10242" max="10242" width="2.140625" style="39" customWidth="1"/>
    <col min="10243" max="10243" width="16.42578125" style="39" customWidth="1"/>
    <col min="10244" max="10245" width="19" style="39" customWidth="1"/>
    <col min="10246" max="10246" width="20.42578125" style="39" customWidth="1"/>
    <col min="10247" max="10247" width="48.42578125" style="39" customWidth="1"/>
    <col min="10248" max="10248" width="52" style="39" customWidth="1"/>
    <col min="10249" max="10249" width="4.85546875" style="39" customWidth="1"/>
    <col min="10250" max="10250" width="2.140625" style="39" customWidth="1"/>
    <col min="10251" max="10496" width="8.85546875" style="39"/>
    <col min="10497" max="10497" width="2.85546875" style="39" customWidth="1"/>
    <col min="10498" max="10498" width="2.140625" style="39" customWidth="1"/>
    <col min="10499" max="10499" width="16.42578125" style="39" customWidth="1"/>
    <col min="10500" max="10501" width="19" style="39" customWidth="1"/>
    <col min="10502" max="10502" width="20.42578125" style="39" customWidth="1"/>
    <col min="10503" max="10503" width="48.42578125" style="39" customWidth="1"/>
    <col min="10504" max="10504" width="52" style="39" customWidth="1"/>
    <col min="10505" max="10505" width="4.85546875" style="39" customWidth="1"/>
    <col min="10506" max="10506" width="2.140625" style="39" customWidth="1"/>
    <col min="10507" max="10752" width="8.85546875" style="39"/>
    <col min="10753" max="10753" width="2.85546875" style="39" customWidth="1"/>
    <col min="10754" max="10754" width="2.140625" style="39" customWidth="1"/>
    <col min="10755" max="10755" width="16.42578125" style="39" customWidth="1"/>
    <col min="10756" max="10757" width="19" style="39" customWidth="1"/>
    <col min="10758" max="10758" width="20.42578125" style="39" customWidth="1"/>
    <col min="10759" max="10759" width="48.42578125" style="39" customWidth="1"/>
    <col min="10760" max="10760" width="52" style="39" customWidth="1"/>
    <col min="10761" max="10761" width="4.85546875" style="39" customWidth="1"/>
    <col min="10762" max="10762" width="2.140625" style="39" customWidth="1"/>
    <col min="10763" max="11008" width="8.85546875" style="39"/>
    <col min="11009" max="11009" width="2.85546875" style="39" customWidth="1"/>
    <col min="11010" max="11010" width="2.140625" style="39" customWidth="1"/>
    <col min="11011" max="11011" width="16.42578125" style="39" customWidth="1"/>
    <col min="11012" max="11013" width="19" style="39" customWidth="1"/>
    <col min="11014" max="11014" width="20.42578125" style="39" customWidth="1"/>
    <col min="11015" max="11015" width="48.42578125" style="39" customWidth="1"/>
    <col min="11016" max="11016" width="52" style="39" customWidth="1"/>
    <col min="11017" max="11017" width="4.85546875" style="39" customWidth="1"/>
    <col min="11018" max="11018" width="2.140625" style="39" customWidth="1"/>
    <col min="11019" max="11264" width="8.85546875" style="39"/>
    <col min="11265" max="11265" width="2.85546875" style="39" customWidth="1"/>
    <col min="11266" max="11266" width="2.140625" style="39" customWidth="1"/>
    <col min="11267" max="11267" width="16.42578125" style="39" customWidth="1"/>
    <col min="11268" max="11269" width="19" style="39" customWidth="1"/>
    <col min="11270" max="11270" width="20.42578125" style="39" customWidth="1"/>
    <col min="11271" max="11271" width="48.42578125" style="39" customWidth="1"/>
    <col min="11272" max="11272" width="52" style="39" customWidth="1"/>
    <col min="11273" max="11273" width="4.85546875" style="39" customWidth="1"/>
    <col min="11274" max="11274" width="2.140625" style="39" customWidth="1"/>
    <col min="11275" max="11520" width="8.85546875" style="39"/>
    <col min="11521" max="11521" width="2.85546875" style="39" customWidth="1"/>
    <col min="11522" max="11522" width="2.140625" style="39" customWidth="1"/>
    <col min="11523" max="11523" width="16.42578125" style="39" customWidth="1"/>
    <col min="11524" max="11525" width="19" style="39" customWidth="1"/>
    <col min="11526" max="11526" width="20.42578125" style="39" customWidth="1"/>
    <col min="11527" max="11527" width="48.42578125" style="39" customWidth="1"/>
    <col min="11528" max="11528" width="52" style="39" customWidth="1"/>
    <col min="11529" max="11529" width="4.85546875" style="39" customWidth="1"/>
    <col min="11530" max="11530" width="2.140625" style="39" customWidth="1"/>
    <col min="11531" max="11776" width="8.85546875" style="39"/>
    <col min="11777" max="11777" width="2.85546875" style="39" customWidth="1"/>
    <col min="11778" max="11778" width="2.140625" style="39" customWidth="1"/>
    <col min="11779" max="11779" width="16.42578125" style="39" customWidth="1"/>
    <col min="11780" max="11781" width="19" style="39" customWidth="1"/>
    <col min="11782" max="11782" width="20.42578125" style="39" customWidth="1"/>
    <col min="11783" max="11783" width="48.42578125" style="39" customWidth="1"/>
    <col min="11784" max="11784" width="52" style="39" customWidth="1"/>
    <col min="11785" max="11785" width="4.85546875" style="39" customWidth="1"/>
    <col min="11786" max="11786" width="2.140625" style="39" customWidth="1"/>
    <col min="11787" max="12032" width="8.85546875" style="39"/>
    <col min="12033" max="12033" width="2.85546875" style="39" customWidth="1"/>
    <col min="12034" max="12034" width="2.140625" style="39" customWidth="1"/>
    <col min="12035" max="12035" width="16.42578125" style="39" customWidth="1"/>
    <col min="12036" max="12037" width="19" style="39" customWidth="1"/>
    <col min="12038" max="12038" width="20.42578125" style="39" customWidth="1"/>
    <col min="12039" max="12039" width="48.42578125" style="39" customWidth="1"/>
    <col min="12040" max="12040" width="52" style="39" customWidth="1"/>
    <col min="12041" max="12041" width="4.85546875" style="39" customWidth="1"/>
    <col min="12042" max="12042" width="2.140625" style="39" customWidth="1"/>
    <col min="12043" max="12288" width="8.85546875" style="39"/>
    <col min="12289" max="12289" width="2.85546875" style="39" customWidth="1"/>
    <col min="12290" max="12290" width="2.140625" style="39" customWidth="1"/>
    <col min="12291" max="12291" width="16.42578125" style="39" customWidth="1"/>
    <col min="12292" max="12293" width="19" style="39" customWidth="1"/>
    <col min="12294" max="12294" width="20.42578125" style="39" customWidth="1"/>
    <col min="12295" max="12295" width="48.42578125" style="39" customWidth="1"/>
    <col min="12296" max="12296" width="52" style="39" customWidth="1"/>
    <col min="12297" max="12297" width="4.85546875" style="39" customWidth="1"/>
    <col min="12298" max="12298" width="2.140625" style="39" customWidth="1"/>
    <col min="12299" max="12544" width="8.85546875" style="39"/>
    <col min="12545" max="12545" width="2.85546875" style="39" customWidth="1"/>
    <col min="12546" max="12546" width="2.140625" style="39" customWidth="1"/>
    <col min="12547" max="12547" width="16.42578125" style="39" customWidth="1"/>
    <col min="12548" max="12549" width="19" style="39" customWidth="1"/>
    <col min="12550" max="12550" width="20.42578125" style="39" customWidth="1"/>
    <col min="12551" max="12551" width="48.42578125" style="39" customWidth="1"/>
    <col min="12552" max="12552" width="52" style="39" customWidth="1"/>
    <col min="12553" max="12553" width="4.85546875" style="39" customWidth="1"/>
    <col min="12554" max="12554" width="2.140625" style="39" customWidth="1"/>
    <col min="12555" max="12800" width="8.85546875" style="39"/>
    <col min="12801" max="12801" width="2.85546875" style="39" customWidth="1"/>
    <col min="12802" max="12802" width="2.140625" style="39" customWidth="1"/>
    <col min="12803" max="12803" width="16.42578125" style="39" customWidth="1"/>
    <col min="12804" max="12805" width="19" style="39" customWidth="1"/>
    <col min="12806" max="12806" width="20.42578125" style="39" customWidth="1"/>
    <col min="12807" max="12807" width="48.42578125" style="39" customWidth="1"/>
    <col min="12808" max="12808" width="52" style="39" customWidth="1"/>
    <col min="12809" max="12809" width="4.85546875" style="39" customWidth="1"/>
    <col min="12810" max="12810" width="2.140625" style="39" customWidth="1"/>
    <col min="12811" max="13056" width="8.85546875" style="39"/>
    <col min="13057" max="13057" width="2.85546875" style="39" customWidth="1"/>
    <col min="13058" max="13058" width="2.140625" style="39" customWidth="1"/>
    <col min="13059" max="13059" width="16.42578125" style="39" customWidth="1"/>
    <col min="13060" max="13061" width="19" style="39" customWidth="1"/>
    <col min="13062" max="13062" width="20.42578125" style="39" customWidth="1"/>
    <col min="13063" max="13063" width="48.42578125" style="39" customWidth="1"/>
    <col min="13064" max="13064" width="52" style="39" customWidth="1"/>
    <col min="13065" max="13065" width="4.85546875" style="39" customWidth="1"/>
    <col min="13066" max="13066" width="2.140625" style="39" customWidth="1"/>
    <col min="13067" max="13312" width="8.85546875" style="39"/>
    <col min="13313" max="13313" width="2.85546875" style="39" customWidth="1"/>
    <col min="13314" max="13314" width="2.140625" style="39" customWidth="1"/>
    <col min="13315" max="13315" width="16.42578125" style="39" customWidth="1"/>
    <col min="13316" max="13317" width="19" style="39" customWidth="1"/>
    <col min="13318" max="13318" width="20.42578125" style="39" customWidth="1"/>
    <col min="13319" max="13319" width="48.42578125" style="39" customWidth="1"/>
    <col min="13320" max="13320" width="52" style="39" customWidth="1"/>
    <col min="13321" max="13321" width="4.85546875" style="39" customWidth="1"/>
    <col min="13322" max="13322" width="2.140625" style="39" customWidth="1"/>
    <col min="13323" max="13568" width="8.85546875" style="39"/>
    <col min="13569" max="13569" width="2.85546875" style="39" customWidth="1"/>
    <col min="13570" max="13570" width="2.140625" style="39" customWidth="1"/>
    <col min="13571" max="13571" width="16.42578125" style="39" customWidth="1"/>
    <col min="13572" max="13573" width="19" style="39" customWidth="1"/>
    <col min="13574" max="13574" width="20.42578125" style="39" customWidth="1"/>
    <col min="13575" max="13575" width="48.42578125" style="39" customWidth="1"/>
    <col min="13576" max="13576" width="52" style="39" customWidth="1"/>
    <col min="13577" max="13577" width="4.85546875" style="39" customWidth="1"/>
    <col min="13578" max="13578" width="2.140625" style="39" customWidth="1"/>
    <col min="13579" max="13824" width="8.85546875" style="39"/>
    <col min="13825" max="13825" width="2.85546875" style="39" customWidth="1"/>
    <col min="13826" max="13826" width="2.140625" style="39" customWidth="1"/>
    <col min="13827" max="13827" width="16.42578125" style="39" customWidth="1"/>
    <col min="13828" max="13829" width="19" style="39" customWidth="1"/>
    <col min="13830" max="13830" width="20.42578125" style="39" customWidth="1"/>
    <col min="13831" max="13831" width="48.42578125" style="39" customWidth="1"/>
    <col min="13832" max="13832" width="52" style="39" customWidth="1"/>
    <col min="13833" max="13833" width="4.85546875" style="39" customWidth="1"/>
    <col min="13834" max="13834" width="2.140625" style="39" customWidth="1"/>
    <col min="13835" max="14080" width="8.85546875" style="39"/>
    <col min="14081" max="14081" width="2.85546875" style="39" customWidth="1"/>
    <col min="14082" max="14082" width="2.140625" style="39" customWidth="1"/>
    <col min="14083" max="14083" width="16.42578125" style="39" customWidth="1"/>
    <col min="14084" max="14085" width="19" style="39" customWidth="1"/>
    <col min="14086" max="14086" width="20.42578125" style="39" customWidth="1"/>
    <col min="14087" max="14087" width="48.42578125" style="39" customWidth="1"/>
    <col min="14088" max="14088" width="52" style="39" customWidth="1"/>
    <col min="14089" max="14089" width="4.85546875" style="39" customWidth="1"/>
    <col min="14090" max="14090" width="2.140625" style="39" customWidth="1"/>
    <col min="14091" max="14336" width="8.85546875" style="39"/>
    <col min="14337" max="14337" width="2.85546875" style="39" customWidth="1"/>
    <col min="14338" max="14338" width="2.140625" style="39" customWidth="1"/>
    <col min="14339" max="14339" width="16.42578125" style="39" customWidth="1"/>
    <col min="14340" max="14341" width="19" style="39" customWidth="1"/>
    <col min="14342" max="14342" width="20.42578125" style="39" customWidth="1"/>
    <col min="14343" max="14343" width="48.42578125" style="39" customWidth="1"/>
    <col min="14344" max="14344" width="52" style="39" customWidth="1"/>
    <col min="14345" max="14345" width="4.85546875" style="39" customWidth="1"/>
    <col min="14346" max="14346" width="2.140625" style="39" customWidth="1"/>
    <col min="14347" max="14592" width="8.85546875" style="39"/>
    <col min="14593" max="14593" width="2.85546875" style="39" customWidth="1"/>
    <col min="14594" max="14594" width="2.140625" style="39" customWidth="1"/>
    <col min="14595" max="14595" width="16.42578125" style="39" customWidth="1"/>
    <col min="14596" max="14597" width="19" style="39" customWidth="1"/>
    <col min="14598" max="14598" width="20.42578125" style="39" customWidth="1"/>
    <col min="14599" max="14599" width="48.42578125" style="39" customWidth="1"/>
    <col min="14600" max="14600" width="52" style="39" customWidth="1"/>
    <col min="14601" max="14601" width="4.85546875" style="39" customWidth="1"/>
    <col min="14602" max="14602" width="2.140625" style="39" customWidth="1"/>
    <col min="14603" max="14848" width="8.85546875" style="39"/>
    <col min="14849" max="14849" width="2.85546875" style="39" customWidth="1"/>
    <col min="14850" max="14850" width="2.140625" style="39" customWidth="1"/>
    <col min="14851" max="14851" width="16.42578125" style="39" customWidth="1"/>
    <col min="14852" max="14853" width="19" style="39" customWidth="1"/>
    <col min="14854" max="14854" width="20.42578125" style="39" customWidth="1"/>
    <col min="14855" max="14855" width="48.42578125" style="39" customWidth="1"/>
    <col min="14856" max="14856" width="52" style="39" customWidth="1"/>
    <col min="14857" max="14857" width="4.85546875" style="39" customWidth="1"/>
    <col min="14858" max="14858" width="2.140625" style="39" customWidth="1"/>
    <col min="14859" max="15104" width="8.85546875" style="39"/>
    <col min="15105" max="15105" width="2.85546875" style="39" customWidth="1"/>
    <col min="15106" max="15106" width="2.140625" style="39" customWidth="1"/>
    <col min="15107" max="15107" width="16.42578125" style="39" customWidth="1"/>
    <col min="15108" max="15109" width="19" style="39" customWidth="1"/>
    <col min="15110" max="15110" width="20.42578125" style="39" customWidth="1"/>
    <col min="15111" max="15111" width="48.42578125" style="39" customWidth="1"/>
    <col min="15112" max="15112" width="52" style="39" customWidth="1"/>
    <col min="15113" max="15113" width="4.85546875" style="39" customWidth="1"/>
    <col min="15114" max="15114" width="2.140625" style="39" customWidth="1"/>
    <col min="15115" max="15360" width="8.85546875" style="39"/>
    <col min="15361" max="15361" width="2.85546875" style="39" customWidth="1"/>
    <col min="15362" max="15362" width="2.140625" style="39" customWidth="1"/>
    <col min="15363" max="15363" width="16.42578125" style="39" customWidth="1"/>
    <col min="15364" max="15365" width="19" style="39" customWidth="1"/>
    <col min="15366" max="15366" width="20.42578125" style="39" customWidth="1"/>
    <col min="15367" max="15367" width="48.42578125" style="39" customWidth="1"/>
    <col min="15368" max="15368" width="52" style="39" customWidth="1"/>
    <col min="15369" max="15369" width="4.85546875" style="39" customWidth="1"/>
    <col min="15370" max="15370" width="2.140625" style="39" customWidth="1"/>
    <col min="15371" max="15616" width="8.85546875" style="39"/>
    <col min="15617" max="15617" width="2.85546875" style="39" customWidth="1"/>
    <col min="15618" max="15618" width="2.140625" style="39" customWidth="1"/>
    <col min="15619" max="15619" width="16.42578125" style="39" customWidth="1"/>
    <col min="15620" max="15621" width="19" style="39" customWidth="1"/>
    <col min="15622" max="15622" width="20.42578125" style="39" customWidth="1"/>
    <col min="15623" max="15623" width="48.42578125" style="39" customWidth="1"/>
    <col min="15624" max="15624" width="52" style="39" customWidth="1"/>
    <col min="15625" max="15625" width="4.85546875" style="39" customWidth="1"/>
    <col min="15626" max="15626" width="2.140625" style="39" customWidth="1"/>
    <col min="15627" max="15872" width="8.85546875" style="39"/>
    <col min="15873" max="15873" width="2.85546875" style="39" customWidth="1"/>
    <col min="15874" max="15874" width="2.140625" style="39" customWidth="1"/>
    <col min="15875" max="15875" width="16.42578125" style="39" customWidth="1"/>
    <col min="15876" max="15877" width="19" style="39" customWidth="1"/>
    <col min="15878" max="15878" width="20.42578125" style="39" customWidth="1"/>
    <col min="15879" max="15879" width="48.42578125" style="39" customWidth="1"/>
    <col min="15880" max="15880" width="52" style="39" customWidth="1"/>
    <col min="15881" max="15881" width="4.85546875" style="39" customWidth="1"/>
    <col min="15882" max="15882" width="2.140625" style="39" customWidth="1"/>
    <col min="15883" max="16128" width="8.85546875" style="39"/>
    <col min="16129" max="16129" width="2.85546875" style="39" customWidth="1"/>
    <col min="16130" max="16130" width="2.140625" style="39" customWidth="1"/>
    <col min="16131" max="16131" width="16.42578125" style="39" customWidth="1"/>
    <col min="16132" max="16133" width="19" style="39" customWidth="1"/>
    <col min="16134" max="16134" width="20.42578125" style="39" customWidth="1"/>
    <col min="16135" max="16135" width="48.42578125" style="39" customWidth="1"/>
    <col min="16136" max="16136" width="52" style="39" customWidth="1"/>
    <col min="16137" max="16137" width="4.85546875" style="39" customWidth="1"/>
    <col min="16138" max="16138" width="2.140625" style="39" customWidth="1"/>
    <col min="16139" max="16384" width="8.85546875" style="39"/>
  </cols>
  <sheetData>
    <row r="1" spans="1:10" s="38" customFormat="1" ht="15.75" thickBot="1">
      <c r="A1" s="149"/>
      <c r="B1" s="150"/>
      <c r="C1"/>
      <c r="D1"/>
      <c r="E1"/>
      <c r="F1"/>
      <c r="G1"/>
      <c r="H1"/>
      <c r="I1" s="150"/>
      <c r="J1" s="150"/>
    </row>
    <row r="2" spans="1:10" ht="15.75" thickTop="1">
      <c r="B2" s="152"/>
      <c r="C2" s="153"/>
      <c r="D2" s="153"/>
      <c r="E2" s="153"/>
      <c r="F2" s="153"/>
      <c r="G2" s="153"/>
      <c r="H2" s="153"/>
      <c r="I2" s="154"/>
    </row>
    <row r="3" spans="1:10" ht="28.5">
      <c r="B3" s="155"/>
      <c r="C3" s="156"/>
      <c r="D3" s="156"/>
      <c r="E3" s="156"/>
      <c r="F3" s="157"/>
      <c r="G3" s="39"/>
      <c r="H3" s="272"/>
      <c r="I3" s="158"/>
    </row>
    <row r="4" spans="1:10" ht="16.5" customHeight="1">
      <c r="B4" s="155"/>
      <c r="C4" s="288"/>
      <c r="D4" s="288"/>
      <c r="E4" s="288"/>
      <c r="F4" s="288"/>
      <c r="G4" s="288"/>
      <c r="H4" s="288"/>
      <c r="I4" s="159"/>
      <c r="J4" s="160"/>
    </row>
    <row r="5" spans="1:10" ht="26.25">
      <c r="B5" s="155"/>
      <c r="C5" s="289"/>
      <c r="D5" s="289"/>
      <c r="E5" s="289"/>
      <c r="F5" s="289"/>
      <c r="G5" s="289"/>
      <c r="H5" s="289"/>
      <c r="I5" s="161"/>
      <c r="J5" s="162"/>
    </row>
    <row r="6" spans="1:10">
      <c r="A6" s="163"/>
      <c r="B6" s="164"/>
      <c r="C6" s="290" t="s">
        <v>444</v>
      </c>
      <c r="D6" s="290"/>
      <c r="E6" s="290"/>
      <c r="F6" s="290"/>
      <c r="G6" s="290"/>
      <c r="H6" s="290"/>
      <c r="I6" s="165"/>
      <c r="J6" s="166"/>
    </row>
    <row r="7" spans="1:10" ht="15.75">
      <c r="A7" s="163"/>
      <c r="B7" s="164"/>
      <c r="C7" s="290"/>
      <c r="D7" s="290"/>
      <c r="E7" s="290"/>
      <c r="F7" s="290"/>
      <c r="G7" s="290"/>
      <c r="H7" s="290"/>
      <c r="I7" s="167"/>
      <c r="J7" s="168"/>
    </row>
    <row r="8" spans="1:10" ht="39.950000000000003" customHeight="1">
      <c r="A8" s="163"/>
      <c r="B8" s="164"/>
      <c r="C8" s="290"/>
      <c r="D8" s="290"/>
      <c r="E8" s="290"/>
      <c r="F8" s="290"/>
      <c r="G8" s="290"/>
      <c r="H8" s="290"/>
      <c r="I8" s="165"/>
      <c r="J8" s="166"/>
    </row>
    <row r="9" spans="1:10">
      <c r="A9" s="163"/>
      <c r="B9" s="164"/>
      <c r="C9" s="290"/>
      <c r="D9" s="290"/>
      <c r="E9" s="290"/>
      <c r="F9" s="290"/>
      <c r="G9" s="290"/>
      <c r="H9" s="290"/>
      <c r="I9" s="165"/>
      <c r="J9" s="166"/>
    </row>
    <row r="10" spans="1:10" ht="31.5">
      <c r="A10" s="163"/>
      <c r="B10" s="291" t="s">
        <v>442</v>
      </c>
      <c r="C10" s="292"/>
      <c r="D10" s="292"/>
      <c r="E10" s="292"/>
      <c r="F10" s="292"/>
      <c r="G10" s="292"/>
      <c r="H10" s="292"/>
      <c r="I10" s="293"/>
      <c r="J10" s="166"/>
    </row>
    <row r="11" spans="1:10" ht="15.75">
      <c r="A11" s="169"/>
      <c r="B11" s="170"/>
      <c r="C11" s="171"/>
      <c r="D11" s="156"/>
      <c r="E11" s="169"/>
      <c r="F11" s="169"/>
      <c r="G11" s="169"/>
      <c r="H11" s="169"/>
      <c r="I11" s="172"/>
      <c r="J11" s="169"/>
    </row>
    <row r="12" spans="1:10" ht="15" customHeight="1">
      <c r="A12" s="169"/>
      <c r="B12" s="170"/>
      <c r="C12" s="173" t="s">
        <v>570</v>
      </c>
      <c r="D12" s="174"/>
      <c r="E12" s="175"/>
      <c r="F12" s="175"/>
      <c r="G12" s="175"/>
      <c r="H12" s="175"/>
      <c r="I12" s="172"/>
      <c r="J12" s="169"/>
    </row>
    <row r="13" spans="1:10" ht="76.5" customHeight="1">
      <c r="A13" s="169"/>
      <c r="B13" s="170"/>
      <c r="C13" s="287" t="s">
        <v>569</v>
      </c>
      <c r="D13" s="287"/>
      <c r="E13" s="287"/>
      <c r="F13" s="287"/>
      <c r="G13" s="287"/>
      <c r="H13" s="287"/>
      <c r="I13" s="172"/>
      <c r="J13" s="169"/>
    </row>
    <row r="14" spans="1:10" ht="15.75">
      <c r="A14" s="169"/>
      <c r="B14" s="170"/>
      <c r="C14" s="169"/>
      <c r="D14" s="169"/>
      <c r="E14" s="169"/>
      <c r="F14" s="169"/>
      <c r="G14" s="169"/>
      <c r="H14" s="169"/>
      <c r="I14" s="172"/>
      <c r="J14" s="169"/>
    </row>
    <row r="15" spans="1:10" ht="18.75">
      <c r="A15" s="156"/>
      <c r="B15" s="176"/>
      <c r="C15" s="281" t="s">
        <v>434</v>
      </c>
      <c r="D15" s="282"/>
      <c r="E15" s="282"/>
      <c r="F15" s="283"/>
      <c r="G15" s="177" t="s">
        <v>435</v>
      </c>
      <c r="H15" s="178" t="s">
        <v>436</v>
      </c>
      <c r="I15" s="158"/>
    </row>
    <row r="16" spans="1:10" ht="19.899999999999999" customHeight="1">
      <c r="A16" s="156"/>
      <c r="B16" s="176"/>
      <c r="C16" s="275" t="s">
        <v>446</v>
      </c>
      <c r="D16" s="276"/>
      <c r="E16" s="276"/>
      <c r="F16" s="277"/>
      <c r="G16" s="179" t="s">
        <v>466</v>
      </c>
      <c r="H16" s="180" t="s">
        <v>437</v>
      </c>
      <c r="I16" s="158"/>
    </row>
    <row r="17" spans="1:10" ht="19.899999999999999" customHeight="1">
      <c r="A17" s="156"/>
      <c r="B17" s="176"/>
      <c r="C17" s="275" t="s">
        <v>438</v>
      </c>
      <c r="D17" s="276"/>
      <c r="E17" s="276"/>
      <c r="F17" s="277"/>
      <c r="G17" s="179" t="s">
        <v>439</v>
      </c>
      <c r="H17" s="180" t="s">
        <v>437</v>
      </c>
      <c r="I17" s="158"/>
    </row>
    <row r="18" spans="1:10" ht="19.899999999999999" customHeight="1">
      <c r="A18" s="156"/>
      <c r="B18" s="176"/>
      <c r="C18" s="275" t="s">
        <v>445</v>
      </c>
      <c r="D18" s="276"/>
      <c r="E18" s="276"/>
      <c r="F18" s="277"/>
      <c r="G18" s="179" t="s">
        <v>440</v>
      </c>
      <c r="H18" s="180" t="s">
        <v>437</v>
      </c>
      <c r="I18" s="158"/>
    </row>
    <row r="19" spans="1:10" ht="19.899999999999999" customHeight="1">
      <c r="A19" s="156"/>
      <c r="B19" s="176"/>
      <c r="C19" s="284" t="s">
        <v>441</v>
      </c>
      <c r="D19" s="285"/>
      <c r="E19" s="285"/>
      <c r="F19" s="286"/>
      <c r="G19" s="179" t="s">
        <v>442</v>
      </c>
      <c r="H19" s="180" t="s">
        <v>437</v>
      </c>
      <c r="I19" s="158"/>
    </row>
    <row r="20" spans="1:10" ht="19.899999999999999" customHeight="1">
      <c r="A20" s="156"/>
      <c r="B20" s="176"/>
      <c r="C20" s="275" t="s">
        <v>556</v>
      </c>
      <c r="D20" s="276"/>
      <c r="E20" s="276"/>
      <c r="F20" s="277"/>
      <c r="G20" s="179" t="s">
        <v>557</v>
      </c>
      <c r="H20" s="180" t="s">
        <v>555</v>
      </c>
      <c r="I20" s="158"/>
    </row>
    <row r="21" spans="1:10" ht="19.899999999999999" customHeight="1">
      <c r="A21" s="156"/>
      <c r="B21" s="176"/>
      <c r="C21" s="275" t="s">
        <v>558</v>
      </c>
      <c r="D21" s="276"/>
      <c r="E21" s="276"/>
      <c r="F21" s="277"/>
      <c r="G21" s="179" t="s">
        <v>557</v>
      </c>
      <c r="H21" s="180" t="s">
        <v>555</v>
      </c>
      <c r="I21" s="158"/>
    </row>
    <row r="22" spans="1:10" ht="19.899999999999999" customHeight="1">
      <c r="A22" s="156"/>
      <c r="B22" s="176"/>
      <c r="C22" s="275" t="s">
        <v>565</v>
      </c>
      <c r="D22" s="276"/>
      <c r="E22" s="276"/>
      <c r="F22" s="277"/>
      <c r="G22" s="179" t="s">
        <v>566</v>
      </c>
      <c r="H22" s="180" t="s">
        <v>437</v>
      </c>
      <c r="I22" s="158"/>
    </row>
    <row r="23" spans="1:10" ht="15" customHeight="1">
      <c r="A23" s="156"/>
      <c r="B23" s="176"/>
      <c r="C23" s="181"/>
      <c r="D23" s="17"/>
      <c r="E23" s="17"/>
      <c r="F23" s="182"/>
      <c r="G23" s="18"/>
      <c r="H23" s="183"/>
      <c r="I23" s="158"/>
    </row>
    <row r="24" spans="1:10" ht="18.75">
      <c r="A24" s="156"/>
      <c r="B24" s="184"/>
      <c r="C24" s="278" t="s">
        <v>567</v>
      </c>
      <c r="D24" s="279"/>
      <c r="E24" s="17"/>
      <c r="F24" s="182"/>
      <c r="G24" s="18"/>
      <c r="H24" s="183"/>
      <c r="I24" s="158"/>
    </row>
    <row r="25" spans="1:10" ht="45" customHeight="1">
      <c r="A25" s="156"/>
      <c r="B25" s="184"/>
      <c r="C25" s="280" t="s">
        <v>443</v>
      </c>
      <c r="D25" s="280"/>
      <c r="E25" s="280"/>
      <c r="F25" s="280"/>
      <c r="G25" s="280"/>
      <c r="H25" s="280"/>
      <c r="I25" s="158"/>
    </row>
    <row r="26" spans="1:10" s="151" customFormat="1" ht="84.75" customHeight="1">
      <c r="A26" s="156"/>
      <c r="B26" s="155"/>
      <c r="C26" s="274" t="s">
        <v>571</v>
      </c>
      <c r="D26" s="185"/>
      <c r="E26" s="185"/>
      <c r="F26" s="185"/>
      <c r="G26" s="185"/>
      <c r="H26" s="185"/>
      <c r="I26" s="158"/>
    </row>
    <row r="27" spans="1:10" ht="15.75" thickBot="1">
      <c r="B27" s="186"/>
      <c r="C27" s="187"/>
      <c r="D27" s="187"/>
      <c r="E27" s="187"/>
      <c r="F27" s="187"/>
      <c r="G27" s="187"/>
      <c r="H27" s="187"/>
      <c r="I27" s="188"/>
    </row>
    <row r="28" spans="1:10" ht="15.75" thickTop="1">
      <c r="A28" s="39"/>
      <c r="B28" s="39"/>
      <c r="C28" s="39"/>
      <c r="D28" s="39"/>
      <c r="E28" s="39"/>
      <c r="F28" s="39"/>
      <c r="G28" s="39"/>
      <c r="H28" s="39"/>
      <c r="I28" s="39"/>
      <c r="J28" s="39"/>
    </row>
    <row r="32" spans="1:10">
      <c r="B32" s="273" t="s">
        <v>568</v>
      </c>
    </row>
    <row r="35" spans="10:10">
      <c r="J35" s="39"/>
    </row>
  </sheetData>
  <sheetProtection password="DCA1" sheet="1" objects="1" scenarios="1"/>
  <mergeCells count="15">
    <mergeCell ref="C13:H13"/>
    <mergeCell ref="C4:H4"/>
    <mergeCell ref="C5:H5"/>
    <mergeCell ref="C6:H9"/>
    <mergeCell ref="B10:I10"/>
    <mergeCell ref="C22:F22"/>
    <mergeCell ref="C24:D24"/>
    <mergeCell ref="C25:H25"/>
    <mergeCell ref="C15:F15"/>
    <mergeCell ref="C16:F16"/>
    <mergeCell ref="C17:F17"/>
    <mergeCell ref="C18:F18"/>
    <mergeCell ref="C19:F19"/>
    <mergeCell ref="C21:F21"/>
    <mergeCell ref="C20:F20"/>
  </mergeCells>
  <pageMargins left="0.7" right="0.7" top="0.75" bottom="0.75" header="0.3" footer="0.3"/>
  <pageSetup paperSize="9" scale="6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E187"/>
  <sheetViews>
    <sheetView zoomScale="70" zoomScaleNormal="70" workbookViewId="0"/>
  </sheetViews>
  <sheetFormatPr defaultRowHeight="15"/>
  <cols>
    <col min="1" max="1" width="10.28515625" customWidth="1"/>
    <col min="2" max="2" width="11.7109375" customWidth="1"/>
    <col min="3" max="3" width="10.7109375" customWidth="1"/>
    <col min="4" max="4" width="20" customWidth="1"/>
    <col min="5" max="5" width="49.140625" customWidth="1"/>
    <col min="6" max="31" width="12.42578125" bestFit="1" customWidth="1"/>
  </cols>
  <sheetData>
    <row r="1" spans="1:31">
      <c r="A1" t="s">
        <v>467</v>
      </c>
    </row>
    <row r="3" spans="1:31">
      <c r="A3" t="s">
        <v>416</v>
      </c>
    </row>
    <row r="7" spans="1:31">
      <c r="F7">
        <v>5</v>
      </c>
      <c r="G7">
        <v>6</v>
      </c>
      <c r="H7">
        <v>7</v>
      </c>
      <c r="I7">
        <v>8</v>
      </c>
      <c r="J7">
        <v>9</v>
      </c>
      <c r="K7">
        <v>10</v>
      </c>
      <c r="L7">
        <v>11</v>
      </c>
      <c r="M7">
        <v>12</v>
      </c>
      <c r="N7">
        <v>13</v>
      </c>
      <c r="O7">
        <v>14</v>
      </c>
      <c r="P7">
        <v>15</v>
      </c>
      <c r="Q7">
        <v>16</v>
      </c>
      <c r="R7">
        <v>17</v>
      </c>
      <c r="S7">
        <v>18</v>
      </c>
      <c r="T7">
        <v>19</v>
      </c>
      <c r="U7">
        <v>20</v>
      </c>
      <c r="V7">
        <v>21</v>
      </c>
      <c r="W7">
        <v>22</v>
      </c>
      <c r="X7">
        <v>23</v>
      </c>
      <c r="Y7">
        <v>24</v>
      </c>
      <c r="Z7">
        <v>25</v>
      </c>
      <c r="AA7">
        <v>26</v>
      </c>
      <c r="AB7">
        <v>27</v>
      </c>
      <c r="AC7">
        <v>28</v>
      </c>
      <c r="AD7">
        <v>29</v>
      </c>
      <c r="AE7">
        <v>30</v>
      </c>
    </row>
    <row r="10" spans="1:31">
      <c r="A10" t="s">
        <v>417</v>
      </c>
      <c r="B10" t="s">
        <v>418</v>
      </c>
      <c r="C10" t="s">
        <v>419</v>
      </c>
      <c r="D10" t="s">
        <v>421</v>
      </c>
      <c r="E10" t="s">
        <v>422</v>
      </c>
      <c r="F10">
        <v>2014</v>
      </c>
      <c r="G10">
        <v>2015</v>
      </c>
      <c r="H10">
        <v>2016</v>
      </c>
      <c r="I10">
        <v>2017</v>
      </c>
      <c r="J10">
        <v>2018</v>
      </c>
      <c r="K10">
        <v>2019</v>
      </c>
      <c r="L10">
        <v>2020</v>
      </c>
      <c r="M10">
        <v>2021</v>
      </c>
      <c r="N10">
        <v>2022</v>
      </c>
      <c r="O10">
        <v>2023</v>
      </c>
      <c r="P10">
        <v>2024</v>
      </c>
      <c r="Q10">
        <v>2025</v>
      </c>
      <c r="R10">
        <v>2026</v>
      </c>
      <c r="S10">
        <v>2027</v>
      </c>
      <c r="T10">
        <v>2028</v>
      </c>
      <c r="U10">
        <v>2029</v>
      </c>
      <c r="V10">
        <v>2030</v>
      </c>
      <c r="W10">
        <v>2031</v>
      </c>
      <c r="X10">
        <v>2032</v>
      </c>
      <c r="Y10">
        <v>2033</v>
      </c>
      <c r="Z10">
        <v>2034</v>
      </c>
      <c r="AA10">
        <v>2035</v>
      </c>
      <c r="AB10">
        <v>2036</v>
      </c>
      <c r="AC10">
        <v>2037</v>
      </c>
      <c r="AD10">
        <v>2038</v>
      </c>
      <c r="AE10">
        <v>2039</v>
      </c>
    </row>
    <row r="11" spans="1:31">
      <c r="D11" t="s">
        <v>1</v>
      </c>
      <c r="E11" t="s">
        <v>420</v>
      </c>
      <c r="F11" s="10">
        <v>42724917</v>
      </c>
      <c r="G11" s="10">
        <v>43124007.948000006</v>
      </c>
      <c r="H11" s="10">
        <v>43482703.904000007</v>
      </c>
      <c r="I11" s="10">
        <v>43818066.066000007</v>
      </c>
      <c r="J11" s="10">
        <v>44130532.944999993</v>
      </c>
      <c r="K11" s="10">
        <v>44413043.898000002</v>
      </c>
      <c r="L11" s="10">
        <v>44671999.984000005</v>
      </c>
      <c r="M11" s="10">
        <v>44932458.055000007</v>
      </c>
      <c r="N11" s="10">
        <v>45209785.938999996</v>
      </c>
      <c r="O11" s="10">
        <v>45496492.963000007</v>
      </c>
      <c r="P11" s="10">
        <v>45808652.909999996</v>
      </c>
      <c r="Q11" s="10">
        <v>46131653.967</v>
      </c>
      <c r="R11" s="10">
        <v>46473191.024000011</v>
      </c>
      <c r="S11" s="10">
        <v>46805496.965000004</v>
      </c>
      <c r="T11" s="10">
        <v>47143385.964000002</v>
      </c>
      <c r="U11" s="10">
        <v>47488962.931999996</v>
      </c>
      <c r="V11" s="10">
        <v>47843757.010000005</v>
      </c>
      <c r="W11" s="10">
        <v>48170602.978</v>
      </c>
      <c r="X11" s="10">
        <v>48473783.981999993</v>
      </c>
      <c r="Y11" s="10">
        <v>48765550.982999995</v>
      </c>
      <c r="Z11" s="10">
        <v>49056561.101999998</v>
      </c>
      <c r="AA11" s="10">
        <v>49345832.980000004</v>
      </c>
      <c r="AB11" s="10">
        <v>49632348.034000009</v>
      </c>
      <c r="AC11" s="10">
        <v>49914591.036999993</v>
      </c>
      <c r="AD11" s="10">
        <v>50191678.950000003</v>
      </c>
      <c r="AE11" s="10">
        <v>50463146.994000003</v>
      </c>
    </row>
    <row r="12" spans="1:31">
      <c r="D12" t="s">
        <v>19</v>
      </c>
      <c r="E12" t="s">
        <v>20</v>
      </c>
      <c r="F12" s="10">
        <v>11930886</v>
      </c>
      <c r="G12" s="10">
        <v>11994591.414000003</v>
      </c>
      <c r="H12" s="10">
        <v>12050869.590000004</v>
      </c>
      <c r="I12" s="10">
        <v>12102789.035000004</v>
      </c>
      <c r="J12" s="10">
        <v>12147577.604999997</v>
      </c>
      <c r="K12" s="10">
        <v>12185598.517999999</v>
      </c>
      <c r="L12" s="10">
        <v>12219065.374000004</v>
      </c>
      <c r="M12" s="10">
        <v>12252541.944000002</v>
      </c>
      <c r="N12" s="10">
        <v>12291766.354999997</v>
      </c>
      <c r="O12" s="10">
        <v>12335616.997</v>
      </c>
      <c r="P12" s="10">
        <v>12387586.516999999</v>
      </c>
      <c r="Q12" s="10">
        <v>12441217.027999999</v>
      </c>
      <c r="R12" s="10">
        <v>12500510.142000001</v>
      </c>
      <c r="S12" s="10">
        <v>12557656.105</v>
      </c>
      <c r="T12" s="10">
        <v>12616032.408000004</v>
      </c>
      <c r="U12" s="10">
        <v>12675643.025</v>
      </c>
      <c r="V12" s="10">
        <v>12737361.473999998</v>
      </c>
      <c r="W12" s="10">
        <v>12791958.146</v>
      </c>
      <c r="X12" s="10">
        <v>12840583.179</v>
      </c>
      <c r="Y12" s="10">
        <v>12883862.976</v>
      </c>
      <c r="Z12" s="10">
        <v>12926763.963</v>
      </c>
      <c r="AA12" s="10">
        <v>12969564.092999998</v>
      </c>
      <c r="AB12" s="10">
        <v>13012185.506000007</v>
      </c>
      <c r="AC12" s="10">
        <v>13054009.747999994</v>
      </c>
      <c r="AD12" s="10">
        <v>13094423.744999999</v>
      </c>
      <c r="AE12" s="10">
        <v>13133576.021000002</v>
      </c>
    </row>
    <row r="13" spans="1:31">
      <c r="D13" t="s">
        <v>21</v>
      </c>
      <c r="E13" t="s">
        <v>22</v>
      </c>
      <c r="F13" s="10">
        <v>13052831</v>
      </c>
      <c r="G13" s="10">
        <v>13163989.879000003</v>
      </c>
      <c r="H13" s="10">
        <v>13268048.559</v>
      </c>
      <c r="I13" s="10">
        <v>13367065.183000002</v>
      </c>
      <c r="J13" s="10">
        <v>13459203.836999997</v>
      </c>
      <c r="K13" s="10">
        <v>13544149.328</v>
      </c>
      <c r="L13" s="10">
        <v>13623001.522</v>
      </c>
      <c r="M13" s="10">
        <v>13702940.510000002</v>
      </c>
      <c r="N13" s="10">
        <v>13789688.847000003</v>
      </c>
      <c r="O13" s="10">
        <v>13878086.511</v>
      </c>
      <c r="P13" s="10">
        <v>13974137.738999998</v>
      </c>
      <c r="Q13" s="10">
        <v>14073387.461000001</v>
      </c>
      <c r="R13" s="10">
        <v>14179471.282</v>
      </c>
      <c r="S13" s="10">
        <v>14282734.301000003</v>
      </c>
      <c r="T13" s="10">
        <v>14386667.660999995</v>
      </c>
      <c r="U13" s="10">
        <v>14493558.354000002</v>
      </c>
      <c r="V13" s="10">
        <v>14602424.687000005</v>
      </c>
      <c r="W13" s="10">
        <v>14703704.772999998</v>
      </c>
      <c r="X13" s="10">
        <v>14797476.747999996</v>
      </c>
      <c r="Y13" s="10">
        <v>14886982.799000002</v>
      </c>
      <c r="Z13" s="10">
        <v>14976507.125999998</v>
      </c>
      <c r="AA13" s="10">
        <v>15065552.424000002</v>
      </c>
      <c r="AB13" s="10">
        <v>15153872.853999998</v>
      </c>
      <c r="AC13" s="10">
        <v>15240980.214999996</v>
      </c>
      <c r="AD13" s="10">
        <v>15326672.547999995</v>
      </c>
      <c r="AE13" s="10">
        <v>15410959.321000002</v>
      </c>
    </row>
    <row r="14" spans="1:31">
      <c r="D14" t="s">
        <v>23</v>
      </c>
      <c r="E14" t="s">
        <v>24</v>
      </c>
      <c r="F14" s="10">
        <v>6618717</v>
      </c>
      <c r="G14" s="10">
        <v>6746241.0499999998</v>
      </c>
      <c r="H14" s="10">
        <v>6850308.9450000003</v>
      </c>
      <c r="I14" s="10">
        <v>6945451.4630000005</v>
      </c>
      <c r="J14" s="10">
        <v>7036955.1659999983</v>
      </c>
      <c r="K14" s="10">
        <v>7120342.1719999993</v>
      </c>
      <c r="L14" s="10">
        <v>7196624.4639999997</v>
      </c>
      <c r="M14" s="10">
        <v>7270751.1729999995</v>
      </c>
      <c r="N14" s="10">
        <v>7344304.6169999996</v>
      </c>
      <c r="O14" s="10">
        <v>7419002.159</v>
      </c>
      <c r="P14" s="10">
        <v>7495763.4540000018</v>
      </c>
      <c r="Q14" s="10">
        <v>7574119.9340000004</v>
      </c>
      <c r="R14" s="10">
        <v>7653941.7000000002</v>
      </c>
      <c r="S14" s="10">
        <v>7731673.2989999987</v>
      </c>
      <c r="T14" s="10">
        <v>7810596.0090000015</v>
      </c>
      <c r="U14" s="10">
        <v>7891259.3670000006</v>
      </c>
      <c r="V14" s="10">
        <v>7977008.6870000018</v>
      </c>
      <c r="W14" s="10">
        <v>8057622.7360000014</v>
      </c>
      <c r="X14" s="10">
        <v>8134554.5769999977</v>
      </c>
      <c r="Y14" s="10">
        <v>8211849.2539999997</v>
      </c>
      <c r="Z14" s="10">
        <v>8289484.635999999</v>
      </c>
      <c r="AA14" s="10">
        <v>8366785.1199999992</v>
      </c>
      <c r="AB14" s="10">
        <v>8443186.0789999999</v>
      </c>
      <c r="AC14" s="10">
        <v>8518492.7699999996</v>
      </c>
      <c r="AD14" s="10">
        <v>8592697.5600000024</v>
      </c>
      <c r="AE14" s="10">
        <v>8665386.3590000011</v>
      </c>
    </row>
    <row r="15" spans="1:31">
      <c r="D15" t="s">
        <v>25</v>
      </c>
      <c r="E15" t="s">
        <v>26</v>
      </c>
      <c r="F15" s="10">
        <v>11122483</v>
      </c>
      <c r="G15" s="10">
        <v>11219185.604999999</v>
      </c>
      <c r="H15" s="10">
        <v>11313476.810000001</v>
      </c>
      <c r="I15" s="10">
        <v>11402760.385</v>
      </c>
      <c r="J15" s="10">
        <v>11486796.336999999</v>
      </c>
      <c r="K15" s="10">
        <v>11562953.879999999</v>
      </c>
      <c r="L15" s="10">
        <v>11633308.624</v>
      </c>
      <c r="M15" s="10">
        <v>11706224.427999999</v>
      </c>
      <c r="N15" s="10">
        <v>11784026.119999999</v>
      </c>
      <c r="O15" s="10">
        <v>11863787.296000002</v>
      </c>
      <c r="P15" s="10">
        <v>11951165.199999996</v>
      </c>
      <c r="Q15" s="10">
        <v>12042929.544000002</v>
      </c>
      <c r="R15" s="10">
        <v>12139267.900000004</v>
      </c>
      <c r="S15" s="10">
        <v>12233433.260000002</v>
      </c>
      <c r="T15" s="10">
        <v>12330089.885999996</v>
      </c>
      <c r="U15" s="10">
        <v>12428502.185999997</v>
      </c>
      <c r="V15" s="10">
        <v>12526962.162000002</v>
      </c>
      <c r="W15" s="10">
        <v>12617317.323000001</v>
      </c>
      <c r="X15" s="10">
        <v>12701169.478</v>
      </c>
      <c r="Y15" s="10">
        <v>12782855.953999996</v>
      </c>
      <c r="Z15" s="10">
        <v>12863805.377000004</v>
      </c>
      <c r="AA15" s="10">
        <v>12943931.343000006</v>
      </c>
      <c r="AB15" s="10">
        <v>13023103.594999999</v>
      </c>
      <c r="AC15" s="10">
        <v>13101108.304</v>
      </c>
      <c r="AD15" s="10">
        <v>13177885.097000001</v>
      </c>
      <c r="AE15" s="10">
        <v>13253225.293</v>
      </c>
    </row>
    <row r="16" spans="1:31">
      <c r="D16" t="s">
        <v>27</v>
      </c>
      <c r="E16" t="s">
        <v>28</v>
      </c>
      <c r="F16" s="10">
        <v>2093713</v>
      </c>
      <c r="G16" s="10">
        <v>2103193.87</v>
      </c>
      <c r="H16" s="10">
        <v>2111666.8760000002</v>
      </c>
      <c r="I16" s="10">
        <v>2118893.5920000002</v>
      </c>
      <c r="J16" s="10">
        <v>2125115.5499999993</v>
      </c>
      <c r="K16" s="10">
        <v>2129993.6159999999</v>
      </c>
      <c r="L16" s="10">
        <v>2133902.4369999999</v>
      </c>
      <c r="M16" s="10">
        <v>2138104.1020000004</v>
      </c>
      <c r="N16" s="10">
        <v>2143205.8260000004</v>
      </c>
      <c r="O16" s="10">
        <v>2149054.6310000001</v>
      </c>
      <c r="P16" s="10">
        <v>2156784.8640000001</v>
      </c>
      <c r="Q16" s="10">
        <v>2164412.06</v>
      </c>
      <c r="R16" s="10">
        <v>2173304.4560000002</v>
      </c>
      <c r="S16" s="10">
        <v>2181612.4400000004</v>
      </c>
      <c r="T16" s="10">
        <v>2190471.0600000005</v>
      </c>
      <c r="U16" s="10">
        <v>2199568.0630000001</v>
      </c>
      <c r="V16" s="10">
        <v>2208469.094</v>
      </c>
      <c r="W16" s="10">
        <v>2216204.6290000007</v>
      </c>
      <c r="X16" s="10">
        <v>2222645.1670000004</v>
      </c>
      <c r="Y16" s="10">
        <v>2228420.9050000003</v>
      </c>
      <c r="Z16" s="10">
        <v>2234072.213</v>
      </c>
      <c r="AA16" s="10">
        <v>2239680.517</v>
      </c>
      <c r="AB16" s="10">
        <v>2245283.4630000005</v>
      </c>
      <c r="AC16" s="10">
        <v>2250740.7750000004</v>
      </c>
      <c r="AD16" s="10">
        <v>2255975.2519999999</v>
      </c>
      <c r="AE16" s="10">
        <v>2260954.4420000003</v>
      </c>
    </row>
    <row r="17" spans="4:31">
      <c r="D17" t="s">
        <v>29</v>
      </c>
      <c r="E17" t="s">
        <v>30</v>
      </c>
      <c r="F17" s="10">
        <v>5618117</v>
      </c>
      <c r="G17" s="10">
        <v>5646259.7630000012</v>
      </c>
      <c r="H17" s="10">
        <v>5670482.1840000004</v>
      </c>
      <c r="I17" s="10">
        <v>5693286.296000001</v>
      </c>
      <c r="J17" s="10">
        <v>5712895.993999999</v>
      </c>
      <c r="K17" s="10">
        <v>5729782.9660000009</v>
      </c>
      <c r="L17" s="10">
        <v>5744477.1849999996</v>
      </c>
      <c r="M17" s="10">
        <v>5759123.6230000015</v>
      </c>
      <c r="N17" s="10">
        <v>5776389.8669999987</v>
      </c>
      <c r="O17" s="10">
        <v>5795705.6339999996</v>
      </c>
      <c r="P17" s="10">
        <v>5818384.4500000002</v>
      </c>
      <c r="Q17" s="10">
        <v>5842049.9629999995</v>
      </c>
      <c r="R17" s="10">
        <v>5868257.6010000017</v>
      </c>
      <c r="S17" s="10">
        <v>5892918.0070000011</v>
      </c>
      <c r="T17" s="10">
        <v>5918255.5830000006</v>
      </c>
      <c r="U17" s="10">
        <v>5945009.2759999996</v>
      </c>
      <c r="V17" s="10">
        <v>5972785.2559999973</v>
      </c>
      <c r="W17" s="10">
        <v>5997292.8759999992</v>
      </c>
      <c r="X17" s="10">
        <v>6019640.8450000007</v>
      </c>
      <c r="Y17" s="10">
        <v>6039526.6569999997</v>
      </c>
      <c r="Z17" s="10">
        <v>6059451.7310000006</v>
      </c>
      <c r="AA17" s="10">
        <v>6079304.9440000011</v>
      </c>
      <c r="AB17" s="10">
        <v>6099000.6910000006</v>
      </c>
      <c r="AC17" s="10">
        <v>6118271.3920000009</v>
      </c>
      <c r="AD17" s="10">
        <v>6136827.9549999982</v>
      </c>
      <c r="AE17" s="10">
        <v>6154821.8560000015</v>
      </c>
    </row>
    <row r="18" spans="4:31">
      <c r="D18" t="s">
        <v>31</v>
      </c>
      <c r="E18" t="s">
        <v>32</v>
      </c>
      <c r="F18" s="10">
        <v>4219056</v>
      </c>
      <c r="G18" s="10">
        <v>4245137.7810000004</v>
      </c>
      <c r="H18" s="10">
        <v>4268720.53</v>
      </c>
      <c r="I18" s="10">
        <v>4290609.1469999999</v>
      </c>
      <c r="J18" s="10">
        <v>4309566.0610000007</v>
      </c>
      <c r="K18" s="10">
        <v>4325821.9360000007</v>
      </c>
      <c r="L18" s="10">
        <v>4340685.7520000003</v>
      </c>
      <c r="M18" s="10">
        <v>4355314.2189999996</v>
      </c>
      <c r="N18" s="10">
        <v>4372170.6619999995</v>
      </c>
      <c r="O18" s="10">
        <v>4390856.7319999998</v>
      </c>
      <c r="P18" s="10">
        <v>4412417.2029999997</v>
      </c>
      <c r="Q18" s="10">
        <v>4434755.0050000008</v>
      </c>
      <c r="R18" s="10">
        <v>4458948.085</v>
      </c>
      <c r="S18" s="10">
        <v>4483125.6580000008</v>
      </c>
      <c r="T18" s="10">
        <v>4507305.7649999997</v>
      </c>
      <c r="U18" s="10">
        <v>4531065.6860000007</v>
      </c>
      <c r="V18" s="10">
        <v>4556107.1239999998</v>
      </c>
      <c r="W18" s="10">
        <v>4578460.6410000008</v>
      </c>
      <c r="X18" s="10">
        <v>4598297.1669999994</v>
      </c>
      <c r="Y18" s="10">
        <v>4615915.4140000008</v>
      </c>
      <c r="Z18" s="10">
        <v>4633240.0190000013</v>
      </c>
      <c r="AA18" s="10">
        <v>4650578.6319999993</v>
      </c>
      <c r="AB18" s="10">
        <v>4667901.351999999</v>
      </c>
      <c r="AC18" s="10">
        <v>4684997.5810000002</v>
      </c>
      <c r="AD18" s="10">
        <v>4701620.5379999997</v>
      </c>
      <c r="AE18" s="10">
        <v>4717799.7229999993</v>
      </c>
    </row>
    <row r="19" spans="4:31">
      <c r="D19" t="s">
        <v>33</v>
      </c>
      <c r="E19" t="s">
        <v>34</v>
      </c>
      <c r="F19" s="10">
        <v>3671679</v>
      </c>
      <c r="G19" s="10">
        <v>3701473.6109999996</v>
      </c>
      <c r="H19" s="10">
        <v>3729478.9319999996</v>
      </c>
      <c r="I19" s="10">
        <v>3756635.6669999994</v>
      </c>
      <c r="J19" s="10">
        <v>3780698.2129999995</v>
      </c>
      <c r="K19" s="10">
        <v>3802116.5819999995</v>
      </c>
      <c r="L19" s="10">
        <v>3821736.969</v>
      </c>
      <c r="M19" s="10">
        <v>3841732.9930000002</v>
      </c>
      <c r="N19" s="10">
        <v>3863798.0300000003</v>
      </c>
      <c r="O19" s="10">
        <v>3886482.5289999996</v>
      </c>
      <c r="P19" s="10">
        <v>3912238.7560000001</v>
      </c>
      <c r="Q19" s="10">
        <v>3938791.5349999997</v>
      </c>
      <c r="R19" s="10">
        <v>3967338.509000001</v>
      </c>
      <c r="S19" s="10">
        <v>3994841.598999999</v>
      </c>
      <c r="T19" s="10">
        <v>4022604.2079999996</v>
      </c>
      <c r="U19" s="10">
        <v>4050966.2890000003</v>
      </c>
      <c r="V19" s="10">
        <v>4079508.6869999999</v>
      </c>
      <c r="W19" s="10">
        <v>4105502.2470000004</v>
      </c>
      <c r="X19" s="10">
        <v>4128986.912</v>
      </c>
      <c r="Y19" s="10">
        <v>4151316.6959999995</v>
      </c>
      <c r="Z19" s="10">
        <v>4173260.7760000001</v>
      </c>
      <c r="AA19" s="10">
        <v>4195010.1199999992</v>
      </c>
      <c r="AB19" s="10">
        <v>4216629.1219999995</v>
      </c>
      <c r="AC19" s="10">
        <v>4237968.3830000004</v>
      </c>
      <c r="AD19" s="10">
        <v>4258880.9169999994</v>
      </c>
      <c r="AE19" s="10">
        <v>4279314.0060000001</v>
      </c>
    </row>
    <row r="20" spans="4:31">
      <c r="D20" t="s">
        <v>35</v>
      </c>
      <c r="E20" t="s">
        <v>36</v>
      </c>
      <c r="F20" s="10">
        <v>4456290</v>
      </c>
      <c r="G20" s="10">
        <v>4490197.125</v>
      </c>
      <c r="H20" s="10">
        <v>4520538.7079999996</v>
      </c>
      <c r="I20" s="10">
        <v>4547890.7829999989</v>
      </c>
      <c r="J20" s="10">
        <v>4573491.3919999991</v>
      </c>
      <c r="K20" s="10">
        <v>4596345.6830000002</v>
      </c>
      <c r="L20" s="10">
        <v>4617251.8640000001</v>
      </c>
      <c r="M20" s="10">
        <v>4638448.34</v>
      </c>
      <c r="N20" s="10">
        <v>4661811.3950000005</v>
      </c>
      <c r="O20" s="10">
        <v>4686459.3109999998</v>
      </c>
      <c r="P20" s="10">
        <v>4712778.76</v>
      </c>
      <c r="Q20" s="10">
        <v>4740223.1770000001</v>
      </c>
      <c r="R20" s="10">
        <v>4769771.5300000012</v>
      </c>
      <c r="S20" s="10">
        <v>4798494.5479999995</v>
      </c>
      <c r="T20" s="10">
        <v>4826945.9819999989</v>
      </c>
      <c r="U20" s="10">
        <v>4856752.6949999994</v>
      </c>
      <c r="V20" s="10">
        <v>4887782.4709999999</v>
      </c>
      <c r="W20" s="10">
        <v>4916688.4209999992</v>
      </c>
      <c r="X20" s="10">
        <v>4942858.3629999999</v>
      </c>
      <c r="Y20" s="10">
        <v>4967183.8109999988</v>
      </c>
      <c r="Z20" s="10">
        <v>4991786.7490000008</v>
      </c>
      <c r="AA20" s="10">
        <v>5016447.7690000003</v>
      </c>
      <c r="AB20" s="10">
        <v>5041089.1069999998</v>
      </c>
      <c r="AC20" s="10">
        <v>5065506.1580000008</v>
      </c>
      <c r="AD20" s="10">
        <v>5089568.7590000005</v>
      </c>
      <c r="AE20" s="10">
        <v>5113276.9009999996</v>
      </c>
    </row>
    <row r="21" spans="4:31">
      <c r="D21" t="s">
        <v>37</v>
      </c>
      <c r="E21" t="s">
        <v>38</v>
      </c>
      <c r="F21" s="10">
        <v>4730846</v>
      </c>
      <c r="G21" s="10">
        <v>4775719.7420000006</v>
      </c>
      <c r="H21" s="10">
        <v>4818942.9369999999</v>
      </c>
      <c r="I21" s="10">
        <v>4860948.7080000006</v>
      </c>
      <c r="J21" s="10">
        <v>4900994.5059999991</v>
      </c>
      <c r="K21" s="10">
        <v>4939330.9740000004</v>
      </c>
      <c r="L21" s="10">
        <v>4975338.2570000002</v>
      </c>
      <c r="M21" s="10">
        <v>5011714.3769999994</v>
      </c>
      <c r="N21" s="10">
        <v>5050622.0149999997</v>
      </c>
      <c r="O21" s="10">
        <v>5089359.7070000013</v>
      </c>
      <c r="P21" s="10">
        <v>5130769.1689999998</v>
      </c>
      <c r="Q21" s="10">
        <v>5173422.4989999998</v>
      </c>
      <c r="R21" s="10">
        <v>5218794.0439999998</v>
      </c>
      <c r="S21" s="10">
        <v>5263301.2789999992</v>
      </c>
      <c r="T21" s="10">
        <v>5308446.7849999992</v>
      </c>
      <c r="U21" s="10">
        <v>5354575.5439999998</v>
      </c>
      <c r="V21" s="10">
        <v>5401296.3639999991</v>
      </c>
      <c r="W21" s="10">
        <v>5445279.3429999994</v>
      </c>
      <c r="X21" s="10">
        <v>5487111.7599999998</v>
      </c>
      <c r="Y21" s="10">
        <v>5527763.1189999999</v>
      </c>
      <c r="Z21" s="10">
        <v>5568531.4680000003</v>
      </c>
      <c r="AA21" s="10">
        <v>5608988.4100000011</v>
      </c>
      <c r="AB21" s="10">
        <v>5648920.6829999993</v>
      </c>
      <c r="AC21" s="10">
        <v>5688198.8549999995</v>
      </c>
      <c r="AD21" s="10">
        <v>5726892.5970000001</v>
      </c>
      <c r="AE21" s="10">
        <v>5765058.8620000007</v>
      </c>
    </row>
    <row r="22" spans="4:31">
      <c r="D22" t="s">
        <v>39</v>
      </c>
      <c r="E22" t="s">
        <v>40</v>
      </c>
      <c r="F22" s="10">
        <v>6618717</v>
      </c>
      <c r="G22" s="10">
        <v>6746241.0499999998</v>
      </c>
      <c r="H22" s="10">
        <v>6850308.9450000003</v>
      </c>
      <c r="I22" s="10">
        <v>6945451.4630000005</v>
      </c>
      <c r="J22" s="10">
        <v>7036955.1659999983</v>
      </c>
      <c r="K22" s="10">
        <v>7120342.1719999993</v>
      </c>
      <c r="L22" s="10">
        <v>7196624.4639999997</v>
      </c>
      <c r="M22" s="10">
        <v>7270751.1729999995</v>
      </c>
      <c r="N22" s="10">
        <v>7344304.6169999996</v>
      </c>
      <c r="O22" s="10">
        <v>7419002.159</v>
      </c>
      <c r="P22" s="10">
        <v>7495763.4540000018</v>
      </c>
      <c r="Q22" s="10">
        <v>7574119.9340000004</v>
      </c>
      <c r="R22" s="10">
        <v>7653941.7000000002</v>
      </c>
      <c r="S22" s="10">
        <v>7731673.2989999987</v>
      </c>
      <c r="T22" s="10">
        <v>7810596.0090000015</v>
      </c>
      <c r="U22" s="10">
        <v>7891259.3670000006</v>
      </c>
      <c r="V22" s="10">
        <v>7977008.6870000018</v>
      </c>
      <c r="W22" s="10">
        <v>8057622.7360000014</v>
      </c>
      <c r="X22" s="10">
        <v>8134554.5769999977</v>
      </c>
      <c r="Y22" s="10">
        <v>8211849.2539999997</v>
      </c>
      <c r="Z22" s="10">
        <v>8289484.635999999</v>
      </c>
      <c r="AA22" s="10">
        <v>8366785.1199999992</v>
      </c>
      <c r="AB22" s="10">
        <v>8443186.0789999999</v>
      </c>
      <c r="AC22" s="10">
        <v>8518492.7699999996</v>
      </c>
      <c r="AD22" s="10">
        <v>8592697.5600000024</v>
      </c>
      <c r="AE22" s="10">
        <v>8665386.3590000011</v>
      </c>
    </row>
    <row r="23" spans="4:31">
      <c r="D23" t="s">
        <v>41</v>
      </c>
      <c r="E23" t="s">
        <v>42</v>
      </c>
      <c r="F23" s="10">
        <v>6969602</v>
      </c>
      <c r="G23" s="10">
        <v>7032965.9640000006</v>
      </c>
      <c r="H23" s="10">
        <v>7094021.0559999989</v>
      </c>
      <c r="I23" s="10">
        <v>7152992.8530000001</v>
      </c>
      <c r="J23" s="10">
        <v>7208457.1710000001</v>
      </c>
      <c r="K23" s="10">
        <v>7260327.0990000013</v>
      </c>
      <c r="L23" s="10">
        <v>7308337.7750000004</v>
      </c>
      <c r="M23" s="10">
        <v>7357767.5650000013</v>
      </c>
      <c r="N23" s="10">
        <v>7410800.5800000001</v>
      </c>
      <c r="O23" s="10">
        <v>7464423.1599999983</v>
      </c>
      <c r="P23" s="10">
        <v>7523189.2310000006</v>
      </c>
      <c r="Q23" s="10">
        <v>7584415.5189999994</v>
      </c>
      <c r="R23" s="10">
        <v>7648492.7750000013</v>
      </c>
      <c r="S23" s="10">
        <v>7711124.7520000022</v>
      </c>
      <c r="T23" s="10">
        <v>7775627.2110000011</v>
      </c>
      <c r="U23" s="10">
        <v>7841125.186999999</v>
      </c>
      <c r="V23" s="10">
        <v>7906346.0729999999</v>
      </c>
      <c r="W23" s="10">
        <v>7966475.9560000002</v>
      </c>
      <c r="X23" s="10">
        <v>8022790.6110000005</v>
      </c>
      <c r="Y23" s="10">
        <v>8078110.6039999994</v>
      </c>
      <c r="Z23" s="10">
        <v>8133037.1790000014</v>
      </c>
      <c r="AA23" s="10">
        <v>8187420.4489999991</v>
      </c>
      <c r="AB23" s="10">
        <v>8241129.4510000013</v>
      </c>
      <c r="AC23" s="10">
        <v>8294094.7120000003</v>
      </c>
      <c r="AD23" s="10">
        <v>8346342.3709999984</v>
      </c>
      <c r="AE23" s="10">
        <v>8397702.2410000004</v>
      </c>
    </row>
    <row r="24" spans="4:31">
      <c r="D24" t="s">
        <v>43</v>
      </c>
      <c r="E24" t="s">
        <v>44</v>
      </c>
      <c r="F24" s="10">
        <v>4346897</v>
      </c>
      <c r="G24" s="10">
        <v>4382819.0420000004</v>
      </c>
      <c r="H24" s="10">
        <v>4418543.7359999996</v>
      </c>
      <c r="I24" s="10">
        <v>4451357.557</v>
      </c>
      <c r="J24" s="10">
        <v>4482358.892</v>
      </c>
      <c r="K24" s="10">
        <v>4508982.8699999992</v>
      </c>
      <c r="L24" s="10">
        <v>4533645.2810000004</v>
      </c>
      <c r="M24" s="10">
        <v>4559501.6629999988</v>
      </c>
      <c r="N24" s="10">
        <v>4586682.9469999997</v>
      </c>
      <c r="O24" s="10">
        <v>4615149.0999999996</v>
      </c>
      <c r="P24" s="10">
        <v>4646327.023</v>
      </c>
      <c r="Q24" s="10">
        <v>4679464.2749999994</v>
      </c>
      <c r="R24" s="10">
        <v>4714342.324</v>
      </c>
      <c r="S24" s="10">
        <v>4748405.3830000004</v>
      </c>
      <c r="T24" s="10">
        <v>4783133.3609999996</v>
      </c>
      <c r="U24" s="10">
        <v>4818640.8250000002</v>
      </c>
      <c r="V24" s="10">
        <v>4854453.2539999997</v>
      </c>
      <c r="W24" s="10">
        <v>4887076.1289999988</v>
      </c>
      <c r="X24" s="10">
        <v>4916898.5799999991</v>
      </c>
      <c r="Y24" s="10">
        <v>4945464.523</v>
      </c>
      <c r="Z24" s="10">
        <v>4973696.3309999993</v>
      </c>
      <c r="AA24" s="10">
        <v>5001617.0190000003</v>
      </c>
      <c r="AB24" s="10">
        <v>5029208.0860000001</v>
      </c>
      <c r="AC24" s="10">
        <v>5056320.4110000012</v>
      </c>
      <c r="AD24" s="10">
        <v>5082873.0010000002</v>
      </c>
      <c r="AE24" s="10">
        <v>5108832.6039999994</v>
      </c>
    </row>
    <row r="25" spans="4:31">
      <c r="D25" t="s">
        <v>45</v>
      </c>
      <c r="E25" t="s">
        <v>46</v>
      </c>
      <c r="F25" s="10">
        <v>4219056</v>
      </c>
      <c r="G25" s="10">
        <v>4245137.7810000004</v>
      </c>
      <c r="H25" s="10">
        <v>4268720.53</v>
      </c>
      <c r="I25" s="10">
        <v>4290609.1469999999</v>
      </c>
      <c r="J25" s="10">
        <v>4309566.0610000007</v>
      </c>
      <c r="K25" s="10">
        <v>4325821.9360000007</v>
      </c>
      <c r="L25" s="10">
        <v>4340685.7520000003</v>
      </c>
      <c r="M25" s="10">
        <v>4355314.2189999996</v>
      </c>
      <c r="N25" s="10">
        <v>4372170.6619999995</v>
      </c>
      <c r="O25" s="10">
        <v>4390856.7319999998</v>
      </c>
      <c r="P25" s="10">
        <v>4412417.2029999997</v>
      </c>
      <c r="Q25" s="10">
        <v>4434755.0050000008</v>
      </c>
      <c r="R25" s="10">
        <v>4458948.085</v>
      </c>
      <c r="S25" s="10">
        <v>4483125.6580000008</v>
      </c>
      <c r="T25" s="10">
        <v>4507305.7649999997</v>
      </c>
      <c r="U25" s="10">
        <v>4531065.6860000007</v>
      </c>
      <c r="V25" s="10">
        <v>4556107.1239999998</v>
      </c>
      <c r="W25" s="10">
        <v>4578460.6410000008</v>
      </c>
      <c r="X25" s="10">
        <v>4598297.1669999994</v>
      </c>
      <c r="Y25" s="10">
        <v>4615915.4140000008</v>
      </c>
      <c r="Z25" s="10">
        <v>4633240.0190000013</v>
      </c>
      <c r="AA25" s="10">
        <v>4650578.6319999993</v>
      </c>
      <c r="AB25" s="10">
        <v>4667901.351999999</v>
      </c>
      <c r="AC25" s="10">
        <v>4684997.5810000002</v>
      </c>
      <c r="AD25" s="10">
        <v>4701620.5379999997</v>
      </c>
      <c r="AE25" s="10">
        <v>4717799.7229999993</v>
      </c>
    </row>
    <row r="26" spans="4:31">
      <c r="D26" t="s">
        <v>47</v>
      </c>
      <c r="E26" t="s">
        <v>48</v>
      </c>
      <c r="F26" s="10">
        <v>3276794</v>
      </c>
      <c r="G26" s="10">
        <v>3296893.6270000003</v>
      </c>
      <c r="H26" s="10">
        <v>3314046.7029999997</v>
      </c>
      <c r="I26" s="10">
        <v>3330305.8110000007</v>
      </c>
      <c r="J26" s="10">
        <v>3344523.3599999994</v>
      </c>
      <c r="K26" s="10">
        <v>3357038.5199999996</v>
      </c>
      <c r="L26" s="10">
        <v>3368257.4089999995</v>
      </c>
      <c r="M26" s="10">
        <v>3379304.7050000001</v>
      </c>
      <c r="N26" s="10">
        <v>3391933.2409999999</v>
      </c>
      <c r="O26" s="10">
        <v>3406249.7369999988</v>
      </c>
      <c r="P26" s="10">
        <v>3422491.182000001</v>
      </c>
      <c r="Q26" s="10">
        <v>3439194.0779999997</v>
      </c>
      <c r="R26" s="10">
        <v>3457655.7340000002</v>
      </c>
      <c r="S26" s="10">
        <v>3475011.99</v>
      </c>
      <c r="T26" s="10">
        <v>3492848.2229999993</v>
      </c>
      <c r="U26" s="10">
        <v>3511285.8779999996</v>
      </c>
      <c r="V26" s="10">
        <v>3529949.2640000004</v>
      </c>
      <c r="W26" s="10">
        <v>3547091.2099999995</v>
      </c>
      <c r="X26" s="10">
        <v>3562683.0280000004</v>
      </c>
      <c r="Y26" s="10">
        <v>3576791.5689999992</v>
      </c>
      <c r="Z26" s="10">
        <v>3590864.5699999994</v>
      </c>
      <c r="AA26" s="10">
        <v>3604899.2339999992</v>
      </c>
      <c r="AB26" s="10">
        <v>3618888.1089999997</v>
      </c>
      <c r="AC26" s="10">
        <v>3632585.4950000001</v>
      </c>
      <c r="AD26" s="10">
        <v>3645834.7570000002</v>
      </c>
      <c r="AE26" s="10">
        <v>3658723.6380000003</v>
      </c>
    </row>
    <row r="27" spans="4:31">
      <c r="D27" t="s">
        <v>49</v>
      </c>
      <c r="E27" t="s">
        <v>50</v>
      </c>
      <c r="F27" s="10">
        <v>2498294</v>
      </c>
      <c r="G27" s="10">
        <v>2507797.2609999999</v>
      </c>
      <c r="H27" s="10">
        <v>2516293.4250000003</v>
      </c>
      <c r="I27" s="10">
        <v>2523496.84</v>
      </c>
      <c r="J27" s="10">
        <v>2529521.5769999996</v>
      </c>
      <c r="K27" s="10">
        <v>2534150.0089999996</v>
      </c>
      <c r="L27" s="10">
        <v>2537790.9029999999</v>
      </c>
      <c r="M27" s="10">
        <v>2541682.9850000003</v>
      </c>
      <c r="N27" s="10">
        <v>2546719.9949999996</v>
      </c>
      <c r="O27" s="10">
        <v>2552459.7399999998</v>
      </c>
      <c r="P27" s="10">
        <v>2560263.7960000001</v>
      </c>
      <c r="Q27" s="10">
        <v>2567982.014</v>
      </c>
      <c r="R27" s="10">
        <v>2577033.1380000003</v>
      </c>
      <c r="S27" s="10">
        <v>2585472.3990000007</v>
      </c>
      <c r="T27" s="10">
        <v>2594470.4380000005</v>
      </c>
      <c r="U27" s="10">
        <v>2603773.0559999994</v>
      </c>
      <c r="V27" s="10">
        <v>2612923.9010000001</v>
      </c>
      <c r="W27" s="10">
        <v>2620693.9279999998</v>
      </c>
      <c r="X27" s="10">
        <v>2627064.017</v>
      </c>
      <c r="Y27" s="10">
        <v>2632655.2619999996</v>
      </c>
      <c r="Z27" s="10">
        <v>2638124.7230000002</v>
      </c>
      <c r="AA27" s="10">
        <v>2643544.1040000003</v>
      </c>
      <c r="AB27" s="10">
        <v>2648928.9180000001</v>
      </c>
      <c r="AC27" s="10">
        <v>2654130.6360000004</v>
      </c>
      <c r="AD27" s="10">
        <v>2659068.6889999998</v>
      </c>
      <c r="AE27" s="10">
        <v>2663725.2550000004</v>
      </c>
    </row>
    <row r="28" spans="4:31">
      <c r="D28" t="s">
        <v>51</v>
      </c>
      <c r="E28" t="s">
        <v>52</v>
      </c>
      <c r="F28" s="10">
        <v>1936742</v>
      </c>
      <c r="G28" s="10">
        <v>1944762.7449999996</v>
      </c>
      <c r="H28" s="10">
        <v>1951808.9320000003</v>
      </c>
      <c r="I28" s="10">
        <v>1958377.2370000004</v>
      </c>
      <c r="J28" s="10">
        <v>1963966.6070000003</v>
      </c>
      <c r="K28" s="10">
        <v>1968588.0530000001</v>
      </c>
      <c r="L28" s="10">
        <v>1972331.3099999998</v>
      </c>
      <c r="M28" s="10">
        <v>1976240.0349999997</v>
      </c>
      <c r="N28" s="10">
        <v>1980942.4569999995</v>
      </c>
      <c r="O28" s="10">
        <v>1986050.7879999997</v>
      </c>
      <c r="P28" s="10">
        <v>1992414.3360000001</v>
      </c>
      <c r="Q28" s="10">
        <v>1999285.9309999996</v>
      </c>
      <c r="R28" s="10">
        <v>2006873.1850000003</v>
      </c>
      <c r="S28" s="10">
        <v>2014046.058</v>
      </c>
      <c r="T28" s="10">
        <v>2021407.9820000003</v>
      </c>
      <c r="U28" s="10">
        <v>2029518.4049999998</v>
      </c>
      <c r="V28" s="10">
        <v>2038381.1850000001</v>
      </c>
      <c r="W28" s="10">
        <v>2045712.3669999996</v>
      </c>
      <c r="X28" s="10">
        <v>2052538.9669999997</v>
      </c>
      <c r="Y28" s="10">
        <v>2058500.7309999997</v>
      </c>
      <c r="Z28" s="10">
        <v>2064534.6509999996</v>
      </c>
      <c r="AA28" s="10">
        <v>2070542.1230000004</v>
      </c>
      <c r="AB28" s="10">
        <v>2076467.1269999999</v>
      </c>
      <c r="AC28" s="10">
        <v>2082296.0359999998</v>
      </c>
      <c r="AD28" s="10">
        <v>2087899.7609999999</v>
      </c>
      <c r="AE28" s="10">
        <v>2093327.4050000003</v>
      </c>
    </row>
    <row r="29" spans="4:31">
      <c r="D29" t="s">
        <v>53</v>
      </c>
      <c r="E29" t="s">
        <v>54</v>
      </c>
      <c r="F29" s="10">
        <v>2974104</v>
      </c>
      <c r="G29" s="10">
        <v>2992815.0579999993</v>
      </c>
      <c r="H29" s="10">
        <v>3010252.503</v>
      </c>
      <c r="I29" s="10">
        <v>3026508.2169999997</v>
      </c>
      <c r="J29" s="10">
        <v>3040994.2109999992</v>
      </c>
      <c r="K29" s="10">
        <v>3053429.8089999999</v>
      </c>
      <c r="L29" s="10">
        <v>3064543.608</v>
      </c>
      <c r="M29" s="10">
        <v>3076059.6249999995</v>
      </c>
      <c r="N29" s="10">
        <v>3089101.2650000006</v>
      </c>
      <c r="O29" s="10">
        <v>3102930.693</v>
      </c>
      <c r="P29" s="10">
        <v>3118260.0180000006</v>
      </c>
      <c r="Q29" s="10">
        <v>3134409.1480000005</v>
      </c>
      <c r="R29" s="10">
        <v>3152031.1950000003</v>
      </c>
      <c r="S29" s="10">
        <v>3168580.2970000003</v>
      </c>
      <c r="T29" s="10">
        <v>3185411.0240000002</v>
      </c>
      <c r="U29" s="10">
        <v>3202528.4819999998</v>
      </c>
      <c r="V29" s="10">
        <v>3219676.1209999998</v>
      </c>
      <c r="W29" s="10">
        <v>3235249.0839999998</v>
      </c>
      <c r="X29" s="10">
        <v>3248998.54</v>
      </c>
      <c r="Y29" s="10">
        <v>3261727.4720000001</v>
      </c>
      <c r="Z29" s="10">
        <v>3274304.625</v>
      </c>
      <c r="AA29" s="10">
        <v>3286796.9109999998</v>
      </c>
      <c r="AB29" s="10">
        <v>3299227.6200000006</v>
      </c>
      <c r="AC29" s="10">
        <v>3311507.9550000001</v>
      </c>
      <c r="AD29" s="10">
        <v>3323527.8219999997</v>
      </c>
      <c r="AE29" s="10">
        <v>3335271.2990000006</v>
      </c>
    </row>
    <row r="30" spans="4:31">
      <c r="D30" t="s">
        <v>55</v>
      </c>
      <c r="E30" t="s">
        <v>56</v>
      </c>
      <c r="F30" s="10">
        <v>3189683</v>
      </c>
      <c r="G30" s="10">
        <v>3216861.4760000003</v>
      </c>
      <c r="H30" s="10">
        <v>3240905.2589999996</v>
      </c>
      <c r="I30" s="10">
        <v>3262659.1340000001</v>
      </c>
      <c r="J30" s="10">
        <v>3282857.9499999997</v>
      </c>
      <c r="K30" s="10">
        <v>3301014.8589999997</v>
      </c>
      <c r="L30" s="10">
        <v>3317923.6950000008</v>
      </c>
      <c r="M30" s="10">
        <v>3334759.7890000003</v>
      </c>
      <c r="N30" s="10">
        <v>3353145.6259999997</v>
      </c>
      <c r="O30" s="10">
        <v>3372603.6110000005</v>
      </c>
      <c r="P30" s="10">
        <v>3393505.9649999994</v>
      </c>
      <c r="Q30" s="10">
        <v>3415161.5139999995</v>
      </c>
      <c r="R30" s="10">
        <v>3438391.8120000008</v>
      </c>
      <c r="S30" s="10">
        <v>3461419.3969999999</v>
      </c>
      <c r="T30" s="10">
        <v>3484025.8639999996</v>
      </c>
      <c r="U30" s="10">
        <v>3507804.1969999997</v>
      </c>
      <c r="V30" s="10">
        <v>3532960.9859999996</v>
      </c>
      <c r="W30" s="10">
        <v>3556513.4799999991</v>
      </c>
      <c r="X30" s="10">
        <v>3577929.88</v>
      </c>
      <c r="Y30" s="10">
        <v>3598025.25</v>
      </c>
      <c r="Z30" s="10">
        <v>3618402.3480000002</v>
      </c>
      <c r="AA30" s="10">
        <v>3638887.7930000005</v>
      </c>
      <c r="AB30" s="10">
        <v>3659423.7790000001</v>
      </c>
      <c r="AC30" s="10">
        <v>3679837.9160000002</v>
      </c>
      <c r="AD30" s="10">
        <v>3700039.8429999994</v>
      </c>
      <c r="AE30" s="10">
        <v>3719996.87</v>
      </c>
    </row>
    <row r="31" spans="4:31">
      <c r="D31" t="s">
        <v>57</v>
      </c>
      <c r="E31" t="s">
        <v>58</v>
      </c>
      <c r="F31" s="10">
        <v>3544468</v>
      </c>
      <c r="G31" s="10">
        <v>3581711.5059999996</v>
      </c>
      <c r="H31" s="10">
        <v>3617287.25</v>
      </c>
      <c r="I31" s="10">
        <v>3652001.5920000002</v>
      </c>
      <c r="J31" s="10">
        <v>3684597.6490000007</v>
      </c>
      <c r="K31" s="10">
        <v>3715398.3029999998</v>
      </c>
      <c r="L31" s="10">
        <v>3744123.2080000001</v>
      </c>
      <c r="M31" s="10">
        <v>3773288.4639999997</v>
      </c>
      <c r="N31" s="10">
        <v>3804179.068</v>
      </c>
      <c r="O31" s="10">
        <v>3834756.0470000007</v>
      </c>
      <c r="P31" s="10">
        <v>3868377.8289999999</v>
      </c>
      <c r="Q31" s="10">
        <v>3902443.3670000006</v>
      </c>
      <c r="R31" s="10">
        <v>3938726.7300000009</v>
      </c>
      <c r="S31" s="10">
        <v>3973782.5579999997</v>
      </c>
      <c r="T31" s="10">
        <v>4009432.057</v>
      </c>
      <c r="U31" s="10">
        <v>4045846.2830000003</v>
      </c>
      <c r="V31" s="10">
        <v>4082402.003</v>
      </c>
      <c r="W31" s="10">
        <v>4116257.2540000011</v>
      </c>
      <c r="X31" s="10">
        <v>4148363.7579999999</v>
      </c>
      <c r="Y31" s="10">
        <v>4179471.4550000001</v>
      </c>
      <c r="Z31" s="10">
        <v>4210358.4040000001</v>
      </c>
      <c r="AA31" s="10">
        <v>4240861.784</v>
      </c>
      <c r="AB31" s="10">
        <v>4270995.6669999994</v>
      </c>
      <c r="AC31" s="10">
        <v>4300693.6440000003</v>
      </c>
      <c r="AD31" s="10">
        <v>4329841.277999999</v>
      </c>
      <c r="AE31" s="10">
        <v>4358407.4970000004</v>
      </c>
    </row>
    <row r="32" spans="4:31">
      <c r="D32" t="s">
        <v>59</v>
      </c>
      <c r="E32" t="s">
        <v>60</v>
      </c>
      <c r="F32" s="10">
        <v>3344576</v>
      </c>
      <c r="G32" s="10">
        <v>3372601.8390000006</v>
      </c>
      <c r="H32" s="10">
        <v>3399603.5470000007</v>
      </c>
      <c r="I32" s="10">
        <v>3425896.24</v>
      </c>
      <c r="J32" s="10">
        <v>3450754.0270000002</v>
      </c>
      <c r="K32" s="10">
        <v>3474306.3569999994</v>
      </c>
      <c r="L32" s="10">
        <v>3496411.0109999999</v>
      </c>
      <c r="M32" s="10">
        <v>3518832.6319999998</v>
      </c>
      <c r="N32" s="10">
        <v>3543262.8879999998</v>
      </c>
      <c r="O32" s="10">
        <v>3567796.16</v>
      </c>
      <c r="P32" s="10">
        <v>3593993.9269999997</v>
      </c>
      <c r="Q32" s="10">
        <v>3621373.432</v>
      </c>
      <c r="R32" s="10">
        <v>3650321.5449999995</v>
      </c>
      <c r="S32" s="10">
        <v>3678952.0490000001</v>
      </c>
      <c r="T32" s="10">
        <v>3707798.716</v>
      </c>
      <c r="U32" s="10">
        <v>3737379.3920000005</v>
      </c>
      <c r="V32" s="10">
        <v>3767385.5769999996</v>
      </c>
      <c r="W32" s="10">
        <v>3795684.9549999996</v>
      </c>
      <c r="X32" s="10">
        <v>3822184.57</v>
      </c>
      <c r="Y32" s="10">
        <v>3847758.6220000004</v>
      </c>
      <c r="Z32" s="10">
        <v>3873441.7490000003</v>
      </c>
      <c r="AA32" s="10">
        <v>3899005.9360000007</v>
      </c>
      <c r="AB32" s="10">
        <v>3924225.7880000002</v>
      </c>
      <c r="AC32" s="10">
        <v>3948940.7</v>
      </c>
      <c r="AD32" s="10">
        <v>3973263.6049999995</v>
      </c>
      <c r="AE32" s="10">
        <v>3997283.6549999998</v>
      </c>
    </row>
    <row r="33" spans="1:31">
      <c r="D33" t="s">
        <v>61</v>
      </c>
      <c r="E33" t="s">
        <v>62</v>
      </c>
      <c r="F33" s="10">
        <v>2546761</v>
      </c>
      <c r="G33" s="10">
        <v>2568454.3880000003</v>
      </c>
      <c r="H33" s="10">
        <v>2588734.202</v>
      </c>
      <c r="I33" s="10">
        <v>2607927.67</v>
      </c>
      <c r="J33" s="10">
        <v>2625786.3660000004</v>
      </c>
      <c r="K33" s="10">
        <v>2641541.6099999994</v>
      </c>
      <c r="L33" s="10">
        <v>2656277.3859999999</v>
      </c>
      <c r="M33" s="10">
        <v>2671461.3199999998</v>
      </c>
      <c r="N33" s="10">
        <v>2687361.94</v>
      </c>
      <c r="O33" s="10">
        <v>2704303.895</v>
      </c>
      <c r="P33" s="10">
        <v>2722767.2180000003</v>
      </c>
      <c r="Q33" s="10">
        <v>2742213.2099999995</v>
      </c>
      <c r="R33" s="10">
        <v>2762657.2149999999</v>
      </c>
      <c r="S33" s="10">
        <v>2782730.5019999999</v>
      </c>
      <c r="T33" s="10">
        <v>2803285.159</v>
      </c>
      <c r="U33" s="10">
        <v>2824347.7810000004</v>
      </c>
      <c r="V33" s="10">
        <v>2845493.7990000001</v>
      </c>
      <c r="W33" s="10">
        <v>2864925.1189999999</v>
      </c>
      <c r="X33" s="10">
        <v>2882564.8249999997</v>
      </c>
      <c r="Y33" s="10">
        <v>2899520.037</v>
      </c>
      <c r="Z33" s="10">
        <v>2916287.9639999992</v>
      </c>
      <c r="AA33" s="10">
        <v>2932967.443</v>
      </c>
      <c r="AB33" s="10">
        <v>2949522.0949999997</v>
      </c>
      <c r="AC33" s="10">
        <v>2965842.7560000001</v>
      </c>
      <c r="AD33" s="10">
        <v>2981891.8039999995</v>
      </c>
      <c r="AE33" s="10">
        <v>2997625.1970000002</v>
      </c>
    </row>
    <row r="34" spans="1:31">
      <c r="D34" t="s">
        <v>63</v>
      </c>
      <c r="E34" t="s">
        <v>64</v>
      </c>
      <c r="F34" s="10">
        <v>3624316</v>
      </c>
      <c r="G34" s="10">
        <v>3659347.33</v>
      </c>
      <c r="H34" s="10">
        <v>3693935.1029999997</v>
      </c>
      <c r="I34" s="10">
        <v>3727215.1170000001</v>
      </c>
      <c r="J34" s="10">
        <v>3758711.3140000002</v>
      </c>
      <c r="K34" s="10">
        <v>3788971.3079999997</v>
      </c>
      <c r="L34" s="10">
        <v>3817361.1680000001</v>
      </c>
      <c r="M34" s="10">
        <v>3846551.156</v>
      </c>
      <c r="N34" s="10">
        <v>3877409.7549999999</v>
      </c>
      <c r="O34" s="10">
        <v>3908453.8289999999</v>
      </c>
      <c r="P34" s="10">
        <v>3942214.2379999999</v>
      </c>
      <c r="Q34" s="10">
        <v>3976968.8440000005</v>
      </c>
      <c r="R34" s="10">
        <v>4013426.8480000007</v>
      </c>
      <c r="S34" s="10">
        <v>4049246.9299999997</v>
      </c>
      <c r="T34" s="10">
        <v>4086184.1540000001</v>
      </c>
      <c r="U34" s="10">
        <v>4123378.4939999999</v>
      </c>
      <c r="V34" s="10">
        <v>4161004.5869999994</v>
      </c>
      <c r="W34" s="10">
        <v>4195940.2979999995</v>
      </c>
      <c r="X34" s="10">
        <v>4229090.9419999998</v>
      </c>
      <c r="Y34" s="10">
        <v>4261787.419999999</v>
      </c>
      <c r="Z34" s="10">
        <v>4294311.21</v>
      </c>
      <c r="AA34" s="10">
        <v>4326534.068</v>
      </c>
      <c r="AB34" s="10">
        <v>4358308.0810000002</v>
      </c>
      <c r="AC34" s="10">
        <v>4389676.7640000004</v>
      </c>
      <c r="AD34" s="10">
        <v>4420673.4690000005</v>
      </c>
      <c r="AE34" s="10">
        <v>4451239.9810000006</v>
      </c>
    </row>
    <row r="35" spans="1:31">
      <c r="D35" t="s">
        <v>65</v>
      </c>
      <c r="E35" t="s">
        <v>66</v>
      </c>
      <c r="F35" s="10">
        <v>2792106</v>
      </c>
      <c r="G35" s="10">
        <v>2814982.5480000004</v>
      </c>
      <c r="H35" s="10">
        <v>2838408.159</v>
      </c>
      <c r="I35" s="10">
        <v>2859707.7630000003</v>
      </c>
      <c r="J35" s="10">
        <v>2880534.4810000001</v>
      </c>
      <c r="K35" s="10">
        <v>2898082.0339999995</v>
      </c>
      <c r="L35" s="10">
        <v>2914129.3660000004</v>
      </c>
      <c r="M35" s="10">
        <v>2931096.2719999999</v>
      </c>
      <c r="N35" s="10">
        <v>2949320.6180000002</v>
      </c>
      <c r="O35" s="10">
        <v>2967589.5859999992</v>
      </c>
      <c r="P35" s="10">
        <v>2987759.9429999995</v>
      </c>
      <c r="Q35" s="10">
        <v>3009258.645</v>
      </c>
      <c r="R35" s="10">
        <v>3031667.1060000006</v>
      </c>
      <c r="S35" s="10">
        <v>3053289.6609999994</v>
      </c>
      <c r="T35" s="10">
        <v>3075433.9449999994</v>
      </c>
      <c r="U35" s="10">
        <v>3098326.4929999998</v>
      </c>
      <c r="V35" s="10">
        <v>3120736.9550000001</v>
      </c>
      <c r="W35" s="10">
        <v>3141096.6159999999</v>
      </c>
      <c r="X35" s="10">
        <v>3159865.9359999998</v>
      </c>
      <c r="Y35" s="10">
        <v>3178297.4939999999</v>
      </c>
      <c r="Z35" s="10">
        <v>3196543.1630000002</v>
      </c>
      <c r="AA35" s="10">
        <v>3214497.4640000002</v>
      </c>
      <c r="AB35" s="10">
        <v>3232215.9360000002</v>
      </c>
      <c r="AC35" s="10">
        <v>3249612.1839999999</v>
      </c>
      <c r="AD35" s="10">
        <v>3266662.693</v>
      </c>
      <c r="AE35" s="10">
        <v>3283301.902999999</v>
      </c>
    </row>
    <row r="36" spans="1:31">
      <c r="D36" t="s">
        <v>67</v>
      </c>
      <c r="E36" t="s">
        <v>68</v>
      </c>
      <c r="F36" s="10">
        <v>2159300</v>
      </c>
      <c r="G36" s="10">
        <v>2176401.3390000006</v>
      </c>
      <c r="H36" s="10">
        <v>2192399.3460000004</v>
      </c>
      <c r="I36" s="10">
        <v>2207909.835</v>
      </c>
      <c r="J36" s="10">
        <v>2221764.176</v>
      </c>
      <c r="K36" s="10">
        <v>2234358.9279999998</v>
      </c>
      <c r="L36" s="10">
        <v>2245540.7040000004</v>
      </c>
      <c r="M36" s="10">
        <v>2257115.6800000002</v>
      </c>
      <c r="N36" s="10">
        <v>2269933.8069999996</v>
      </c>
      <c r="O36" s="10">
        <v>2283439.986</v>
      </c>
      <c r="P36" s="10">
        <v>2298423.801</v>
      </c>
      <c r="Q36" s="10">
        <v>2314488.8449999997</v>
      </c>
      <c r="R36" s="10">
        <v>2331516.7309999992</v>
      </c>
      <c r="S36" s="10">
        <v>2348166.1670000004</v>
      </c>
      <c r="T36" s="10">
        <v>2365186.628</v>
      </c>
      <c r="U36" s="10">
        <v>2382449.4180000001</v>
      </c>
      <c r="V36" s="10">
        <v>2399726.821</v>
      </c>
      <c r="W36" s="10">
        <v>2415355.29</v>
      </c>
      <c r="X36" s="10">
        <v>2429647.7749999999</v>
      </c>
      <c r="Y36" s="10">
        <v>2443251.003</v>
      </c>
      <c r="Z36" s="10">
        <v>2456663.04</v>
      </c>
      <c r="AA36" s="10">
        <v>2469932.3679999998</v>
      </c>
      <c r="AB36" s="10">
        <v>2483057.4830000005</v>
      </c>
      <c r="AC36" s="10">
        <v>2495976.6</v>
      </c>
      <c r="AD36" s="10">
        <v>2508657.1310000001</v>
      </c>
      <c r="AE36" s="10">
        <v>2521058.2119999998</v>
      </c>
    </row>
    <row r="37" spans="1:31">
      <c r="D37" t="s">
        <v>69</v>
      </c>
      <c r="E37" t="s">
        <v>70</v>
      </c>
      <c r="F37" s="10">
        <v>6618717</v>
      </c>
      <c r="G37" s="10">
        <v>6746241.0499999998</v>
      </c>
      <c r="H37" s="10">
        <v>6850308.9450000003</v>
      </c>
      <c r="I37" s="10">
        <v>6945451.4630000005</v>
      </c>
      <c r="J37" s="10">
        <v>7036955.1659999983</v>
      </c>
      <c r="K37" s="10">
        <v>7120342.1719999993</v>
      </c>
      <c r="L37" s="10">
        <v>7196624.4639999997</v>
      </c>
      <c r="M37" s="10">
        <v>7270751.1729999995</v>
      </c>
      <c r="N37" s="10">
        <v>7344304.6169999996</v>
      </c>
      <c r="O37" s="10">
        <v>7419002.159</v>
      </c>
      <c r="P37" s="10">
        <v>7495763.4540000018</v>
      </c>
      <c r="Q37" s="10">
        <v>7574119.9340000004</v>
      </c>
      <c r="R37" s="10">
        <v>7653941.7000000002</v>
      </c>
      <c r="S37" s="10">
        <v>7731673.2989999987</v>
      </c>
      <c r="T37" s="10">
        <v>7810596.0090000015</v>
      </c>
      <c r="U37" s="10">
        <v>7891259.3670000006</v>
      </c>
      <c r="V37" s="10">
        <v>7977008.6870000018</v>
      </c>
      <c r="W37" s="10">
        <v>8057622.7360000014</v>
      </c>
      <c r="X37" s="10">
        <v>8134554.5769999977</v>
      </c>
      <c r="Y37" s="10">
        <v>8211849.2539999997</v>
      </c>
      <c r="Z37" s="10">
        <v>8289484.635999999</v>
      </c>
      <c r="AA37" s="10">
        <v>8366785.1199999992</v>
      </c>
      <c r="AB37" s="10">
        <v>8443186.0789999999</v>
      </c>
      <c r="AC37" s="10">
        <v>8518492.7699999996</v>
      </c>
      <c r="AD37" s="10">
        <v>8592697.5600000024</v>
      </c>
      <c r="AE37" s="10">
        <v>8665386.3590000011</v>
      </c>
    </row>
    <row r="38" spans="1:31">
      <c r="A38" t="s">
        <v>23</v>
      </c>
      <c r="B38" t="s">
        <v>39</v>
      </c>
      <c r="C38" t="s">
        <v>69</v>
      </c>
      <c r="D38" t="s">
        <v>71</v>
      </c>
      <c r="E38" t="s">
        <v>72</v>
      </c>
      <c r="F38" s="10">
        <v>139188</v>
      </c>
      <c r="G38" s="10">
        <v>142332.861</v>
      </c>
      <c r="H38" s="10">
        <v>145248.72400000005</v>
      </c>
      <c r="I38" s="10">
        <v>147708.31600000005</v>
      </c>
      <c r="J38" s="10">
        <v>150243.44799999997</v>
      </c>
      <c r="K38" s="10">
        <v>152766.927</v>
      </c>
      <c r="L38" s="10">
        <v>155140.34300000002</v>
      </c>
      <c r="M38" s="10">
        <v>157476.03000000003</v>
      </c>
      <c r="N38" s="10">
        <v>159795.17599999998</v>
      </c>
      <c r="O38" s="10">
        <v>162286.64800000004</v>
      </c>
      <c r="P38" s="10">
        <v>164893.93500000003</v>
      </c>
      <c r="Q38" s="10">
        <v>167652.48700000005</v>
      </c>
      <c r="R38" s="10">
        <v>170354.36100000009</v>
      </c>
      <c r="S38" s="10">
        <v>172922.04000000004</v>
      </c>
      <c r="T38" s="10">
        <v>175458.07300000012</v>
      </c>
      <c r="U38" s="10">
        <v>177959.65999999995</v>
      </c>
      <c r="V38" s="10">
        <v>180649.28999999995</v>
      </c>
      <c r="W38" s="10">
        <v>183207.98899999997</v>
      </c>
      <c r="X38" s="10">
        <v>185525.54899999997</v>
      </c>
      <c r="Y38" s="10">
        <v>187805.40299999996</v>
      </c>
      <c r="Z38" s="10">
        <v>190096.21599999996</v>
      </c>
      <c r="AA38" s="10">
        <v>192376.242</v>
      </c>
      <c r="AB38" s="10">
        <v>194627.15200000012</v>
      </c>
      <c r="AC38" s="10">
        <v>196832.981</v>
      </c>
      <c r="AD38" s="10">
        <v>199003.75099999996</v>
      </c>
      <c r="AE38" s="10">
        <v>201128.25299999997</v>
      </c>
    </row>
    <row r="39" spans="1:31">
      <c r="A39" t="s">
        <v>23</v>
      </c>
      <c r="B39" t="s">
        <v>39</v>
      </c>
      <c r="C39" t="s">
        <v>69</v>
      </c>
      <c r="D39" t="s">
        <v>73</v>
      </c>
      <c r="E39" t="s">
        <v>74</v>
      </c>
      <c r="F39" s="10">
        <v>286932</v>
      </c>
      <c r="G39" s="10">
        <v>292420.44399999996</v>
      </c>
      <c r="H39" s="10">
        <v>297186.81900000002</v>
      </c>
      <c r="I39" s="10">
        <v>301731.36800000002</v>
      </c>
      <c r="J39" s="10">
        <v>306232.81099999999</v>
      </c>
      <c r="K39" s="10">
        <v>310276.70399999997</v>
      </c>
      <c r="L39" s="10">
        <v>314301.462</v>
      </c>
      <c r="M39" s="10">
        <v>318337.13300000015</v>
      </c>
      <c r="N39" s="10">
        <v>322166.69699999999</v>
      </c>
      <c r="O39" s="10">
        <v>326129.93499999988</v>
      </c>
      <c r="P39" s="10">
        <v>330213.14900000015</v>
      </c>
      <c r="Q39" s="10">
        <v>334292.429</v>
      </c>
      <c r="R39" s="10">
        <v>338467.63400000014</v>
      </c>
      <c r="S39" s="10">
        <v>342531.82399999991</v>
      </c>
      <c r="T39" s="10">
        <v>346702.70500000002</v>
      </c>
      <c r="U39" s="10">
        <v>350944.06599999999</v>
      </c>
      <c r="V39" s="10">
        <v>355354.17299999995</v>
      </c>
      <c r="W39" s="10">
        <v>359311.02899999998</v>
      </c>
      <c r="X39" s="10">
        <v>363243.52000000002</v>
      </c>
      <c r="Y39" s="10">
        <v>367177.38599999988</v>
      </c>
      <c r="Z39" s="10">
        <v>371080.00899999996</v>
      </c>
      <c r="AA39" s="10">
        <v>374907.43500000011</v>
      </c>
      <c r="AB39" s="10">
        <v>378639.57000000007</v>
      </c>
      <c r="AC39" s="10">
        <v>382309.66199999995</v>
      </c>
      <c r="AD39" s="10">
        <v>385914.56999999977</v>
      </c>
      <c r="AE39" s="10">
        <v>389437.97500000021</v>
      </c>
    </row>
    <row r="40" spans="1:31">
      <c r="A40" t="s">
        <v>19</v>
      </c>
      <c r="B40" t="s">
        <v>31</v>
      </c>
      <c r="C40" t="s">
        <v>45</v>
      </c>
      <c r="D40" t="s">
        <v>75</v>
      </c>
      <c r="E40" t="s">
        <v>76</v>
      </c>
      <c r="F40" s="10">
        <v>188267</v>
      </c>
      <c r="G40" s="10">
        <v>189705.06899999999</v>
      </c>
      <c r="H40" s="10">
        <v>191169.14699999991</v>
      </c>
      <c r="I40" s="10">
        <v>192523.44500000001</v>
      </c>
      <c r="J40" s="10">
        <v>193705.64800000002</v>
      </c>
      <c r="K40" s="10">
        <v>194823.08999999997</v>
      </c>
      <c r="L40" s="10">
        <v>195917.01699999996</v>
      </c>
      <c r="M40" s="10">
        <v>197064.56000000003</v>
      </c>
      <c r="N40" s="10">
        <v>198300.85</v>
      </c>
      <c r="O40" s="10">
        <v>199545.76300000006</v>
      </c>
      <c r="P40" s="10">
        <v>200859.59200000003</v>
      </c>
      <c r="Q40" s="10">
        <v>202168.291</v>
      </c>
      <c r="R40" s="10">
        <v>203530.16599999997</v>
      </c>
      <c r="S40" s="10">
        <v>204809.40699999998</v>
      </c>
      <c r="T40" s="10">
        <v>206157.087</v>
      </c>
      <c r="U40" s="10">
        <v>207543.81800000003</v>
      </c>
      <c r="V40" s="10">
        <v>209002.36199999996</v>
      </c>
      <c r="W40" s="10">
        <v>210344.47500000001</v>
      </c>
      <c r="X40" s="10">
        <v>211489.27799999996</v>
      </c>
      <c r="Y40" s="10">
        <v>212623.05899999989</v>
      </c>
      <c r="Z40" s="10">
        <v>213753.17699999994</v>
      </c>
      <c r="AA40" s="10">
        <v>214856.57299999997</v>
      </c>
      <c r="AB40" s="10">
        <v>215933.02100000001</v>
      </c>
      <c r="AC40" s="10">
        <v>216980.50900000002</v>
      </c>
      <c r="AD40" s="10">
        <v>218005.45</v>
      </c>
      <c r="AE40" s="10">
        <v>218998.26799999987</v>
      </c>
    </row>
    <row r="41" spans="1:31">
      <c r="A41" t="s">
        <v>25</v>
      </c>
      <c r="B41" t="s">
        <v>43</v>
      </c>
      <c r="C41" t="s">
        <v>65</v>
      </c>
      <c r="D41" t="s">
        <v>77</v>
      </c>
      <c r="E41" t="s">
        <v>78</v>
      </c>
      <c r="F41" s="10">
        <v>147604</v>
      </c>
      <c r="G41" s="10">
        <v>148888.21699999998</v>
      </c>
      <c r="H41" s="10">
        <v>149867.63999999998</v>
      </c>
      <c r="I41" s="10">
        <v>150665.13699999996</v>
      </c>
      <c r="J41" s="10">
        <v>151353.61599999995</v>
      </c>
      <c r="K41" s="10">
        <v>151843.51999999999</v>
      </c>
      <c r="L41" s="10">
        <v>152129.58699999997</v>
      </c>
      <c r="M41" s="10">
        <v>152410.70500000005</v>
      </c>
      <c r="N41" s="10">
        <v>152776.42999999993</v>
      </c>
      <c r="O41" s="10">
        <v>153357.69499999995</v>
      </c>
      <c r="P41" s="10">
        <v>154150.77100000001</v>
      </c>
      <c r="Q41" s="10">
        <v>155191.99</v>
      </c>
      <c r="R41" s="10">
        <v>156233.36399999997</v>
      </c>
      <c r="S41" s="10">
        <v>157341.27500000002</v>
      </c>
      <c r="T41" s="10">
        <v>158378.46800000002</v>
      </c>
      <c r="U41" s="10">
        <v>159496.65599999999</v>
      </c>
      <c r="V41" s="10">
        <v>160603.09799999997</v>
      </c>
      <c r="W41" s="10">
        <v>161599.212</v>
      </c>
      <c r="X41" s="10">
        <v>162389.02100000001</v>
      </c>
      <c r="Y41" s="10">
        <v>163103.3899999999</v>
      </c>
      <c r="Z41" s="10">
        <v>163785.12700000004</v>
      </c>
      <c r="AA41" s="10">
        <v>164468.12699999998</v>
      </c>
      <c r="AB41" s="10">
        <v>165191.19699999996</v>
      </c>
      <c r="AC41" s="10">
        <v>165942.86500000002</v>
      </c>
      <c r="AD41" s="10">
        <v>166708.44100000005</v>
      </c>
      <c r="AE41" s="10">
        <v>167462.73399999994</v>
      </c>
    </row>
    <row r="42" spans="1:31">
      <c r="A42" t="s">
        <v>21</v>
      </c>
      <c r="B42" t="s">
        <v>37</v>
      </c>
      <c r="C42" t="s">
        <v>57</v>
      </c>
      <c r="D42" t="s">
        <v>79</v>
      </c>
      <c r="E42" t="s">
        <v>80</v>
      </c>
      <c r="F42" s="10">
        <v>126544</v>
      </c>
      <c r="G42" s="10">
        <v>128398.78199999999</v>
      </c>
      <c r="H42" s="10">
        <v>130162.64299999998</v>
      </c>
      <c r="I42" s="10">
        <v>131814.266</v>
      </c>
      <c r="J42" s="10">
        <v>133339.56200000001</v>
      </c>
      <c r="K42" s="10">
        <v>134801.40499999997</v>
      </c>
      <c r="L42" s="10">
        <v>136225.58799999999</v>
      </c>
      <c r="M42" s="10">
        <v>137610.44799999997</v>
      </c>
      <c r="N42" s="10">
        <v>139043.30099999998</v>
      </c>
      <c r="O42" s="10">
        <v>140456.117</v>
      </c>
      <c r="P42" s="10">
        <v>141983.41799999995</v>
      </c>
      <c r="Q42" s="10">
        <v>143467.71899999998</v>
      </c>
      <c r="R42" s="10">
        <v>145121.37800000003</v>
      </c>
      <c r="S42" s="10">
        <v>146778.05399999995</v>
      </c>
      <c r="T42" s="10">
        <v>148420.45300000004</v>
      </c>
      <c r="U42" s="10">
        <v>150010.83599999989</v>
      </c>
      <c r="V42" s="10">
        <v>151696.29499999993</v>
      </c>
      <c r="W42" s="10">
        <v>153299.72800000003</v>
      </c>
      <c r="X42" s="10">
        <v>154850.35999999996</v>
      </c>
      <c r="Y42" s="10">
        <v>156288.15599999993</v>
      </c>
      <c r="Z42" s="10">
        <v>157726.39300000001</v>
      </c>
      <c r="AA42" s="10">
        <v>159159.14600000004</v>
      </c>
      <c r="AB42" s="10">
        <v>160573.82500000001</v>
      </c>
      <c r="AC42" s="10">
        <v>161968.57199999999</v>
      </c>
      <c r="AD42" s="10">
        <v>163334.69100000002</v>
      </c>
      <c r="AE42" s="10">
        <v>164680.07699999999</v>
      </c>
    </row>
    <row r="43" spans="1:31">
      <c r="A43" t="s">
        <v>23</v>
      </c>
      <c r="B43" t="s">
        <v>39</v>
      </c>
      <c r="C43" t="s">
        <v>69</v>
      </c>
      <c r="D43" t="s">
        <v>81</v>
      </c>
      <c r="E43" t="s">
        <v>82</v>
      </c>
      <c r="F43" s="10">
        <v>184320</v>
      </c>
      <c r="G43" s="10">
        <v>186107.55199999997</v>
      </c>
      <c r="H43" s="10">
        <v>188029.73499999993</v>
      </c>
      <c r="I43" s="10">
        <v>189861.92599999998</v>
      </c>
      <c r="J43" s="10">
        <v>191731.04999999996</v>
      </c>
      <c r="K43" s="10">
        <v>193501.78200000001</v>
      </c>
      <c r="L43" s="10">
        <v>195228.99399999998</v>
      </c>
      <c r="M43" s="10">
        <v>196934.31599999996</v>
      </c>
      <c r="N43" s="10">
        <v>198725.005</v>
      </c>
      <c r="O43" s="10">
        <v>200634.99700000003</v>
      </c>
      <c r="P43" s="10">
        <v>202594.49699999994</v>
      </c>
      <c r="Q43" s="10">
        <v>204697.95000000007</v>
      </c>
      <c r="R43" s="10">
        <v>206974.48699999999</v>
      </c>
      <c r="S43" s="10">
        <v>209059.86400000003</v>
      </c>
      <c r="T43" s="10">
        <v>211273.85800000007</v>
      </c>
      <c r="U43" s="10">
        <v>213606.05699999997</v>
      </c>
      <c r="V43" s="10">
        <v>216025.2030000001</v>
      </c>
      <c r="W43" s="10">
        <v>218269.52599999995</v>
      </c>
      <c r="X43" s="10">
        <v>220481.606</v>
      </c>
      <c r="Y43" s="10">
        <v>222723.77700000006</v>
      </c>
      <c r="Z43" s="10">
        <v>224978.995</v>
      </c>
      <c r="AA43" s="10">
        <v>227232.51800000004</v>
      </c>
      <c r="AB43" s="10">
        <v>229473.39000000004</v>
      </c>
      <c r="AC43" s="10">
        <v>231706.64599999989</v>
      </c>
      <c r="AD43" s="10">
        <v>233931.97799999997</v>
      </c>
      <c r="AE43" s="10">
        <v>236130.34399999998</v>
      </c>
    </row>
    <row r="44" spans="1:31">
      <c r="A44" t="s">
        <v>21</v>
      </c>
      <c r="B44" t="s">
        <v>35</v>
      </c>
      <c r="C44" t="s">
        <v>55</v>
      </c>
      <c r="D44" t="s">
        <v>83</v>
      </c>
      <c r="E44" t="s">
        <v>84</v>
      </c>
      <c r="F44" s="10">
        <v>819129</v>
      </c>
      <c r="G44" s="10">
        <v>828957.01099999982</v>
      </c>
      <c r="H44" s="10">
        <v>837047.55599999952</v>
      </c>
      <c r="I44" s="10">
        <v>844249.10200000007</v>
      </c>
      <c r="J44" s="10">
        <v>850801.58499999996</v>
      </c>
      <c r="K44" s="10">
        <v>856516.32899999979</v>
      </c>
      <c r="L44" s="10">
        <v>861594.93900000013</v>
      </c>
      <c r="M44" s="10">
        <v>866592.39400000032</v>
      </c>
      <c r="N44" s="10">
        <v>871904.59300000023</v>
      </c>
      <c r="O44" s="10">
        <v>877842.35700000019</v>
      </c>
      <c r="P44" s="10">
        <v>884235.04100000008</v>
      </c>
      <c r="Q44" s="10">
        <v>890730.74499999976</v>
      </c>
      <c r="R44" s="10">
        <v>897834.72800000024</v>
      </c>
      <c r="S44" s="10">
        <v>905027.92199999979</v>
      </c>
      <c r="T44" s="10">
        <v>911722.14199999988</v>
      </c>
      <c r="U44" s="10">
        <v>918749.78199999989</v>
      </c>
      <c r="V44" s="10">
        <v>926467.89500000002</v>
      </c>
      <c r="W44" s="10">
        <v>933840.69099999953</v>
      </c>
      <c r="X44" s="10">
        <v>940610.02799999947</v>
      </c>
      <c r="Y44" s="10">
        <v>946785.54299999995</v>
      </c>
      <c r="Z44" s="10">
        <v>952991.86499999999</v>
      </c>
      <c r="AA44" s="10">
        <v>959281.90900000022</v>
      </c>
      <c r="AB44" s="10">
        <v>965665.77400000021</v>
      </c>
      <c r="AC44" s="10">
        <v>972065.85900000029</v>
      </c>
      <c r="AD44" s="10">
        <v>978410.2359999998</v>
      </c>
      <c r="AE44" s="10">
        <v>984691.07099999988</v>
      </c>
    </row>
    <row r="45" spans="1:31">
      <c r="A45" t="s">
        <v>19</v>
      </c>
      <c r="B45" t="s">
        <v>29</v>
      </c>
      <c r="C45" t="s">
        <v>47</v>
      </c>
      <c r="D45" t="s">
        <v>85</v>
      </c>
      <c r="E45" t="s">
        <v>86</v>
      </c>
      <c r="F45" s="10">
        <v>108506</v>
      </c>
      <c r="G45" s="10">
        <v>108565.24699999996</v>
      </c>
      <c r="H45" s="10">
        <v>108563.04199999997</v>
      </c>
      <c r="I45" s="10">
        <v>108562.291</v>
      </c>
      <c r="J45" s="10">
        <v>108581.53600000001</v>
      </c>
      <c r="K45" s="10">
        <v>108508.90500000001</v>
      </c>
      <c r="L45" s="10">
        <v>108546.46300000008</v>
      </c>
      <c r="M45" s="10">
        <v>108572.06800000006</v>
      </c>
      <c r="N45" s="10">
        <v>108579.91499999996</v>
      </c>
      <c r="O45" s="10">
        <v>108627.65000000001</v>
      </c>
      <c r="P45" s="10">
        <v>108696.02799999999</v>
      </c>
      <c r="Q45" s="10">
        <v>108797.23200000003</v>
      </c>
      <c r="R45" s="10">
        <v>108968.36499999998</v>
      </c>
      <c r="S45" s="10">
        <v>109091.12000000004</v>
      </c>
      <c r="T45" s="10">
        <v>109190.93700000001</v>
      </c>
      <c r="U45" s="10">
        <v>109274.79399999998</v>
      </c>
      <c r="V45" s="10">
        <v>109476.68999999999</v>
      </c>
      <c r="W45" s="10">
        <v>109597.15400000001</v>
      </c>
      <c r="X45" s="10">
        <v>109664.46299999997</v>
      </c>
      <c r="Y45" s="10">
        <v>109687.81299999994</v>
      </c>
      <c r="Z45" s="10">
        <v>109730.73399999998</v>
      </c>
      <c r="AA45" s="10">
        <v>109784.257</v>
      </c>
      <c r="AB45" s="10">
        <v>109822.25699999997</v>
      </c>
      <c r="AC45" s="10">
        <v>109846.42199999993</v>
      </c>
      <c r="AD45" s="10">
        <v>109857.08099999995</v>
      </c>
      <c r="AE45" s="10">
        <v>109863.79400000002</v>
      </c>
    </row>
    <row r="46" spans="1:31">
      <c r="A46" t="s">
        <v>19</v>
      </c>
      <c r="B46" t="s">
        <v>29</v>
      </c>
      <c r="C46" t="s">
        <v>47</v>
      </c>
      <c r="D46" t="s">
        <v>87</v>
      </c>
      <c r="E46" t="s">
        <v>88</v>
      </c>
      <c r="F46" s="10">
        <v>111691</v>
      </c>
      <c r="G46" s="10">
        <v>111499.57699999999</v>
      </c>
      <c r="H46" s="10">
        <v>111239.89699999998</v>
      </c>
      <c r="I46" s="10">
        <v>111031.90299999996</v>
      </c>
      <c r="J46" s="10">
        <v>110823.05799999998</v>
      </c>
      <c r="K46" s="10">
        <v>110512.54300000001</v>
      </c>
      <c r="L46" s="10">
        <v>110245.28399999996</v>
      </c>
      <c r="M46" s="10">
        <v>109999.621</v>
      </c>
      <c r="N46" s="10">
        <v>109858.25199999998</v>
      </c>
      <c r="O46" s="10">
        <v>109816.951</v>
      </c>
      <c r="P46" s="10">
        <v>109722.679</v>
      </c>
      <c r="Q46" s="10">
        <v>109718.77499999999</v>
      </c>
      <c r="R46" s="10">
        <v>109778.473</v>
      </c>
      <c r="S46" s="10">
        <v>109860.75199999999</v>
      </c>
      <c r="T46" s="10">
        <v>109961.77500000001</v>
      </c>
      <c r="U46" s="10">
        <v>110084.44700000001</v>
      </c>
      <c r="V46" s="10">
        <v>110308.40499999998</v>
      </c>
      <c r="W46" s="10">
        <v>110473.787</v>
      </c>
      <c r="X46" s="10">
        <v>110617.24299999999</v>
      </c>
      <c r="Y46" s="10">
        <v>110737.17000000001</v>
      </c>
      <c r="Z46" s="10">
        <v>110879.53700000001</v>
      </c>
      <c r="AA46" s="10">
        <v>111034.30500000001</v>
      </c>
      <c r="AB46" s="10">
        <v>111191.86500000002</v>
      </c>
      <c r="AC46" s="10">
        <v>111345.966</v>
      </c>
      <c r="AD46" s="10">
        <v>111490.51599999999</v>
      </c>
      <c r="AE46" s="10">
        <v>111632.26699999998</v>
      </c>
    </row>
    <row r="47" spans="1:31">
      <c r="A47" t="s">
        <v>19</v>
      </c>
      <c r="B47" t="s">
        <v>29</v>
      </c>
      <c r="C47" t="s">
        <v>47</v>
      </c>
      <c r="D47" t="s">
        <v>89</v>
      </c>
      <c r="E47" t="s">
        <v>90</v>
      </c>
      <c r="F47" s="10">
        <v>214535</v>
      </c>
      <c r="G47" s="10">
        <v>215618.79699999993</v>
      </c>
      <c r="H47" s="10">
        <v>216626.82900000003</v>
      </c>
      <c r="I47" s="10">
        <v>217619.89000000004</v>
      </c>
      <c r="J47" s="10">
        <v>218432.20799999996</v>
      </c>
      <c r="K47" s="10">
        <v>219176.04999999996</v>
      </c>
      <c r="L47" s="10">
        <v>219843.55399999995</v>
      </c>
      <c r="M47" s="10">
        <v>220451.14699999997</v>
      </c>
      <c r="N47" s="10">
        <v>221263.07599999994</v>
      </c>
      <c r="O47" s="10">
        <v>222086.50999999998</v>
      </c>
      <c r="P47" s="10">
        <v>223096.42000000007</v>
      </c>
      <c r="Q47" s="10">
        <v>224102.995</v>
      </c>
      <c r="R47" s="10">
        <v>225157.38400000008</v>
      </c>
      <c r="S47" s="10">
        <v>226193.69400000002</v>
      </c>
      <c r="T47" s="10">
        <v>227351.39399999991</v>
      </c>
      <c r="U47" s="10">
        <v>228484.16900000002</v>
      </c>
      <c r="V47" s="10">
        <v>229753.83900000007</v>
      </c>
      <c r="W47" s="10">
        <v>230795.43399999998</v>
      </c>
      <c r="X47" s="10">
        <v>231785.46200000012</v>
      </c>
      <c r="Y47" s="10">
        <v>232666.20999999993</v>
      </c>
      <c r="Z47" s="10">
        <v>233544.32499999998</v>
      </c>
      <c r="AA47" s="10">
        <v>234413.42099999997</v>
      </c>
      <c r="AB47" s="10">
        <v>235262.78899999999</v>
      </c>
      <c r="AC47" s="10">
        <v>236086.83500000002</v>
      </c>
      <c r="AD47" s="10">
        <v>236874.01899999991</v>
      </c>
      <c r="AE47" s="10">
        <v>237640.32900000011</v>
      </c>
    </row>
    <row r="48" spans="1:31">
      <c r="A48" t="s">
        <v>25</v>
      </c>
      <c r="B48" t="s">
        <v>43</v>
      </c>
      <c r="C48" t="s">
        <v>67</v>
      </c>
      <c r="D48" t="s">
        <v>91</v>
      </c>
      <c r="E48" t="s">
        <v>92</v>
      </c>
      <c r="F48" s="10">
        <v>277593</v>
      </c>
      <c r="G48" s="10">
        <v>281118.04100000008</v>
      </c>
      <c r="H48" s="10">
        <v>284196.36499999993</v>
      </c>
      <c r="I48" s="10">
        <v>286926.83400000003</v>
      </c>
      <c r="J48" s="10">
        <v>289438.71600000001</v>
      </c>
      <c r="K48" s="10">
        <v>291665.40899999999</v>
      </c>
      <c r="L48" s="10">
        <v>293518.59899999999</v>
      </c>
      <c r="M48" s="10">
        <v>295457.89299999998</v>
      </c>
      <c r="N48" s="10">
        <v>297561.54100000008</v>
      </c>
      <c r="O48" s="10">
        <v>299895.63199999993</v>
      </c>
      <c r="P48" s="10">
        <v>302362.92000000004</v>
      </c>
      <c r="Q48" s="10">
        <v>305103.91200000001</v>
      </c>
      <c r="R48" s="10">
        <v>308124.86999999988</v>
      </c>
      <c r="S48" s="10">
        <v>311045.30099999992</v>
      </c>
      <c r="T48" s="10">
        <v>313930.56200000009</v>
      </c>
      <c r="U48" s="10">
        <v>316820.37099999993</v>
      </c>
      <c r="V48" s="10">
        <v>319807.723</v>
      </c>
      <c r="W48" s="10">
        <v>322454.6179999999</v>
      </c>
      <c r="X48" s="10">
        <v>324921.03599999985</v>
      </c>
      <c r="Y48" s="10">
        <v>327222.39099999995</v>
      </c>
      <c r="Z48" s="10">
        <v>329469.3629999999</v>
      </c>
      <c r="AA48" s="10">
        <v>331692.37500000012</v>
      </c>
      <c r="AB48" s="10">
        <v>333921.10600000003</v>
      </c>
      <c r="AC48" s="10">
        <v>336157.02600000007</v>
      </c>
      <c r="AD48" s="10">
        <v>338363.48100000003</v>
      </c>
      <c r="AE48" s="10">
        <v>340521.19899999991</v>
      </c>
    </row>
    <row r="49" spans="1:31">
      <c r="A49" t="s">
        <v>25</v>
      </c>
      <c r="B49" t="s">
        <v>41</v>
      </c>
      <c r="C49" t="s">
        <v>65</v>
      </c>
      <c r="D49" t="s">
        <v>93</v>
      </c>
      <c r="E49" t="s">
        <v>94</v>
      </c>
      <c r="F49" s="10">
        <v>90202</v>
      </c>
      <c r="G49" s="10">
        <v>91176.369000000006</v>
      </c>
      <c r="H49" s="10">
        <v>92212.545000000056</v>
      </c>
      <c r="I49" s="10">
        <v>93124.111000000004</v>
      </c>
      <c r="J49" s="10">
        <v>94044.653999999995</v>
      </c>
      <c r="K49" s="10">
        <v>94796.899000000005</v>
      </c>
      <c r="L49" s="10">
        <v>95507.369999999981</v>
      </c>
      <c r="M49" s="10">
        <v>96298.200000000041</v>
      </c>
      <c r="N49" s="10">
        <v>97108.55100000005</v>
      </c>
      <c r="O49" s="10">
        <v>97968.790999999983</v>
      </c>
      <c r="P49" s="10">
        <v>98772.613999999987</v>
      </c>
      <c r="Q49" s="10">
        <v>99669.941000000021</v>
      </c>
      <c r="R49" s="10">
        <v>100532.49599999998</v>
      </c>
      <c r="S49" s="10">
        <v>101418.274</v>
      </c>
      <c r="T49" s="10">
        <v>102278.39499999999</v>
      </c>
      <c r="U49" s="10">
        <v>103109.60100000001</v>
      </c>
      <c r="V49" s="10">
        <v>103925.26199999999</v>
      </c>
      <c r="W49" s="10">
        <v>104670.43800000001</v>
      </c>
      <c r="X49" s="10">
        <v>105381.89000000001</v>
      </c>
      <c r="Y49" s="10">
        <v>106101.96700000003</v>
      </c>
      <c r="Z49" s="10">
        <v>106815.16200000003</v>
      </c>
      <c r="AA49" s="10">
        <v>107514.69899999999</v>
      </c>
      <c r="AB49" s="10">
        <v>108191.60800000002</v>
      </c>
      <c r="AC49" s="10">
        <v>108851.77400000002</v>
      </c>
      <c r="AD49" s="10">
        <v>109497.64900000002</v>
      </c>
      <c r="AE49" s="10">
        <v>110127.16399999999</v>
      </c>
    </row>
    <row r="50" spans="1:31">
      <c r="A50" t="s">
        <v>19</v>
      </c>
      <c r="B50" t="s">
        <v>31</v>
      </c>
      <c r="C50" t="s">
        <v>45</v>
      </c>
      <c r="D50" t="s">
        <v>95</v>
      </c>
      <c r="E50" t="s">
        <v>96</v>
      </c>
      <c r="F50" s="10">
        <v>389208</v>
      </c>
      <c r="G50" s="10">
        <v>391783.7950000001</v>
      </c>
      <c r="H50" s="10">
        <v>394214.85999999987</v>
      </c>
      <c r="I50" s="10">
        <v>396727.69699999987</v>
      </c>
      <c r="J50" s="10">
        <v>398991.85699999996</v>
      </c>
      <c r="K50" s="10">
        <v>400978.70100000012</v>
      </c>
      <c r="L50" s="10">
        <v>402905.39800000004</v>
      </c>
      <c r="M50" s="10">
        <v>404888.52199999982</v>
      </c>
      <c r="N50" s="10">
        <v>406769.50700000004</v>
      </c>
      <c r="O50" s="10">
        <v>408909.27800000011</v>
      </c>
      <c r="P50" s="10">
        <v>411378.42000000016</v>
      </c>
      <c r="Q50" s="10">
        <v>413697.39400000003</v>
      </c>
      <c r="R50" s="10">
        <v>416247.88099999994</v>
      </c>
      <c r="S50" s="10">
        <v>418733.40400000004</v>
      </c>
      <c r="T50" s="10">
        <v>421243.54299999995</v>
      </c>
      <c r="U50" s="10">
        <v>423560.00199999986</v>
      </c>
      <c r="V50" s="10">
        <v>426186.897</v>
      </c>
      <c r="W50" s="10">
        <v>428439.62699999986</v>
      </c>
      <c r="X50" s="10">
        <v>430564.11400000006</v>
      </c>
      <c r="Y50" s="10">
        <v>432444.9529999998</v>
      </c>
      <c r="Z50" s="10">
        <v>434314.0689999999</v>
      </c>
      <c r="AA50" s="10">
        <v>436187.076</v>
      </c>
      <c r="AB50" s="10">
        <v>438037.75499999977</v>
      </c>
      <c r="AC50" s="10">
        <v>439840.5749999999</v>
      </c>
      <c r="AD50" s="10">
        <v>441572.07799999992</v>
      </c>
      <c r="AE50" s="10">
        <v>443254.55099999992</v>
      </c>
    </row>
    <row r="51" spans="1:31">
      <c r="A51" t="s">
        <v>23</v>
      </c>
      <c r="B51" t="s">
        <v>39</v>
      </c>
      <c r="C51" t="s">
        <v>69</v>
      </c>
      <c r="D51" t="s">
        <v>97</v>
      </c>
      <c r="E51" t="s">
        <v>98</v>
      </c>
      <c r="F51" s="10">
        <v>246746</v>
      </c>
      <c r="G51" s="10">
        <v>251408.55900000001</v>
      </c>
      <c r="H51" s="10">
        <v>254893.39100000003</v>
      </c>
      <c r="I51" s="10">
        <v>257912.86399999991</v>
      </c>
      <c r="J51" s="10">
        <v>260987.959</v>
      </c>
      <c r="K51" s="10">
        <v>263676.7730000001</v>
      </c>
      <c r="L51" s="10">
        <v>266064.40700000001</v>
      </c>
      <c r="M51" s="10">
        <v>268391.01599999989</v>
      </c>
      <c r="N51" s="10">
        <v>270731.83999999991</v>
      </c>
      <c r="O51" s="10">
        <v>272996.63199999998</v>
      </c>
      <c r="P51" s="10">
        <v>275446.08900000004</v>
      </c>
      <c r="Q51" s="10">
        <v>277946.99099999998</v>
      </c>
      <c r="R51" s="10">
        <v>280459.36900000001</v>
      </c>
      <c r="S51" s="10">
        <v>282976.1109999998</v>
      </c>
      <c r="T51" s="10">
        <v>285526.18999999977</v>
      </c>
      <c r="U51" s="10">
        <v>288182.43500000006</v>
      </c>
      <c r="V51" s="10">
        <v>291123.68199999991</v>
      </c>
      <c r="W51" s="10">
        <v>293783.06000000006</v>
      </c>
      <c r="X51" s="10">
        <v>296365.29600000015</v>
      </c>
      <c r="Y51" s="10">
        <v>298869.01299999992</v>
      </c>
      <c r="Z51" s="10">
        <v>301385.87800000003</v>
      </c>
      <c r="AA51" s="10">
        <v>303869.68600000016</v>
      </c>
      <c r="AB51" s="10">
        <v>306303.04400000005</v>
      </c>
      <c r="AC51" s="10">
        <v>308684.36800000002</v>
      </c>
      <c r="AD51" s="10">
        <v>310992.52100000007</v>
      </c>
      <c r="AE51" s="10">
        <v>313236.82500000007</v>
      </c>
    </row>
    <row r="52" spans="1:31">
      <c r="A52" t="s">
        <v>25</v>
      </c>
      <c r="B52" t="s">
        <v>41</v>
      </c>
      <c r="C52" t="s">
        <v>63</v>
      </c>
      <c r="D52" t="s">
        <v>99</v>
      </c>
      <c r="E52" t="s">
        <v>100</v>
      </c>
      <c r="F52" s="10">
        <v>230125</v>
      </c>
      <c r="G52" s="10">
        <v>233156.93499999991</v>
      </c>
      <c r="H52" s="10">
        <v>235416.23899999991</v>
      </c>
      <c r="I52" s="10">
        <v>237431.14899999998</v>
      </c>
      <c r="J52" s="10">
        <v>239268.59299999999</v>
      </c>
      <c r="K52" s="10">
        <v>240993.70399999994</v>
      </c>
      <c r="L52" s="10">
        <v>242294.07499999995</v>
      </c>
      <c r="M52" s="10">
        <v>243458.34300000005</v>
      </c>
      <c r="N52" s="10">
        <v>244798.81300000011</v>
      </c>
      <c r="O52" s="10">
        <v>246213.04300000001</v>
      </c>
      <c r="P52" s="10">
        <v>247921.1939999999</v>
      </c>
      <c r="Q52" s="10">
        <v>249782.4200000001</v>
      </c>
      <c r="R52" s="10">
        <v>251825.54500000001</v>
      </c>
      <c r="S52" s="10">
        <v>253921.24400000004</v>
      </c>
      <c r="T52" s="10">
        <v>255967.46499999994</v>
      </c>
      <c r="U52" s="10">
        <v>257991.91199999992</v>
      </c>
      <c r="V52" s="10">
        <v>260183.71799999999</v>
      </c>
      <c r="W52" s="10">
        <v>262232.37599999999</v>
      </c>
      <c r="X52" s="10">
        <v>264042.59800000006</v>
      </c>
      <c r="Y52" s="10">
        <v>265797.89700000006</v>
      </c>
      <c r="Z52" s="10">
        <v>267487.27500000002</v>
      </c>
      <c r="AA52" s="10">
        <v>269186.59099999996</v>
      </c>
      <c r="AB52" s="10">
        <v>270923.87799999997</v>
      </c>
      <c r="AC52" s="10">
        <v>272684.55800000002</v>
      </c>
      <c r="AD52" s="10">
        <v>274452.63099999999</v>
      </c>
      <c r="AE52" s="10">
        <v>276203.36900000018</v>
      </c>
    </row>
    <row r="53" spans="1:31">
      <c r="A53" t="s">
        <v>25</v>
      </c>
      <c r="B53" t="s">
        <v>43</v>
      </c>
      <c r="C53" t="s">
        <v>61</v>
      </c>
      <c r="D53" t="s">
        <v>101</v>
      </c>
      <c r="E53" t="s">
        <v>102</v>
      </c>
      <c r="F53" s="10">
        <v>350615</v>
      </c>
      <c r="G53" s="10">
        <v>355537.5830000001</v>
      </c>
      <c r="H53" s="10">
        <v>359707.38400000002</v>
      </c>
      <c r="I53" s="10">
        <v>363313.37700000009</v>
      </c>
      <c r="J53" s="10">
        <v>366616.97300000006</v>
      </c>
      <c r="K53" s="10">
        <v>369336.02400000003</v>
      </c>
      <c r="L53" s="10">
        <v>371741.77400000015</v>
      </c>
      <c r="M53" s="10">
        <v>373995.75999999989</v>
      </c>
      <c r="N53" s="10">
        <v>376443.48700000002</v>
      </c>
      <c r="O53" s="10">
        <v>379095.57699999999</v>
      </c>
      <c r="P53" s="10">
        <v>381942.59499999986</v>
      </c>
      <c r="Q53" s="10">
        <v>385064.18699999986</v>
      </c>
      <c r="R53" s="10">
        <v>388441.23400000005</v>
      </c>
      <c r="S53" s="10">
        <v>391798.00199999986</v>
      </c>
      <c r="T53" s="10">
        <v>395236.39000000013</v>
      </c>
      <c r="U53" s="10">
        <v>398697.17800000007</v>
      </c>
      <c r="V53" s="10">
        <v>402373.35199999984</v>
      </c>
      <c r="W53" s="10">
        <v>405764.47499999992</v>
      </c>
      <c r="X53" s="10">
        <v>408839.40500000003</v>
      </c>
      <c r="Y53" s="10">
        <v>411844.29100000008</v>
      </c>
      <c r="Z53" s="10">
        <v>414848.75700000004</v>
      </c>
      <c r="AA53" s="10">
        <v>417932.196</v>
      </c>
      <c r="AB53" s="10">
        <v>421069.28399999993</v>
      </c>
      <c r="AC53" s="10">
        <v>424232.97500000003</v>
      </c>
      <c r="AD53" s="10">
        <v>427395.47499999998</v>
      </c>
      <c r="AE53" s="10">
        <v>430522.11800000007</v>
      </c>
    </row>
    <row r="54" spans="1:31">
      <c r="A54" t="s">
        <v>23</v>
      </c>
      <c r="B54" t="s">
        <v>39</v>
      </c>
      <c r="C54" t="s">
        <v>69</v>
      </c>
      <c r="D54" t="s">
        <v>103</v>
      </c>
      <c r="E54" t="s">
        <v>104</v>
      </c>
      <c r="F54" s="10">
        <v>249805</v>
      </c>
      <c r="G54" s="10">
        <v>252667.712</v>
      </c>
      <c r="H54" s="10">
        <v>255395.77900000004</v>
      </c>
      <c r="I54" s="10">
        <v>258189.554</v>
      </c>
      <c r="J54" s="10">
        <v>260945.19399999999</v>
      </c>
      <c r="K54" s="10">
        <v>263702.28099999996</v>
      </c>
      <c r="L54" s="10">
        <v>266300.61000000004</v>
      </c>
      <c r="M54" s="10">
        <v>269105.5830000001</v>
      </c>
      <c r="N54" s="10">
        <v>271945.76800000016</v>
      </c>
      <c r="O54" s="10">
        <v>274706.66900000005</v>
      </c>
      <c r="P54" s="10">
        <v>277662.64199999993</v>
      </c>
      <c r="Q54" s="10">
        <v>280651.69199999986</v>
      </c>
      <c r="R54" s="10">
        <v>283719.087</v>
      </c>
      <c r="S54" s="10">
        <v>286723.19799999997</v>
      </c>
      <c r="T54" s="10">
        <v>289871.52799999999</v>
      </c>
      <c r="U54" s="10">
        <v>292983.59000000008</v>
      </c>
      <c r="V54" s="10">
        <v>296268.38899999991</v>
      </c>
      <c r="W54" s="10">
        <v>299304.516</v>
      </c>
      <c r="X54" s="10">
        <v>302268.53599999991</v>
      </c>
      <c r="Y54" s="10">
        <v>305265.30599999992</v>
      </c>
      <c r="Z54" s="10">
        <v>308263.31699999986</v>
      </c>
      <c r="AA54" s="10">
        <v>311227.15499999997</v>
      </c>
      <c r="AB54" s="10">
        <v>314156.98700000002</v>
      </c>
      <c r="AC54" s="10">
        <v>317059.19099999993</v>
      </c>
      <c r="AD54" s="10">
        <v>319951.58799999999</v>
      </c>
      <c r="AE54" s="10">
        <v>322809.28599999985</v>
      </c>
    </row>
    <row r="55" spans="1:31">
      <c r="A55" t="s">
        <v>25</v>
      </c>
      <c r="B55" t="s">
        <v>41</v>
      </c>
      <c r="C55" t="s">
        <v>65</v>
      </c>
      <c r="D55" t="s">
        <v>105</v>
      </c>
      <c r="E55" t="s">
        <v>106</v>
      </c>
      <c r="F55" s="10">
        <v>403013</v>
      </c>
      <c r="G55" s="10">
        <v>406541.61300000001</v>
      </c>
      <c r="H55" s="10">
        <v>410064.29400000011</v>
      </c>
      <c r="I55" s="10">
        <v>413632.24999999994</v>
      </c>
      <c r="J55" s="10">
        <v>417146.97600000002</v>
      </c>
      <c r="K55" s="10">
        <v>420396.27299999993</v>
      </c>
      <c r="L55" s="10">
        <v>423567.99699999997</v>
      </c>
      <c r="M55" s="10">
        <v>426692.08799999999</v>
      </c>
      <c r="N55" s="10">
        <v>430023.20699999994</v>
      </c>
      <c r="O55" s="10">
        <v>433225.66700000013</v>
      </c>
      <c r="P55" s="10">
        <v>436552.071</v>
      </c>
      <c r="Q55" s="10">
        <v>440068.728</v>
      </c>
      <c r="R55" s="10">
        <v>443733.0180000001</v>
      </c>
      <c r="S55" s="10">
        <v>447269.9659999999</v>
      </c>
      <c r="T55" s="10">
        <v>450902.89599999995</v>
      </c>
      <c r="U55" s="10">
        <v>454687.32199999993</v>
      </c>
      <c r="V55" s="10">
        <v>458345.87700000004</v>
      </c>
      <c r="W55" s="10">
        <v>461730.53300000011</v>
      </c>
      <c r="X55" s="10">
        <v>464976.55599999998</v>
      </c>
      <c r="Y55" s="10">
        <v>468290.69899999991</v>
      </c>
      <c r="Z55" s="10">
        <v>471584.64100000018</v>
      </c>
      <c r="AA55" s="10">
        <v>474791.46299999999</v>
      </c>
      <c r="AB55" s="10">
        <v>477918.09399999998</v>
      </c>
      <c r="AC55" s="10">
        <v>480983.92899999989</v>
      </c>
      <c r="AD55" s="10">
        <v>484022.60400000005</v>
      </c>
      <c r="AE55" s="10">
        <v>487008.96899999998</v>
      </c>
    </row>
    <row r="56" spans="1:31">
      <c r="A56" t="s">
        <v>19</v>
      </c>
      <c r="B56" t="s">
        <v>29</v>
      </c>
      <c r="C56" t="s">
        <v>47</v>
      </c>
      <c r="D56" t="s">
        <v>107</v>
      </c>
      <c r="E56" t="s">
        <v>108</v>
      </c>
      <c r="F56" s="10">
        <v>144917</v>
      </c>
      <c r="G56" s="10">
        <v>145603.79599999994</v>
      </c>
      <c r="H56" s="10">
        <v>146375.50700000001</v>
      </c>
      <c r="I56" s="10">
        <v>147109.18900000001</v>
      </c>
      <c r="J56" s="10">
        <v>147749.78700000004</v>
      </c>
      <c r="K56" s="10">
        <v>148408.81399999998</v>
      </c>
      <c r="L56" s="10">
        <v>149028.24100000001</v>
      </c>
      <c r="M56" s="10">
        <v>149692.74300000002</v>
      </c>
      <c r="N56" s="10">
        <v>150393.97500000003</v>
      </c>
      <c r="O56" s="10">
        <v>151120.73299999998</v>
      </c>
      <c r="P56" s="10">
        <v>151873.17000000001</v>
      </c>
      <c r="Q56" s="10">
        <v>152589.16500000001</v>
      </c>
      <c r="R56" s="10">
        <v>153479.00300000006</v>
      </c>
      <c r="S56" s="10">
        <v>154213.82</v>
      </c>
      <c r="T56" s="10">
        <v>155015.22600000002</v>
      </c>
      <c r="U56" s="10">
        <v>155899.68599999996</v>
      </c>
      <c r="V56" s="10">
        <v>156758.57499999998</v>
      </c>
      <c r="W56" s="10">
        <v>157537.416</v>
      </c>
      <c r="X56" s="10">
        <v>158250.31099999999</v>
      </c>
      <c r="Y56" s="10">
        <v>158950.89800000002</v>
      </c>
      <c r="Z56" s="10">
        <v>159667.23499999999</v>
      </c>
      <c r="AA56" s="10">
        <v>160371.70100000003</v>
      </c>
      <c r="AB56" s="10">
        <v>161054.73100000006</v>
      </c>
      <c r="AC56" s="10">
        <v>161713.905</v>
      </c>
      <c r="AD56" s="10">
        <v>162358.86699999991</v>
      </c>
      <c r="AE56" s="10">
        <v>162989.85299999997</v>
      </c>
    </row>
    <row r="57" spans="1:31">
      <c r="A57" t="s">
        <v>19</v>
      </c>
      <c r="B57" t="s">
        <v>31</v>
      </c>
      <c r="C57" t="s">
        <v>45</v>
      </c>
      <c r="D57" t="s">
        <v>109</v>
      </c>
      <c r="E57" t="s">
        <v>110</v>
      </c>
      <c r="F57" s="10">
        <v>161682</v>
      </c>
      <c r="G57" s="10">
        <v>162634.21000000005</v>
      </c>
      <c r="H57" s="10">
        <v>163614.50500000003</v>
      </c>
      <c r="I57" s="10">
        <v>164593.05900000007</v>
      </c>
      <c r="J57" s="10">
        <v>165575.98000000004</v>
      </c>
      <c r="K57" s="10">
        <v>166402.101</v>
      </c>
      <c r="L57" s="10">
        <v>167173.59999999998</v>
      </c>
      <c r="M57" s="10">
        <v>167996.16200000004</v>
      </c>
      <c r="N57" s="10">
        <v>168917.40699999998</v>
      </c>
      <c r="O57" s="10">
        <v>169820.99599999996</v>
      </c>
      <c r="P57" s="10">
        <v>170774.82199999993</v>
      </c>
      <c r="Q57" s="10">
        <v>171713.69500000007</v>
      </c>
      <c r="R57" s="10">
        <v>172703.27899999998</v>
      </c>
      <c r="S57" s="10">
        <v>173625.57200000004</v>
      </c>
      <c r="T57" s="10">
        <v>174645.67499999993</v>
      </c>
      <c r="U57" s="10">
        <v>175614.91500000004</v>
      </c>
      <c r="V57" s="10">
        <v>176641.13999999998</v>
      </c>
      <c r="W57" s="10">
        <v>177597.65900000004</v>
      </c>
      <c r="X57" s="10">
        <v>178395.992</v>
      </c>
      <c r="Y57" s="10">
        <v>179201.75899999996</v>
      </c>
      <c r="Z57" s="10">
        <v>179998.64200000008</v>
      </c>
      <c r="AA57" s="10">
        <v>180785.03599999993</v>
      </c>
      <c r="AB57" s="10">
        <v>181547.995</v>
      </c>
      <c r="AC57" s="10">
        <v>182275.36100000003</v>
      </c>
      <c r="AD57" s="10">
        <v>182982.81300000002</v>
      </c>
      <c r="AE57" s="10">
        <v>183669.83</v>
      </c>
    </row>
    <row r="58" spans="1:31">
      <c r="A58" t="s">
        <v>21</v>
      </c>
      <c r="B58" t="s">
        <v>37</v>
      </c>
      <c r="C58" t="s">
        <v>59</v>
      </c>
      <c r="D58" t="s">
        <v>111</v>
      </c>
      <c r="E58" t="s">
        <v>112</v>
      </c>
      <c r="F58" s="10">
        <v>508328</v>
      </c>
      <c r="G58" s="10">
        <v>513929.17300000001</v>
      </c>
      <c r="H58" s="10">
        <v>519102.67300000001</v>
      </c>
      <c r="I58" s="10">
        <v>524010.31799999997</v>
      </c>
      <c r="J58" s="10">
        <v>528477.68199999991</v>
      </c>
      <c r="K58" s="10">
        <v>532722.33900000004</v>
      </c>
      <c r="L58" s="10">
        <v>536679.78500000003</v>
      </c>
      <c r="M58" s="10">
        <v>540482.348</v>
      </c>
      <c r="N58" s="10">
        <v>544566.36</v>
      </c>
      <c r="O58" s="10">
        <v>548815.91200000001</v>
      </c>
      <c r="P58" s="10">
        <v>553303.18799999997</v>
      </c>
      <c r="Q58" s="10">
        <v>558049.10699999996</v>
      </c>
      <c r="R58" s="10">
        <v>562998.7629999998</v>
      </c>
      <c r="S58" s="10">
        <v>568053.67999999993</v>
      </c>
      <c r="T58" s="10">
        <v>572867.61400000006</v>
      </c>
      <c r="U58" s="10">
        <v>577825.85600000015</v>
      </c>
      <c r="V58" s="10">
        <v>582892.37399999995</v>
      </c>
      <c r="W58" s="10">
        <v>587566.16999999993</v>
      </c>
      <c r="X58" s="10">
        <v>591809.72700000007</v>
      </c>
      <c r="Y58" s="10">
        <v>595878.96700000006</v>
      </c>
      <c r="Z58" s="10">
        <v>599917.27300000004</v>
      </c>
      <c r="AA58" s="10">
        <v>603952.07000000007</v>
      </c>
      <c r="AB58" s="10">
        <v>607961.72900000005</v>
      </c>
      <c r="AC58" s="10">
        <v>611892.72499999998</v>
      </c>
      <c r="AD58" s="10">
        <v>615746.67100000009</v>
      </c>
      <c r="AE58" s="10">
        <v>619516.37100000004</v>
      </c>
    </row>
    <row r="59" spans="1:31">
      <c r="A59" t="s">
        <v>23</v>
      </c>
      <c r="B59" t="s">
        <v>39</v>
      </c>
      <c r="C59" t="s">
        <v>69</v>
      </c>
      <c r="D59" t="s">
        <v>113</v>
      </c>
      <c r="E59" t="s">
        <v>114</v>
      </c>
      <c r="F59" s="10">
        <v>190702</v>
      </c>
      <c r="G59" s="10">
        <v>197218.93899999984</v>
      </c>
      <c r="H59" s="10">
        <v>201830.21499999997</v>
      </c>
      <c r="I59" s="10">
        <v>205635.25599999982</v>
      </c>
      <c r="J59" s="10">
        <v>209223.95200000008</v>
      </c>
      <c r="K59" s="10">
        <v>212269.50700000001</v>
      </c>
      <c r="L59" s="10">
        <v>214843.00099999993</v>
      </c>
      <c r="M59" s="10">
        <v>217043.90900000007</v>
      </c>
      <c r="N59" s="10">
        <v>219330.66699999996</v>
      </c>
      <c r="O59" s="10">
        <v>221552.09799999994</v>
      </c>
      <c r="P59" s="10">
        <v>223771.88400000002</v>
      </c>
      <c r="Q59" s="10">
        <v>226133.27599999993</v>
      </c>
      <c r="R59" s="10">
        <v>228595.59800000006</v>
      </c>
      <c r="S59" s="10">
        <v>231053.53100000005</v>
      </c>
      <c r="T59" s="10">
        <v>233522.18599999999</v>
      </c>
      <c r="U59" s="10">
        <v>236001.98699999996</v>
      </c>
      <c r="V59" s="10">
        <v>238555.08299999996</v>
      </c>
      <c r="W59" s="10">
        <v>240903.92899999997</v>
      </c>
      <c r="X59" s="10">
        <v>243002.03100000002</v>
      </c>
      <c r="Y59" s="10">
        <v>245112.62100000001</v>
      </c>
      <c r="Z59" s="10">
        <v>247208.40300000011</v>
      </c>
      <c r="AA59" s="10">
        <v>249307.09700000015</v>
      </c>
      <c r="AB59" s="10">
        <v>251393.08000000005</v>
      </c>
      <c r="AC59" s="10">
        <v>253460.75000000006</v>
      </c>
      <c r="AD59" s="10">
        <v>255508.28699999998</v>
      </c>
      <c r="AE59" s="10">
        <v>257509.60100000008</v>
      </c>
    </row>
    <row r="60" spans="1:31">
      <c r="A60" t="s">
        <v>21</v>
      </c>
      <c r="B60" t="s">
        <v>37</v>
      </c>
      <c r="C60" t="s">
        <v>57</v>
      </c>
      <c r="D60" t="s">
        <v>115</v>
      </c>
      <c r="E60" t="s">
        <v>116</v>
      </c>
      <c r="F60" s="10">
        <v>210461</v>
      </c>
      <c r="G60" s="10">
        <v>213870.25899999996</v>
      </c>
      <c r="H60" s="10">
        <v>217109.26700000002</v>
      </c>
      <c r="I60" s="10">
        <v>220233.58100000001</v>
      </c>
      <c r="J60" s="10">
        <v>223288.35299999994</v>
      </c>
      <c r="K60" s="10">
        <v>226339.24400000001</v>
      </c>
      <c r="L60" s="10">
        <v>229164.38000000003</v>
      </c>
      <c r="M60" s="10">
        <v>232049.44699999996</v>
      </c>
      <c r="N60" s="10">
        <v>234898.88600000009</v>
      </c>
      <c r="O60" s="10">
        <v>237709.08200000002</v>
      </c>
      <c r="P60" s="10">
        <v>240637.99199999997</v>
      </c>
      <c r="Q60" s="10">
        <v>243493.66099999999</v>
      </c>
      <c r="R60" s="10">
        <v>246427.17499999996</v>
      </c>
      <c r="S60" s="10">
        <v>249307.44499999998</v>
      </c>
      <c r="T60" s="10">
        <v>252161.84</v>
      </c>
      <c r="U60" s="10">
        <v>255118.617</v>
      </c>
      <c r="V60" s="10">
        <v>258045.652</v>
      </c>
      <c r="W60" s="10">
        <v>260845.88099999996</v>
      </c>
      <c r="X60" s="10">
        <v>263485.96099999995</v>
      </c>
      <c r="Y60" s="10">
        <v>266129.47700000013</v>
      </c>
      <c r="Z60" s="10">
        <v>268754.842</v>
      </c>
      <c r="AA60" s="10">
        <v>271329.36699999997</v>
      </c>
      <c r="AB60" s="10">
        <v>273861.16399999993</v>
      </c>
      <c r="AC60" s="10">
        <v>276337.79000000004</v>
      </c>
      <c r="AD60" s="10">
        <v>278776.47600000008</v>
      </c>
      <c r="AE60" s="10">
        <v>281170.76300000009</v>
      </c>
    </row>
    <row r="61" spans="1:31">
      <c r="A61" t="s">
        <v>19</v>
      </c>
      <c r="B61" t="s">
        <v>29</v>
      </c>
      <c r="C61" t="s">
        <v>51</v>
      </c>
      <c r="D61" t="s">
        <v>117</v>
      </c>
      <c r="E61" t="s">
        <v>118</v>
      </c>
      <c r="F61" s="10">
        <v>299112</v>
      </c>
      <c r="G61" s="10">
        <v>300465.3110000001</v>
      </c>
      <c r="H61" s="10">
        <v>301877.99099999998</v>
      </c>
      <c r="I61" s="10">
        <v>303216.27600000025</v>
      </c>
      <c r="J61" s="10">
        <v>304505.43800000008</v>
      </c>
      <c r="K61" s="10">
        <v>305640.29699999996</v>
      </c>
      <c r="L61" s="10">
        <v>306668.69299999997</v>
      </c>
      <c r="M61" s="10">
        <v>307801.217</v>
      </c>
      <c r="N61" s="10">
        <v>309076.99199999997</v>
      </c>
      <c r="O61" s="10">
        <v>310334.48399999994</v>
      </c>
      <c r="P61" s="10">
        <v>311698.00899999985</v>
      </c>
      <c r="Q61" s="10">
        <v>313051.12099999998</v>
      </c>
      <c r="R61" s="10">
        <v>314563.49400000006</v>
      </c>
      <c r="S61" s="10">
        <v>315910.39199999999</v>
      </c>
      <c r="T61" s="10">
        <v>317164.67999999993</v>
      </c>
      <c r="U61" s="10">
        <v>318671.35199999996</v>
      </c>
      <c r="V61" s="10">
        <v>320174.19399999996</v>
      </c>
      <c r="W61" s="10">
        <v>321432.57300000003</v>
      </c>
      <c r="X61" s="10">
        <v>322622.99099999992</v>
      </c>
      <c r="Y61" s="10">
        <v>323703.38399999996</v>
      </c>
      <c r="Z61" s="10">
        <v>324809.57599999994</v>
      </c>
      <c r="AA61" s="10">
        <v>325868.76500000001</v>
      </c>
      <c r="AB61" s="10">
        <v>326880.19199999998</v>
      </c>
      <c r="AC61" s="10">
        <v>327853.88299999991</v>
      </c>
      <c r="AD61" s="10">
        <v>328783.29599999997</v>
      </c>
      <c r="AE61" s="10">
        <v>329686.74799999996</v>
      </c>
    </row>
    <row r="62" spans="1:31">
      <c r="A62" t="s">
        <v>19</v>
      </c>
      <c r="B62" t="s">
        <v>29</v>
      </c>
      <c r="C62" t="s">
        <v>51</v>
      </c>
      <c r="D62" t="s">
        <v>119</v>
      </c>
      <c r="E62" t="s">
        <v>120</v>
      </c>
      <c r="F62" s="10">
        <v>266053</v>
      </c>
      <c r="G62" s="10">
        <v>266965.33</v>
      </c>
      <c r="H62" s="10">
        <v>267865.55300000007</v>
      </c>
      <c r="I62" s="10">
        <v>268583.34700000001</v>
      </c>
      <c r="J62" s="10">
        <v>269201.79700000002</v>
      </c>
      <c r="K62" s="10">
        <v>269803.04400000005</v>
      </c>
      <c r="L62" s="10">
        <v>270153.57999999984</v>
      </c>
      <c r="M62" s="10">
        <v>270578.88099999994</v>
      </c>
      <c r="N62" s="10">
        <v>271190.37499999994</v>
      </c>
      <c r="O62" s="10">
        <v>271842.25200000004</v>
      </c>
      <c r="P62" s="10">
        <v>272563.03199999989</v>
      </c>
      <c r="Q62" s="10">
        <v>273378.10599999991</v>
      </c>
      <c r="R62" s="10">
        <v>274278.95600000006</v>
      </c>
      <c r="S62" s="10">
        <v>274985.00599999994</v>
      </c>
      <c r="T62" s="10">
        <v>275787.93699999998</v>
      </c>
      <c r="U62" s="10">
        <v>276676.36999999994</v>
      </c>
      <c r="V62" s="10">
        <v>277643.29600000003</v>
      </c>
      <c r="W62" s="10">
        <v>278496.80799999996</v>
      </c>
      <c r="X62" s="10">
        <v>279172.91099999996</v>
      </c>
      <c r="Y62" s="10">
        <v>279744.09899999993</v>
      </c>
      <c r="Z62" s="10">
        <v>280307.13000000012</v>
      </c>
      <c r="AA62" s="10">
        <v>280843.37899999996</v>
      </c>
      <c r="AB62" s="10">
        <v>281362.24299999996</v>
      </c>
      <c r="AC62" s="10">
        <v>281863.54200000007</v>
      </c>
      <c r="AD62" s="10">
        <v>282335.68400000001</v>
      </c>
      <c r="AE62" s="10">
        <v>282787.38600000012</v>
      </c>
    </row>
    <row r="63" spans="1:31">
      <c r="A63" t="s">
        <v>23</v>
      </c>
      <c r="B63" t="s">
        <v>39</v>
      </c>
      <c r="C63" t="s">
        <v>69</v>
      </c>
      <c r="D63" t="s">
        <v>121</v>
      </c>
      <c r="E63" t="s">
        <v>122</v>
      </c>
      <c r="F63" s="10">
        <v>7117</v>
      </c>
      <c r="G63" s="10">
        <v>7389.994999999999</v>
      </c>
      <c r="H63" s="10">
        <v>7559.2779999999984</v>
      </c>
      <c r="I63" s="10">
        <v>7696.5720000000019</v>
      </c>
      <c r="J63" s="10">
        <v>7813.6900000000005</v>
      </c>
      <c r="K63" s="10">
        <v>7911.5730000000003</v>
      </c>
      <c r="L63" s="10">
        <v>7995.0630000000001</v>
      </c>
      <c r="M63" s="10">
        <v>8067.9769999999962</v>
      </c>
      <c r="N63" s="10">
        <v>8151.5340000000015</v>
      </c>
      <c r="O63" s="10">
        <v>8230.0550000000003</v>
      </c>
      <c r="P63" s="10">
        <v>8305.7350000000006</v>
      </c>
      <c r="Q63" s="10">
        <v>8383.9590000000007</v>
      </c>
      <c r="R63" s="10">
        <v>8464.3620000000028</v>
      </c>
      <c r="S63" s="10">
        <v>8547.4369999999963</v>
      </c>
      <c r="T63" s="10">
        <v>8630.8240000000005</v>
      </c>
      <c r="U63" s="10">
        <v>8720.8850000000057</v>
      </c>
      <c r="V63" s="10">
        <v>8810.0169999999998</v>
      </c>
      <c r="W63" s="10">
        <v>8893.8420000000024</v>
      </c>
      <c r="X63" s="10">
        <v>8978.6720000000005</v>
      </c>
      <c r="Y63" s="10">
        <v>9065.5289999999986</v>
      </c>
      <c r="Z63" s="10">
        <v>9153.252999999997</v>
      </c>
      <c r="AA63" s="10">
        <v>9236.5930000000008</v>
      </c>
      <c r="AB63" s="10">
        <v>9318.7300000000014</v>
      </c>
      <c r="AC63" s="10">
        <v>9401.0170000000035</v>
      </c>
      <c r="AD63" s="10">
        <v>9481.1660000000047</v>
      </c>
      <c r="AE63" s="10">
        <v>9558.2910000000029</v>
      </c>
    </row>
    <row r="64" spans="1:31">
      <c r="A64" t="s">
        <v>25</v>
      </c>
      <c r="B64" t="s">
        <v>43</v>
      </c>
      <c r="C64" t="s">
        <v>61</v>
      </c>
      <c r="D64" t="s">
        <v>123</v>
      </c>
      <c r="E64" t="s">
        <v>124</v>
      </c>
      <c r="F64" s="10">
        <v>442359</v>
      </c>
      <c r="G64" s="10">
        <v>446159.15699999989</v>
      </c>
      <c r="H64" s="10">
        <v>449885.63299999997</v>
      </c>
      <c r="I64" s="10">
        <v>453414.87000000005</v>
      </c>
      <c r="J64" s="10">
        <v>456704.8020000002</v>
      </c>
      <c r="K64" s="10">
        <v>459764.92200000008</v>
      </c>
      <c r="L64" s="10">
        <v>462613.77699999994</v>
      </c>
      <c r="M64" s="10">
        <v>465432.53200000012</v>
      </c>
      <c r="N64" s="10">
        <v>468422.02399999998</v>
      </c>
      <c r="O64" s="10">
        <v>471477.91699999996</v>
      </c>
      <c r="P64" s="10">
        <v>474830.45900000015</v>
      </c>
      <c r="Q64" s="10">
        <v>478375.87300000002</v>
      </c>
      <c r="R64" s="10">
        <v>481785.88500000013</v>
      </c>
      <c r="S64" s="10">
        <v>485321.80300000007</v>
      </c>
      <c r="T64" s="10">
        <v>488849.84499999997</v>
      </c>
      <c r="U64" s="10">
        <v>492615.09299999999</v>
      </c>
      <c r="V64" s="10">
        <v>496324.47899999999</v>
      </c>
      <c r="W64" s="10">
        <v>499780.13700000005</v>
      </c>
      <c r="X64" s="10">
        <v>502844.32999999996</v>
      </c>
      <c r="Y64" s="10">
        <v>505691.13299999991</v>
      </c>
      <c r="Z64" s="10">
        <v>508500.46299999987</v>
      </c>
      <c r="AA64" s="10">
        <v>511248.45600000001</v>
      </c>
      <c r="AB64" s="10">
        <v>513930.016</v>
      </c>
      <c r="AC64" s="10">
        <v>516546.36200000002</v>
      </c>
      <c r="AD64" s="10">
        <v>519117.6320000001</v>
      </c>
      <c r="AE64" s="10">
        <v>521639.81699999992</v>
      </c>
    </row>
    <row r="65" spans="1:31">
      <c r="A65" t="s">
        <v>19</v>
      </c>
      <c r="B65" t="s">
        <v>27</v>
      </c>
      <c r="C65" t="s">
        <v>49</v>
      </c>
      <c r="D65" t="s">
        <v>125</v>
      </c>
      <c r="E65" t="s">
        <v>126</v>
      </c>
      <c r="F65" s="10">
        <v>417473</v>
      </c>
      <c r="G65" s="10">
        <v>419669.57300000009</v>
      </c>
      <c r="H65" s="10">
        <v>421871.60000000003</v>
      </c>
      <c r="I65" s="10">
        <v>423746.63199999998</v>
      </c>
      <c r="J65" s="10">
        <v>425313.58699999994</v>
      </c>
      <c r="K65" s="10">
        <v>426594.66400000016</v>
      </c>
      <c r="L65" s="10">
        <v>427609.14300000004</v>
      </c>
      <c r="M65" s="10">
        <v>428776.82400000014</v>
      </c>
      <c r="N65" s="10">
        <v>430063.74900000001</v>
      </c>
      <c r="O65" s="10">
        <v>431688.61599999992</v>
      </c>
      <c r="P65" s="10">
        <v>433554.33199999999</v>
      </c>
      <c r="Q65" s="10">
        <v>435549.80300000007</v>
      </c>
      <c r="R65" s="10">
        <v>437729.64400000003</v>
      </c>
      <c r="S65" s="10">
        <v>439700.03400000016</v>
      </c>
      <c r="T65" s="10">
        <v>441841.90000000026</v>
      </c>
      <c r="U65" s="10">
        <v>443983.26100000006</v>
      </c>
      <c r="V65" s="10">
        <v>445896.08299999998</v>
      </c>
      <c r="W65" s="10">
        <v>447676.31</v>
      </c>
      <c r="X65" s="10">
        <v>449116.576</v>
      </c>
      <c r="Y65" s="10">
        <v>450390.19600000011</v>
      </c>
      <c r="Z65" s="10">
        <v>451639.56100000016</v>
      </c>
      <c r="AA65" s="10">
        <v>452907.90199999989</v>
      </c>
      <c r="AB65" s="10">
        <v>454212.34700000013</v>
      </c>
      <c r="AC65" s="10">
        <v>455517.78400000004</v>
      </c>
      <c r="AD65" s="10">
        <v>456802.54299999989</v>
      </c>
      <c r="AE65" s="10">
        <v>458043.72900000028</v>
      </c>
    </row>
    <row r="66" spans="1:31">
      <c r="A66" t="s">
        <v>21</v>
      </c>
      <c r="B66" t="s">
        <v>35</v>
      </c>
      <c r="C66" t="s">
        <v>55</v>
      </c>
      <c r="D66" t="s">
        <v>127</v>
      </c>
      <c r="E66" t="s">
        <v>128</v>
      </c>
      <c r="F66" s="10">
        <v>263305</v>
      </c>
      <c r="G66" s="10">
        <v>269346.46299999999</v>
      </c>
      <c r="H66" s="10">
        <v>273812.82900000009</v>
      </c>
      <c r="I66" s="10">
        <v>277742.65599999996</v>
      </c>
      <c r="J66" s="10">
        <v>281319.46299999999</v>
      </c>
      <c r="K66" s="10">
        <v>284471.69400000008</v>
      </c>
      <c r="L66" s="10">
        <v>287280.00999999995</v>
      </c>
      <c r="M66" s="10">
        <v>289959.41900000005</v>
      </c>
      <c r="N66" s="10">
        <v>292882.08600000001</v>
      </c>
      <c r="O66" s="10">
        <v>295813.32299999992</v>
      </c>
      <c r="P66" s="10">
        <v>298997.70899999997</v>
      </c>
      <c r="Q66" s="10">
        <v>302445.73700000002</v>
      </c>
      <c r="R66" s="10">
        <v>306003.43900000001</v>
      </c>
      <c r="S66" s="10">
        <v>309531.67000000022</v>
      </c>
      <c r="T66" s="10">
        <v>313072.54800000013</v>
      </c>
      <c r="U66" s="10">
        <v>316631.13</v>
      </c>
      <c r="V66" s="10">
        <v>320210.89800000016</v>
      </c>
      <c r="W66" s="10">
        <v>323536.73999999993</v>
      </c>
      <c r="X66" s="10">
        <v>326504.74000000011</v>
      </c>
      <c r="Y66" s="10">
        <v>329459.34599999996</v>
      </c>
      <c r="Z66" s="10">
        <v>332401.8440000001</v>
      </c>
      <c r="AA66" s="10">
        <v>335349.34200000006</v>
      </c>
      <c r="AB66" s="10">
        <v>338321.71099999989</v>
      </c>
      <c r="AC66" s="10">
        <v>341311.92000000004</v>
      </c>
      <c r="AD66" s="10">
        <v>344307.16800000012</v>
      </c>
      <c r="AE66" s="10">
        <v>347250.83600000001</v>
      </c>
    </row>
    <row r="67" spans="1:31">
      <c r="A67" t="s">
        <v>23</v>
      </c>
      <c r="B67" t="s">
        <v>39</v>
      </c>
      <c r="C67" t="s">
        <v>69</v>
      </c>
      <c r="D67" t="s">
        <v>129</v>
      </c>
      <c r="E67" t="s">
        <v>130</v>
      </c>
      <c r="F67" s="10">
        <v>283690</v>
      </c>
      <c r="G67" s="10">
        <v>287551.44400000008</v>
      </c>
      <c r="H67" s="10">
        <v>290948.88000000006</v>
      </c>
      <c r="I67" s="10">
        <v>294398.85499999998</v>
      </c>
      <c r="J67" s="10">
        <v>297809.49200000009</v>
      </c>
      <c r="K67" s="10">
        <v>300969.90900000004</v>
      </c>
      <c r="L67" s="10">
        <v>303972.06499999994</v>
      </c>
      <c r="M67" s="10">
        <v>307106.01500000007</v>
      </c>
      <c r="N67" s="10">
        <v>310246.15700000006</v>
      </c>
      <c r="O67" s="10">
        <v>313504.29499999993</v>
      </c>
      <c r="P67" s="10">
        <v>316817.47200000001</v>
      </c>
      <c r="Q67" s="10">
        <v>320300.86800000013</v>
      </c>
      <c r="R67" s="10">
        <v>323885.82</v>
      </c>
      <c r="S67" s="10">
        <v>327300.29099999991</v>
      </c>
      <c r="T67" s="10">
        <v>330741.24899999995</v>
      </c>
      <c r="U67" s="10">
        <v>334302.00300000008</v>
      </c>
      <c r="V67" s="10">
        <v>337929.97400000016</v>
      </c>
      <c r="W67" s="10">
        <v>341361.674</v>
      </c>
      <c r="X67" s="10">
        <v>344693.50400000007</v>
      </c>
      <c r="Y67" s="10">
        <v>347958.87000000005</v>
      </c>
      <c r="Z67" s="10">
        <v>351271.45099999988</v>
      </c>
      <c r="AA67" s="10">
        <v>354565.02799999987</v>
      </c>
      <c r="AB67" s="10">
        <v>357812.054</v>
      </c>
      <c r="AC67" s="10">
        <v>361006.80699999991</v>
      </c>
      <c r="AD67" s="10">
        <v>364150.54600000015</v>
      </c>
      <c r="AE67" s="10">
        <v>367239.71000000008</v>
      </c>
    </row>
    <row r="68" spans="1:31">
      <c r="A68" t="s">
        <v>19</v>
      </c>
      <c r="B68" t="s">
        <v>29</v>
      </c>
      <c r="C68" t="s">
        <v>49</v>
      </c>
      <c r="D68" t="s">
        <v>131</v>
      </c>
      <c r="E68" t="s">
        <v>132</v>
      </c>
      <c r="F68" s="10">
        <v>404581</v>
      </c>
      <c r="G68" s="10">
        <v>404603.39099999995</v>
      </c>
      <c r="H68" s="10">
        <v>404626.54900000006</v>
      </c>
      <c r="I68" s="10">
        <v>404603.24799999996</v>
      </c>
      <c r="J68" s="10">
        <v>404406.02700000006</v>
      </c>
      <c r="K68" s="10">
        <v>404156.39300000004</v>
      </c>
      <c r="L68" s="10">
        <v>403888.46599999996</v>
      </c>
      <c r="M68" s="10">
        <v>403578.88299999991</v>
      </c>
      <c r="N68" s="10">
        <v>403514.16899999988</v>
      </c>
      <c r="O68" s="10">
        <v>403405.10899999994</v>
      </c>
      <c r="P68" s="10">
        <v>403478.93199999997</v>
      </c>
      <c r="Q68" s="10">
        <v>403569.95400000003</v>
      </c>
      <c r="R68" s="10">
        <v>403728.68200000003</v>
      </c>
      <c r="S68" s="10">
        <v>403859.95899999992</v>
      </c>
      <c r="T68" s="10">
        <v>403999.37799999997</v>
      </c>
      <c r="U68" s="10">
        <v>404204.99299999996</v>
      </c>
      <c r="V68" s="10">
        <v>404454.80699999991</v>
      </c>
      <c r="W68" s="10">
        <v>404489.299</v>
      </c>
      <c r="X68" s="10">
        <v>404418.85000000009</v>
      </c>
      <c r="Y68" s="10">
        <v>404234.35699999996</v>
      </c>
      <c r="Z68" s="10">
        <v>404052.51</v>
      </c>
      <c r="AA68" s="10">
        <v>403863.58699999994</v>
      </c>
      <c r="AB68" s="10">
        <v>403645.45499999996</v>
      </c>
      <c r="AC68" s="10">
        <v>403389.86100000003</v>
      </c>
      <c r="AD68" s="10">
        <v>403093.43700000003</v>
      </c>
      <c r="AE68" s="10">
        <v>402770.81300000008</v>
      </c>
    </row>
    <row r="69" spans="1:31">
      <c r="A69" t="s">
        <v>19</v>
      </c>
      <c r="B69" t="s">
        <v>27</v>
      </c>
      <c r="C69" t="s">
        <v>49</v>
      </c>
      <c r="D69" t="s">
        <v>133</v>
      </c>
      <c r="E69" t="s">
        <v>134</v>
      </c>
      <c r="F69" s="10">
        <v>82667</v>
      </c>
      <c r="G69" s="10">
        <v>82807.782999999967</v>
      </c>
      <c r="H69" s="10">
        <v>83005.735000000015</v>
      </c>
      <c r="I69" s="10">
        <v>83173.949999999983</v>
      </c>
      <c r="J69" s="10">
        <v>83286.740999999995</v>
      </c>
      <c r="K69" s="10">
        <v>83358.446000000011</v>
      </c>
      <c r="L69" s="10">
        <v>83459.710000000036</v>
      </c>
      <c r="M69" s="10">
        <v>83616.964999999997</v>
      </c>
      <c r="N69" s="10">
        <v>83789.048000000024</v>
      </c>
      <c r="O69" s="10">
        <v>83925.775999999969</v>
      </c>
      <c r="P69" s="10">
        <v>84145.561000000016</v>
      </c>
      <c r="Q69" s="10">
        <v>84300.433999999965</v>
      </c>
      <c r="R69" s="10">
        <v>84488.888000000006</v>
      </c>
      <c r="S69" s="10">
        <v>84685.627999999982</v>
      </c>
      <c r="T69" s="10">
        <v>84902.749999999942</v>
      </c>
      <c r="U69" s="10">
        <v>85107.30700000003</v>
      </c>
      <c r="V69" s="10">
        <v>85353.97</v>
      </c>
      <c r="W69" s="10">
        <v>85547.899000000019</v>
      </c>
      <c r="X69" s="10">
        <v>85674.02900000001</v>
      </c>
      <c r="Y69" s="10">
        <v>85824.805999999997</v>
      </c>
      <c r="Z69" s="10">
        <v>85977.474000000031</v>
      </c>
      <c r="AA69" s="10">
        <v>86129.367999999988</v>
      </c>
      <c r="AB69" s="10">
        <v>86271.374000000025</v>
      </c>
      <c r="AC69" s="10">
        <v>86396.200999999986</v>
      </c>
      <c r="AD69" s="10">
        <v>86514.584999999963</v>
      </c>
      <c r="AE69" s="10">
        <v>86624.559000000008</v>
      </c>
    </row>
    <row r="70" spans="1:31">
      <c r="A70" t="s">
        <v>21</v>
      </c>
      <c r="B70" t="s">
        <v>33</v>
      </c>
      <c r="C70" t="s">
        <v>53</v>
      </c>
      <c r="D70" t="s">
        <v>135</v>
      </c>
      <c r="E70" t="s">
        <v>136</v>
      </c>
      <c r="F70" s="10">
        <v>194113</v>
      </c>
      <c r="G70" s="10">
        <v>196024.94899999996</v>
      </c>
      <c r="H70" s="10">
        <v>197624.147</v>
      </c>
      <c r="I70" s="10">
        <v>199083.55499999999</v>
      </c>
      <c r="J70" s="10">
        <v>200366.42700000005</v>
      </c>
      <c r="K70" s="10">
        <v>201549.02000000002</v>
      </c>
      <c r="L70" s="10">
        <v>202603.87900000002</v>
      </c>
      <c r="M70" s="10">
        <v>203612.17300000007</v>
      </c>
      <c r="N70" s="10">
        <v>204785.21300000005</v>
      </c>
      <c r="O70" s="10">
        <v>205957.28199999986</v>
      </c>
      <c r="P70" s="10">
        <v>207214.87500000003</v>
      </c>
      <c r="Q70" s="10">
        <v>208662.28400000004</v>
      </c>
      <c r="R70" s="10">
        <v>210252.215</v>
      </c>
      <c r="S70" s="10">
        <v>211781.93900000001</v>
      </c>
      <c r="T70" s="10">
        <v>213356.98799999998</v>
      </c>
      <c r="U70" s="10">
        <v>214813.96600000007</v>
      </c>
      <c r="V70" s="10">
        <v>216406.74999999985</v>
      </c>
      <c r="W70" s="10">
        <v>217886.56599999993</v>
      </c>
      <c r="X70" s="10">
        <v>219194.39500000002</v>
      </c>
      <c r="Y70" s="10">
        <v>220416.16000000006</v>
      </c>
      <c r="Z70" s="10">
        <v>221634.58599999995</v>
      </c>
      <c r="AA70" s="10">
        <v>222867.55499999988</v>
      </c>
      <c r="AB70" s="10">
        <v>224100.21100000013</v>
      </c>
      <c r="AC70" s="10">
        <v>225328.85700000002</v>
      </c>
      <c r="AD70" s="10">
        <v>226545.56699999992</v>
      </c>
      <c r="AE70" s="10">
        <v>227744.37199999997</v>
      </c>
    </row>
    <row r="71" spans="1:31">
      <c r="A71" t="s">
        <v>21</v>
      </c>
      <c r="B71" t="s">
        <v>33</v>
      </c>
      <c r="C71" t="s">
        <v>53</v>
      </c>
      <c r="D71" t="s">
        <v>137</v>
      </c>
      <c r="E71" t="s">
        <v>138</v>
      </c>
      <c r="F71" s="10">
        <v>625782</v>
      </c>
      <c r="G71" s="10">
        <v>628899.37499999988</v>
      </c>
      <c r="H71" s="10">
        <v>632403.88800000004</v>
      </c>
      <c r="I71" s="10">
        <v>635881.554</v>
      </c>
      <c r="J71" s="10">
        <v>638955.52399999986</v>
      </c>
      <c r="K71" s="10">
        <v>641638.21900000004</v>
      </c>
      <c r="L71" s="10">
        <v>644236.33400000015</v>
      </c>
      <c r="M71" s="10">
        <v>646950.67999999993</v>
      </c>
      <c r="N71" s="10">
        <v>649883.64600000007</v>
      </c>
      <c r="O71" s="10">
        <v>652854.00099999993</v>
      </c>
      <c r="P71" s="10">
        <v>656076.13699999999</v>
      </c>
      <c r="Q71" s="10">
        <v>659107.571</v>
      </c>
      <c r="R71" s="10">
        <v>662535.36800000025</v>
      </c>
      <c r="S71" s="10">
        <v>665584.08499999996</v>
      </c>
      <c r="T71" s="10">
        <v>668822.47</v>
      </c>
      <c r="U71" s="10">
        <v>672171.995</v>
      </c>
      <c r="V71" s="10">
        <v>675544.66900000011</v>
      </c>
      <c r="W71" s="10">
        <v>678479.20499999984</v>
      </c>
      <c r="X71" s="10">
        <v>681095.76800000004</v>
      </c>
      <c r="Y71" s="10">
        <v>683750.00899999996</v>
      </c>
      <c r="Z71" s="10">
        <v>686397.24900000007</v>
      </c>
      <c r="AA71" s="10">
        <v>688981.66800000006</v>
      </c>
      <c r="AB71" s="10">
        <v>691490.87300000002</v>
      </c>
      <c r="AC71" s="10">
        <v>693931.50800000015</v>
      </c>
      <c r="AD71" s="10">
        <v>696322.47400000005</v>
      </c>
      <c r="AE71" s="10">
        <v>698659.65100000007</v>
      </c>
    </row>
    <row r="72" spans="1:31">
      <c r="A72" t="s">
        <v>25</v>
      </c>
      <c r="B72" t="s">
        <v>43</v>
      </c>
      <c r="C72" t="s">
        <v>61</v>
      </c>
      <c r="D72" t="s">
        <v>139</v>
      </c>
      <c r="E72" t="s">
        <v>140</v>
      </c>
      <c r="F72" s="10">
        <v>623151</v>
      </c>
      <c r="G72" s="10">
        <v>627286.51700000011</v>
      </c>
      <c r="H72" s="10">
        <v>631250.37300000002</v>
      </c>
      <c r="I72" s="10">
        <v>635114.70199999993</v>
      </c>
      <c r="J72" s="10">
        <v>638743.14600000007</v>
      </c>
      <c r="K72" s="10">
        <v>642207.85100000002</v>
      </c>
      <c r="L72" s="10">
        <v>645419.71899999992</v>
      </c>
      <c r="M72" s="10">
        <v>648809.09200000006</v>
      </c>
      <c r="N72" s="10">
        <v>652321.46900000004</v>
      </c>
      <c r="O72" s="10">
        <v>656218.58600000001</v>
      </c>
      <c r="P72" s="10">
        <v>660491.68999999994</v>
      </c>
      <c r="Q72" s="10">
        <v>664953.06700000004</v>
      </c>
      <c r="R72" s="10">
        <v>669576.42700000003</v>
      </c>
      <c r="S72" s="10">
        <v>674038.2699999999</v>
      </c>
      <c r="T72" s="10">
        <v>678713.33799999999</v>
      </c>
      <c r="U72" s="10">
        <v>683415.42100000021</v>
      </c>
      <c r="V72" s="10">
        <v>688073.04600000009</v>
      </c>
      <c r="W72" s="10">
        <v>692279.12300000002</v>
      </c>
      <c r="X72" s="10">
        <v>696092.08199999994</v>
      </c>
      <c r="Y72" s="10">
        <v>699821.07300000009</v>
      </c>
      <c r="Z72" s="10">
        <v>703478.03399999999</v>
      </c>
      <c r="AA72" s="10">
        <v>707098.7919999999</v>
      </c>
      <c r="AB72" s="10">
        <v>710669.68499999994</v>
      </c>
      <c r="AC72" s="10">
        <v>714150.15200000012</v>
      </c>
      <c r="AD72" s="10">
        <v>717543.30999999994</v>
      </c>
      <c r="AE72" s="10">
        <v>720849.41200000001</v>
      </c>
    </row>
    <row r="73" spans="1:31">
      <c r="A73" t="s">
        <v>19</v>
      </c>
      <c r="B73" t="s">
        <v>31</v>
      </c>
      <c r="C73" t="s">
        <v>45</v>
      </c>
      <c r="D73" t="s">
        <v>141</v>
      </c>
      <c r="E73" t="s">
        <v>142</v>
      </c>
      <c r="F73" s="10">
        <v>239027</v>
      </c>
      <c r="G73" s="10">
        <v>239478.72999999995</v>
      </c>
      <c r="H73" s="10">
        <v>240015.48600000009</v>
      </c>
      <c r="I73" s="10">
        <v>240440.61799999996</v>
      </c>
      <c r="J73" s="10">
        <v>240759.91700000004</v>
      </c>
      <c r="K73" s="10">
        <v>241042.73800000001</v>
      </c>
      <c r="L73" s="10">
        <v>241366.98299999998</v>
      </c>
      <c r="M73" s="10">
        <v>241681.21699999995</v>
      </c>
      <c r="N73" s="10">
        <v>242120.77300000004</v>
      </c>
      <c r="O73" s="10">
        <v>242663.992</v>
      </c>
      <c r="P73" s="10">
        <v>243303.67300000007</v>
      </c>
      <c r="Q73" s="10">
        <v>243933.15500000006</v>
      </c>
      <c r="R73" s="10">
        <v>244787.18600000002</v>
      </c>
      <c r="S73" s="10">
        <v>245650.91100000002</v>
      </c>
      <c r="T73" s="10">
        <v>246372.46299999996</v>
      </c>
      <c r="U73" s="10">
        <v>247174.64600000004</v>
      </c>
      <c r="V73" s="10">
        <v>247956.30600000007</v>
      </c>
      <c r="W73" s="10">
        <v>248671.1700000001</v>
      </c>
      <c r="X73" s="10">
        <v>249300.73200000005</v>
      </c>
      <c r="Y73" s="10">
        <v>249816.12099999998</v>
      </c>
      <c r="Z73" s="10">
        <v>250348.93700000003</v>
      </c>
      <c r="AA73" s="10">
        <v>250862.96500000005</v>
      </c>
      <c r="AB73" s="10">
        <v>251354.06299999991</v>
      </c>
      <c r="AC73" s="10">
        <v>251817.63399999999</v>
      </c>
      <c r="AD73" s="10">
        <v>252244.54700000005</v>
      </c>
      <c r="AE73" s="10">
        <v>252647.97199999992</v>
      </c>
    </row>
    <row r="74" spans="1:31">
      <c r="A74" t="s">
        <v>25</v>
      </c>
      <c r="B74" t="s">
        <v>43</v>
      </c>
      <c r="C74" t="s">
        <v>67</v>
      </c>
      <c r="D74" t="s">
        <v>143</v>
      </c>
      <c r="E74" t="s">
        <v>144</v>
      </c>
      <c r="F74" s="10">
        <v>341035</v>
      </c>
      <c r="G74" s="10">
        <v>342395.90900000004</v>
      </c>
      <c r="H74" s="10">
        <v>344031.68500000006</v>
      </c>
      <c r="I74" s="10">
        <v>345765.19399999996</v>
      </c>
      <c r="J74" s="10">
        <v>347430.06199999992</v>
      </c>
      <c r="K74" s="10">
        <v>348915.60099999997</v>
      </c>
      <c r="L74" s="10">
        <v>350494.97100000008</v>
      </c>
      <c r="M74" s="10">
        <v>352366.98599999992</v>
      </c>
      <c r="N74" s="10">
        <v>354204.28399999993</v>
      </c>
      <c r="O74" s="10">
        <v>356168.18799999991</v>
      </c>
      <c r="P74" s="10">
        <v>358255.201</v>
      </c>
      <c r="Q74" s="10">
        <v>360543.93100000004</v>
      </c>
      <c r="R74" s="10">
        <v>362909.45199999993</v>
      </c>
      <c r="S74" s="10">
        <v>365186.52199999994</v>
      </c>
      <c r="T74" s="10">
        <v>367569.60599999997</v>
      </c>
      <c r="U74" s="10">
        <v>369969.81700000004</v>
      </c>
      <c r="V74" s="10">
        <v>372439.47399999999</v>
      </c>
      <c r="W74" s="10">
        <v>374630.56699999992</v>
      </c>
      <c r="X74" s="10">
        <v>376693.15</v>
      </c>
      <c r="Y74" s="10">
        <v>378738.72100000002</v>
      </c>
      <c r="Z74" s="10">
        <v>380735.15299999993</v>
      </c>
      <c r="AA74" s="10">
        <v>382665.734</v>
      </c>
      <c r="AB74" s="10">
        <v>384509.15900000004</v>
      </c>
      <c r="AC74" s="10">
        <v>386261.51199999993</v>
      </c>
      <c r="AD74" s="10">
        <v>387945.712</v>
      </c>
      <c r="AE74" s="10">
        <v>389585.62200000003</v>
      </c>
    </row>
    <row r="75" spans="1:31">
      <c r="A75" t="s">
        <v>21</v>
      </c>
      <c r="B75" t="s">
        <v>35</v>
      </c>
      <c r="C75" t="s">
        <v>55</v>
      </c>
      <c r="D75" t="s">
        <v>145</v>
      </c>
      <c r="E75" t="s">
        <v>146</v>
      </c>
      <c r="F75" s="10">
        <v>247916</v>
      </c>
      <c r="G75" s="10">
        <v>248431.97199999995</v>
      </c>
      <c r="H75" s="10">
        <v>249057.38800000012</v>
      </c>
      <c r="I75" s="10">
        <v>249567.35800000001</v>
      </c>
      <c r="J75" s="10">
        <v>250029.68199999991</v>
      </c>
      <c r="K75" s="10">
        <v>250544.33700000012</v>
      </c>
      <c r="L75" s="10">
        <v>251056.82500000007</v>
      </c>
      <c r="M75" s="10">
        <v>251489.81799999997</v>
      </c>
      <c r="N75" s="10">
        <v>252066.236</v>
      </c>
      <c r="O75" s="10">
        <v>252783.27000000008</v>
      </c>
      <c r="P75" s="10">
        <v>253571.68399999998</v>
      </c>
      <c r="Q75" s="10">
        <v>254210.90599999996</v>
      </c>
      <c r="R75" s="10">
        <v>255075.3520000001</v>
      </c>
      <c r="S75" s="10">
        <v>255845.49199999991</v>
      </c>
      <c r="T75" s="10">
        <v>256741.93699999998</v>
      </c>
      <c r="U75" s="10">
        <v>257641.29800000004</v>
      </c>
      <c r="V75" s="10">
        <v>258673.47499999992</v>
      </c>
      <c r="W75" s="10">
        <v>259668.321</v>
      </c>
      <c r="X75" s="10">
        <v>260592.27199999997</v>
      </c>
      <c r="Y75" s="10">
        <v>261345.35699999999</v>
      </c>
      <c r="Z75" s="10">
        <v>262151.67000000004</v>
      </c>
      <c r="AA75" s="10">
        <v>263007.90599999996</v>
      </c>
      <c r="AB75" s="10">
        <v>263875.78500000009</v>
      </c>
      <c r="AC75" s="10">
        <v>264737.94100000011</v>
      </c>
      <c r="AD75" s="10">
        <v>265579.33300000004</v>
      </c>
      <c r="AE75" s="10">
        <v>266423.75100000005</v>
      </c>
    </row>
    <row r="76" spans="1:31">
      <c r="A76" t="s">
        <v>23</v>
      </c>
      <c r="B76" t="s">
        <v>39</v>
      </c>
      <c r="C76" t="s">
        <v>69</v>
      </c>
      <c r="D76" t="s">
        <v>147</v>
      </c>
      <c r="E76" t="s">
        <v>148</v>
      </c>
      <c r="F76" s="10">
        <v>261862</v>
      </c>
      <c r="G76" s="10">
        <v>264930.69200000004</v>
      </c>
      <c r="H76" s="10">
        <v>267238.83499999985</v>
      </c>
      <c r="I76" s="10">
        <v>269373.98899999994</v>
      </c>
      <c r="J76" s="10">
        <v>271565.43599999993</v>
      </c>
      <c r="K76" s="10">
        <v>273507.23400000011</v>
      </c>
      <c r="L76" s="10">
        <v>275275.49499999988</v>
      </c>
      <c r="M76" s="10">
        <v>277018.04400000005</v>
      </c>
      <c r="N76" s="10">
        <v>278775.51399999997</v>
      </c>
      <c r="O76" s="10">
        <v>280719.65199999983</v>
      </c>
      <c r="P76" s="10">
        <v>282762.65399999998</v>
      </c>
      <c r="Q76" s="10">
        <v>284908.89799999999</v>
      </c>
      <c r="R76" s="10">
        <v>287224.01999999996</v>
      </c>
      <c r="S76" s="10">
        <v>289321.0070000001</v>
      </c>
      <c r="T76" s="10">
        <v>291601.68399999983</v>
      </c>
      <c r="U76" s="10">
        <v>293981.01200000022</v>
      </c>
      <c r="V76" s="10">
        <v>296527.60900000005</v>
      </c>
      <c r="W76" s="10">
        <v>298929.19899999996</v>
      </c>
      <c r="X76" s="10">
        <v>301135.49600000004</v>
      </c>
      <c r="Y76" s="10">
        <v>303334.94700000004</v>
      </c>
      <c r="Z76" s="10">
        <v>305554.95299999992</v>
      </c>
      <c r="AA76" s="10">
        <v>307744.27099999995</v>
      </c>
      <c r="AB76" s="10">
        <v>309890.53299999988</v>
      </c>
      <c r="AC76" s="10">
        <v>311979.28000000003</v>
      </c>
      <c r="AD76" s="10">
        <v>314018.83300000004</v>
      </c>
      <c r="AE76" s="10">
        <v>316015.93200000015</v>
      </c>
    </row>
    <row r="77" spans="1:31">
      <c r="A77" t="s">
        <v>19</v>
      </c>
      <c r="B77" t="s">
        <v>31</v>
      </c>
      <c r="C77" t="s">
        <v>45</v>
      </c>
      <c r="D77" t="s">
        <v>149</v>
      </c>
      <c r="E77" t="s">
        <v>150</v>
      </c>
      <c r="F77" s="10">
        <v>273974</v>
      </c>
      <c r="G77" s="10">
        <v>275143.908</v>
      </c>
      <c r="H77" s="10">
        <v>276394.00199999992</v>
      </c>
      <c r="I77" s="10">
        <v>277591.01700000005</v>
      </c>
      <c r="J77" s="10">
        <v>278674.22099999996</v>
      </c>
      <c r="K77" s="10">
        <v>279745.26199999999</v>
      </c>
      <c r="L77" s="10">
        <v>280687.99099999998</v>
      </c>
      <c r="M77" s="10">
        <v>281576.08399999997</v>
      </c>
      <c r="N77" s="10">
        <v>282655.79999999993</v>
      </c>
      <c r="O77" s="10">
        <v>283754.11699999997</v>
      </c>
      <c r="P77" s="10">
        <v>284911.03000000003</v>
      </c>
      <c r="Q77" s="10">
        <v>286178.31199999986</v>
      </c>
      <c r="R77" s="10">
        <v>287499.95299999986</v>
      </c>
      <c r="S77" s="10">
        <v>288724.40399999998</v>
      </c>
      <c r="T77" s="10">
        <v>289941.37599999999</v>
      </c>
      <c r="U77" s="10">
        <v>291176.26500000007</v>
      </c>
      <c r="V77" s="10">
        <v>292424.23699999996</v>
      </c>
      <c r="W77" s="10">
        <v>293412.37699999998</v>
      </c>
      <c r="X77" s="10">
        <v>294308.83499999996</v>
      </c>
      <c r="Y77" s="10">
        <v>295090.55800000002</v>
      </c>
      <c r="Z77" s="10">
        <v>295860.60999999993</v>
      </c>
      <c r="AA77" s="10">
        <v>296610.25000000006</v>
      </c>
      <c r="AB77" s="10">
        <v>297302.32399999996</v>
      </c>
      <c r="AC77" s="10">
        <v>297934.35900000005</v>
      </c>
      <c r="AD77" s="10">
        <v>298506.49900000001</v>
      </c>
      <c r="AE77" s="10">
        <v>299048.44900000002</v>
      </c>
    </row>
    <row r="78" spans="1:31">
      <c r="A78" t="s">
        <v>25</v>
      </c>
      <c r="B78" t="s">
        <v>41</v>
      </c>
      <c r="C78" t="s">
        <v>63</v>
      </c>
      <c r="D78" t="s">
        <v>151</v>
      </c>
      <c r="E78" t="s">
        <v>152</v>
      </c>
      <c r="F78" s="10">
        <v>434374</v>
      </c>
      <c r="G78" s="10">
        <v>438005.11200000002</v>
      </c>
      <c r="H78" s="10">
        <v>441931.64</v>
      </c>
      <c r="I78" s="10">
        <v>445666.21100000001</v>
      </c>
      <c r="J78" s="10">
        <v>449179.70299999998</v>
      </c>
      <c r="K78" s="10">
        <v>452882.63099999999</v>
      </c>
      <c r="L78" s="10">
        <v>456317.08899999998</v>
      </c>
      <c r="M78" s="10">
        <v>459937.6</v>
      </c>
      <c r="N78" s="10">
        <v>463835.45499999996</v>
      </c>
      <c r="O78" s="10">
        <v>467692.81300000008</v>
      </c>
      <c r="P78" s="10">
        <v>471916.17299999995</v>
      </c>
      <c r="Q78" s="10">
        <v>476182.402</v>
      </c>
      <c r="R78" s="10">
        <v>480613.24599999998</v>
      </c>
      <c r="S78" s="10">
        <v>484981.36799999984</v>
      </c>
      <c r="T78" s="10">
        <v>489523.74999999988</v>
      </c>
      <c r="U78" s="10">
        <v>494123.90799999994</v>
      </c>
      <c r="V78" s="10">
        <v>498657.90199999994</v>
      </c>
      <c r="W78" s="10">
        <v>502945.67800000007</v>
      </c>
      <c r="X78" s="10">
        <v>506999.90699999989</v>
      </c>
      <c r="Y78" s="10">
        <v>511067.16700000002</v>
      </c>
      <c r="Z78" s="10">
        <v>515113.85800000001</v>
      </c>
      <c r="AA78" s="10">
        <v>519082.03100000008</v>
      </c>
      <c r="AB78" s="10">
        <v>522967.38700000005</v>
      </c>
      <c r="AC78" s="10">
        <v>526763.08400000003</v>
      </c>
      <c r="AD78" s="10">
        <v>530491.74699999997</v>
      </c>
      <c r="AE78" s="10">
        <v>534153.25300000014</v>
      </c>
    </row>
    <row r="79" spans="1:31">
      <c r="A79" t="s">
        <v>23</v>
      </c>
      <c r="B79" t="s">
        <v>39</v>
      </c>
      <c r="C79" t="s">
        <v>69</v>
      </c>
      <c r="D79" t="s">
        <v>153</v>
      </c>
      <c r="E79" t="s">
        <v>154</v>
      </c>
      <c r="F79" s="10">
        <v>242575</v>
      </c>
      <c r="G79" s="10">
        <v>246562.56699999998</v>
      </c>
      <c r="H79" s="10">
        <v>250093.45299999998</v>
      </c>
      <c r="I79" s="10">
        <v>253560.23300000004</v>
      </c>
      <c r="J79" s="10">
        <v>256930.72200000004</v>
      </c>
      <c r="K79" s="10">
        <v>260139.21400000004</v>
      </c>
      <c r="L79" s="10">
        <v>263158.85899999994</v>
      </c>
      <c r="M79" s="10">
        <v>266185.66900000005</v>
      </c>
      <c r="N79" s="10">
        <v>269352.87299999991</v>
      </c>
      <c r="O79" s="10">
        <v>272512.75500000006</v>
      </c>
      <c r="P79" s="10">
        <v>275809.70299999998</v>
      </c>
      <c r="Q79" s="10">
        <v>279142.33599999995</v>
      </c>
      <c r="R79" s="10">
        <v>282604.5830000001</v>
      </c>
      <c r="S79" s="10">
        <v>285921.49899999989</v>
      </c>
      <c r="T79" s="10">
        <v>289238.49800000002</v>
      </c>
      <c r="U79" s="10">
        <v>292611.57100000005</v>
      </c>
      <c r="V79" s="10">
        <v>296067.30799999996</v>
      </c>
      <c r="W79" s="10">
        <v>299390.40599999996</v>
      </c>
      <c r="X79" s="10">
        <v>302572.59099999996</v>
      </c>
      <c r="Y79" s="10">
        <v>305742.6020000003</v>
      </c>
      <c r="Z79" s="10">
        <v>308915.98200000008</v>
      </c>
      <c r="AA79" s="10">
        <v>312066.09900000016</v>
      </c>
      <c r="AB79" s="10">
        <v>315177.86200000008</v>
      </c>
      <c r="AC79" s="10">
        <v>318248.6889999999</v>
      </c>
      <c r="AD79" s="10">
        <v>321273.24399999989</v>
      </c>
      <c r="AE79" s="10">
        <v>324240.88699999999</v>
      </c>
    </row>
    <row r="80" spans="1:31">
      <c r="A80" t="s">
        <v>21</v>
      </c>
      <c r="B80" t="s">
        <v>37</v>
      </c>
      <c r="C80" t="s">
        <v>59</v>
      </c>
      <c r="D80" t="s">
        <v>155</v>
      </c>
      <c r="E80" t="s">
        <v>156</v>
      </c>
      <c r="F80" s="10">
        <v>1131693</v>
      </c>
      <c r="G80" s="10">
        <v>1140820.699</v>
      </c>
      <c r="H80" s="10">
        <v>1150274.2130000002</v>
      </c>
      <c r="I80" s="10">
        <v>1159460.1920000003</v>
      </c>
      <c r="J80" s="10">
        <v>1168150.0789999999</v>
      </c>
      <c r="K80" s="10">
        <v>1176708.7120000001</v>
      </c>
      <c r="L80" s="10">
        <v>1184693.6309999998</v>
      </c>
      <c r="M80" s="10">
        <v>1192934.0149999997</v>
      </c>
      <c r="N80" s="10">
        <v>1201752.5649999999</v>
      </c>
      <c r="O80" s="10">
        <v>1210555.8860000002</v>
      </c>
      <c r="P80" s="10">
        <v>1220078.6170000001</v>
      </c>
      <c r="Q80" s="10">
        <v>1229612.7379999999</v>
      </c>
      <c r="R80" s="10">
        <v>1239874.781</v>
      </c>
      <c r="S80" s="10">
        <v>1250030.8740000001</v>
      </c>
      <c r="T80" s="10">
        <v>1260464.7579999997</v>
      </c>
      <c r="U80" s="10">
        <v>1271033.6809999999</v>
      </c>
      <c r="V80" s="10">
        <v>1281913.9619999998</v>
      </c>
      <c r="W80" s="10">
        <v>1292391.9799999997</v>
      </c>
      <c r="X80" s="10">
        <v>1302304.5150000001</v>
      </c>
      <c r="Y80" s="10">
        <v>1312068.0439999998</v>
      </c>
      <c r="Z80" s="10">
        <v>1321896.4880000001</v>
      </c>
      <c r="AA80" s="10">
        <v>1331694.0389999999</v>
      </c>
      <c r="AB80" s="10">
        <v>1341427.4470000002</v>
      </c>
      <c r="AC80" s="10">
        <v>1351026.3800000001</v>
      </c>
      <c r="AD80" s="10">
        <v>1360559.0029999998</v>
      </c>
      <c r="AE80" s="10">
        <v>1370039.3489999999</v>
      </c>
    </row>
    <row r="81" spans="1:31">
      <c r="A81" t="s">
        <v>19</v>
      </c>
      <c r="B81" t="s">
        <v>27</v>
      </c>
      <c r="C81" t="s">
        <v>49</v>
      </c>
      <c r="D81" t="s">
        <v>157</v>
      </c>
      <c r="E81" t="s">
        <v>158</v>
      </c>
      <c r="F81" s="10">
        <v>160368</v>
      </c>
      <c r="G81" s="10">
        <v>160800.00800000009</v>
      </c>
      <c r="H81" s="10">
        <v>161280.73900000003</v>
      </c>
      <c r="I81" s="10">
        <v>161700.63400000011</v>
      </c>
      <c r="J81" s="10">
        <v>162051.81199999992</v>
      </c>
      <c r="K81" s="10">
        <v>162401.99099999992</v>
      </c>
      <c r="L81" s="10">
        <v>162707.87499999994</v>
      </c>
      <c r="M81" s="10">
        <v>163036.1400000001</v>
      </c>
      <c r="N81" s="10">
        <v>163339.18599999999</v>
      </c>
      <c r="O81" s="10">
        <v>163756.43500000003</v>
      </c>
      <c r="P81" s="10">
        <v>164295.31399999998</v>
      </c>
      <c r="Q81" s="10">
        <v>164824.12400000001</v>
      </c>
      <c r="R81" s="10">
        <v>165318.24600000007</v>
      </c>
      <c r="S81" s="10">
        <v>165963.62499999997</v>
      </c>
      <c r="T81" s="10">
        <v>166525.23200000005</v>
      </c>
      <c r="U81" s="10">
        <v>167184.20800000004</v>
      </c>
      <c r="V81" s="10">
        <v>167769.68299999996</v>
      </c>
      <c r="W81" s="10">
        <v>168233.76</v>
      </c>
      <c r="X81" s="10">
        <v>168737.62900000004</v>
      </c>
      <c r="Y81" s="10">
        <v>169188.99899999995</v>
      </c>
      <c r="Z81" s="10">
        <v>169659.80699999997</v>
      </c>
      <c r="AA81" s="10">
        <v>170125.905</v>
      </c>
      <c r="AB81" s="10">
        <v>170591.367</v>
      </c>
      <c r="AC81" s="10">
        <v>171048.652</v>
      </c>
      <c r="AD81" s="10">
        <v>171485.799</v>
      </c>
      <c r="AE81" s="10">
        <v>171906.30400000009</v>
      </c>
    </row>
    <row r="82" spans="1:31">
      <c r="A82" t="s">
        <v>25</v>
      </c>
      <c r="B82" t="s">
        <v>43</v>
      </c>
      <c r="C82" t="s">
        <v>65</v>
      </c>
      <c r="D82" t="s">
        <v>159</v>
      </c>
      <c r="E82" t="s">
        <v>160</v>
      </c>
      <c r="F82" s="10">
        <v>487526</v>
      </c>
      <c r="G82" s="10">
        <v>491640.201</v>
      </c>
      <c r="H82" s="10">
        <v>495560.29500000004</v>
      </c>
      <c r="I82" s="10">
        <v>499546.36899999995</v>
      </c>
      <c r="J82" s="10">
        <v>503155.65500000003</v>
      </c>
      <c r="K82" s="10">
        <v>506588.84699999995</v>
      </c>
      <c r="L82" s="10">
        <v>509715.74800000014</v>
      </c>
      <c r="M82" s="10">
        <v>512954.7240000001</v>
      </c>
      <c r="N82" s="10">
        <v>516440.32499999995</v>
      </c>
      <c r="O82" s="10">
        <v>519776.3519999999</v>
      </c>
      <c r="P82" s="10">
        <v>523446.74399999995</v>
      </c>
      <c r="Q82" s="10">
        <v>527269.64100000006</v>
      </c>
      <c r="R82" s="10">
        <v>531288.42700000003</v>
      </c>
      <c r="S82" s="10">
        <v>535231.50400000007</v>
      </c>
      <c r="T82" s="10">
        <v>539162.72899999993</v>
      </c>
      <c r="U82" s="10">
        <v>543180.5959999999</v>
      </c>
      <c r="V82" s="10">
        <v>547263.69000000006</v>
      </c>
      <c r="W82" s="10">
        <v>551013.55899999989</v>
      </c>
      <c r="X82" s="10">
        <v>554489.08699999994</v>
      </c>
      <c r="Y82" s="10">
        <v>557818.46100000001</v>
      </c>
      <c r="Z82" s="10">
        <v>561107.25300000003</v>
      </c>
      <c r="AA82" s="10">
        <v>564345.43700000003</v>
      </c>
      <c r="AB82" s="10">
        <v>567528.12800000003</v>
      </c>
      <c r="AC82" s="10">
        <v>570629.06400000013</v>
      </c>
      <c r="AD82" s="10">
        <v>573639.97499999998</v>
      </c>
      <c r="AE82" s="10">
        <v>576563.446</v>
      </c>
    </row>
    <row r="83" spans="1:31">
      <c r="A83" t="s">
        <v>23</v>
      </c>
      <c r="B83" t="s">
        <v>39</v>
      </c>
      <c r="C83" t="s">
        <v>69</v>
      </c>
      <c r="D83" t="s">
        <v>161</v>
      </c>
      <c r="E83" t="s">
        <v>162</v>
      </c>
      <c r="F83" s="10">
        <v>204002</v>
      </c>
      <c r="G83" s="10">
        <v>208184.54700000002</v>
      </c>
      <c r="H83" s="10">
        <v>211741.65400000004</v>
      </c>
      <c r="I83" s="10">
        <v>215116.71099999998</v>
      </c>
      <c r="J83" s="10">
        <v>218346.78599999993</v>
      </c>
      <c r="K83" s="10">
        <v>221294.43200000006</v>
      </c>
      <c r="L83" s="10">
        <v>224048.28099999996</v>
      </c>
      <c r="M83" s="10">
        <v>226705.57299999997</v>
      </c>
      <c r="N83" s="10">
        <v>229375.20099999988</v>
      </c>
      <c r="O83" s="10">
        <v>232257.91000000006</v>
      </c>
      <c r="P83" s="10">
        <v>235234.22400000007</v>
      </c>
      <c r="Q83" s="10">
        <v>238113.06799999994</v>
      </c>
      <c r="R83" s="10">
        <v>241110.47299999997</v>
      </c>
      <c r="S83" s="10">
        <v>244003.88500000007</v>
      </c>
      <c r="T83" s="10">
        <v>246818.01200000002</v>
      </c>
      <c r="U83" s="10">
        <v>249685.80000000005</v>
      </c>
      <c r="V83" s="10">
        <v>252654.37799999988</v>
      </c>
      <c r="W83" s="10">
        <v>255520.05800000008</v>
      </c>
      <c r="X83" s="10">
        <v>258187.78499999995</v>
      </c>
      <c r="Y83" s="10">
        <v>260839.38100000008</v>
      </c>
      <c r="Z83" s="10">
        <v>263487.56299999997</v>
      </c>
      <c r="AA83" s="10">
        <v>266130.53399999987</v>
      </c>
      <c r="AB83" s="10">
        <v>268766.28300000005</v>
      </c>
      <c r="AC83" s="10">
        <v>271383.51799999998</v>
      </c>
      <c r="AD83" s="10">
        <v>273980.71299999999</v>
      </c>
      <c r="AE83" s="10">
        <v>276537.65999999997</v>
      </c>
    </row>
    <row r="84" spans="1:31">
      <c r="A84" t="s">
        <v>23</v>
      </c>
      <c r="B84" t="s">
        <v>39</v>
      </c>
      <c r="C84" t="s">
        <v>69</v>
      </c>
      <c r="D84" t="s">
        <v>163</v>
      </c>
      <c r="E84" t="s">
        <v>164</v>
      </c>
      <c r="F84" s="10">
        <v>203167</v>
      </c>
      <c r="G84" s="10">
        <v>207688.90100000001</v>
      </c>
      <c r="H84" s="10">
        <v>211703.85300000006</v>
      </c>
      <c r="I84" s="10">
        <v>215360.60399999993</v>
      </c>
      <c r="J84" s="10">
        <v>218940.85800000004</v>
      </c>
      <c r="K84" s="10">
        <v>222237.72799999997</v>
      </c>
      <c r="L84" s="10">
        <v>225286.83800000002</v>
      </c>
      <c r="M84" s="10">
        <v>228232.44799999986</v>
      </c>
      <c r="N84" s="10">
        <v>231019.25</v>
      </c>
      <c r="O84" s="10">
        <v>233795.95999999985</v>
      </c>
      <c r="P84" s="10">
        <v>236621.42799999996</v>
      </c>
      <c r="Q84" s="10">
        <v>239304.27999999997</v>
      </c>
      <c r="R84" s="10">
        <v>241910.65599999996</v>
      </c>
      <c r="S84" s="10">
        <v>244431.25600000005</v>
      </c>
      <c r="T84" s="10">
        <v>247022.22900000008</v>
      </c>
      <c r="U84" s="10">
        <v>249636.75699999995</v>
      </c>
      <c r="V84" s="10">
        <v>252375.63899999997</v>
      </c>
      <c r="W84" s="10">
        <v>255126.41500000001</v>
      </c>
      <c r="X84" s="10">
        <v>257750.32200000004</v>
      </c>
      <c r="Y84" s="10">
        <v>260460.24200000011</v>
      </c>
      <c r="Z84" s="10">
        <v>263209.6449999999</v>
      </c>
      <c r="AA84" s="10">
        <v>265996.92300000001</v>
      </c>
      <c r="AB84" s="10">
        <v>268811.57400000008</v>
      </c>
      <c r="AC84" s="10">
        <v>271623.929</v>
      </c>
      <c r="AD84" s="10">
        <v>274415.49099999992</v>
      </c>
      <c r="AE84" s="10">
        <v>277150.70600000012</v>
      </c>
    </row>
    <row r="85" spans="1:31">
      <c r="A85" t="s">
        <v>19</v>
      </c>
      <c r="B85" t="s">
        <v>29</v>
      </c>
      <c r="C85" t="s">
        <v>51</v>
      </c>
      <c r="D85" t="s">
        <v>165</v>
      </c>
      <c r="E85" t="s">
        <v>166</v>
      </c>
      <c r="F85" s="10">
        <v>98125</v>
      </c>
      <c r="G85" s="10">
        <v>98325.304999999993</v>
      </c>
      <c r="H85" s="10">
        <v>98608.686999999991</v>
      </c>
      <c r="I85" s="10">
        <v>98874.046000000046</v>
      </c>
      <c r="J85" s="10">
        <v>99106.215000000011</v>
      </c>
      <c r="K85" s="10">
        <v>99317.179000000033</v>
      </c>
      <c r="L85" s="10">
        <v>99476.88800000005</v>
      </c>
      <c r="M85" s="10">
        <v>99627.997000000018</v>
      </c>
      <c r="N85" s="10">
        <v>99853.216999999961</v>
      </c>
      <c r="O85" s="10">
        <v>100143.07699999999</v>
      </c>
      <c r="P85" s="10">
        <v>100548.21000000002</v>
      </c>
      <c r="Q85" s="10">
        <v>100829.47900000001</v>
      </c>
      <c r="R85" s="10">
        <v>101214.08799999996</v>
      </c>
      <c r="S85" s="10">
        <v>101516.96100000001</v>
      </c>
      <c r="T85" s="10">
        <v>101889.02600000001</v>
      </c>
      <c r="U85" s="10">
        <v>102215.90000000005</v>
      </c>
      <c r="V85" s="10">
        <v>102539.72499999998</v>
      </c>
      <c r="W85" s="10">
        <v>102834.58799999999</v>
      </c>
      <c r="X85" s="10">
        <v>103058.20700000001</v>
      </c>
      <c r="Y85" s="10">
        <v>103241.65200000003</v>
      </c>
      <c r="Z85" s="10">
        <v>103425.81499999997</v>
      </c>
      <c r="AA85" s="10">
        <v>103610.47000000003</v>
      </c>
      <c r="AB85" s="10">
        <v>103784.71099999998</v>
      </c>
      <c r="AC85" s="10">
        <v>103933.60699999999</v>
      </c>
      <c r="AD85" s="10">
        <v>104067.11600000002</v>
      </c>
      <c r="AE85" s="10">
        <v>104189.69000000003</v>
      </c>
    </row>
    <row r="86" spans="1:31">
      <c r="A86" t="s">
        <v>23</v>
      </c>
      <c r="B86" t="s">
        <v>39</v>
      </c>
      <c r="C86" t="s">
        <v>69</v>
      </c>
      <c r="D86" t="s">
        <v>167</v>
      </c>
      <c r="E86" t="s">
        <v>168</v>
      </c>
      <c r="F86" s="10">
        <v>144588</v>
      </c>
      <c r="G86" s="10">
        <v>146302.20099999994</v>
      </c>
      <c r="H86" s="10">
        <v>147440.79500000001</v>
      </c>
      <c r="I86" s="10">
        <v>148589.92299999995</v>
      </c>
      <c r="J86" s="10">
        <v>149680.48799999998</v>
      </c>
      <c r="K86" s="10">
        <v>150632.83299999998</v>
      </c>
      <c r="L86" s="10">
        <v>151390.35199999998</v>
      </c>
      <c r="M86" s="10">
        <v>152075.185</v>
      </c>
      <c r="N86" s="10">
        <v>152722.07800000007</v>
      </c>
      <c r="O86" s="10">
        <v>153427.59000000005</v>
      </c>
      <c r="P86" s="10">
        <v>154169.30499999999</v>
      </c>
      <c r="Q86" s="10">
        <v>155032.69300000009</v>
      </c>
      <c r="R86" s="10">
        <v>155843.05000000002</v>
      </c>
      <c r="S86" s="10">
        <v>156748.81200000001</v>
      </c>
      <c r="T86" s="10">
        <v>157717.09500000003</v>
      </c>
      <c r="U86" s="10">
        <v>158774.05399999995</v>
      </c>
      <c r="V86" s="10">
        <v>159922.73600000003</v>
      </c>
      <c r="W86" s="10">
        <v>161030.90199999991</v>
      </c>
      <c r="X86" s="10">
        <v>162120.67200000002</v>
      </c>
      <c r="Y86" s="10">
        <v>163243.00900000002</v>
      </c>
      <c r="Z86" s="10">
        <v>164350.68799999997</v>
      </c>
      <c r="AA86" s="10">
        <v>165456.61899999998</v>
      </c>
      <c r="AB86" s="10">
        <v>166530.302</v>
      </c>
      <c r="AC86" s="10">
        <v>167563.29</v>
      </c>
      <c r="AD86" s="10">
        <v>168562.88300000003</v>
      </c>
      <c r="AE86" s="10">
        <v>169538.26499999998</v>
      </c>
    </row>
    <row r="87" spans="1:31">
      <c r="A87" t="s">
        <v>25</v>
      </c>
      <c r="B87" t="s">
        <v>41</v>
      </c>
      <c r="C87" t="s">
        <v>67</v>
      </c>
      <c r="D87" t="s">
        <v>169</v>
      </c>
      <c r="E87" t="s">
        <v>170</v>
      </c>
      <c r="F87" s="10">
        <v>1064677</v>
      </c>
      <c r="G87" s="10">
        <v>1072029.5009999999</v>
      </c>
      <c r="H87" s="10">
        <v>1079471.4180000001</v>
      </c>
      <c r="I87" s="10">
        <v>1087142.3420000002</v>
      </c>
      <c r="J87" s="10">
        <v>1093895.102</v>
      </c>
      <c r="K87" s="10">
        <v>1100616.0160000001</v>
      </c>
      <c r="L87" s="10">
        <v>1106734.5820000002</v>
      </c>
      <c r="M87" s="10">
        <v>1112961.1930000002</v>
      </c>
      <c r="N87" s="10">
        <v>1119679.419</v>
      </c>
      <c r="O87" s="10">
        <v>1126404.906</v>
      </c>
      <c r="P87" s="10">
        <v>1133604.4670000002</v>
      </c>
      <c r="Q87" s="10">
        <v>1140960.75</v>
      </c>
      <c r="R87" s="10">
        <v>1148667.6069999998</v>
      </c>
      <c r="S87" s="10">
        <v>1156025.9490000005</v>
      </c>
      <c r="T87" s="10">
        <v>1163787.01</v>
      </c>
      <c r="U87" s="10">
        <v>1171776.243</v>
      </c>
      <c r="V87" s="10">
        <v>1179566.041</v>
      </c>
      <c r="W87" s="10">
        <v>1186635.1930000002</v>
      </c>
      <c r="X87" s="10">
        <v>1193211.0480000002</v>
      </c>
      <c r="Y87" s="10">
        <v>1199735.7250000001</v>
      </c>
      <c r="Z87" s="10">
        <v>1206268.8149999999</v>
      </c>
      <c r="AA87" s="10">
        <v>1212664.071</v>
      </c>
      <c r="AB87" s="10">
        <v>1218866.378</v>
      </c>
      <c r="AC87" s="10">
        <v>1224897.5649999999</v>
      </c>
      <c r="AD87" s="10">
        <v>1230812.2779999999</v>
      </c>
      <c r="AE87" s="10">
        <v>1236594.179</v>
      </c>
    </row>
    <row r="88" spans="1:31">
      <c r="A88" t="s">
        <v>23</v>
      </c>
      <c r="B88" t="s">
        <v>39</v>
      </c>
      <c r="C88" t="s">
        <v>69</v>
      </c>
      <c r="D88" t="s">
        <v>171</v>
      </c>
      <c r="E88" t="s">
        <v>172</v>
      </c>
      <c r="F88" s="10">
        <v>207772</v>
      </c>
      <c r="G88" s="10">
        <v>212275.04100000003</v>
      </c>
      <c r="H88" s="10">
        <v>215908.47800000003</v>
      </c>
      <c r="I88" s="10">
        <v>219158.64900000003</v>
      </c>
      <c r="J88" s="10">
        <v>222289.72200000004</v>
      </c>
      <c r="K88" s="10">
        <v>225164.32299999992</v>
      </c>
      <c r="L88" s="10">
        <v>227740.28399999999</v>
      </c>
      <c r="M88" s="10">
        <v>230204.41000000003</v>
      </c>
      <c r="N88" s="10">
        <v>232651.296</v>
      </c>
      <c r="O88" s="10">
        <v>235041.26799999992</v>
      </c>
      <c r="P88" s="10">
        <v>237550.00900000008</v>
      </c>
      <c r="Q88" s="10">
        <v>239882.51900000006</v>
      </c>
      <c r="R88" s="10">
        <v>242248.28100000002</v>
      </c>
      <c r="S88" s="10">
        <v>244548.46199999994</v>
      </c>
      <c r="T88" s="10">
        <v>246887.30800000002</v>
      </c>
      <c r="U88" s="10">
        <v>249205.98099999997</v>
      </c>
      <c r="V88" s="10">
        <v>251661.73699999999</v>
      </c>
      <c r="W88" s="10">
        <v>254029.86300000004</v>
      </c>
      <c r="X88" s="10">
        <v>256330.89499999999</v>
      </c>
      <c r="Y88" s="10">
        <v>258627.36100000003</v>
      </c>
      <c r="Z88" s="10">
        <v>260935.21800000011</v>
      </c>
      <c r="AA88" s="10">
        <v>263233.6889999999</v>
      </c>
      <c r="AB88" s="10">
        <v>265516.86299999995</v>
      </c>
      <c r="AC88" s="10">
        <v>267769.44799999997</v>
      </c>
      <c r="AD88" s="10">
        <v>269994.11499999993</v>
      </c>
      <c r="AE88" s="10">
        <v>272177.10800000012</v>
      </c>
    </row>
    <row r="89" spans="1:31">
      <c r="A89" t="s">
        <v>23</v>
      </c>
      <c r="B89" t="s">
        <v>39</v>
      </c>
      <c r="C89" t="s">
        <v>69</v>
      </c>
      <c r="D89" t="s">
        <v>173</v>
      </c>
      <c r="E89" t="s">
        <v>174</v>
      </c>
      <c r="F89" s="10">
        <v>189369</v>
      </c>
      <c r="G89" s="10">
        <v>191784.01199999999</v>
      </c>
      <c r="H89" s="10">
        <v>193901.76400000008</v>
      </c>
      <c r="I89" s="10">
        <v>195783.78599999999</v>
      </c>
      <c r="J89" s="10">
        <v>197714.23099999997</v>
      </c>
      <c r="K89" s="10">
        <v>199386.44600000005</v>
      </c>
      <c r="L89" s="10">
        <v>201025.61900000009</v>
      </c>
      <c r="M89" s="10">
        <v>202768.30399999997</v>
      </c>
      <c r="N89" s="10">
        <v>204526.087</v>
      </c>
      <c r="O89" s="10">
        <v>206253.56199999998</v>
      </c>
      <c r="P89" s="10">
        <v>208036.40399999998</v>
      </c>
      <c r="Q89" s="10">
        <v>209838.07399999999</v>
      </c>
      <c r="R89" s="10">
        <v>211804.02900000001</v>
      </c>
      <c r="S89" s="10">
        <v>213653.34799999994</v>
      </c>
      <c r="T89" s="10">
        <v>215596.20200000005</v>
      </c>
      <c r="U89" s="10">
        <v>217547.45399999997</v>
      </c>
      <c r="V89" s="10">
        <v>219763.57399999994</v>
      </c>
      <c r="W89" s="10">
        <v>221771.58700000003</v>
      </c>
      <c r="X89" s="10">
        <v>223718.77499999999</v>
      </c>
      <c r="Y89" s="10">
        <v>225598.677</v>
      </c>
      <c r="Z89" s="10">
        <v>227518.87099999993</v>
      </c>
      <c r="AA89" s="10">
        <v>229410.97499999998</v>
      </c>
      <c r="AB89" s="10">
        <v>231258.61400000006</v>
      </c>
      <c r="AC89" s="10">
        <v>233065.13199999995</v>
      </c>
      <c r="AD89" s="10">
        <v>234831.89100000003</v>
      </c>
      <c r="AE89" s="10">
        <v>236569.21999999997</v>
      </c>
    </row>
    <row r="90" spans="1:31">
      <c r="A90" t="s">
        <v>19</v>
      </c>
      <c r="B90" t="s">
        <v>27</v>
      </c>
      <c r="C90" t="s">
        <v>49</v>
      </c>
      <c r="D90" t="s">
        <v>175</v>
      </c>
      <c r="E90" t="s">
        <v>176</v>
      </c>
      <c r="F90" s="10">
        <v>72627</v>
      </c>
      <c r="G90" s="10">
        <v>72841.755000000005</v>
      </c>
      <c r="H90" s="10">
        <v>73025.797999999966</v>
      </c>
      <c r="I90" s="10">
        <v>73250.406999999963</v>
      </c>
      <c r="J90" s="10">
        <v>73475.326000000045</v>
      </c>
      <c r="K90" s="10">
        <v>73650.534000000043</v>
      </c>
      <c r="L90" s="10">
        <v>73734.491000000009</v>
      </c>
      <c r="M90" s="10">
        <v>73870.198000000019</v>
      </c>
      <c r="N90" s="10">
        <v>74005.678999999989</v>
      </c>
      <c r="O90" s="10">
        <v>74173.065000000002</v>
      </c>
      <c r="P90" s="10">
        <v>74414.207999999984</v>
      </c>
      <c r="Q90" s="10">
        <v>74656.958000000028</v>
      </c>
      <c r="R90" s="10">
        <v>74915.657999999996</v>
      </c>
      <c r="S90" s="10">
        <v>75165.330999999976</v>
      </c>
      <c r="T90" s="10">
        <v>75422.664000000004</v>
      </c>
      <c r="U90" s="10">
        <v>75721.227999999988</v>
      </c>
      <c r="V90" s="10">
        <v>75992.492000000027</v>
      </c>
      <c r="W90" s="10">
        <v>76201.905000000042</v>
      </c>
      <c r="X90" s="10">
        <v>76403.375000000015</v>
      </c>
      <c r="Y90" s="10">
        <v>76605.301000000007</v>
      </c>
      <c r="Z90" s="10">
        <v>76804.91</v>
      </c>
      <c r="AA90" s="10">
        <v>76990.904999999984</v>
      </c>
      <c r="AB90" s="10">
        <v>77166.665999999968</v>
      </c>
      <c r="AC90" s="10">
        <v>77333.031000000003</v>
      </c>
      <c r="AD90" s="10">
        <v>77486.23</v>
      </c>
      <c r="AE90" s="10">
        <v>77626.749000000011</v>
      </c>
    </row>
    <row r="91" spans="1:31">
      <c r="A91" t="s">
        <v>23</v>
      </c>
      <c r="B91" t="s">
        <v>39</v>
      </c>
      <c r="C91" t="s">
        <v>69</v>
      </c>
      <c r="D91" t="s">
        <v>177</v>
      </c>
      <c r="E91" t="s">
        <v>178</v>
      </c>
      <c r="F91" s="10">
        <v>192716</v>
      </c>
      <c r="G91" s="10">
        <v>194544.20999999993</v>
      </c>
      <c r="H91" s="10">
        <v>196417.65599999999</v>
      </c>
      <c r="I91" s="10">
        <v>198408.05200000005</v>
      </c>
      <c r="J91" s="10">
        <v>200245.63500000001</v>
      </c>
      <c r="K91" s="10">
        <v>202083.74900000001</v>
      </c>
      <c r="L91" s="10">
        <v>203872.39599999998</v>
      </c>
      <c r="M91" s="10">
        <v>205707.67000000007</v>
      </c>
      <c r="N91" s="10">
        <v>207672.69100000014</v>
      </c>
      <c r="O91" s="10">
        <v>209749.35699999984</v>
      </c>
      <c r="P91" s="10">
        <v>211899.58100000001</v>
      </c>
      <c r="Q91" s="10">
        <v>214169.99499999997</v>
      </c>
      <c r="R91" s="10">
        <v>216567.39100000006</v>
      </c>
      <c r="S91" s="10">
        <v>218981.78799999994</v>
      </c>
      <c r="T91" s="10">
        <v>221393.90999999995</v>
      </c>
      <c r="U91" s="10">
        <v>223962.44200000004</v>
      </c>
      <c r="V91" s="10">
        <v>226808.04700000005</v>
      </c>
      <c r="W91" s="10">
        <v>229509.71599999996</v>
      </c>
      <c r="X91" s="10">
        <v>232230.82800000004</v>
      </c>
      <c r="Y91" s="10">
        <v>234821.59299999999</v>
      </c>
      <c r="Z91" s="10">
        <v>237482.58300000001</v>
      </c>
      <c r="AA91" s="10">
        <v>240166.86699999997</v>
      </c>
      <c r="AB91" s="10">
        <v>242840.75699999995</v>
      </c>
      <c r="AC91" s="10">
        <v>245498.87900000004</v>
      </c>
      <c r="AD91" s="10">
        <v>248133.19400000011</v>
      </c>
      <c r="AE91" s="10">
        <v>250752.4990000001</v>
      </c>
    </row>
    <row r="92" spans="1:31">
      <c r="A92" t="s">
        <v>21</v>
      </c>
      <c r="B92" t="s">
        <v>35</v>
      </c>
      <c r="C92" t="s">
        <v>55</v>
      </c>
      <c r="D92" t="s">
        <v>179</v>
      </c>
      <c r="E92" t="s">
        <v>180</v>
      </c>
      <c r="F92" s="10">
        <v>151119</v>
      </c>
      <c r="G92" s="10">
        <v>152076.59100000004</v>
      </c>
      <c r="H92" s="10">
        <v>153190.59600000008</v>
      </c>
      <c r="I92" s="10">
        <v>154110.46799999999</v>
      </c>
      <c r="J92" s="10">
        <v>155058.00500000003</v>
      </c>
      <c r="K92" s="10">
        <v>155828.87</v>
      </c>
      <c r="L92" s="10">
        <v>156578.10200000004</v>
      </c>
      <c r="M92" s="10">
        <v>157280.09999999998</v>
      </c>
      <c r="N92" s="10">
        <v>158111.43000000002</v>
      </c>
      <c r="O92" s="10">
        <v>158914.50700000007</v>
      </c>
      <c r="P92" s="10">
        <v>159680.13999999998</v>
      </c>
      <c r="Q92" s="10">
        <v>160546.02299999993</v>
      </c>
      <c r="R92" s="10">
        <v>161462.68099999998</v>
      </c>
      <c r="S92" s="10">
        <v>162346.87300000008</v>
      </c>
      <c r="T92" s="10">
        <v>163232.56299999999</v>
      </c>
      <c r="U92" s="10">
        <v>164192.86899999998</v>
      </c>
      <c r="V92" s="10">
        <v>165084.38299999997</v>
      </c>
      <c r="W92" s="10">
        <v>165942.03900000011</v>
      </c>
      <c r="X92" s="10">
        <v>166657.74100000001</v>
      </c>
      <c r="Y92" s="10">
        <v>167365.50399999993</v>
      </c>
      <c r="Z92" s="10">
        <v>168072.49099999995</v>
      </c>
      <c r="AA92" s="10">
        <v>168756.61399999997</v>
      </c>
      <c r="AB92" s="10">
        <v>169414.87299999993</v>
      </c>
      <c r="AC92" s="10">
        <v>170047.76800000001</v>
      </c>
      <c r="AD92" s="10">
        <v>170663.09399999998</v>
      </c>
      <c r="AE92" s="10">
        <v>171252.62600000002</v>
      </c>
    </row>
    <row r="93" spans="1:31">
      <c r="A93" t="s">
        <v>21</v>
      </c>
      <c r="B93" t="s">
        <v>37</v>
      </c>
      <c r="C93" t="s">
        <v>57</v>
      </c>
      <c r="D93" t="s">
        <v>181</v>
      </c>
      <c r="E93" t="s">
        <v>182</v>
      </c>
      <c r="F93" s="10">
        <v>893020</v>
      </c>
      <c r="G93" s="10">
        <v>901672.92299999995</v>
      </c>
      <c r="H93" s="10">
        <v>910464.06900000002</v>
      </c>
      <c r="I93" s="10">
        <v>919230.83499999996</v>
      </c>
      <c r="J93" s="10">
        <v>927862.91999999993</v>
      </c>
      <c r="K93" s="10">
        <v>936332.38</v>
      </c>
      <c r="L93" s="10">
        <v>944236.12699999986</v>
      </c>
      <c r="M93" s="10">
        <v>952239.6379999998</v>
      </c>
      <c r="N93" s="10">
        <v>960844.89299999992</v>
      </c>
      <c r="O93" s="10">
        <v>969051.64799999993</v>
      </c>
      <c r="P93" s="10">
        <v>978063.97100000002</v>
      </c>
      <c r="Q93" s="10">
        <v>987205.92500000005</v>
      </c>
      <c r="R93" s="10">
        <v>997049.29400000023</v>
      </c>
      <c r="S93" s="10">
        <v>1006554.1340000001</v>
      </c>
      <c r="T93" s="10">
        <v>1016527.8240000001</v>
      </c>
      <c r="U93" s="10">
        <v>1026577.7910000002</v>
      </c>
      <c r="V93" s="10">
        <v>1036717.341</v>
      </c>
      <c r="W93" s="10">
        <v>1046110.573</v>
      </c>
      <c r="X93" s="10">
        <v>1055424.9740000002</v>
      </c>
      <c r="Y93" s="10">
        <v>1064717.0920000002</v>
      </c>
      <c r="Z93" s="10">
        <v>1074019.8689999999</v>
      </c>
      <c r="AA93" s="10">
        <v>1083199.3429999999</v>
      </c>
      <c r="AB93" s="10">
        <v>1092263.18</v>
      </c>
      <c r="AC93" s="10">
        <v>1101257.1289999997</v>
      </c>
      <c r="AD93" s="10">
        <v>1110152.037</v>
      </c>
      <c r="AE93" s="10">
        <v>1118915.358</v>
      </c>
    </row>
    <row r="94" spans="1:31">
      <c r="A94" t="s">
        <v>23</v>
      </c>
      <c r="B94" t="s">
        <v>39</v>
      </c>
      <c r="C94" t="s">
        <v>69</v>
      </c>
      <c r="D94" t="s">
        <v>183</v>
      </c>
      <c r="E94" t="s">
        <v>184</v>
      </c>
      <c r="F94" s="10">
        <v>223483</v>
      </c>
      <c r="G94" s="10">
        <v>228086.99099999989</v>
      </c>
      <c r="H94" s="10">
        <v>232190.78100000002</v>
      </c>
      <c r="I94" s="10">
        <v>235787.709</v>
      </c>
      <c r="J94" s="10">
        <v>239332.853</v>
      </c>
      <c r="K94" s="10">
        <v>242412.74200000014</v>
      </c>
      <c r="L94" s="10">
        <v>245274.97199999998</v>
      </c>
      <c r="M94" s="10">
        <v>248045.12800000003</v>
      </c>
      <c r="N94" s="10">
        <v>250842.18300000011</v>
      </c>
      <c r="O94" s="10">
        <v>253751.71399999992</v>
      </c>
      <c r="P94" s="10">
        <v>256774.83200000002</v>
      </c>
      <c r="Q94" s="10">
        <v>259902.00799999997</v>
      </c>
      <c r="R94" s="10">
        <v>263200.78099999996</v>
      </c>
      <c r="S94" s="10">
        <v>266368.43199999997</v>
      </c>
      <c r="T94" s="10">
        <v>269551.25400000002</v>
      </c>
      <c r="U94" s="10">
        <v>272730.9850000001</v>
      </c>
      <c r="V94" s="10">
        <v>276149.283</v>
      </c>
      <c r="W94" s="10">
        <v>279348.65900000016</v>
      </c>
      <c r="X94" s="10">
        <v>282318.85499999986</v>
      </c>
      <c r="Y94" s="10">
        <v>285156.08299999993</v>
      </c>
      <c r="Z94" s="10">
        <v>287945.886</v>
      </c>
      <c r="AA94" s="10">
        <v>290692.19899999979</v>
      </c>
      <c r="AB94" s="10">
        <v>293395.99400000001</v>
      </c>
      <c r="AC94" s="10">
        <v>296053.07199999987</v>
      </c>
      <c r="AD94" s="10">
        <v>298659.88000000006</v>
      </c>
      <c r="AE94" s="10">
        <v>301202.31000000011</v>
      </c>
    </row>
    <row r="95" spans="1:31">
      <c r="A95" t="s">
        <v>23</v>
      </c>
      <c r="B95" t="s">
        <v>39</v>
      </c>
      <c r="C95" t="s">
        <v>69</v>
      </c>
      <c r="D95" t="s">
        <v>185</v>
      </c>
      <c r="E95" t="s">
        <v>186</v>
      </c>
      <c r="F95" s="10">
        <v>204072</v>
      </c>
      <c r="G95" s="10">
        <v>208213.82799999998</v>
      </c>
      <c r="H95" s="10">
        <v>211527.03499999995</v>
      </c>
      <c r="I95" s="10">
        <v>214532.55899999998</v>
      </c>
      <c r="J95" s="10">
        <v>217332.66400000008</v>
      </c>
      <c r="K95" s="10">
        <v>219885.766</v>
      </c>
      <c r="L95" s="10">
        <v>222214.95100000003</v>
      </c>
      <c r="M95" s="10">
        <v>224512.94700000007</v>
      </c>
      <c r="N95" s="10">
        <v>226763.46099999998</v>
      </c>
      <c r="O95" s="10">
        <v>229132.76</v>
      </c>
      <c r="P95" s="10">
        <v>231586.96900000004</v>
      </c>
      <c r="Q95" s="10">
        <v>234107.07799999995</v>
      </c>
      <c r="R95" s="10">
        <v>236705.17399999997</v>
      </c>
      <c r="S95" s="10">
        <v>239148.22999999998</v>
      </c>
      <c r="T95" s="10">
        <v>241590.62699999995</v>
      </c>
      <c r="U95" s="10">
        <v>244139.56500000006</v>
      </c>
      <c r="V95" s="10">
        <v>246854.12000000002</v>
      </c>
      <c r="W95" s="10">
        <v>249335.47300000006</v>
      </c>
      <c r="X95" s="10">
        <v>251610.22099999999</v>
      </c>
      <c r="Y95" s="10">
        <v>253859.67700000005</v>
      </c>
      <c r="Z95" s="10">
        <v>256105.76700000002</v>
      </c>
      <c r="AA95" s="10">
        <v>258329.16300000009</v>
      </c>
      <c r="AB95" s="10">
        <v>260501.85800000007</v>
      </c>
      <c r="AC95" s="10">
        <v>262622.26600000006</v>
      </c>
      <c r="AD95" s="10">
        <v>264691.75499999989</v>
      </c>
      <c r="AE95" s="10">
        <v>266707.29600000009</v>
      </c>
    </row>
    <row r="96" spans="1:31">
      <c r="A96" t="s">
        <v>25</v>
      </c>
      <c r="B96" t="s">
        <v>41</v>
      </c>
      <c r="C96" t="s">
        <v>67</v>
      </c>
      <c r="D96" t="s">
        <v>187</v>
      </c>
      <c r="E96" t="s">
        <v>188</v>
      </c>
      <c r="F96" s="10">
        <v>113563</v>
      </c>
      <c r="G96" s="10">
        <v>114122.78299999998</v>
      </c>
      <c r="H96" s="10">
        <v>114639.087</v>
      </c>
      <c r="I96" s="10">
        <v>115237.97000000002</v>
      </c>
      <c r="J96" s="10">
        <v>115758.25499999999</v>
      </c>
      <c r="K96" s="10">
        <v>116327.84999999999</v>
      </c>
      <c r="L96" s="10">
        <v>116733.79300000002</v>
      </c>
      <c r="M96" s="10">
        <v>117239.24600000004</v>
      </c>
      <c r="N96" s="10">
        <v>117781.55899999999</v>
      </c>
      <c r="O96" s="10">
        <v>118370.533</v>
      </c>
      <c r="P96" s="10">
        <v>119059.61099999999</v>
      </c>
      <c r="Q96" s="10">
        <v>119692.56699999998</v>
      </c>
      <c r="R96" s="10">
        <v>120360.57800000001</v>
      </c>
      <c r="S96" s="10">
        <v>121014.27100000001</v>
      </c>
      <c r="T96" s="10">
        <v>121729.22300000001</v>
      </c>
      <c r="U96" s="10">
        <v>122448.99399999999</v>
      </c>
      <c r="V96" s="10">
        <v>123230.35100000004</v>
      </c>
      <c r="W96" s="10">
        <v>123912.963</v>
      </c>
      <c r="X96" s="10">
        <v>124568.359</v>
      </c>
      <c r="Y96" s="10">
        <v>125164.70400000003</v>
      </c>
      <c r="Z96" s="10">
        <v>125765.594</v>
      </c>
      <c r="AA96" s="10">
        <v>126361.92199999999</v>
      </c>
      <c r="AB96" s="10">
        <v>126939.25600000002</v>
      </c>
      <c r="AC96" s="10">
        <v>127498.408</v>
      </c>
      <c r="AD96" s="10">
        <v>128038.822</v>
      </c>
      <c r="AE96" s="10">
        <v>128569.74400000001</v>
      </c>
    </row>
    <row r="97" spans="1:31">
      <c r="A97" t="s">
        <v>23</v>
      </c>
      <c r="B97" t="s">
        <v>39</v>
      </c>
      <c r="C97" t="s">
        <v>69</v>
      </c>
      <c r="D97" t="s">
        <v>189</v>
      </c>
      <c r="E97" t="s">
        <v>190</v>
      </c>
      <c r="F97" s="10">
        <v>181934</v>
      </c>
      <c r="G97" s="10">
        <v>187418.02800000011</v>
      </c>
      <c r="H97" s="10">
        <v>191550.45800000001</v>
      </c>
      <c r="I97" s="10">
        <v>195090.56700000004</v>
      </c>
      <c r="J97" s="10">
        <v>198321.55900000007</v>
      </c>
      <c r="K97" s="10">
        <v>201112.97100000008</v>
      </c>
      <c r="L97" s="10">
        <v>203534.9530000001</v>
      </c>
      <c r="M97" s="10">
        <v>205689.36200000011</v>
      </c>
      <c r="N97" s="10">
        <v>207729.44399999996</v>
      </c>
      <c r="O97" s="10">
        <v>209698.59300000002</v>
      </c>
      <c r="P97" s="10">
        <v>211708.62200000006</v>
      </c>
      <c r="Q97" s="10">
        <v>213734.34400000004</v>
      </c>
      <c r="R97" s="10">
        <v>215800.04800000004</v>
      </c>
      <c r="S97" s="10">
        <v>217807.83799999999</v>
      </c>
      <c r="T97" s="10">
        <v>219888.20000000004</v>
      </c>
      <c r="U97" s="10">
        <v>222026.33000000005</v>
      </c>
      <c r="V97" s="10">
        <v>224299.462</v>
      </c>
      <c r="W97" s="10">
        <v>226545.80699999994</v>
      </c>
      <c r="X97" s="10">
        <v>228691.94099999999</v>
      </c>
      <c r="Y97" s="10">
        <v>230906.90499999994</v>
      </c>
      <c r="Z97" s="10">
        <v>233124.22099999999</v>
      </c>
      <c r="AA97" s="10">
        <v>235342.10599999994</v>
      </c>
      <c r="AB97" s="10">
        <v>237542.81300000002</v>
      </c>
      <c r="AC97" s="10">
        <v>239708.39799999999</v>
      </c>
      <c r="AD97" s="10">
        <v>241834.95700000011</v>
      </c>
      <c r="AE97" s="10">
        <v>243901.61400000006</v>
      </c>
    </row>
    <row r="98" spans="1:31">
      <c r="A98" t="s">
        <v>23</v>
      </c>
      <c r="B98" t="s">
        <v>39</v>
      </c>
      <c r="C98" t="s">
        <v>69</v>
      </c>
      <c r="D98" t="s">
        <v>191</v>
      </c>
      <c r="E98" t="s">
        <v>192</v>
      </c>
      <c r="F98" s="10">
        <v>128421</v>
      </c>
      <c r="G98" s="10">
        <v>129322.25200000001</v>
      </c>
      <c r="H98" s="10">
        <v>129683.67700000004</v>
      </c>
      <c r="I98" s="10">
        <v>130094.28799999999</v>
      </c>
      <c r="J98" s="10">
        <v>130551.76300000002</v>
      </c>
      <c r="K98" s="10">
        <v>130896.04800000002</v>
      </c>
      <c r="L98" s="10">
        <v>131125.84600000002</v>
      </c>
      <c r="M98" s="10">
        <v>131343.08600000001</v>
      </c>
      <c r="N98" s="10">
        <v>131656.92300000001</v>
      </c>
      <c r="O98" s="10">
        <v>132005.611</v>
      </c>
      <c r="P98" s="10">
        <v>132446.87300000002</v>
      </c>
      <c r="Q98" s="10">
        <v>132942.092</v>
      </c>
      <c r="R98" s="10">
        <v>133454.36199999999</v>
      </c>
      <c r="S98" s="10">
        <v>134043.481</v>
      </c>
      <c r="T98" s="10">
        <v>134659.65999999997</v>
      </c>
      <c r="U98" s="10">
        <v>135333.12599999999</v>
      </c>
      <c r="V98" s="10">
        <v>136130.11600000004</v>
      </c>
      <c r="W98" s="10">
        <v>136829.421</v>
      </c>
      <c r="X98" s="10">
        <v>137487.86700000009</v>
      </c>
      <c r="Y98" s="10">
        <v>138209.97200000004</v>
      </c>
      <c r="Z98" s="10">
        <v>138938.22799999994</v>
      </c>
      <c r="AA98" s="10">
        <v>139661.93700000001</v>
      </c>
      <c r="AB98" s="10">
        <v>140379.75399999999</v>
      </c>
      <c r="AC98" s="10">
        <v>141099.01900000006</v>
      </c>
      <c r="AD98" s="10">
        <v>141821.33400000006</v>
      </c>
      <c r="AE98" s="10">
        <v>142537.96200000003</v>
      </c>
    </row>
    <row r="99" spans="1:31">
      <c r="A99" t="s">
        <v>25</v>
      </c>
      <c r="B99" t="s">
        <v>41</v>
      </c>
      <c r="C99" t="s">
        <v>63</v>
      </c>
      <c r="D99" t="s">
        <v>193</v>
      </c>
      <c r="E99" t="s">
        <v>194</v>
      </c>
      <c r="F99" s="10">
        <v>1182104</v>
      </c>
      <c r="G99" s="10">
        <v>1194208.675</v>
      </c>
      <c r="H99" s="10">
        <v>1206598.48</v>
      </c>
      <c r="I99" s="10">
        <v>1218316.0640000002</v>
      </c>
      <c r="J99" s="10">
        <v>1229352.3209999998</v>
      </c>
      <c r="K99" s="10">
        <v>1239885.6099999996</v>
      </c>
      <c r="L99" s="10">
        <v>1249923.348</v>
      </c>
      <c r="M99" s="10">
        <v>1260212.321</v>
      </c>
      <c r="N99" s="10">
        <v>1271003.0900000001</v>
      </c>
      <c r="O99" s="10">
        <v>1282053.1629999999</v>
      </c>
      <c r="P99" s="10">
        <v>1293977.97</v>
      </c>
      <c r="Q99" s="10">
        <v>1306212.787</v>
      </c>
      <c r="R99" s="10">
        <v>1318886.6100000003</v>
      </c>
      <c r="S99" s="10">
        <v>1331370.175</v>
      </c>
      <c r="T99" s="10">
        <v>1344171.0090000001</v>
      </c>
      <c r="U99" s="10">
        <v>1357089.6789999995</v>
      </c>
      <c r="V99" s="10">
        <v>1370094.014</v>
      </c>
      <c r="W99" s="10">
        <v>1382259.5750000002</v>
      </c>
      <c r="X99" s="10">
        <v>1393833.6630000002</v>
      </c>
      <c r="Y99" s="10">
        <v>1405211.2179999996</v>
      </c>
      <c r="Z99" s="10">
        <v>1416563.1560000002</v>
      </c>
      <c r="AA99" s="10">
        <v>1427874.4670000002</v>
      </c>
      <c r="AB99" s="10">
        <v>1439062.9380000001</v>
      </c>
      <c r="AC99" s="10">
        <v>1450116.5190000001</v>
      </c>
      <c r="AD99" s="10">
        <v>1461057.5070000002</v>
      </c>
      <c r="AE99" s="10">
        <v>1471856.7039999999</v>
      </c>
    </row>
    <row r="100" spans="1:31">
      <c r="A100" t="s">
        <v>19</v>
      </c>
      <c r="B100" t="s">
        <v>31</v>
      </c>
      <c r="C100" t="s">
        <v>45</v>
      </c>
      <c r="D100" t="s">
        <v>195</v>
      </c>
      <c r="E100" t="s">
        <v>196</v>
      </c>
      <c r="F100" s="10">
        <v>202298</v>
      </c>
      <c r="G100" s="10">
        <v>202980.19600000005</v>
      </c>
      <c r="H100" s="10">
        <v>203385.43899999995</v>
      </c>
      <c r="I100" s="10">
        <v>203621.31200000001</v>
      </c>
      <c r="J100" s="10">
        <v>203631.01100000009</v>
      </c>
      <c r="K100" s="10">
        <v>203648.13600000006</v>
      </c>
      <c r="L100" s="10">
        <v>203667.87400000004</v>
      </c>
      <c r="M100" s="10">
        <v>203606.95500000007</v>
      </c>
      <c r="N100" s="10">
        <v>203838.38</v>
      </c>
      <c r="O100" s="10">
        <v>204026.49300000002</v>
      </c>
      <c r="P100" s="10">
        <v>204473.16200000004</v>
      </c>
      <c r="Q100" s="10">
        <v>205020.7380000001</v>
      </c>
      <c r="R100" s="10">
        <v>205717.82900000006</v>
      </c>
      <c r="S100" s="10">
        <v>206442.48900000006</v>
      </c>
      <c r="T100" s="10">
        <v>207181.36100000006</v>
      </c>
      <c r="U100" s="10">
        <v>207923.66900000005</v>
      </c>
      <c r="V100" s="10">
        <v>208806.62899999996</v>
      </c>
      <c r="W100" s="10">
        <v>209563.71100000004</v>
      </c>
      <c r="X100" s="10">
        <v>210198.13699999999</v>
      </c>
      <c r="Y100" s="10">
        <v>210701.4990000001</v>
      </c>
      <c r="Z100" s="10">
        <v>211199.09600000005</v>
      </c>
      <c r="AA100" s="10">
        <v>211698.826</v>
      </c>
      <c r="AB100" s="10">
        <v>212190.72099999993</v>
      </c>
      <c r="AC100" s="10">
        <v>212670.66899999999</v>
      </c>
      <c r="AD100" s="10">
        <v>213121.20500000005</v>
      </c>
      <c r="AE100" s="10">
        <v>213554.23500000004</v>
      </c>
    </row>
    <row r="101" spans="1:31">
      <c r="A101" t="s">
        <v>23</v>
      </c>
      <c r="B101" t="s">
        <v>39</v>
      </c>
      <c r="C101" t="s">
        <v>69</v>
      </c>
      <c r="D101" t="s">
        <v>197</v>
      </c>
      <c r="E101" t="s">
        <v>198</v>
      </c>
      <c r="F101" s="10">
        <v>133198</v>
      </c>
      <c r="G101" s="10">
        <v>135951.45799999996</v>
      </c>
      <c r="H101" s="10">
        <v>138259.39000000001</v>
      </c>
      <c r="I101" s="10">
        <v>140417.94000000006</v>
      </c>
      <c r="J101" s="10">
        <v>142441.02300000002</v>
      </c>
      <c r="K101" s="10">
        <v>144248.71700000003</v>
      </c>
      <c r="L101" s="10">
        <v>145894.36000000002</v>
      </c>
      <c r="M101" s="10">
        <v>147451.17600000004</v>
      </c>
      <c r="N101" s="10">
        <v>149126.83600000001</v>
      </c>
      <c r="O101" s="10">
        <v>150811.77899999998</v>
      </c>
      <c r="P101" s="10">
        <v>152565.15300000005</v>
      </c>
      <c r="Q101" s="10">
        <v>154420.76</v>
      </c>
      <c r="R101" s="10">
        <v>156383.18500000003</v>
      </c>
      <c r="S101" s="10">
        <v>158320.94300000003</v>
      </c>
      <c r="T101" s="10">
        <v>160178.38199999995</v>
      </c>
      <c r="U101" s="10">
        <v>162074.18299999999</v>
      </c>
      <c r="V101" s="10">
        <v>163944.80600000007</v>
      </c>
      <c r="W101" s="10">
        <v>165668.52900000007</v>
      </c>
      <c r="X101" s="10">
        <v>167247.55499999993</v>
      </c>
      <c r="Y101" s="10">
        <v>168801.57900000003</v>
      </c>
      <c r="Z101" s="10">
        <v>170298.00300000003</v>
      </c>
      <c r="AA101" s="10">
        <v>171764.92399999994</v>
      </c>
      <c r="AB101" s="10">
        <v>173226.00000000006</v>
      </c>
      <c r="AC101" s="10">
        <v>174683.05199999997</v>
      </c>
      <c r="AD101" s="10">
        <v>176128.61</v>
      </c>
      <c r="AE101" s="10">
        <v>177536.97200000004</v>
      </c>
    </row>
    <row r="102" spans="1:31">
      <c r="A102" t="s">
        <v>19</v>
      </c>
      <c r="B102" t="s">
        <v>31</v>
      </c>
      <c r="C102" t="s">
        <v>45</v>
      </c>
      <c r="D102" t="s">
        <v>199</v>
      </c>
      <c r="E102" t="s">
        <v>200</v>
      </c>
      <c r="F102" s="10">
        <v>332672</v>
      </c>
      <c r="G102" s="10">
        <v>335425.57999999984</v>
      </c>
      <c r="H102" s="10">
        <v>338039.98399999988</v>
      </c>
      <c r="I102" s="10">
        <v>340516.03300000011</v>
      </c>
      <c r="J102" s="10">
        <v>342692.35899999994</v>
      </c>
      <c r="K102" s="10">
        <v>344785.75</v>
      </c>
      <c r="L102" s="10">
        <v>346747.53799999994</v>
      </c>
      <c r="M102" s="10">
        <v>348687.57699999987</v>
      </c>
      <c r="N102" s="10">
        <v>350722.9659999999</v>
      </c>
      <c r="O102" s="10">
        <v>352829.84099999984</v>
      </c>
      <c r="P102" s="10">
        <v>355051.93600000022</v>
      </c>
      <c r="Q102" s="10">
        <v>357298.84599999996</v>
      </c>
      <c r="R102" s="10">
        <v>359753.48800000019</v>
      </c>
      <c r="S102" s="10">
        <v>362069.14600000012</v>
      </c>
      <c r="T102" s="10">
        <v>364311.50500000012</v>
      </c>
      <c r="U102" s="10">
        <v>366795.20499999996</v>
      </c>
      <c r="V102" s="10">
        <v>369145.29300000001</v>
      </c>
      <c r="W102" s="10">
        <v>371341.43799999985</v>
      </c>
      <c r="X102" s="10">
        <v>373340.58700000012</v>
      </c>
      <c r="Y102" s="10">
        <v>375203.92700000008</v>
      </c>
      <c r="Z102" s="10">
        <v>377047.72300000006</v>
      </c>
      <c r="AA102" s="10">
        <v>378847.69100000022</v>
      </c>
      <c r="AB102" s="10">
        <v>380636.48499999987</v>
      </c>
      <c r="AC102" s="10">
        <v>382390.02400000009</v>
      </c>
      <c r="AD102" s="10">
        <v>384109.51600000006</v>
      </c>
      <c r="AE102" s="10">
        <v>385796.06499999977</v>
      </c>
    </row>
    <row r="103" spans="1:31">
      <c r="A103" t="s">
        <v>19</v>
      </c>
      <c r="B103" t="s">
        <v>29</v>
      </c>
      <c r="C103" t="s">
        <v>51</v>
      </c>
      <c r="D103" t="s">
        <v>201</v>
      </c>
      <c r="E103" t="s">
        <v>202</v>
      </c>
      <c r="F103" s="10">
        <v>114160</v>
      </c>
      <c r="G103" s="10">
        <v>114372.20899999999</v>
      </c>
      <c r="H103" s="10">
        <v>114527.68300000003</v>
      </c>
      <c r="I103" s="10">
        <v>114686.00699999995</v>
      </c>
      <c r="J103" s="10">
        <v>114719.76700000002</v>
      </c>
      <c r="K103" s="10">
        <v>114727.856</v>
      </c>
      <c r="L103" s="10">
        <v>114663.57200000003</v>
      </c>
      <c r="M103" s="10">
        <v>114669.511</v>
      </c>
      <c r="N103" s="10">
        <v>114633.94999999998</v>
      </c>
      <c r="O103" s="10">
        <v>114720.74</v>
      </c>
      <c r="P103" s="10">
        <v>114879.03800000003</v>
      </c>
      <c r="Q103" s="10">
        <v>115029.46799999996</v>
      </c>
      <c r="R103" s="10">
        <v>115204.41600000003</v>
      </c>
      <c r="S103" s="10">
        <v>115378.97600000004</v>
      </c>
      <c r="T103" s="10">
        <v>115604.32400000004</v>
      </c>
      <c r="U103" s="10">
        <v>115941.40000000005</v>
      </c>
      <c r="V103" s="10">
        <v>116276.07300000002</v>
      </c>
      <c r="W103" s="10">
        <v>116550.10300000005</v>
      </c>
      <c r="X103" s="10">
        <v>116799.48700000001</v>
      </c>
      <c r="Y103" s="10">
        <v>117042.13800000001</v>
      </c>
      <c r="Z103" s="10">
        <v>117316.736</v>
      </c>
      <c r="AA103" s="10">
        <v>117598.83200000004</v>
      </c>
      <c r="AB103" s="10">
        <v>117876.14199999998</v>
      </c>
      <c r="AC103" s="10">
        <v>118160.46199999998</v>
      </c>
      <c r="AD103" s="10">
        <v>118434.197</v>
      </c>
      <c r="AE103" s="10">
        <v>118694.09900000005</v>
      </c>
    </row>
    <row r="104" spans="1:31">
      <c r="A104" t="s">
        <v>23</v>
      </c>
      <c r="B104" t="s">
        <v>39</v>
      </c>
      <c r="C104" t="s">
        <v>69</v>
      </c>
      <c r="D104" t="s">
        <v>203</v>
      </c>
      <c r="E104" t="s">
        <v>204</v>
      </c>
      <c r="F104" s="10">
        <v>256055</v>
      </c>
      <c r="G104" s="10">
        <v>260886.77300000004</v>
      </c>
      <c r="H104" s="10">
        <v>264791.42300000007</v>
      </c>
      <c r="I104" s="10">
        <v>268113.07400000008</v>
      </c>
      <c r="J104" s="10">
        <v>271320.33999999997</v>
      </c>
      <c r="K104" s="10">
        <v>274135.27300000004</v>
      </c>
      <c r="L104" s="10">
        <v>276595.92100000015</v>
      </c>
      <c r="M104" s="10">
        <v>278871.46299999987</v>
      </c>
      <c r="N104" s="10">
        <v>280941.52899999992</v>
      </c>
      <c r="O104" s="10">
        <v>283004.5579999999</v>
      </c>
      <c r="P104" s="10">
        <v>285081.6889999999</v>
      </c>
      <c r="Q104" s="10">
        <v>287075.65099999995</v>
      </c>
      <c r="R104" s="10">
        <v>289039.50100000016</v>
      </c>
      <c r="S104" s="10">
        <v>291041.95799999993</v>
      </c>
      <c r="T104" s="10">
        <v>293093.87399999995</v>
      </c>
      <c r="U104" s="10">
        <v>295275.80000000016</v>
      </c>
      <c r="V104" s="10">
        <v>297696.32399999996</v>
      </c>
      <c r="W104" s="10">
        <v>300081.12000000011</v>
      </c>
      <c r="X104" s="10">
        <v>302513.1650000001</v>
      </c>
      <c r="Y104" s="10">
        <v>305119.26699999999</v>
      </c>
      <c r="Z104" s="10">
        <v>307805.40100000013</v>
      </c>
      <c r="AA104" s="10">
        <v>310525.72199999983</v>
      </c>
      <c r="AB104" s="10">
        <v>313215.54200000002</v>
      </c>
      <c r="AC104" s="10">
        <v>315853.62</v>
      </c>
      <c r="AD104" s="10">
        <v>318423.68699999992</v>
      </c>
      <c r="AE104" s="10">
        <v>320919.72799999994</v>
      </c>
    </row>
    <row r="105" spans="1:31">
      <c r="A105" t="s">
        <v>19</v>
      </c>
      <c r="B105" t="s">
        <v>29</v>
      </c>
      <c r="C105" t="s">
        <v>47</v>
      </c>
      <c r="D105" t="s">
        <v>205</v>
      </c>
      <c r="E105" t="s">
        <v>206</v>
      </c>
      <c r="F105" s="10">
        <v>939980</v>
      </c>
      <c r="G105" s="10">
        <v>943742.59100000025</v>
      </c>
      <c r="H105" s="10">
        <v>947099.09299999999</v>
      </c>
      <c r="I105" s="10">
        <v>950228.76800000004</v>
      </c>
      <c r="J105" s="10">
        <v>952750.15299999993</v>
      </c>
      <c r="K105" s="10">
        <v>955071.45400000014</v>
      </c>
      <c r="L105" s="10">
        <v>956637.80700000003</v>
      </c>
      <c r="M105" s="10">
        <v>958386.83999999985</v>
      </c>
      <c r="N105" s="10">
        <v>960710.74899999995</v>
      </c>
      <c r="O105" s="10">
        <v>963538.1889999999</v>
      </c>
      <c r="P105" s="10">
        <v>966889.00800000003</v>
      </c>
      <c r="Q105" s="10">
        <v>970314.52600000007</v>
      </c>
      <c r="R105" s="10">
        <v>974313.89100000018</v>
      </c>
      <c r="S105" s="10">
        <v>978063.87699999986</v>
      </c>
      <c r="T105" s="10">
        <v>981740.84800000023</v>
      </c>
      <c r="U105" s="10">
        <v>985623.58499999996</v>
      </c>
      <c r="V105" s="10">
        <v>989146.10400000017</v>
      </c>
      <c r="W105" s="10">
        <v>992467.74599999993</v>
      </c>
      <c r="X105" s="10">
        <v>995159.55500000017</v>
      </c>
      <c r="Y105" s="10">
        <v>997491.18700000003</v>
      </c>
      <c r="Z105" s="10">
        <v>999733.103</v>
      </c>
      <c r="AA105" s="10">
        <v>1001930.6919999999</v>
      </c>
      <c r="AB105" s="10">
        <v>1004127.8010000001</v>
      </c>
      <c r="AC105" s="10">
        <v>1006241.6529999998</v>
      </c>
      <c r="AD105" s="10">
        <v>1008246.3570000002</v>
      </c>
      <c r="AE105" s="10">
        <v>1010149.1860000001</v>
      </c>
    </row>
    <row r="106" spans="1:31">
      <c r="A106" t="s">
        <v>19</v>
      </c>
      <c r="B106" t="s">
        <v>31</v>
      </c>
      <c r="C106" t="s">
        <v>45</v>
      </c>
      <c r="D106" t="s">
        <v>207</v>
      </c>
      <c r="E106" t="s">
        <v>208</v>
      </c>
      <c r="F106" s="10">
        <v>605929</v>
      </c>
      <c r="G106" s="10">
        <v>611251.90700000012</v>
      </c>
      <c r="H106" s="10">
        <v>615507.00199999986</v>
      </c>
      <c r="I106" s="10">
        <v>619291.75800000003</v>
      </c>
      <c r="J106" s="10">
        <v>622237.82000000007</v>
      </c>
      <c r="K106" s="10">
        <v>624560.87800000026</v>
      </c>
      <c r="L106" s="10">
        <v>626572.53599999996</v>
      </c>
      <c r="M106" s="10">
        <v>628386.29299999995</v>
      </c>
      <c r="N106" s="10">
        <v>630685.05899999989</v>
      </c>
      <c r="O106" s="10">
        <v>633577.31199999992</v>
      </c>
      <c r="P106" s="10">
        <v>637237.44400000002</v>
      </c>
      <c r="Q106" s="10">
        <v>641250.18700000015</v>
      </c>
      <c r="R106" s="10">
        <v>645507.15399999986</v>
      </c>
      <c r="S106" s="10">
        <v>650097.43500000041</v>
      </c>
      <c r="T106" s="10">
        <v>654708.02399999986</v>
      </c>
      <c r="U106" s="10">
        <v>659102.098</v>
      </c>
      <c r="V106" s="10">
        <v>663792.66299999971</v>
      </c>
      <c r="W106" s="10">
        <v>668146.65899999999</v>
      </c>
      <c r="X106" s="10">
        <v>671952.22400000028</v>
      </c>
      <c r="Y106" s="10">
        <v>675099.80700000026</v>
      </c>
      <c r="Z106" s="10">
        <v>678093.82400000049</v>
      </c>
      <c r="AA106" s="10">
        <v>681139.8959999996</v>
      </c>
      <c r="AB106" s="10">
        <v>684309.68399999989</v>
      </c>
      <c r="AC106" s="10">
        <v>687549.32499999995</v>
      </c>
      <c r="AD106" s="10">
        <v>690769.14199999976</v>
      </c>
      <c r="AE106" s="10">
        <v>693927.29200000002</v>
      </c>
    </row>
    <row r="107" spans="1:31">
      <c r="A107" t="s">
        <v>21</v>
      </c>
      <c r="B107" t="s">
        <v>33</v>
      </c>
      <c r="C107" t="s">
        <v>57</v>
      </c>
      <c r="D107" t="s">
        <v>209</v>
      </c>
      <c r="E107" t="s">
        <v>210</v>
      </c>
      <c r="F107" s="10">
        <v>256903</v>
      </c>
      <c r="G107" s="10">
        <v>260952.07199999996</v>
      </c>
      <c r="H107" s="10">
        <v>263866.06800000009</v>
      </c>
      <c r="I107" s="10">
        <v>266423.79999999993</v>
      </c>
      <c r="J107" s="10">
        <v>268644.34100000001</v>
      </c>
      <c r="K107" s="10">
        <v>270446.16000000003</v>
      </c>
      <c r="L107" s="10">
        <v>272123.93</v>
      </c>
      <c r="M107" s="10">
        <v>273610.36500000005</v>
      </c>
      <c r="N107" s="10">
        <v>275282.58600000001</v>
      </c>
      <c r="O107" s="10">
        <v>277127.00699999998</v>
      </c>
      <c r="P107" s="10">
        <v>279268.11899999989</v>
      </c>
      <c r="Q107" s="10">
        <v>281547.13999999996</v>
      </c>
      <c r="R107" s="10">
        <v>284072.4250000001</v>
      </c>
      <c r="S107" s="10">
        <v>286640.54599999997</v>
      </c>
      <c r="T107" s="10">
        <v>289042.31300000002</v>
      </c>
      <c r="U107" s="10">
        <v>291615.34300000011</v>
      </c>
      <c r="V107" s="10">
        <v>294325.8890000002</v>
      </c>
      <c r="W107" s="10">
        <v>296806.10700000002</v>
      </c>
      <c r="X107" s="10">
        <v>299154.90699999989</v>
      </c>
      <c r="Y107" s="10">
        <v>301246.10799999995</v>
      </c>
      <c r="Z107" s="10">
        <v>303224.73500000004</v>
      </c>
      <c r="AA107" s="10">
        <v>305199.24099999992</v>
      </c>
      <c r="AB107" s="10">
        <v>307209.50299999991</v>
      </c>
      <c r="AC107" s="10">
        <v>309245.554</v>
      </c>
      <c r="AD107" s="10">
        <v>311254.41200000013</v>
      </c>
      <c r="AE107" s="10">
        <v>313223.68299999996</v>
      </c>
    </row>
    <row r="108" spans="1:31">
      <c r="A108" t="s">
        <v>21</v>
      </c>
      <c r="B108" t="s">
        <v>33</v>
      </c>
      <c r="C108" t="s">
        <v>57</v>
      </c>
      <c r="D108" t="s">
        <v>211</v>
      </c>
      <c r="E108" t="s">
        <v>212</v>
      </c>
      <c r="F108" s="10">
        <v>533105</v>
      </c>
      <c r="G108" s="10">
        <v>537296.54300000006</v>
      </c>
      <c r="H108" s="10">
        <v>541730.66600000008</v>
      </c>
      <c r="I108" s="10">
        <v>546185.83600000001</v>
      </c>
      <c r="J108" s="10">
        <v>550128.745</v>
      </c>
      <c r="K108" s="10">
        <v>553825.74300000002</v>
      </c>
      <c r="L108" s="10">
        <v>557151.277</v>
      </c>
      <c r="M108" s="10">
        <v>560660.13199999998</v>
      </c>
      <c r="N108" s="10">
        <v>564602.18700000003</v>
      </c>
      <c r="O108" s="10">
        <v>568462.46100000013</v>
      </c>
      <c r="P108" s="10">
        <v>572800.84899999993</v>
      </c>
      <c r="Q108" s="10">
        <v>577239.89199999999</v>
      </c>
      <c r="R108" s="10">
        <v>581896.71700000006</v>
      </c>
      <c r="S108" s="10">
        <v>586263.81900000002</v>
      </c>
      <c r="T108" s="10">
        <v>590704.79100000008</v>
      </c>
      <c r="U108" s="10">
        <v>595325.18200000003</v>
      </c>
      <c r="V108" s="10">
        <v>599831.48599999992</v>
      </c>
      <c r="W108" s="10">
        <v>603963.67900000012</v>
      </c>
      <c r="X108" s="10">
        <v>607508.01700000011</v>
      </c>
      <c r="Y108" s="10">
        <v>611080.9040000001</v>
      </c>
      <c r="Z108" s="10">
        <v>614642.41599999997</v>
      </c>
      <c r="AA108" s="10">
        <v>618192.978</v>
      </c>
      <c r="AB108" s="10">
        <v>621743.81500000018</v>
      </c>
      <c r="AC108" s="10">
        <v>625249.9219999999</v>
      </c>
      <c r="AD108" s="10">
        <v>628719.005</v>
      </c>
      <c r="AE108" s="10">
        <v>632112.86699999997</v>
      </c>
    </row>
    <row r="109" spans="1:31">
      <c r="A109" t="s">
        <v>23</v>
      </c>
      <c r="B109" t="s">
        <v>39</v>
      </c>
      <c r="C109" t="s">
        <v>69</v>
      </c>
      <c r="D109" t="s">
        <v>213</v>
      </c>
      <c r="E109" t="s">
        <v>214</v>
      </c>
      <c r="F109" s="10">
        <v>225154</v>
      </c>
      <c r="G109" s="10">
        <v>229222.81200000001</v>
      </c>
      <c r="H109" s="10">
        <v>232706.26800000001</v>
      </c>
      <c r="I109" s="10">
        <v>236040.04899999994</v>
      </c>
      <c r="J109" s="10">
        <v>239342.28099999999</v>
      </c>
      <c r="K109" s="10">
        <v>242380.69500000004</v>
      </c>
      <c r="L109" s="10">
        <v>245240.22499999995</v>
      </c>
      <c r="M109" s="10">
        <v>248025.86000000002</v>
      </c>
      <c r="N109" s="10">
        <v>250856.37099999998</v>
      </c>
      <c r="O109" s="10">
        <v>253737.05400000003</v>
      </c>
      <c r="P109" s="10">
        <v>256734.65800000005</v>
      </c>
      <c r="Q109" s="10">
        <v>259690.34900000002</v>
      </c>
      <c r="R109" s="10">
        <v>262755.88499999995</v>
      </c>
      <c r="S109" s="10">
        <v>265634.489</v>
      </c>
      <c r="T109" s="10">
        <v>268559.09200000012</v>
      </c>
      <c r="U109" s="10">
        <v>271523.80500000011</v>
      </c>
      <c r="V109" s="10">
        <v>274589.06600000005</v>
      </c>
      <c r="W109" s="10">
        <v>277498.4659999999</v>
      </c>
      <c r="X109" s="10">
        <v>280240.36300000007</v>
      </c>
      <c r="Y109" s="10">
        <v>283052.10100000014</v>
      </c>
      <c r="Z109" s="10">
        <v>285857.64599999995</v>
      </c>
      <c r="AA109" s="10">
        <v>288640.74199999997</v>
      </c>
      <c r="AB109" s="10">
        <v>291402.60700000013</v>
      </c>
      <c r="AC109" s="10">
        <v>294133.9740000001</v>
      </c>
      <c r="AD109" s="10">
        <v>296849.64700000029</v>
      </c>
      <c r="AE109" s="10">
        <v>299518.14500000008</v>
      </c>
    </row>
    <row r="110" spans="1:31">
      <c r="A110" t="s">
        <v>21</v>
      </c>
      <c r="B110" t="s">
        <v>33</v>
      </c>
      <c r="C110" t="s">
        <v>57</v>
      </c>
      <c r="D110" t="s">
        <v>215</v>
      </c>
      <c r="E110" t="s">
        <v>216</v>
      </c>
      <c r="F110" s="10">
        <v>590137</v>
      </c>
      <c r="G110" s="10">
        <v>594359.82900000003</v>
      </c>
      <c r="H110" s="10">
        <v>598594.83400000003</v>
      </c>
      <c r="I110" s="10">
        <v>602877.38699999987</v>
      </c>
      <c r="J110" s="10">
        <v>606565.32600000012</v>
      </c>
      <c r="K110" s="10">
        <v>609933.22799999989</v>
      </c>
      <c r="L110" s="10">
        <v>612821.54399999999</v>
      </c>
      <c r="M110" s="10">
        <v>615956.2620000001</v>
      </c>
      <c r="N110" s="10">
        <v>619269.12999999989</v>
      </c>
      <c r="O110" s="10">
        <v>622702.99300000002</v>
      </c>
      <c r="P110" s="10">
        <v>626585.10600000003</v>
      </c>
      <c r="Q110" s="10">
        <v>630484.94500000007</v>
      </c>
      <c r="R110" s="10">
        <v>634779.24600000004</v>
      </c>
      <c r="S110" s="10">
        <v>638931.83600000001</v>
      </c>
      <c r="T110" s="10">
        <v>643178.91999999993</v>
      </c>
      <c r="U110" s="10">
        <v>647506.18000000005</v>
      </c>
      <c r="V110" s="10">
        <v>651878.51500000001</v>
      </c>
      <c r="W110" s="10">
        <v>655800.87600000005</v>
      </c>
      <c r="X110" s="10">
        <v>659441.554</v>
      </c>
      <c r="Y110" s="10">
        <v>662813.40099999995</v>
      </c>
      <c r="Z110" s="10">
        <v>666111.85900000005</v>
      </c>
      <c r="AA110" s="10">
        <v>669354.78999999992</v>
      </c>
      <c r="AB110" s="10">
        <v>672533.94199999992</v>
      </c>
      <c r="AC110" s="10">
        <v>675632.17</v>
      </c>
      <c r="AD110" s="10">
        <v>678608.60099999991</v>
      </c>
      <c r="AE110" s="10">
        <v>681491.24700000009</v>
      </c>
    </row>
    <row r="111" spans="1:31">
      <c r="A111" t="s">
        <v>19</v>
      </c>
      <c r="B111" t="s">
        <v>29</v>
      </c>
      <c r="C111" t="s">
        <v>51</v>
      </c>
      <c r="D111" t="s">
        <v>217</v>
      </c>
      <c r="E111" t="s">
        <v>218</v>
      </c>
      <c r="F111" s="10">
        <v>383171</v>
      </c>
      <c r="G111" s="10">
        <v>386116.80399999989</v>
      </c>
      <c r="H111" s="10">
        <v>388177.84200000012</v>
      </c>
      <c r="I111" s="10">
        <v>389994.85300000006</v>
      </c>
      <c r="J111" s="10">
        <v>391374.09600000002</v>
      </c>
      <c r="K111" s="10">
        <v>392335.63899999997</v>
      </c>
      <c r="L111" s="10">
        <v>392904.62400000001</v>
      </c>
      <c r="M111" s="10">
        <v>393485.08299999993</v>
      </c>
      <c r="N111" s="10">
        <v>394155.70399999991</v>
      </c>
      <c r="O111" s="10">
        <v>395144.89699999994</v>
      </c>
      <c r="P111" s="10">
        <v>396552.96600000007</v>
      </c>
      <c r="Q111" s="10">
        <v>398387.96399999992</v>
      </c>
      <c r="R111" s="10">
        <v>400370.43400000001</v>
      </c>
      <c r="S111" s="10">
        <v>402496.35499999998</v>
      </c>
      <c r="T111" s="10">
        <v>404485.06300000002</v>
      </c>
      <c r="U111" s="10">
        <v>406652.71399999992</v>
      </c>
      <c r="V111" s="10">
        <v>409145.27300000016</v>
      </c>
      <c r="W111" s="10">
        <v>411323.49799999991</v>
      </c>
      <c r="X111" s="10">
        <v>413358.96599999996</v>
      </c>
      <c r="Y111" s="10">
        <v>415093.25399999978</v>
      </c>
      <c r="Z111" s="10">
        <v>416769.87899999978</v>
      </c>
      <c r="AA111" s="10">
        <v>418500.35799999983</v>
      </c>
      <c r="AB111" s="10">
        <v>420297.2049999999</v>
      </c>
      <c r="AC111" s="10">
        <v>422137.92600000004</v>
      </c>
      <c r="AD111" s="10">
        <v>423959.27299999987</v>
      </c>
      <c r="AE111" s="10">
        <v>425741.47699999996</v>
      </c>
    </row>
    <row r="112" spans="1:31">
      <c r="A112" t="s">
        <v>21</v>
      </c>
      <c r="B112" t="s">
        <v>37</v>
      </c>
      <c r="C112" t="s">
        <v>57</v>
      </c>
      <c r="D112" t="s">
        <v>219</v>
      </c>
      <c r="E112" t="s">
        <v>220</v>
      </c>
      <c r="F112" s="10">
        <v>156245</v>
      </c>
      <c r="G112" s="10">
        <v>159175.93899999998</v>
      </c>
      <c r="H112" s="10">
        <v>161603.41100000002</v>
      </c>
      <c r="I112" s="10">
        <v>163773.78600000011</v>
      </c>
      <c r="J112" s="10">
        <v>165749.64400000006</v>
      </c>
      <c r="K112" s="10">
        <v>167551.58800000008</v>
      </c>
      <c r="L112" s="10">
        <v>169301.15099999998</v>
      </c>
      <c r="M112" s="10">
        <v>170982.21199999997</v>
      </c>
      <c r="N112" s="10">
        <v>172572.04699999999</v>
      </c>
      <c r="O112" s="10">
        <v>174346.7</v>
      </c>
      <c r="P112" s="10">
        <v>176089.86099999995</v>
      </c>
      <c r="Q112" s="10">
        <v>177881.76199999999</v>
      </c>
      <c r="R112" s="10">
        <v>179874.65200000006</v>
      </c>
      <c r="S112" s="10">
        <v>181709.5970000001</v>
      </c>
      <c r="T112" s="10">
        <v>183537.95199999996</v>
      </c>
      <c r="U112" s="10">
        <v>185488.90799999997</v>
      </c>
      <c r="V112" s="10">
        <v>187451.49900000007</v>
      </c>
      <c r="W112" s="10">
        <v>189338.20600000003</v>
      </c>
      <c r="X112" s="10">
        <v>191165.89500000011</v>
      </c>
      <c r="Y112" s="10">
        <v>192869.77200000006</v>
      </c>
      <c r="Z112" s="10">
        <v>194588.61499999996</v>
      </c>
      <c r="AA112" s="10">
        <v>196294.61799999993</v>
      </c>
      <c r="AB112" s="10">
        <v>197996.726</v>
      </c>
      <c r="AC112" s="10">
        <v>199694.66399999996</v>
      </c>
      <c r="AD112" s="10">
        <v>201365.78799999988</v>
      </c>
      <c r="AE112" s="10">
        <v>203009.00900000005</v>
      </c>
    </row>
    <row r="113" spans="1:31">
      <c r="A113" t="s">
        <v>19</v>
      </c>
      <c r="B113" t="s">
        <v>29</v>
      </c>
      <c r="C113" t="s">
        <v>47</v>
      </c>
      <c r="D113" t="s">
        <v>221</v>
      </c>
      <c r="E113" t="s">
        <v>222</v>
      </c>
      <c r="F113" s="10">
        <v>405494</v>
      </c>
      <c r="G113" s="10">
        <v>412120.51300000004</v>
      </c>
      <c r="H113" s="10">
        <v>417088.77100000007</v>
      </c>
      <c r="I113" s="10">
        <v>421373.58599999995</v>
      </c>
      <c r="J113" s="10">
        <v>425012.68699999998</v>
      </c>
      <c r="K113" s="10">
        <v>427836.94600000005</v>
      </c>
      <c r="L113" s="10">
        <v>430154.36300000013</v>
      </c>
      <c r="M113" s="10">
        <v>432282.0470000002</v>
      </c>
      <c r="N113" s="10">
        <v>434586.74599999998</v>
      </c>
      <c r="O113" s="10">
        <v>437376.47899999976</v>
      </c>
      <c r="P113" s="10">
        <v>440702.9000000002</v>
      </c>
      <c r="Q113" s="10">
        <v>444351.94600000005</v>
      </c>
      <c r="R113" s="10">
        <v>448177.20199999993</v>
      </c>
      <c r="S113" s="10">
        <v>451919.01899999991</v>
      </c>
      <c r="T113" s="10">
        <v>455705.25800000003</v>
      </c>
      <c r="U113" s="10">
        <v>459431.70099999994</v>
      </c>
      <c r="V113" s="10">
        <v>463448.10899999994</v>
      </c>
      <c r="W113" s="10">
        <v>467225.15</v>
      </c>
      <c r="X113" s="10">
        <v>470683.41799999995</v>
      </c>
      <c r="Y113" s="10">
        <v>473767.94500000007</v>
      </c>
      <c r="Z113" s="10">
        <v>476733.3899999999</v>
      </c>
      <c r="AA113" s="10">
        <v>479771.3879999998</v>
      </c>
      <c r="AB113" s="10">
        <v>482902.52999999991</v>
      </c>
      <c r="AC113" s="10">
        <v>486067.33799999993</v>
      </c>
      <c r="AD113" s="10">
        <v>489180.15700000001</v>
      </c>
      <c r="AE113" s="10">
        <v>492208.85200000013</v>
      </c>
    </row>
    <row r="114" spans="1:31">
      <c r="A114" t="s">
        <v>25</v>
      </c>
      <c r="B114" t="s">
        <v>41</v>
      </c>
      <c r="C114" t="s">
        <v>63</v>
      </c>
      <c r="D114" t="s">
        <v>223</v>
      </c>
      <c r="E114" t="s">
        <v>224</v>
      </c>
      <c r="F114" s="10">
        <v>211479</v>
      </c>
      <c r="G114" s="10">
        <v>213940.97499999998</v>
      </c>
      <c r="H114" s="10">
        <v>216248.33899999998</v>
      </c>
      <c r="I114" s="10">
        <v>218510.11799999996</v>
      </c>
      <c r="J114" s="10">
        <v>220690.10999999993</v>
      </c>
      <c r="K114" s="10">
        <v>222671.99099999998</v>
      </c>
      <c r="L114" s="10">
        <v>224626.79199999996</v>
      </c>
      <c r="M114" s="10">
        <v>226547.4</v>
      </c>
      <c r="N114" s="10">
        <v>228546.40499999994</v>
      </c>
      <c r="O114" s="10">
        <v>230478.90599999999</v>
      </c>
      <c r="P114" s="10">
        <v>232663.83900000007</v>
      </c>
      <c r="Q114" s="10">
        <v>234777.11500000002</v>
      </c>
      <c r="R114" s="10">
        <v>237012.34600000008</v>
      </c>
      <c r="S114" s="10">
        <v>239285.83100000003</v>
      </c>
      <c r="T114" s="10">
        <v>241619.74199999994</v>
      </c>
      <c r="U114" s="10">
        <v>243970.85799999995</v>
      </c>
      <c r="V114" s="10">
        <v>246444.07399999996</v>
      </c>
      <c r="W114" s="10">
        <v>248748.65100000004</v>
      </c>
      <c r="X114" s="10">
        <v>250994.71799999996</v>
      </c>
      <c r="Y114" s="10">
        <v>253140.81399999998</v>
      </c>
      <c r="Z114" s="10">
        <v>255298.34799999988</v>
      </c>
      <c r="AA114" s="10">
        <v>257449.12100000001</v>
      </c>
      <c r="AB114" s="10">
        <v>259582.93699999998</v>
      </c>
      <c r="AC114" s="10">
        <v>261712.86399999997</v>
      </c>
      <c r="AD114" s="10">
        <v>263821.63400000002</v>
      </c>
      <c r="AE114" s="10">
        <v>265911.31400000001</v>
      </c>
    </row>
    <row r="115" spans="1:31">
      <c r="A115" t="s">
        <v>23</v>
      </c>
      <c r="B115" t="s">
        <v>39</v>
      </c>
      <c r="C115" t="s">
        <v>69</v>
      </c>
      <c r="D115" t="s">
        <v>225</v>
      </c>
      <c r="E115" t="s">
        <v>226</v>
      </c>
      <c r="F115" s="10">
        <v>157875</v>
      </c>
      <c r="G115" s="10">
        <v>159987.84399999998</v>
      </c>
      <c r="H115" s="10">
        <v>161736.728</v>
      </c>
      <c r="I115" s="10">
        <v>163293.64400000009</v>
      </c>
      <c r="J115" s="10">
        <v>164919.83600000001</v>
      </c>
      <c r="K115" s="10">
        <v>166504.46600000001</v>
      </c>
      <c r="L115" s="10">
        <v>167922.20399999994</v>
      </c>
      <c r="M115" s="10">
        <v>169297.8850000001</v>
      </c>
      <c r="N115" s="10">
        <v>170772.54499999995</v>
      </c>
      <c r="O115" s="10">
        <v>172288.56500000006</v>
      </c>
      <c r="P115" s="10">
        <v>173718.84599999996</v>
      </c>
      <c r="Q115" s="10">
        <v>175312.014</v>
      </c>
      <c r="R115" s="10">
        <v>176847.75400000007</v>
      </c>
      <c r="S115" s="10">
        <v>178339.01699999988</v>
      </c>
      <c r="T115" s="10">
        <v>179962.93399999998</v>
      </c>
      <c r="U115" s="10">
        <v>181572.00100000005</v>
      </c>
      <c r="V115" s="10">
        <v>183303.7049999999</v>
      </c>
      <c r="W115" s="10">
        <v>184900.09699999986</v>
      </c>
      <c r="X115" s="10">
        <v>186417.56199999998</v>
      </c>
      <c r="Y115" s="10">
        <v>188012.49399999992</v>
      </c>
      <c r="Z115" s="10">
        <v>189626.36599999995</v>
      </c>
      <c r="AA115" s="10">
        <v>191234.24399999998</v>
      </c>
      <c r="AB115" s="10">
        <v>192829.26800000007</v>
      </c>
      <c r="AC115" s="10">
        <v>194406.15499999997</v>
      </c>
      <c r="AD115" s="10">
        <v>195971.31399999998</v>
      </c>
      <c r="AE115" s="10">
        <v>197511.87300000008</v>
      </c>
    </row>
    <row r="116" spans="1:31">
      <c r="A116" t="s">
        <v>19</v>
      </c>
      <c r="B116" t="s">
        <v>27</v>
      </c>
      <c r="C116" t="s">
        <v>49</v>
      </c>
      <c r="D116" t="s">
        <v>227</v>
      </c>
      <c r="E116" t="s">
        <v>228</v>
      </c>
      <c r="F116" s="10">
        <v>107318</v>
      </c>
      <c r="G116" s="10">
        <v>107968.81799999996</v>
      </c>
      <c r="H116" s="10">
        <v>108394.08300000003</v>
      </c>
      <c r="I116" s="10">
        <v>108683.32800000001</v>
      </c>
      <c r="J116" s="10">
        <v>108942.08300000001</v>
      </c>
      <c r="K116" s="10">
        <v>109112.76300000001</v>
      </c>
      <c r="L116" s="10">
        <v>109173.97600000001</v>
      </c>
      <c r="M116" s="10">
        <v>109213.86099999999</v>
      </c>
      <c r="N116" s="10">
        <v>109388.28900000002</v>
      </c>
      <c r="O116" s="10">
        <v>109588.59299999996</v>
      </c>
      <c r="P116" s="10">
        <v>109950.874</v>
      </c>
      <c r="Q116" s="10">
        <v>110276.64</v>
      </c>
      <c r="R116" s="10">
        <v>110674.86200000002</v>
      </c>
      <c r="S116" s="10">
        <v>111021.93899999994</v>
      </c>
      <c r="T116" s="10">
        <v>111451.874</v>
      </c>
      <c r="U116" s="10">
        <v>111979.86600000004</v>
      </c>
      <c r="V116" s="10">
        <v>112482.70000000001</v>
      </c>
      <c r="W116" s="10">
        <v>112974.67</v>
      </c>
      <c r="X116" s="10">
        <v>113357.54299999998</v>
      </c>
      <c r="Y116" s="10">
        <v>113688.8090000001</v>
      </c>
      <c r="Z116" s="10">
        <v>114011.79699999998</v>
      </c>
      <c r="AA116" s="10">
        <v>114328.70899999999</v>
      </c>
      <c r="AB116" s="10">
        <v>114652.04399999998</v>
      </c>
      <c r="AC116" s="10">
        <v>114967.42599999995</v>
      </c>
      <c r="AD116" s="10">
        <v>115268.60999999999</v>
      </c>
      <c r="AE116" s="10">
        <v>115557.87700000005</v>
      </c>
    </row>
    <row r="117" spans="1:31">
      <c r="A117" t="s">
        <v>21</v>
      </c>
      <c r="B117" t="s">
        <v>41</v>
      </c>
      <c r="C117" t="s">
        <v>57</v>
      </c>
      <c r="D117" t="s">
        <v>229</v>
      </c>
      <c r="E117" t="s">
        <v>230</v>
      </c>
      <c r="F117" s="10">
        <v>194016</v>
      </c>
      <c r="G117" s="10">
        <v>196599.40100000004</v>
      </c>
      <c r="H117" s="10">
        <v>199087.98200000002</v>
      </c>
      <c r="I117" s="10">
        <v>201590.02500000008</v>
      </c>
      <c r="J117" s="10">
        <v>204019.72600000008</v>
      </c>
      <c r="K117" s="10">
        <v>206356.08900000015</v>
      </c>
      <c r="L117" s="10">
        <v>208674.43200000009</v>
      </c>
      <c r="M117" s="10">
        <v>211044.80000000005</v>
      </c>
      <c r="N117" s="10">
        <v>213457.40699999998</v>
      </c>
      <c r="O117" s="10">
        <v>215784.96400000007</v>
      </c>
      <c r="P117" s="10">
        <v>218351.05399999997</v>
      </c>
      <c r="Q117" s="10">
        <v>220950.24999999997</v>
      </c>
      <c r="R117" s="10">
        <v>223567.19900000005</v>
      </c>
      <c r="S117" s="10">
        <v>226096.87499999994</v>
      </c>
      <c r="T117" s="10">
        <v>228670.68600000002</v>
      </c>
      <c r="U117" s="10">
        <v>231263.82599999997</v>
      </c>
      <c r="V117" s="10">
        <v>233837.1650000001</v>
      </c>
      <c r="W117" s="10">
        <v>236234.7619999999</v>
      </c>
      <c r="X117" s="10">
        <v>238519.71299999999</v>
      </c>
      <c r="Y117" s="10">
        <v>240719.17299999998</v>
      </c>
      <c r="Z117" s="10">
        <v>242928.133</v>
      </c>
      <c r="AA117" s="10">
        <v>245106.12499999991</v>
      </c>
      <c r="AB117" s="10">
        <v>247233.94200000001</v>
      </c>
      <c r="AC117" s="10">
        <v>249306.81899999996</v>
      </c>
      <c r="AD117" s="10">
        <v>251330.27499999988</v>
      </c>
      <c r="AE117" s="10">
        <v>253309.55200000003</v>
      </c>
    </row>
    <row r="118" spans="1:31">
      <c r="A118" t="s">
        <v>19</v>
      </c>
      <c r="B118" t="s">
        <v>27</v>
      </c>
      <c r="C118" t="s">
        <v>49</v>
      </c>
      <c r="D118" t="s">
        <v>231</v>
      </c>
      <c r="E118" t="s">
        <v>232</v>
      </c>
      <c r="F118" s="10">
        <v>233572</v>
      </c>
      <c r="G118" s="10">
        <v>236380.41599999994</v>
      </c>
      <c r="H118" s="10">
        <v>238217.85600000015</v>
      </c>
      <c r="I118" s="10">
        <v>239487.57400000005</v>
      </c>
      <c r="J118" s="10">
        <v>240647.80699999988</v>
      </c>
      <c r="K118" s="10">
        <v>241393.58399999994</v>
      </c>
      <c r="L118" s="10">
        <v>241901.49899999998</v>
      </c>
      <c r="M118" s="10">
        <v>242263.45399999994</v>
      </c>
      <c r="N118" s="10">
        <v>242744.60099999997</v>
      </c>
      <c r="O118" s="10">
        <v>243554.90300000011</v>
      </c>
      <c r="P118" s="10">
        <v>244727.34399999998</v>
      </c>
      <c r="Q118" s="10">
        <v>246184.29699999999</v>
      </c>
      <c r="R118" s="10">
        <v>247896.45000000013</v>
      </c>
      <c r="S118" s="10">
        <v>249630.94600000011</v>
      </c>
      <c r="T118" s="10">
        <v>251389.269</v>
      </c>
      <c r="U118" s="10">
        <v>253116.595</v>
      </c>
      <c r="V118" s="10">
        <v>254782.86800000007</v>
      </c>
      <c r="W118" s="10">
        <v>256334.26000000007</v>
      </c>
      <c r="X118" s="10">
        <v>257583.87500000003</v>
      </c>
      <c r="Y118" s="10">
        <v>258599.45600000003</v>
      </c>
      <c r="Z118" s="10">
        <v>259516.00499999992</v>
      </c>
      <c r="AA118" s="10">
        <v>260471.753</v>
      </c>
      <c r="AB118" s="10">
        <v>261510.72399999999</v>
      </c>
      <c r="AC118" s="10">
        <v>262587.14900000009</v>
      </c>
      <c r="AD118" s="10">
        <v>263655.23299999989</v>
      </c>
      <c r="AE118" s="10">
        <v>264688.82799999998</v>
      </c>
    </row>
    <row r="119" spans="1:31">
      <c r="A119" t="s">
        <v>23</v>
      </c>
      <c r="B119" t="s">
        <v>39</v>
      </c>
      <c r="C119" t="s">
        <v>69</v>
      </c>
      <c r="D119" t="s">
        <v>233</v>
      </c>
      <c r="E119" t="s">
        <v>234</v>
      </c>
      <c r="F119" s="10">
        <v>241785</v>
      </c>
      <c r="G119" s="10">
        <v>250005.21800000005</v>
      </c>
      <c r="H119" s="10">
        <v>256139.62399999987</v>
      </c>
      <c r="I119" s="10">
        <v>261495.51899999997</v>
      </c>
      <c r="J119" s="10">
        <v>266308.04499999998</v>
      </c>
      <c r="K119" s="10">
        <v>270522.36999999994</v>
      </c>
      <c r="L119" s="10">
        <v>274206.83299999993</v>
      </c>
      <c r="M119" s="10">
        <v>277567.74399999989</v>
      </c>
      <c r="N119" s="10">
        <v>280741.12299999996</v>
      </c>
      <c r="O119" s="10">
        <v>284013.36400000006</v>
      </c>
      <c r="P119" s="10">
        <v>287296.82299999997</v>
      </c>
      <c r="Q119" s="10">
        <v>290539.07299999997</v>
      </c>
      <c r="R119" s="10">
        <v>293810.84300000017</v>
      </c>
      <c r="S119" s="10">
        <v>296950.56799999991</v>
      </c>
      <c r="T119" s="10">
        <v>300000.33599999995</v>
      </c>
      <c r="U119" s="10">
        <v>303165.38899999985</v>
      </c>
      <c r="V119" s="10">
        <v>306659.33100000006</v>
      </c>
      <c r="W119" s="10">
        <v>309898.86300000001</v>
      </c>
      <c r="X119" s="10">
        <v>313021.92299999984</v>
      </c>
      <c r="Y119" s="10">
        <v>316026.02999999985</v>
      </c>
      <c r="Z119" s="10">
        <v>319049.65299999993</v>
      </c>
      <c r="AA119" s="10">
        <v>322071.38499999995</v>
      </c>
      <c r="AB119" s="10">
        <v>325057.45699999982</v>
      </c>
      <c r="AC119" s="10">
        <v>327994.36900000001</v>
      </c>
      <c r="AD119" s="10">
        <v>330870.66299999988</v>
      </c>
      <c r="AE119" s="10">
        <v>333677.96700000006</v>
      </c>
    </row>
    <row r="120" spans="1:31">
      <c r="A120" t="s">
        <v>21</v>
      </c>
      <c r="B120" t="s">
        <v>37</v>
      </c>
      <c r="C120" t="s">
        <v>59</v>
      </c>
      <c r="D120" t="s">
        <v>235</v>
      </c>
      <c r="E120" t="s">
        <v>236</v>
      </c>
      <c r="F120" s="10">
        <v>710629</v>
      </c>
      <c r="G120" s="10">
        <v>716275.77100000007</v>
      </c>
      <c r="H120" s="10">
        <v>721584.83200000005</v>
      </c>
      <c r="I120" s="10">
        <v>726581.90500000003</v>
      </c>
      <c r="J120" s="10">
        <v>731233.99099999992</v>
      </c>
      <c r="K120" s="10">
        <v>735705.74399999995</v>
      </c>
      <c r="L120" s="10">
        <v>739668.85200000007</v>
      </c>
      <c r="M120" s="10">
        <v>743734.61300000013</v>
      </c>
      <c r="N120" s="10">
        <v>748150.29399999988</v>
      </c>
      <c r="O120" s="10">
        <v>752686.07199999981</v>
      </c>
      <c r="P120" s="10">
        <v>757536.96499999997</v>
      </c>
      <c r="Q120" s="10">
        <v>762868.25199999998</v>
      </c>
      <c r="R120" s="10">
        <v>768449.527</v>
      </c>
      <c r="S120" s="10">
        <v>773929.39100000006</v>
      </c>
      <c r="T120" s="10">
        <v>779435.53200000001</v>
      </c>
      <c r="U120" s="10">
        <v>785039.10600000015</v>
      </c>
      <c r="V120" s="10">
        <v>790648.06600000011</v>
      </c>
      <c r="W120" s="10">
        <v>795910.82499999995</v>
      </c>
      <c r="X120" s="10">
        <v>800664.36200000008</v>
      </c>
      <c r="Y120" s="10">
        <v>805244.2640000002</v>
      </c>
      <c r="Z120" s="10">
        <v>809798.48499999999</v>
      </c>
      <c r="AA120" s="10">
        <v>814326.90100000019</v>
      </c>
      <c r="AB120" s="10">
        <v>818773.62000000011</v>
      </c>
      <c r="AC120" s="10">
        <v>823108.29599999997</v>
      </c>
      <c r="AD120" s="10">
        <v>827370.80200000003</v>
      </c>
      <c r="AE120" s="10">
        <v>831567.58000000007</v>
      </c>
    </row>
    <row r="121" spans="1:31">
      <c r="A121" t="s">
        <v>19</v>
      </c>
      <c r="B121" t="s">
        <v>31</v>
      </c>
      <c r="C121" t="s">
        <v>45</v>
      </c>
      <c r="D121" t="s">
        <v>237</v>
      </c>
      <c r="E121" t="s">
        <v>238</v>
      </c>
      <c r="F121" s="10">
        <v>125495</v>
      </c>
      <c r="G121" s="10">
        <v>125715.60199999996</v>
      </c>
      <c r="H121" s="10">
        <v>125846.61200000002</v>
      </c>
      <c r="I121" s="10">
        <v>126037.26200000006</v>
      </c>
      <c r="J121" s="10">
        <v>126145.96100000001</v>
      </c>
      <c r="K121" s="10">
        <v>126183.87499999999</v>
      </c>
      <c r="L121" s="10">
        <v>126279.15700000006</v>
      </c>
      <c r="M121" s="10">
        <v>126342.56700000001</v>
      </c>
      <c r="N121" s="10">
        <v>126431.56699999998</v>
      </c>
      <c r="O121" s="10">
        <v>126703.72400000002</v>
      </c>
      <c r="P121" s="10">
        <v>126989.29399999998</v>
      </c>
      <c r="Q121" s="10">
        <v>127253.13699999999</v>
      </c>
      <c r="R121" s="10">
        <v>127541.25499999999</v>
      </c>
      <c r="S121" s="10">
        <v>127856.16000000002</v>
      </c>
      <c r="T121" s="10">
        <v>128251.53999999995</v>
      </c>
      <c r="U121" s="10">
        <v>128613.34899999996</v>
      </c>
      <c r="V121" s="10">
        <v>129005.70099999996</v>
      </c>
      <c r="W121" s="10">
        <v>129293.40099999997</v>
      </c>
      <c r="X121" s="10">
        <v>129569.82000000005</v>
      </c>
      <c r="Y121" s="10">
        <v>129789.12600000002</v>
      </c>
      <c r="Z121" s="10">
        <v>130024.61199999999</v>
      </c>
      <c r="AA121" s="10">
        <v>130260.20300000004</v>
      </c>
      <c r="AB121" s="10">
        <v>130479.94299999997</v>
      </c>
      <c r="AC121" s="10">
        <v>130686.94300000003</v>
      </c>
      <c r="AD121" s="10">
        <v>130875.07500000001</v>
      </c>
      <c r="AE121" s="10">
        <v>131053.08699999997</v>
      </c>
    </row>
    <row r="122" spans="1:31">
      <c r="A122" t="s">
        <v>19</v>
      </c>
      <c r="B122" t="s">
        <v>31</v>
      </c>
      <c r="C122" t="s">
        <v>45</v>
      </c>
      <c r="D122" t="s">
        <v>239</v>
      </c>
      <c r="E122" t="s">
        <v>240</v>
      </c>
      <c r="F122" s="10">
        <v>134027</v>
      </c>
      <c r="G122" s="10">
        <v>134611.88400000002</v>
      </c>
      <c r="H122" s="10">
        <v>135186.34099999999</v>
      </c>
      <c r="I122" s="10">
        <v>135668.04600000003</v>
      </c>
      <c r="J122" s="10">
        <v>136253.76199999999</v>
      </c>
      <c r="K122" s="10">
        <v>136786.44699999999</v>
      </c>
      <c r="L122" s="10">
        <v>137252.33500000002</v>
      </c>
      <c r="M122" s="10">
        <v>137689.51400000002</v>
      </c>
      <c r="N122" s="10">
        <v>138185.53000000003</v>
      </c>
      <c r="O122" s="10">
        <v>138720.77399999998</v>
      </c>
      <c r="P122" s="10">
        <v>139340.78799999997</v>
      </c>
      <c r="Q122" s="10">
        <v>139910.91999999995</v>
      </c>
      <c r="R122" s="10">
        <v>140542.67799999999</v>
      </c>
      <c r="S122" s="10">
        <v>141157.61799999999</v>
      </c>
      <c r="T122" s="10">
        <v>141747.92700000005</v>
      </c>
      <c r="U122" s="10">
        <v>142296.15399999998</v>
      </c>
      <c r="V122" s="10">
        <v>142838.03099999996</v>
      </c>
      <c r="W122" s="10">
        <v>143325.46100000004</v>
      </c>
      <c r="X122" s="10">
        <v>143689.57600000003</v>
      </c>
      <c r="Y122" s="10">
        <v>144066.92700000005</v>
      </c>
      <c r="Z122" s="10">
        <v>144446.46500000003</v>
      </c>
      <c r="AA122" s="10">
        <v>144811.103</v>
      </c>
      <c r="AB122" s="10">
        <v>145155.35199999996</v>
      </c>
      <c r="AC122" s="10">
        <v>145474.625</v>
      </c>
      <c r="AD122" s="10">
        <v>145779.86900000001</v>
      </c>
      <c r="AE122" s="10">
        <v>146069.88700000005</v>
      </c>
    </row>
    <row r="123" spans="1:31">
      <c r="A123" t="s">
        <v>25</v>
      </c>
      <c r="B123" t="s">
        <v>43</v>
      </c>
      <c r="C123" t="s">
        <v>61</v>
      </c>
      <c r="D123" t="s">
        <v>241</v>
      </c>
      <c r="E123" t="s">
        <v>242</v>
      </c>
      <c r="F123" s="10">
        <v>165679</v>
      </c>
      <c r="G123" s="10">
        <v>167160.05100000006</v>
      </c>
      <c r="H123" s="10">
        <v>168553.37700000007</v>
      </c>
      <c r="I123" s="10">
        <v>170200.1920000001</v>
      </c>
      <c r="J123" s="10">
        <v>171735.64600000001</v>
      </c>
      <c r="K123" s="10">
        <v>173191.59599999999</v>
      </c>
      <c r="L123" s="10">
        <v>174666.41700000002</v>
      </c>
      <c r="M123" s="10">
        <v>176183.68899999998</v>
      </c>
      <c r="N123" s="10">
        <v>177719.63500000004</v>
      </c>
      <c r="O123" s="10">
        <v>179179.45</v>
      </c>
      <c r="P123" s="10">
        <v>180810.13500000007</v>
      </c>
      <c r="Q123" s="10">
        <v>182406.00100000002</v>
      </c>
      <c r="R123" s="10">
        <v>184104.10099999997</v>
      </c>
      <c r="S123" s="10">
        <v>185754.46700000003</v>
      </c>
      <c r="T123" s="10">
        <v>187430.98799999995</v>
      </c>
      <c r="U123" s="10">
        <v>189168.20600000006</v>
      </c>
      <c r="V123" s="10">
        <v>190847.30800000002</v>
      </c>
      <c r="W123" s="10">
        <v>192410.712</v>
      </c>
      <c r="X123" s="10">
        <v>193872.46499999997</v>
      </c>
      <c r="Y123" s="10">
        <v>195350.75</v>
      </c>
      <c r="Z123" s="10">
        <v>196815.99999999994</v>
      </c>
      <c r="AA123" s="10">
        <v>198251.72300000009</v>
      </c>
      <c r="AB123" s="10">
        <v>199651.81200000001</v>
      </c>
      <c r="AC123" s="10">
        <v>201033.11199999999</v>
      </c>
      <c r="AD123" s="10">
        <v>202395.75</v>
      </c>
      <c r="AE123" s="10">
        <v>203735.43800000002</v>
      </c>
    </row>
    <row r="124" spans="1:31">
      <c r="A124" t="s">
        <v>19</v>
      </c>
      <c r="B124" t="s">
        <v>27</v>
      </c>
      <c r="C124" t="s">
        <v>49</v>
      </c>
      <c r="D124" t="s">
        <v>243</v>
      </c>
      <c r="E124" t="s">
        <v>244</v>
      </c>
      <c r="F124" s="10">
        <v>162280</v>
      </c>
      <c r="G124" s="10">
        <v>163068.11099999998</v>
      </c>
      <c r="H124" s="10">
        <v>163962.89600000001</v>
      </c>
      <c r="I124" s="10">
        <v>164745.72499999998</v>
      </c>
      <c r="J124" s="10">
        <v>165517.481</v>
      </c>
      <c r="K124" s="10">
        <v>166283.34799999985</v>
      </c>
      <c r="L124" s="10">
        <v>166996.80199999991</v>
      </c>
      <c r="M124" s="10">
        <v>167751.22700000001</v>
      </c>
      <c r="N124" s="10">
        <v>168545.43700000003</v>
      </c>
      <c r="O124" s="10">
        <v>169401.22099999999</v>
      </c>
      <c r="P124" s="10">
        <v>170418.0100000001</v>
      </c>
      <c r="Q124" s="10">
        <v>171226.66100000002</v>
      </c>
      <c r="R124" s="10">
        <v>172222.88300000006</v>
      </c>
      <c r="S124" s="10">
        <v>173139.63400000002</v>
      </c>
      <c r="T124" s="10">
        <v>174067.864</v>
      </c>
      <c r="U124" s="10">
        <v>174982.3379999999</v>
      </c>
      <c r="V124" s="10">
        <v>175820.09600000005</v>
      </c>
      <c r="W124" s="10">
        <v>176643.93000000008</v>
      </c>
      <c r="X124" s="10">
        <v>177439.06999999998</v>
      </c>
      <c r="Y124" s="10">
        <v>178153.68700000003</v>
      </c>
      <c r="Z124" s="10">
        <v>178867.89399999994</v>
      </c>
      <c r="AA124" s="10">
        <v>179562.32100000003</v>
      </c>
      <c r="AB124" s="10">
        <v>180248.37899999996</v>
      </c>
      <c r="AC124" s="10">
        <v>180906.57200000004</v>
      </c>
      <c r="AD124" s="10">
        <v>181527.05900000001</v>
      </c>
      <c r="AE124" s="10">
        <v>182124.579</v>
      </c>
    </row>
    <row r="125" spans="1:31">
      <c r="A125" t="s">
        <v>19</v>
      </c>
      <c r="B125" t="s">
        <v>31</v>
      </c>
      <c r="C125" t="s">
        <v>45</v>
      </c>
      <c r="D125" t="s">
        <v>245</v>
      </c>
      <c r="E125" t="s">
        <v>246</v>
      </c>
      <c r="F125" s="10">
        <v>484157</v>
      </c>
      <c r="G125" s="10">
        <v>485164.88800000009</v>
      </c>
      <c r="H125" s="10">
        <v>486576.73499999993</v>
      </c>
      <c r="I125" s="10">
        <v>487856.15</v>
      </c>
      <c r="J125" s="10">
        <v>489150.46399999998</v>
      </c>
      <c r="K125" s="10">
        <v>490259.44300000009</v>
      </c>
      <c r="L125" s="10">
        <v>491319.18199999997</v>
      </c>
      <c r="M125" s="10">
        <v>492580.55</v>
      </c>
      <c r="N125" s="10">
        <v>493794.34500000003</v>
      </c>
      <c r="O125" s="10">
        <v>495125.08</v>
      </c>
      <c r="P125" s="10">
        <v>496642.02799999987</v>
      </c>
      <c r="Q125" s="10">
        <v>498139.446</v>
      </c>
      <c r="R125" s="10">
        <v>499692.3519999999</v>
      </c>
      <c r="S125" s="10">
        <v>501215.29599999991</v>
      </c>
      <c r="T125" s="10">
        <v>502895.54500000004</v>
      </c>
      <c r="U125" s="10">
        <v>504496.90099999995</v>
      </c>
      <c r="V125" s="10">
        <v>506165.40500000003</v>
      </c>
      <c r="W125" s="10">
        <v>507493.39700000006</v>
      </c>
      <c r="X125" s="10">
        <v>508778.8409999999</v>
      </c>
      <c r="Y125" s="10">
        <v>509952.277</v>
      </c>
      <c r="Z125" s="10">
        <v>511126.28100000008</v>
      </c>
      <c r="AA125" s="10">
        <v>512242.79199999996</v>
      </c>
      <c r="AB125" s="10">
        <v>513279.50699999993</v>
      </c>
      <c r="AC125" s="10">
        <v>514257.33699999994</v>
      </c>
      <c r="AD125" s="10">
        <v>515157.22100000002</v>
      </c>
      <c r="AE125" s="10">
        <v>516018.60499999986</v>
      </c>
    </row>
    <row r="126" spans="1:31">
      <c r="A126" t="s">
        <v>21</v>
      </c>
      <c r="B126" t="s">
        <v>33</v>
      </c>
      <c r="C126" t="s">
        <v>57</v>
      </c>
      <c r="D126" t="s">
        <v>247</v>
      </c>
      <c r="E126" t="s">
        <v>248</v>
      </c>
      <c r="F126" s="10">
        <v>553700</v>
      </c>
      <c r="G126" s="10">
        <v>559164.19099999999</v>
      </c>
      <c r="H126" s="10">
        <v>564395.87400000007</v>
      </c>
      <c r="I126" s="10">
        <v>569558.40099999984</v>
      </c>
      <c r="J126" s="10">
        <v>574601.76300000015</v>
      </c>
      <c r="K126" s="10">
        <v>579435.22</v>
      </c>
      <c r="L126" s="10">
        <v>583954.13600000006</v>
      </c>
      <c r="M126" s="10">
        <v>588577.53200000012</v>
      </c>
      <c r="N126" s="10">
        <v>593517.28699999989</v>
      </c>
      <c r="O126" s="10">
        <v>598284.79299999995</v>
      </c>
      <c r="P126" s="10">
        <v>603623.28199999989</v>
      </c>
      <c r="Q126" s="10">
        <v>609045.75299999991</v>
      </c>
      <c r="R126" s="10">
        <v>614683.61700000009</v>
      </c>
      <c r="S126" s="10">
        <v>620094.71599999978</v>
      </c>
      <c r="T126" s="10">
        <v>625628.21099999989</v>
      </c>
      <c r="U126" s="10">
        <v>631201.054</v>
      </c>
      <c r="V126" s="10">
        <v>636725.09600000002</v>
      </c>
      <c r="W126" s="10">
        <v>641806.35600000003</v>
      </c>
      <c r="X126" s="10">
        <v>646611.32999999996</v>
      </c>
      <c r="Y126" s="10">
        <v>651264.52199999976</v>
      </c>
      <c r="Z126" s="10">
        <v>655868.46600000001</v>
      </c>
      <c r="AA126" s="10">
        <v>660384.44200000004</v>
      </c>
      <c r="AB126" s="10">
        <v>664792.821</v>
      </c>
      <c r="AC126" s="10">
        <v>669075.26100000017</v>
      </c>
      <c r="AD126" s="10">
        <v>673239.90500000003</v>
      </c>
      <c r="AE126" s="10">
        <v>677303.9</v>
      </c>
    </row>
    <row r="127" spans="1:31">
      <c r="A127" t="s">
        <v>19</v>
      </c>
      <c r="B127" t="s">
        <v>27</v>
      </c>
      <c r="C127" t="s">
        <v>49</v>
      </c>
      <c r="D127" t="s">
        <v>249</v>
      </c>
      <c r="E127" t="s">
        <v>250</v>
      </c>
      <c r="F127" s="10">
        <v>256193</v>
      </c>
      <c r="G127" s="10">
        <v>256640.41200000001</v>
      </c>
      <c r="H127" s="10">
        <v>257276.97499999995</v>
      </c>
      <c r="I127" s="10">
        <v>257975.99300000005</v>
      </c>
      <c r="J127" s="10">
        <v>258490.25099999999</v>
      </c>
      <c r="K127" s="10">
        <v>258978.55799999999</v>
      </c>
      <c r="L127" s="10">
        <v>259511.47199999998</v>
      </c>
      <c r="M127" s="10">
        <v>259956.079</v>
      </c>
      <c r="N127" s="10">
        <v>260558.76100000009</v>
      </c>
      <c r="O127" s="10">
        <v>261063.05999999997</v>
      </c>
      <c r="P127" s="10">
        <v>261684.83799999993</v>
      </c>
      <c r="Q127" s="10">
        <v>262121.57500000007</v>
      </c>
      <c r="R127" s="10">
        <v>262857.65699999995</v>
      </c>
      <c r="S127" s="10">
        <v>263416.28700000001</v>
      </c>
      <c r="T127" s="10">
        <v>264070.92299999995</v>
      </c>
      <c r="U127" s="10">
        <v>264698.95399999985</v>
      </c>
      <c r="V127" s="10">
        <v>265275.57300000003</v>
      </c>
      <c r="W127" s="10">
        <v>265730.96899999998</v>
      </c>
      <c r="X127" s="10">
        <v>266043.15999999997</v>
      </c>
      <c r="Y127" s="10">
        <v>266324.19199999998</v>
      </c>
      <c r="Z127" s="10">
        <v>266596.54399999999</v>
      </c>
      <c r="AA127" s="10">
        <v>266839.04800000007</v>
      </c>
      <c r="AB127" s="10">
        <v>267037.34300000005</v>
      </c>
      <c r="AC127" s="10">
        <v>267192.76900000003</v>
      </c>
      <c r="AD127" s="10">
        <v>267314.64200000005</v>
      </c>
      <c r="AE127" s="10">
        <v>267407.18699999998</v>
      </c>
    </row>
    <row r="128" spans="1:31">
      <c r="A128" t="s">
        <v>21</v>
      </c>
      <c r="B128" t="s">
        <v>33</v>
      </c>
      <c r="C128" t="s">
        <v>53</v>
      </c>
      <c r="D128" t="s">
        <v>251</v>
      </c>
      <c r="E128" t="s">
        <v>252</v>
      </c>
      <c r="F128" s="10">
        <v>249290</v>
      </c>
      <c r="G128" s="10">
        <v>251983.11799999993</v>
      </c>
      <c r="H128" s="10">
        <v>253870.19200000001</v>
      </c>
      <c r="I128" s="10">
        <v>255364.05600000001</v>
      </c>
      <c r="J128" s="10">
        <v>256453.87899999996</v>
      </c>
      <c r="K128" s="10">
        <v>257109.66899999999</v>
      </c>
      <c r="L128" s="10">
        <v>257466.19999999995</v>
      </c>
      <c r="M128" s="10">
        <v>257717.03400000004</v>
      </c>
      <c r="N128" s="10">
        <v>258356.87900000004</v>
      </c>
      <c r="O128" s="10">
        <v>259511.53299999997</v>
      </c>
      <c r="P128" s="10">
        <v>261198.95800000007</v>
      </c>
      <c r="Q128" s="10">
        <v>263242.87000000005</v>
      </c>
      <c r="R128" s="10">
        <v>265534.41800000012</v>
      </c>
      <c r="S128" s="10">
        <v>267893.99900000007</v>
      </c>
      <c r="T128" s="10">
        <v>270085.17900000012</v>
      </c>
      <c r="U128" s="10">
        <v>272230.87000000005</v>
      </c>
      <c r="V128" s="10">
        <v>274408.59599999996</v>
      </c>
      <c r="W128" s="10">
        <v>276533.82200000004</v>
      </c>
      <c r="X128" s="10">
        <v>278212.19400000002</v>
      </c>
      <c r="Y128" s="10">
        <v>279514.13</v>
      </c>
      <c r="Z128" s="10">
        <v>280662.58899999992</v>
      </c>
      <c r="AA128" s="10">
        <v>281896.98699999991</v>
      </c>
      <c r="AB128" s="10">
        <v>283294.17300000007</v>
      </c>
      <c r="AC128" s="10">
        <v>284803.25000000006</v>
      </c>
      <c r="AD128" s="10">
        <v>286334.49999999994</v>
      </c>
      <c r="AE128" s="10">
        <v>287835.62300000014</v>
      </c>
    </row>
    <row r="129" spans="1:31">
      <c r="A129" t="s">
        <v>21</v>
      </c>
      <c r="B129" t="s">
        <v>33</v>
      </c>
      <c r="C129" t="s">
        <v>53</v>
      </c>
      <c r="D129" t="s">
        <v>253</v>
      </c>
      <c r="E129" t="s">
        <v>254</v>
      </c>
      <c r="F129" s="10">
        <v>638312</v>
      </c>
      <c r="G129" s="10">
        <v>642571.96700000006</v>
      </c>
      <c r="H129" s="10">
        <v>646720.82700000005</v>
      </c>
      <c r="I129" s="10">
        <v>650947.40300000005</v>
      </c>
      <c r="J129" s="10">
        <v>654584.93899999978</v>
      </c>
      <c r="K129" s="10">
        <v>657802.07699999993</v>
      </c>
      <c r="L129" s="10">
        <v>660909.02599999995</v>
      </c>
      <c r="M129" s="10">
        <v>664091.18700000003</v>
      </c>
      <c r="N129" s="10">
        <v>667409.75800000003</v>
      </c>
      <c r="O129" s="10">
        <v>670752.17699999991</v>
      </c>
      <c r="P129" s="10">
        <v>674497.25300000014</v>
      </c>
      <c r="Q129" s="10">
        <v>678334.76</v>
      </c>
      <c r="R129" s="10">
        <v>682329.47600000002</v>
      </c>
      <c r="S129" s="10">
        <v>686245.12299999991</v>
      </c>
      <c r="T129" s="10">
        <v>690226.26900000009</v>
      </c>
      <c r="U129" s="10">
        <v>694363.15299999993</v>
      </c>
      <c r="V129" s="10">
        <v>698494.62099999993</v>
      </c>
      <c r="W129" s="10">
        <v>702174.55</v>
      </c>
      <c r="X129" s="10">
        <v>705567.7</v>
      </c>
      <c r="Y129" s="10">
        <v>708888.61199999985</v>
      </c>
      <c r="Z129" s="10">
        <v>712225.8</v>
      </c>
      <c r="AA129" s="10">
        <v>715490.72499999986</v>
      </c>
      <c r="AB129" s="10">
        <v>718677.03499999992</v>
      </c>
      <c r="AC129" s="10">
        <v>721776.09799999988</v>
      </c>
      <c r="AD129" s="10">
        <v>724796.36499999999</v>
      </c>
      <c r="AE129" s="10">
        <v>727751.62199999997</v>
      </c>
    </row>
    <row r="130" spans="1:31">
      <c r="A130" t="s">
        <v>19</v>
      </c>
      <c r="B130" t="s">
        <v>29</v>
      </c>
      <c r="C130" t="s">
        <v>47</v>
      </c>
      <c r="D130" t="s">
        <v>255</v>
      </c>
      <c r="E130" t="s">
        <v>256</v>
      </c>
      <c r="F130" s="10">
        <v>171094</v>
      </c>
      <c r="G130" s="10">
        <v>172033.68299999999</v>
      </c>
      <c r="H130" s="10">
        <v>172809.89300000007</v>
      </c>
      <c r="I130" s="10">
        <v>173691.25600000014</v>
      </c>
      <c r="J130" s="10">
        <v>174478.24400000006</v>
      </c>
      <c r="K130" s="10">
        <v>175196.55900000007</v>
      </c>
      <c r="L130" s="10">
        <v>176031.71400000001</v>
      </c>
      <c r="M130" s="10">
        <v>176806.87300000014</v>
      </c>
      <c r="N130" s="10">
        <v>177556.47199999998</v>
      </c>
      <c r="O130" s="10">
        <v>178436.56399999995</v>
      </c>
      <c r="P130" s="10">
        <v>179326.09999999998</v>
      </c>
      <c r="Q130" s="10">
        <v>180282.32699999996</v>
      </c>
      <c r="R130" s="10">
        <v>181296.22599999997</v>
      </c>
      <c r="S130" s="10">
        <v>182178.16000000003</v>
      </c>
      <c r="T130" s="10">
        <v>183095.85100000002</v>
      </c>
      <c r="U130" s="10">
        <v>184018.1369999999</v>
      </c>
      <c r="V130" s="10">
        <v>184999.97999999998</v>
      </c>
      <c r="W130" s="10">
        <v>185934.54799999998</v>
      </c>
      <c r="X130" s="10">
        <v>186821.701</v>
      </c>
      <c r="Y130" s="10">
        <v>187577.644</v>
      </c>
      <c r="Z130" s="10">
        <v>188351.40300000002</v>
      </c>
      <c r="AA130" s="10">
        <v>189128.43399999998</v>
      </c>
      <c r="AB130" s="10">
        <v>189905.91299999997</v>
      </c>
      <c r="AC130" s="10">
        <v>190656.91899999999</v>
      </c>
      <c r="AD130" s="10">
        <v>191372.10799999995</v>
      </c>
      <c r="AE130" s="10">
        <v>192072.51699999999</v>
      </c>
    </row>
    <row r="131" spans="1:31">
      <c r="A131" t="s">
        <v>25</v>
      </c>
      <c r="B131" t="s">
        <v>41</v>
      </c>
      <c r="C131" t="s">
        <v>65</v>
      </c>
      <c r="D131" t="s">
        <v>257</v>
      </c>
      <c r="E131" t="s">
        <v>258</v>
      </c>
      <c r="F131" s="10">
        <v>531363</v>
      </c>
      <c r="G131" s="10">
        <v>536159.32400000002</v>
      </c>
      <c r="H131" s="10">
        <v>540394.24200000009</v>
      </c>
      <c r="I131" s="10">
        <v>544406.321</v>
      </c>
      <c r="J131" s="10">
        <v>548190.67500000005</v>
      </c>
      <c r="K131" s="10">
        <v>551302.89899999998</v>
      </c>
      <c r="L131" s="10">
        <v>553950.38</v>
      </c>
      <c r="M131" s="10">
        <v>556829.68900000001</v>
      </c>
      <c r="N131" s="10">
        <v>560038.40399999998</v>
      </c>
      <c r="O131" s="10">
        <v>563425.86699999997</v>
      </c>
      <c r="P131" s="10">
        <v>567189.76899999997</v>
      </c>
      <c r="Q131" s="10">
        <v>571264.53799999994</v>
      </c>
      <c r="R131" s="10">
        <v>575504.58200000005</v>
      </c>
      <c r="S131" s="10">
        <v>579524.67699999991</v>
      </c>
      <c r="T131" s="10">
        <v>583676.179</v>
      </c>
      <c r="U131" s="10">
        <v>588202.73</v>
      </c>
      <c r="V131" s="10">
        <v>592419.33100000001</v>
      </c>
      <c r="W131" s="10">
        <v>596149.42500000005</v>
      </c>
      <c r="X131" s="10">
        <v>599551.68400000001</v>
      </c>
      <c r="Y131" s="10">
        <v>602923.80499999993</v>
      </c>
      <c r="Z131" s="10">
        <v>606213.70499999996</v>
      </c>
      <c r="AA131" s="10">
        <v>609497.66500000004</v>
      </c>
      <c r="AB131" s="10">
        <v>612809.40699999989</v>
      </c>
      <c r="AC131" s="10">
        <v>616105.68500000006</v>
      </c>
      <c r="AD131" s="10">
        <v>619357.13100000005</v>
      </c>
      <c r="AE131" s="10">
        <v>622527.48499999987</v>
      </c>
    </row>
    <row r="132" spans="1:31">
      <c r="A132" t="s">
        <v>21</v>
      </c>
      <c r="B132" t="s">
        <v>37</v>
      </c>
      <c r="C132" t="s">
        <v>59</v>
      </c>
      <c r="D132" t="s">
        <v>259</v>
      </c>
      <c r="E132" t="s">
        <v>260</v>
      </c>
      <c r="F132" s="10">
        <v>143854</v>
      </c>
      <c r="G132" s="10">
        <v>145642.52000000005</v>
      </c>
      <c r="H132" s="10">
        <v>147153.55100000001</v>
      </c>
      <c r="I132" s="10">
        <v>148565.48900000003</v>
      </c>
      <c r="J132" s="10">
        <v>149987.71100000001</v>
      </c>
      <c r="K132" s="10">
        <v>151251.53099999993</v>
      </c>
      <c r="L132" s="10">
        <v>152465.88399999999</v>
      </c>
      <c r="M132" s="10">
        <v>153517.59400000001</v>
      </c>
      <c r="N132" s="10">
        <v>154741.88999999993</v>
      </c>
      <c r="O132" s="10">
        <v>155916.48699999996</v>
      </c>
      <c r="P132" s="10">
        <v>157153.61499999999</v>
      </c>
      <c r="Q132" s="10">
        <v>158497.74300000002</v>
      </c>
      <c r="R132" s="10">
        <v>159865.00599999994</v>
      </c>
      <c r="S132" s="10">
        <v>161230.60200000001</v>
      </c>
      <c r="T132" s="10">
        <v>162626.212</v>
      </c>
      <c r="U132" s="10">
        <v>164051.38500000001</v>
      </c>
      <c r="V132" s="10">
        <v>165642.36899999998</v>
      </c>
      <c r="W132" s="10">
        <v>167080.68600000002</v>
      </c>
      <c r="X132" s="10">
        <v>168438.36199999991</v>
      </c>
      <c r="Y132" s="10">
        <v>169681.95599999992</v>
      </c>
      <c r="Z132" s="10">
        <v>170947.38800000001</v>
      </c>
      <c r="AA132" s="10">
        <v>172205.823</v>
      </c>
      <c r="AB132" s="10">
        <v>173418.76999999996</v>
      </c>
      <c r="AC132" s="10">
        <v>174588.90799999997</v>
      </c>
      <c r="AD132" s="10">
        <v>175720.53999999992</v>
      </c>
      <c r="AE132" s="10">
        <v>176826.29800000004</v>
      </c>
    </row>
    <row r="133" spans="1:31">
      <c r="A133" t="s">
        <v>25</v>
      </c>
      <c r="B133" t="s">
        <v>43</v>
      </c>
      <c r="C133" t="s">
        <v>61</v>
      </c>
      <c r="D133" t="s">
        <v>261</v>
      </c>
      <c r="E133" t="s">
        <v>262</v>
      </c>
      <c r="F133" s="10">
        <v>209837</v>
      </c>
      <c r="G133" s="10">
        <v>211217.818</v>
      </c>
      <c r="H133" s="10">
        <v>212333.65600000005</v>
      </c>
      <c r="I133" s="10">
        <v>213272.39399999991</v>
      </c>
      <c r="J133" s="10">
        <v>214026.18900000007</v>
      </c>
      <c r="K133" s="10">
        <v>214395.788</v>
      </c>
      <c r="L133" s="10">
        <v>214665.84200000009</v>
      </c>
      <c r="M133" s="10">
        <v>214892.09300000005</v>
      </c>
      <c r="N133" s="10">
        <v>215270.39500000002</v>
      </c>
      <c r="O133" s="10">
        <v>215832.74700000003</v>
      </c>
      <c r="P133" s="10">
        <v>216636.05299999999</v>
      </c>
      <c r="Q133" s="10">
        <v>217645.68900000004</v>
      </c>
      <c r="R133" s="10">
        <v>218857.495</v>
      </c>
      <c r="S133" s="10">
        <v>220054.12699999998</v>
      </c>
      <c r="T133" s="10">
        <v>221260.31699999992</v>
      </c>
      <c r="U133" s="10">
        <v>222564.43599999999</v>
      </c>
      <c r="V133" s="10">
        <v>223926.99299999996</v>
      </c>
      <c r="W133" s="10">
        <v>225095.008</v>
      </c>
      <c r="X133" s="10">
        <v>226003.79300000003</v>
      </c>
      <c r="Y133" s="10">
        <v>226762.29099999997</v>
      </c>
      <c r="Z133" s="10">
        <v>227446.5199999999</v>
      </c>
      <c r="AA133" s="10">
        <v>228145.31599999988</v>
      </c>
      <c r="AB133" s="10">
        <v>228907.522</v>
      </c>
      <c r="AC133" s="10">
        <v>229702.33100000009</v>
      </c>
      <c r="AD133" s="10">
        <v>230511.32300000003</v>
      </c>
      <c r="AE133" s="10">
        <v>231311.76399999997</v>
      </c>
    </row>
    <row r="134" spans="1:31">
      <c r="A134" t="s">
        <v>25</v>
      </c>
      <c r="B134" t="s">
        <v>41</v>
      </c>
      <c r="C134" t="s">
        <v>67</v>
      </c>
      <c r="D134" t="s">
        <v>263</v>
      </c>
      <c r="E134" t="s">
        <v>264</v>
      </c>
      <c r="F134" s="10">
        <v>165725</v>
      </c>
      <c r="G134" s="10">
        <v>167461.35699999999</v>
      </c>
      <c r="H134" s="10">
        <v>168994.34400000007</v>
      </c>
      <c r="I134" s="10">
        <v>170205.91099999996</v>
      </c>
      <c r="J134" s="10">
        <v>171317.44500000001</v>
      </c>
      <c r="K134" s="10">
        <v>172056.10900000003</v>
      </c>
      <c r="L134" s="10">
        <v>172630.24399999998</v>
      </c>
      <c r="M134" s="10">
        <v>173161.96100000001</v>
      </c>
      <c r="N134" s="10">
        <v>173985.5149999999</v>
      </c>
      <c r="O134" s="10">
        <v>174859.18800000008</v>
      </c>
      <c r="P134" s="10">
        <v>176014.67299999995</v>
      </c>
      <c r="Q134" s="10">
        <v>177397.39100000006</v>
      </c>
      <c r="R134" s="10">
        <v>178790.18599999996</v>
      </c>
      <c r="S134" s="10">
        <v>180281.96300000005</v>
      </c>
      <c r="T134" s="10">
        <v>181745.41400000002</v>
      </c>
      <c r="U134" s="10">
        <v>183109.041</v>
      </c>
      <c r="V134" s="10">
        <v>184456.38999999998</v>
      </c>
      <c r="W134" s="10">
        <v>185759.97300000003</v>
      </c>
      <c r="X134" s="10">
        <v>186845.14300000007</v>
      </c>
      <c r="Y134" s="10">
        <v>187760.576</v>
      </c>
      <c r="Z134" s="10">
        <v>188644.01199999999</v>
      </c>
      <c r="AA134" s="10">
        <v>189577.79600000003</v>
      </c>
      <c r="AB134" s="10">
        <v>190579.97999999998</v>
      </c>
      <c r="AC134" s="10">
        <v>191614.36299999992</v>
      </c>
      <c r="AD134" s="10">
        <v>192644.845</v>
      </c>
      <c r="AE134" s="10">
        <v>193653.75300000011</v>
      </c>
    </row>
    <row r="135" spans="1:31">
      <c r="A135" t="s">
        <v>25</v>
      </c>
      <c r="B135" t="s">
        <v>41</v>
      </c>
      <c r="C135" t="s">
        <v>65</v>
      </c>
      <c r="D135" t="s">
        <v>265</v>
      </c>
      <c r="E135" t="s">
        <v>266</v>
      </c>
      <c r="F135" s="10">
        <v>124975</v>
      </c>
      <c r="G135" s="10">
        <v>126198.86399999997</v>
      </c>
      <c r="H135" s="10">
        <v>126970.01800000001</v>
      </c>
      <c r="I135" s="10">
        <v>127610.55699999996</v>
      </c>
      <c r="J135" s="10">
        <v>128197.38400000001</v>
      </c>
      <c r="K135" s="10">
        <v>128688.829</v>
      </c>
      <c r="L135" s="10">
        <v>129004.30099999998</v>
      </c>
      <c r="M135" s="10">
        <v>129369.629</v>
      </c>
      <c r="N135" s="10">
        <v>129831.79300000003</v>
      </c>
      <c r="O135" s="10">
        <v>130428.21900000001</v>
      </c>
      <c r="P135" s="10">
        <v>131187.17600000004</v>
      </c>
      <c r="Q135" s="10">
        <v>132065.58599999998</v>
      </c>
      <c r="R135" s="10">
        <v>133096.065</v>
      </c>
      <c r="S135" s="10">
        <v>134097.43700000001</v>
      </c>
      <c r="T135" s="10">
        <v>135092.984</v>
      </c>
      <c r="U135" s="10">
        <v>136071.12299999999</v>
      </c>
      <c r="V135" s="10">
        <v>137037.353</v>
      </c>
      <c r="W135" s="10">
        <v>138023.42900000006</v>
      </c>
      <c r="X135" s="10">
        <v>138823.02700000003</v>
      </c>
      <c r="Y135" s="10">
        <v>139526.28399999999</v>
      </c>
      <c r="Z135" s="10">
        <v>140189.12500000006</v>
      </c>
      <c r="AA135" s="10">
        <v>140872.23099999997</v>
      </c>
      <c r="AB135" s="10">
        <v>141610.71100000004</v>
      </c>
      <c r="AC135" s="10">
        <v>142359.10300000003</v>
      </c>
      <c r="AD135" s="10">
        <v>143093.45799999998</v>
      </c>
      <c r="AE135" s="10">
        <v>143808.12799999997</v>
      </c>
    </row>
    <row r="136" spans="1:31">
      <c r="A136" t="s">
        <v>23</v>
      </c>
      <c r="B136" t="s">
        <v>39</v>
      </c>
      <c r="C136" t="s">
        <v>69</v>
      </c>
      <c r="D136" t="s">
        <v>267</v>
      </c>
      <c r="E136" t="s">
        <v>268</v>
      </c>
      <c r="F136" s="10">
        <v>218702</v>
      </c>
      <c r="G136" s="10">
        <v>223006.21999999994</v>
      </c>
      <c r="H136" s="10">
        <v>226675.78200000001</v>
      </c>
      <c r="I136" s="10">
        <v>230252.78399999999</v>
      </c>
      <c r="J136" s="10">
        <v>233652.66</v>
      </c>
      <c r="K136" s="10">
        <v>236943.36699999997</v>
      </c>
      <c r="L136" s="10">
        <v>240146.43199999994</v>
      </c>
      <c r="M136" s="10">
        <v>243304.52799999996</v>
      </c>
      <c r="N136" s="10">
        <v>246408.06200000001</v>
      </c>
      <c r="O136" s="10">
        <v>249505.99900000004</v>
      </c>
      <c r="P136" s="10">
        <v>252702.79900000003</v>
      </c>
      <c r="Q136" s="10">
        <v>255978.64999999997</v>
      </c>
      <c r="R136" s="10">
        <v>259300.3280000001</v>
      </c>
      <c r="S136" s="10">
        <v>262511.30300000007</v>
      </c>
      <c r="T136" s="10">
        <v>265749.94800000003</v>
      </c>
      <c r="U136" s="10">
        <v>268972.66699999984</v>
      </c>
      <c r="V136" s="10">
        <v>272532.8490000001</v>
      </c>
      <c r="W136" s="10">
        <v>275867.03099999996</v>
      </c>
      <c r="X136" s="10">
        <v>279021.06200000003</v>
      </c>
      <c r="Y136" s="10">
        <v>282170.05600000004</v>
      </c>
      <c r="Z136" s="10">
        <v>285369.62200000009</v>
      </c>
      <c r="AA136" s="10">
        <v>288562.13500000007</v>
      </c>
      <c r="AB136" s="10">
        <v>291713.94799999992</v>
      </c>
      <c r="AC136" s="10">
        <v>294824.7809999999</v>
      </c>
      <c r="AD136" s="10">
        <v>297899.15500000009</v>
      </c>
      <c r="AE136" s="10">
        <v>300928.11099999998</v>
      </c>
    </row>
    <row r="137" spans="1:31">
      <c r="A137" t="s">
        <v>19</v>
      </c>
      <c r="B137" t="s">
        <v>27</v>
      </c>
      <c r="C137" t="s">
        <v>49</v>
      </c>
      <c r="D137" t="s">
        <v>269</v>
      </c>
      <c r="E137" t="s">
        <v>270</v>
      </c>
      <c r="F137" s="10">
        <v>107718</v>
      </c>
      <c r="G137" s="10">
        <v>107694.52799999999</v>
      </c>
      <c r="H137" s="10">
        <v>107684.45900000005</v>
      </c>
      <c r="I137" s="10">
        <v>107708.60899999997</v>
      </c>
      <c r="J137" s="10">
        <v>107697.21299999995</v>
      </c>
      <c r="K137" s="10">
        <v>107630.19999999997</v>
      </c>
      <c r="L137" s="10">
        <v>107502.231</v>
      </c>
      <c r="M137" s="10">
        <v>107403.10600000003</v>
      </c>
      <c r="N137" s="10">
        <v>107377.62300000001</v>
      </c>
      <c r="O137" s="10">
        <v>107365.40399999999</v>
      </c>
      <c r="P137" s="10">
        <v>107516.34000000001</v>
      </c>
      <c r="Q137" s="10">
        <v>107562.60899999998</v>
      </c>
      <c r="R137" s="10">
        <v>107642.87600000002</v>
      </c>
      <c r="S137" s="10">
        <v>107660.36500000005</v>
      </c>
      <c r="T137" s="10">
        <v>107780.01200000003</v>
      </c>
      <c r="U137" s="10">
        <v>107966.97100000005</v>
      </c>
      <c r="V137" s="10">
        <v>108127.33199999998</v>
      </c>
      <c r="W137" s="10">
        <v>108245.25800000007</v>
      </c>
      <c r="X137" s="10">
        <v>108274.72500000002</v>
      </c>
      <c r="Y137" s="10">
        <v>108313.99500000001</v>
      </c>
      <c r="Z137" s="10">
        <v>108363.285</v>
      </c>
      <c r="AA137" s="10">
        <v>108408.08100000001</v>
      </c>
      <c r="AB137" s="10">
        <v>108443.94899999998</v>
      </c>
      <c r="AC137" s="10">
        <v>108463.985</v>
      </c>
      <c r="AD137" s="10">
        <v>108473.95100000002</v>
      </c>
      <c r="AE137" s="10">
        <v>108474.60999999997</v>
      </c>
    </row>
    <row r="138" spans="1:31">
      <c r="A138" t="s">
        <v>23</v>
      </c>
      <c r="B138" t="s">
        <v>39</v>
      </c>
      <c r="C138" t="s">
        <v>69</v>
      </c>
      <c r="D138" t="s">
        <v>271</v>
      </c>
      <c r="E138" t="s">
        <v>272</v>
      </c>
      <c r="F138" s="10">
        <v>149880</v>
      </c>
      <c r="G138" s="10">
        <v>151961.40400000007</v>
      </c>
      <c r="H138" s="10">
        <v>154100.79000000007</v>
      </c>
      <c r="I138" s="10">
        <v>156217.52700000003</v>
      </c>
      <c r="J138" s="10">
        <v>158200.34999999995</v>
      </c>
      <c r="K138" s="10">
        <v>160099.049</v>
      </c>
      <c r="L138" s="10">
        <v>161897.29700000014</v>
      </c>
      <c r="M138" s="10">
        <v>163794.43499999991</v>
      </c>
      <c r="N138" s="10">
        <v>165554.39499999999</v>
      </c>
      <c r="O138" s="10">
        <v>167372.33600000004</v>
      </c>
      <c r="P138" s="10">
        <v>169198.21399999995</v>
      </c>
      <c r="Q138" s="10">
        <v>171056.359</v>
      </c>
      <c r="R138" s="10">
        <v>172948.239</v>
      </c>
      <c r="S138" s="10">
        <v>174789.30100000001</v>
      </c>
      <c r="T138" s="10">
        <v>176655.17899999995</v>
      </c>
      <c r="U138" s="10">
        <v>178446.66100000005</v>
      </c>
      <c r="V138" s="10">
        <v>180264.35399999996</v>
      </c>
      <c r="W138" s="10">
        <v>181921.49799999996</v>
      </c>
      <c r="X138" s="10">
        <v>183454.46999999994</v>
      </c>
      <c r="Y138" s="10">
        <v>185039.20999999996</v>
      </c>
      <c r="Z138" s="10">
        <v>186594.23500000004</v>
      </c>
      <c r="AA138" s="10">
        <v>188130.71899999998</v>
      </c>
      <c r="AB138" s="10">
        <v>189637.38499999995</v>
      </c>
      <c r="AC138" s="10">
        <v>191126.30900000007</v>
      </c>
      <c r="AD138" s="10">
        <v>192606.78700000004</v>
      </c>
      <c r="AE138" s="10">
        <v>194059.39000000004</v>
      </c>
    </row>
    <row r="139" spans="1:31">
      <c r="A139" t="s">
        <v>19</v>
      </c>
      <c r="B139" t="s">
        <v>29</v>
      </c>
      <c r="C139" t="s">
        <v>47</v>
      </c>
      <c r="D139" t="s">
        <v>273</v>
      </c>
      <c r="E139" t="s">
        <v>274</v>
      </c>
      <c r="F139" s="10">
        <v>162376</v>
      </c>
      <c r="G139" s="10">
        <v>162852.78799999997</v>
      </c>
      <c r="H139" s="10">
        <v>163330.67300000001</v>
      </c>
      <c r="I139" s="10">
        <v>163790.36699999994</v>
      </c>
      <c r="J139" s="10">
        <v>164083.41800000006</v>
      </c>
      <c r="K139" s="10">
        <v>164441.72899999996</v>
      </c>
      <c r="L139" s="10">
        <v>164739.40600000005</v>
      </c>
      <c r="M139" s="10">
        <v>165017.79999999999</v>
      </c>
      <c r="N139" s="10">
        <v>165427.745</v>
      </c>
      <c r="O139" s="10">
        <v>165860.6749999999</v>
      </c>
      <c r="P139" s="10">
        <v>166466.52099999995</v>
      </c>
      <c r="Q139" s="10">
        <v>167103.00899999999</v>
      </c>
      <c r="R139" s="10">
        <v>167758.41099999999</v>
      </c>
      <c r="S139" s="10">
        <v>168340.79299999989</v>
      </c>
      <c r="T139" s="10">
        <v>169012.95699999999</v>
      </c>
      <c r="U139" s="10">
        <v>169730.19200000001</v>
      </c>
      <c r="V139" s="10">
        <v>170459.223</v>
      </c>
      <c r="W139" s="10">
        <v>171131.11600000004</v>
      </c>
      <c r="X139" s="10">
        <v>171689.80500000002</v>
      </c>
      <c r="Y139" s="10">
        <v>172230.81299999997</v>
      </c>
      <c r="Z139" s="10">
        <v>172782.03499999997</v>
      </c>
      <c r="AA139" s="10">
        <v>173329.09600000008</v>
      </c>
      <c r="AB139" s="10">
        <v>173867.21199999994</v>
      </c>
      <c r="AC139" s="10">
        <v>174374.45600000006</v>
      </c>
      <c r="AD139" s="10">
        <v>174859.47399999999</v>
      </c>
      <c r="AE139" s="10">
        <v>175330.36599999992</v>
      </c>
    </row>
    <row r="140" spans="1:31">
      <c r="A140" t="s">
        <v>19</v>
      </c>
      <c r="B140" t="s">
        <v>31</v>
      </c>
      <c r="C140" t="s">
        <v>45</v>
      </c>
      <c r="D140" t="s">
        <v>275</v>
      </c>
      <c r="E140" t="s">
        <v>276</v>
      </c>
      <c r="F140" s="10">
        <v>203672</v>
      </c>
      <c r="G140" s="10">
        <v>204338.25100000005</v>
      </c>
      <c r="H140" s="10">
        <v>204995.20499999999</v>
      </c>
      <c r="I140" s="10">
        <v>205748.32699999993</v>
      </c>
      <c r="J140" s="10">
        <v>206394.277</v>
      </c>
      <c r="K140" s="10">
        <v>206936.90800000002</v>
      </c>
      <c r="L140" s="10">
        <v>207473.85500000004</v>
      </c>
      <c r="M140" s="10">
        <v>208064.28700000004</v>
      </c>
      <c r="N140" s="10">
        <v>208649.59000000003</v>
      </c>
      <c r="O140" s="10">
        <v>209262.46400000001</v>
      </c>
      <c r="P140" s="10">
        <v>209994.63200000004</v>
      </c>
      <c r="Q140" s="10">
        <v>210718.87800000003</v>
      </c>
      <c r="R140" s="10">
        <v>211590.25799999997</v>
      </c>
      <c r="S140" s="10">
        <v>212453.01699999991</v>
      </c>
      <c r="T140" s="10">
        <v>213258.258</v>
      </c>
      <c r="U140" s="10">
        <v>214070.39599999998</v>
      </c>
      <c r="V140" s="10">
        <v>214954.69499999998</v>
      </c>
      <c r="W140" s="10">
        <v>215720.481</v>
      </c>
      <c r="X140" s="10">
        <v>216462.77999999994</v>
      </c>
      <c r="Y140" s="10">
        <v>217085.80699999988</v>
      </c>
      <c r="Z140" s="10">
        <v>217739.59600000005</v>
      </c>
      <c r="AA140" s="10">
        <v>218385.71900000001</v>
      </c>
      <c r="AB140" s="10">
        <v>219025.98199999999</v>
      </c>
      <c r="AC140" s="10">
        <v>219647.02000000002</v>
      </c>
      <c r="AD140" s="10">
        <v>220240.35000000003</v>
      </c>
      <c r="AE140" s="10">
        <v>220819.38100000002</v>
      </c>
    </row>
    <row r="141" spans="1:31">
      <c r="A141" t="s">
        <v>21</v>
      </c>
      <c r="B141" t="s">
        <v>33</v>
      </c>
      <c r="C141" t="s">
        <v>57</v>
      </c>
      <c r="D141" t="s">
        <v>277</v>
      </c>
      <c r="E141" t="s">
        <v>278</v>
      </c>
      <c r="F141" s="10">
        <v>30337</v>
      </c>
      <c r="G141" s="10">
        <v>30221.566999999995</v>
      </c>
      <c r="H141" s="10">
        <v>30272.435999999983</v>
      </c>
      <c r="I141" s="10">
        <v>30313.674999999996</v>
      </c>
      <c r="J141" s="10">
        <v>30397.268999999989</v>
      </c>
      <c r="K141" s="10">
        <v>30377.246000000003</v>
      </c>
      <c r="L141" s="10">
        <v>30470.642999999996</v>
      </c>
      <c r="M141" s="10">
        <v>30557.62799999999</v>
      </c>
      <c r="N141" s="10">
        <v>30691.343999999994</v>
      </c>
      <c r="O141" s="10">
        <v>30830.281999999996</v>
      </c>
      <c r="P141" s="10">
        <v>30974.176999999989</v>
      </c>
      <c r="Q141" s="10">
        <v>31126.320000000003</v>
      </c>
      <c r="R141" s="10">
        <v>31255.027000000009</v>
      </c>
      <c r="S141" s="10">
        <v>31405.535999999993</v>
      </c>
      <c r="T141" s="10">
        <v>31559.067000000006</v>
      </c>
      <c r="U141" s="10">
        <v>31738.546000000009</v>
      </c>
      <c r="V141" s="10">
        <v>31893.065000000017</v>
      </c>
      <c r="W141" s="10">
        <v>32051.086000000007</v>
      </c>
      <c r="X141" s="10">
        <v>32201.046999999999</v>
      </c>
      <c r="Y141" s="10">
        <v>32342.85</v>
      </c>
      <c r="Z141" s="10">
        <v>32493.076000000005</v>
      </c>
      <c r="AA141" s="10">
        <v>32641.733999999997</v>
      </c>
      <c r="AB141" s="10">
        <v>32786.749000000003</v>
      </c>
      <c r="AC141" s="10">
        <v>32925.763000000006</v>
      </c>
      <c r="AD141" s="10">
        <v>33060.087999999989</v>
      </c>
      <c r="AE141" s="10">
        <v>33191.040999999997</v>
      </c>
    </row>
    <row r="142" spans="1:31">
      <c r="A142" t="s">
        <v>19</v>
      </c>
      <c r="B142" t="s">
        <v>29</v>
      </c>
      <c r="C142" t="s">
        <v>47</v>
      </c>
      <c r="D142" t="s">
        <v>279</v>
      </c>
      <c r="E142" t="s">
        <v>280</v>
      </c>
      <c r="F142" s="10">
        <v>188963</v>
      </c>
      <c r="G142" s="10">
        <v>191494.42600000004</v>
      </c>
      <c r="H142" s="10">
        <v>193635.755</v>
      </c>
      <c r="I142" s="10">
        <v>195599.50999999992</v>
      </c>
      <c r="J142" s="10">
        <v>197398.40499999997</v>
      </c>
      <c r="K142" s="10">
        <v>199046.40300000008</v>
      </c>
      <c r="L142" s="10">
        <v>200548.57</v>
      </c>
      <c r="M142" s="10">
        <v>201969.62599999999</v>
      </c>
      <c r="N142" s="10">
        <v>203448.18799999999</v>
      </c>
      <c r="O142" s="10">
        <v>205078.00600000005</v>
      </c>
      <c r="P142" s="10">
        <v>206800.61699999997</v>
      </c>
      <c r="Q142" s="10">
        <v>208602.05899999995</v>
      </c>
      <c r="R142" s="10">
        <v>210471.09600000002</v>
      </c>
      <c r="S142" s="10">
        <v>212263.62599999996</v>
      </c>
      <c r="T142" s="10">
        <v>214096.10599999994</v>
      </c>
      <c r="U142" s="10">
        <v>216073.72899999996</v>
      </c>
      <c r="V142" s="10">
        <v>218005.07699999993</v>
      </c>
      <c r="W142" s="10">
        <v>219914.87799999991</v>
      </c>
      <c r="X142" s="10">
        <v>221693.02499999999</v>
      </c>
      <c r="Y142" s="10">
        <v>223390.10099999997</v>
      </c>
      <c r="Z142" s="10">
        <v>225091.92199999996</v>
      </c>
      <c r="AA142" s="10">
        <v>226779.64399999991</v>
      </c>
      <c r="AB142" s="10">
        <v>228461.41099999996</v>
      </c>
      <c r="AC142" s="10">
        <v>230119.39600000004</v>
      </c>
      <c r="AD142" s="10">
        <v>231743.71399999998</v>
      </c>
      <c r="AE142" s="10">
        <v>233336.07100000008</v>
      </c>
    </row>
    <row r="143" spans="1:31">
      <c r="A143" t="s">
        <v>21</v>
      </c>
      <c r="B143" t="s">
        <v>35</v>
      </c>
      <c r="C143" t="s">
        <v>55</v>
      </c>
      <c r="D143" t="s">
        <v>281</v>
      </c>
      <c r="E143" t="s">
        <v>282</v>
      </c>
      <c r="F143" s="10">
        <v>239016</v>
      </c>
      <c r="G143" s="10">
        <v>241077.96000000002</v>
      </c>
      <c r="H143" s="10">
        <v>243042.70300000007</v>
      </c>
      <c r="I143" s="10">
        <v>244847.08699999991</v>
      </c>
      <c r="J143" s="10">
        <v>246546.66099999993</v>
      </c>
      <c r="K143" s="10">
        <v>248248.64599999989</v>
      </c>
      <c r="L143" s="10">
        <v>249910.40299999996</v>
      </c>
      <c r="M143" s="10">
        <v>251651.07600000006</v>
      </c>
      <c r="N143" s="10">
        <v>253422.21900000007</v>
      </c>
      <c r="O143" s="10">
        <v>255321.92899999995</v>
      </c>
      <c r="P143" s="10">
        <v>257415.07500000001</v>
      </c>
      <c r="Q143" s="10">
        <v>259418.63000000003</v>
      </c>
      <c r="R143" s="10">
        <v>261648.63700000005</v>
      </c>
      <c r="S143" s="10">
        <v>263847.05499999993</v>
      </c>
      <c r="T143" s="10">
        <v>265878.66600000003</v>
      </c>
      <c r="U143" s="10">
        <v>267980.84899999993</v>
      </c>
      <c r="V143" s="10">
        <v>270371.35700000013</v>
      </c>
      <c r="W143" s="10">
        <v>272684.0849999999</v>
      </c>
      <c r="X143" s="10">
        <v>274679.23400000005</v>
      </c>
      <c r="Y143" s="10">
        <v>276602.326</v>
      </c>
      <c r="Z143" s="10">
        <v>278574.07699999999</v>
      </c>
      <c r="AA143" s="10">
        <v>280567.99600000016</v>
      </c>
      <c r="AB143" s="10">
        <v>282554.78299999994</v>
      </c>
      <c r="AC143" s="10">
        <v>284511.86599999992</v>
      </c>
      <c r="AD143" s="10">
        <v>286450.69099999993</v>
      </c>
      <c r="AE143" s="10">
        <v>288364.9800000001</v>
      </c>
    </row>
    <row r="144" spans="1:31">
      <c r="A144" t="s">
        <v>19</v>
      </c>
      <c r="B144" t="s">
        <v>29</v>
      </c>
      <c r="C144" t="s">
        <v>51</v>
      </c>
      <c r="D144" t="s">
        <v>283</v>
      </c>
      <c r="E144" t="s">
        <v>284</v>
      </c>
      <c r="F144" s="10">
        <v>220051</v>
      </c>
      <c r="G144" s="10">
        <v>220334.20599999998</v>
      </c>
      <c r="H144" s="10">
        <v>220520.856</v>
      </c>
      <c r="I144" s="10">
        <v>220691.27500000005</v>
      </c>
      <c r="J144" s="10">
        <v>220782.17400000003</v>
      </c>
      <c r="K144" s="10">
        <v>220890.18400000001</v>
      </c>
      <c r="L144" s="10">
        <v>220966.389</v>
      </c>
      <c r="M144" s="10">
        <v>221052.092</v>
      </c>
      <c r="N144" s="10">
        <v>221157.35499999995</v>
      </c>
      <c r="O144" s="10">
        <v>221241.44399999999</v>
      </c>
      <c r="P144" s="10">
        <v>221536.48600000003</v>
      </c>
      <c r="Q144" s="10">
        <v>221919.26899999997</v>
      </c>
      <c r="R144" s="10">
        <v>222325.19600000005</v>
      </c>
      <c r="S144" s="10">
        <v>222716.696</v>
      </c>
      <c r="T144" s="10">
        <v>223252.48499999999</v>
      </c>
      <c r="U144" s="10">
        <v>223851.44999999992</v>
      </c>
      <c r="V144" s="10">
        <v>224421.804</v>
      </c>
      <c r="W144" s="10">
        <v>224950.75800000003</v>
      </c>
      <c r="X144" s="10">
        <v>225487.04200000002</v>
      </c>
      <c r="Y144" s="10">
        <v>225899.56400000001</v>
      </c>
      <c r="Z144" s="10">
        <v>226348.65999999995</v>
      </c>
      <c r="AA144" s="10">
        <v>226801.103</v>
      </c>
      <c r="AB144" s="10">
        <v>227257.92499999999</v>
      </c>
      <c r="AC144" s="10">
        <v>227691.01799999992</v>
      </c>
      <c r="AD144" s="10">
        <v>228087.37899999993</v>
      </c>
      <c r="AE144" s="10">
        <v>228467.98200000002</v>
      </c>
    </row>
    <row r="145" spans="1:31">
      <c r="A145" t="s">
        <v>19</v>
      </c>
      <c r="B145" t="s">
        <v>31</v>
      </c>
      <c r="C145" t="s">
        <v>45</v>
      </c>
      <c r="D145" t="s">
        <v>285</v>
      </c>
      <c r="E145" t="s">
        <v>286</v>
      </c>
      <c r="F145" s="10">
        <v>448589</v>
      </c>
      <c r="G145" s="10">
        <v>453362.22599999985</v>
      </c>
      <c r="H145" s="10">
        <v>457379.31899999996</v>
      </c>
      <c r="I145" s="10">
        <v>460840.64799999993</v>
      </c>
      <c r="J145" s="10">
        <v>463873.04099999979</v>
      </c>
      <c r="K145" s="10">
        <v>466204.52400000003</v>
      </c>
      <c r="L145" s="10">
        <v>468152.65600000019</v>
      </c>
      <c r="M145" s="10">
        <v>469898.33400000009</v>
      </c>
      <c r="N145" s="10">
        <v>472166.951</v>
      </c>
      <c r="O145" s="10">
        <v>474786.64499999996</v>
      </c>
      <c r="P145" s="10">
        <v>477836.77399999986</v>
      </c>
      <c r="Q145" s="10">
        <v>481207.79099999997</v>
      </c>
      <c r="R145" s="10">
        <v>484792.92099999997</v>
      </c>
      <c r="S145" s="10">
        <v>488444.18300000008</v>
      </c>
      <c r="T145" s="10">
        <v>492011.77800000022</v>
      </c>
      <c r="U145" s="10">
        <v>495330.92499999999</v>
      </c>
      <c r="V145" s="10">
        <v>498931.32299999974</v>
      </c>
      <c r="W145" s="10">
        <v>502236.49799999996</v>
      </c>
      <c r="X145" s="10">
        <v>505029.41899999988</v>
      </c>
      <c r="Y145" s="10">
        <v>507572.39700000017</v>
      </c>
      <c r="Z145" s="10">
        <v>510012.23299999995</v>
      </c>
      <c r="AA145" s="10">
        <v>512572.12999999989</v>
      </c>
      <c r="AB145" s="10">
        <v>515266.0909999999</v>
      </c>
      <c r="AC145" s="10">
        <v>518047.81299999997</v>
      </c>
      <c r="AD145" s="10">
        <v>520852.05299999996</v>
      </c>
      <c r="AE145" s="10">
        <v>523624.59400000004</v>
      </c>
    </row>
    <row r="146" spans="1:31">
      <c r="A146" t="s">
        <v>21</v>
      </c>
      <c r="B146" t="s">
        <v>35</v>
      </c>
      <c r="C146" t="s">
        <v>53</v>
      </c>
      <c r="D146" t="s">
        <v>287</v>
      </c>
      <c r="E146" t="s">
        <v>288</v>
      </c>
      <c r="F146" s="10">
        <v>250359</v>
      </c>
      <c r="G146" s="10">
        <v>251846.62699999995</v>
      </c>
      <c r="H146" s="10">
        <v>253356.18399999995</v>
      </c>
      <c r="I146" s="10">
        <v>254741.75199999998</v>
      </c>
      <c r="J146" s="10">
        <v>256125.71400000001</v>
      </c>
      <c r="K146" s="10">
        <v>257374.35500000004</v>
      </c>
      <c r="L146" s="10">
        <v>258513.47799999992</v>
      </c>
      <c r="M146" s="10">
        <v>259844.58099999998</v>
      </c>
      <c r="N146" s="10">
        <v>261064.41300000012</v>
      </c>
      <c r="O146" s="10">
        <v>262389.80099999998</v>
      </c>
      <c r="P146" s="10">
        <v>263656.36400000012</v>
      </c>
      <c r="Q146" s="10">
        <v>265028.91200000007</v>
      </c>
      <c r="R146" s="10">
        <v>266473.89600000001</v>
      </c>
      <c r="S146" s="10">
        <v>267726.20399999997</v>
      </c>
      <c r="T146" s="10">
        <v>269134.70600000001</v>
      </c>
      <c r="U146" s="10">
        <v>270470.40999999992</v>
      </c>
      <c r="V146" s="10">
        <v>271760.47699999996</v>
      </c>
      <c r="W146" s="10">
        <v>272913.81899999996</v>
      </c>
      <c r="X146" s="10">
        <v>274004.09399999998</v>
      </c>
      <c r="Y146" s="10">
        <v>274993.96999999997</v>
      </c>
      <c r="Z146" s="10">
        <v>275972.05099999986</v>
      </c>
      <c r="AA146" s="10">
        <v>276930.30700000003</v>
      </c>
      <c r="AB146" s="10">
        <v>277854.0940000001</v>
      </c>
      <c r="AC146" s="10">
        <v>278744.42100000003</v>
      </c>
      <c r="AD146" s="10">
        <v>279587.33800000005</v>
      </c>
      <c r="AE146" s="10">
        <v>280395.35500000004</v>
      </c>
    </row>
    <row r="147" spans="1:31">
      <c r="A147" t="s">
        <v>25</v>
      </c>
      <c r="B147" t="s">
        <v>41</v>
      </c>
      <c r="C147" t="s">
        <v>65</v>
      </c>
      <c r="D147" t="s">
        <v>289</v>
      </c>
      <c r="E147" t="s">
        <v>290</v>
      </c>
      <c r="F147" s="10">
        <v>104708</v>
      </c>
      <c r="G147" s="10">
        <v>105863.61</v>
      </c>
      <c r="H147" s="10">
        <v>106723.40100000001</v>
      </c>
      <c r="I147" s="10">
        <v>107546.177</v>
      </c>
      <c r="J147" s="10">
        <v>108437.47899999998</v>
      </c>
      <c r="K147" s="10">
        <v>109308.90199999999</v>
      </c>
      <c r="L147" s="10">
        <v>110099.13300000003</v>
      </c>
      <c r="M147" s="10">
        <v>110954.90199999997</v>
      </c>
      <c r="N147" s="10">
        <v>111843.74</v>
      </c>
      <c r="O147" s="10">
        <v>112796.65799999995</v>
      </c>
      <c r="P147" s="10">
        <v>113863.09900000002</v>
      </c>
      <c r="Q147" s="10">
        <v>115000.74599999997</v>
      </c>
      <c r="R147" s="10">
        <v>116104.32400000007</v>
      </c>
      <c r="S147" s="10">
        <v>117203.87199999996</v>
      </c>
      <c r="T147" s="10">
        <v>118339.57400000001</v>
      </c>
      <c r="U147" s="10">
        <v>119495.06200000001</v>
      </c>
      <c r="V147" s="10">
        <v>120668.37300000001</v>
      </c>
      <c r="W147" s="10">
        <v>121721.54899999998</v>
      </c>
      <c r="X147" s="10">
        <v>122731.74599999997</v>
      </c>
      <c r="Y147" s="10">
        <v>123681.145</v>
      </c>
      <c r="Z147" s="10">
        <v>124631.53800000002</v>
      </c>
      <c r="AA147" s="10">
        <v>125568.22499999996</v>
      </c>
      <c r="AB147" s="10">
        <v>126483.00199999999</v>
      </c>
      <c r="AC147" s="10">
        <v>127376.34299999999</v>
      </c>
      <c r="AD147" s="10">
        <v>128242.00599999992</v>
      </c>
      <c r="AE147" s="10">
        <v>129083.40300000002</v>
      </c>
    </row>
    <row r="148" spans="1:31">
      <c r="A148" t="s">
        <v>21</v>
      </c>
      <c r="B148" t="s">
        <v>35</v>
      </c>
      <c r="C148" t="s">
        <v>55</v>
      </c>
      <c r="D148" t="s">
        <v>291</v>
      </c>
      <c r="E148" t="s">
        <v>292</v>
      </c>
      <c r="F148" s="10">
        <v>164453</v>
      </c>
      <c r="G148" s="10">
        <v>165143.26200000005</v>
      </c>
      <c r="H148" s="10">
        <v>165897.21100000001</v>
      </c>
      <c r="I148" s="10">
        <v>166666.63400000002</v>
      </c>
      <c r="J148" s="10">
        <v>167391.35000000003</v>
      </c>
      <c r="K148" s="10">
        <v>168052.32900000006</v>
      </c>
      <c r="L148" s="10">
        <v>168701.16100000002</v>
      </c>
      <c r="M148" s="10">
        <v>169464.08199999999</v>
      </c>
      <c r="N148" s="10">
        <v>170279.33199999999</v>
      </c>
      <c r="O148" s="10">
        <v>171076.03699999998</v>
      </c>
      <c r="P148" s="10">
        <v>171915.03000000009</v>
      </c>
      <c r="Q148" s="10">
        <v>172872.67100000012</v>
      </c>
      <c r="R148" s="10">
        <v>173811.74499999997</v>
      </c>
      <c r="S148" s="10">
        <v>174751.81200000001</v>
      </c>
      <c r="T148" s="10">
        <v>175767.49599999998</v>
      </c>
      <c r="U148" s="10">
        <v>176875.35400000005</v>
      </c>
      <c r="V148" s="10">
        <v>178091.49799999999</v>
      </c>
      <c r="W148" s="10">
        <v>179081.56900000011</v>
      </c>
      <c r="X148" s="10">
        <v>180096.71800000002</v>
      </c>
      <c r="Y148" s="10">
        <v>181056.28999999992</v>
      </c>
      <c r="Z148" s="10">
        <v>182055.89700000008</v>
      </c>
      <c r="AA148" s="10">
        <v>183042.56899999999</v>
      </c>
      <c r="AB148" s="10">
        <v>184011.54599999997</v>
      </c>
      <c r="AC148" s="10">
        <v>184974.17799999996</v>
      </c>
      <c r="AD148" s="10">
        <v>185926.81200000001</v>
      </c>
      <c r="AE148" s="10">
        <v>186874.95600000006</v>
      </c>
    </row>
    <row r="149" spans="1:31">
      <c r="A149" t="s">
        <v>25</v>
      </c>
      <c r="B149" t="s">
        <v>43</v>
      </c>
      <c r="C149" t="s">
        <v>61</v>
      </c>
      <c r="D149" t="s">
        <v>293</v>
      </c>
      <c r="E149" t="s">
        <v>294</v>
      </c>
      <c r="F149" s="10">
        <v>432710</v>
      </c>
      <c r="G149" s="10">
        <v>435698.36999999988</v>
      </c>
      <c r="H149" s="10">
        <v>438799.09299999994</v>
      </c>
      <c r="I149" s="10">
        <v>441844.48200000008</v>
      </c>
      <c r="J149" s="10">
        <v>444765.09899999993</v>
      </c>
      <c r="K149" s="10">
        <v>447280.39699999988</v>
      </c>
      <c r="L149" s="10">
        <v>449740.66200000007</v>
      </c>
      <c r="M149" s="10">
        <v>452587.75199999992</v>
      </c>
      <c r="N149" s="10">
        <v>455362.61199999985</v>
      </c>
      <c r="O149" s="10">
        <v>458251.28900000005</v>
      </c>
      <c r="P149" s="10">
        <v>461300.38099999988</v>
      </c>
      <c r="Q149" s="10">
        <v>464431.49299999996</v>
      </c>
      <c r="R149" s="10">
        <v>467733.96500000003</v>
      </c>
      <c r="S149" s="10">
        <v>470947.52</v>
      </c>
      <c r="T149" s="10">
        <v>474221.93099999992</v>
      </c>
      <c r="U149" s="10">
        <v>477605.88400000008</v>
      </c>
      <c r="V149" s="10">
        <v>480903.33899999992</v>
      </c>
      <c r="W149" s="10">
        <v>483913.18599999999</v>
      </c>
      <c r="X149" s="10">
        <v>486781.342</v>
      </c>
      <c r="Y149" s="10">
        <v>489555.06800000014</v>
      </c>
      <c r="Z149" s="10">
        <v>492326.18400000001</v>
      </c>
      <c r="AA149" s="10">
        <v>495028.11400000006</v>
      </c>
      <c r="AB149" s="10">
        <v>497644.995</v>
      </c>
      <c r="AC149" s="10">
        <v>500170.26900000009</v>
      </c>
      <c r="AD149" s="10">
        <v>502596.10600000003</v>
      </c>
      <c r="AE149" s="10">
        <v>504947.50600000005</v>
      </c>
    </row>
    <row r="150" spans="1:31">
      <c r="A150" t="s">
        <v>25</v>
      </c>
      <c r="B150" t="s">
        <v>43</v>
      </c>
      <c r="C150" t="s">
        <v>61</v>
      </c>
      <c r="D150" t="s">
        <v>295</v>
      </c>
      <c r="E150" t="s">
        <v>296</v>
      </c>
      <c r="F150" s="10">
        <v>214497</v>
      </c>
      <c r="G150" s="10">
        <v>217083.86200000002</v>
      </c>
      <c r="H150" s="10">
        <v>219395.12699999998</v>
      </c>
      <c r="I150" s="10">
        <v>221466.39199999991</v>
      </c>
      <c r="J150" s="10">
        <v>223410.17300000004</v>
      </c>
      <c r="K150" s="10">
        <v>225278.48199999999</v>
      </c>
      <c r="L150" s="10">
        <v>226899.18700000001</v>
      </c>
      <c r="M150" s="10">
        <v>228550.99399999998</v>
      </c>
      <c r="N150" s="10">
        <v>230329.33000000007</v>
      </c>
      <c r="O150" s="10">
        <v>232208.57400000005</v>
      </c>
      <c r="P150" s="10">
        <v>234201.06599999993</v>
      </c>
      <c r="Q150" s="10">
        <v>236172.79499999995</v>
      </c>
      <c r="R150" s="10">
        <v>238353.14800000004</v>
      </c>
      <c r="S150" s="10">
        <v>240436.54100000003</v>
      </c>
      <c r="T150" s="10">
        <v>242506.36199999999</v>
      </c>
      <c r="U150" s="10">
        <v>244558.16800000001</v>
      </c>
      <c r="V150" s="10">
        <v>246605.74399999998</v>
      </c>
      <c r="W150" s="10">
        <v>248569.41199999998</v>
      </c>
      <c r="X150" s="10">
        <v>250404.04700000002</v>
      </c>
      <c r="Y150" s="10">
        <v>252186.8759999999</v>
      </c>
      <c r="Z150" s="10">
        <v>253978.99600000001</v>
      </c>
      <c r="AA150" s="10">
        <v>255792.86900000006</v>
      </c>
      <c r="AB150" s="10">
        <v>257611.45899999997</v>
      </c>
      <c r="AC150" s="10">
        <v>259426.454</v>
      </c>
      <c r="AD150" s="10">
        <v>261227.92800000004</v>
      </c>
      <c r="AE150" s="10">
        <v>263008.92899999989</v>
      </c>
    </row>
    <row r="151" spans="1:31">
      <c r="A151" t="s">
        <v>19</v>
      </c>
      <c r="B151" t="s">
        <v>27</v>
      </c>
      <c r="C151" t="s">
        <v>49</v>
      </c>
      <c r="D151" t="s">
        <v>297</v>
      </c>
      <c r="E151" t="s">
        <v>298</v>
      </c>
      <c r="F151" s="10">
        <v>119425</v>
      </c>
      <c r="G151" s="10">
        <v>119744.421</v>
      </c>
      <c r="H151" s="10">
        <v>120016.63899999995</v>
      </c>
      <c r="I151" s="10">
        <v>120270.88400000003</v>
      </c>
      <c r="J151" s="10">
        <v>120481.23700000001</v>
      </c>
      <c r="K151" s="10">
        <v>120588.97500000001</v>
      </c>
      <c r="L151" s="10">
        <v>120701.19600000001</v>
      </c>
      <c r="M151" s="10">
        <v>120859.96000000002</v>
      </c>
      <c r="N151" s="10">
        <v>121085.38799999999</v>
      </c>
      <c r="O151" s="10">
        <v>121319.55099999999</v>
      </c>
      <c r="P151" s="10">
        <v>121622.74</v>
      </c>
      <c r="Q151" s="10">
        <v>121936.091</v>
      </c>
      <c r="R151" s="10">
        <v>122322.34000000003</v>
      </c>
      <c r="S151" s="10">
        <v>122707.27999999997</v>
      </c>
      <c r="T151" s="10">
        <v>123092.901</v>
      </c>
      <c r="U151" s="10">
        <v>123462.46999999996</v>
      </c>
      <c r="V151" s="10">
        <v>123920.54400000005</v>
      </c>
      <c r="W151" s="10">
        <v>124282.97099999998</v>
      </c>
      <c r="X151" s="10">
        <v>124626.52299999996</v>
      </c>
      <c r="Y151" s="10">
        <v>124916.53800000006</v>
      </c>
      <c r="Z151" s="10">
        <v>125205.75399999999</v>
      </c>
      <c r="AA151" s="10">
        <v>125490.82999999997</v>
      </c>
      <c r="AB151" s="10">
        <v>125759.993</v>
      </c>
      <c r="AC151" s="10">
        <v>126014.351</v>
      </c>
      <c r="AD151" s="10">
        <v>126244.64499999999</v>
      </c>
      <c r="AE151" s="10">
        <v>126455.46900000004</v>
      </c>
    </row>
    <row r="152" spans="1:31">
      <c r="A152" t="s">
        <v>25</v>
      </c>
      <c r="B152" t="s">
        <v>41</v>
      </c>
      <c r="C152" t="s">
        <v>67</v>
      </c>
      <c r="D152" t="s">
        <v>299</v>
      </c>
      <c r="E152" t="s">
        <v>300</v>
      </c>
      <c r="F152" s="10">
        <v>196707</v>
      </c>
      <c r="G152" s="10">
        <v>199273.74800000014</v>
      </c>
      <c r="H152" s="10">
        <v>201066.44699999996</v>
      </c>
      <c r="I152" s="10">
        <v>202631.58400000003</v>
      </c>
      <c r="J152" s="10">
        <v>203924.59600000005</v>
      </c>
      <c r="K152" s="10">
        <v>204777.94299999994</v>
      </c>
      <c r="L152" s="10">
        <v>205428.51500000001</v>
      </c>
      <c r="M152" s="10">
        <v>205928.40100000001</v>
      </c>
      <c r="N152" s="10">
        <v>206721.489</v>
      </c>
      <c r="O152" s="10">
        <v>207741.53900000005</v>
      </c>
      <c r="P152" s="10">
        <v>209126.929</v>
      </c>
      <c r="Q152" s="10">
        <v>210790.29399999991</v>
      </c>
      <c r="R152" s="10">
        <v>212664.03799999991</v>
      </c>
      <c r="S152" s="10">
        <v>214612.16100000002</v>
      </c>
      <c r="T152" s="10">
        <v>216424.81299999991</v>
      </c>
      <c r="U152" s="10">
        <v>218324.95199999993</v>
      </c>
      <c r="V152" s="10">
        <v>220226.84200000003</v>
      </c>
      <c r="W152" s="10">
        <v>221961.97599999988</v>
      </c>
      <c r="X152" s="10">
        <v>223409.03900000008</v>
      </c>
      <c r="Y152" s="10">
        <v>224628.88599999991</v>
      </c>
      <c r="Z152" s="10">
        <v>225780.10300000009</v>
      </c>
      <c r="AA152" s="10">
        <v>226970.46999999994</v>
      </c>
      <c r="AB152" s="10">
        <v>228241.60400000011</v>
      </c>
      <c r="AC152" s="10">
        <v>229547.72600000005</v>
      </c>
      <c r="AD152" s="10">
        <v>230851.99300000002</v>
      </c>
      <c r="AE152" s="10">
        <v>232133.71500000003</v>
      </c>
    </row>
    <row r="153" spans="1:31">
      <c r="A153" t="s">
        <v>21</v>
      </c>
      <c r="B153" t="s">
        <v>37</v>
      </c>
      <c r="C153" t="s">
        <v>59</v>
      </c>
      <c r="D153" t="s">
        <v>301</v>
      </c>
      <c r="E153" t="s">
        <v>302</v>
      </c>
      <c r="F153" s="10">
        <v>139715</v>
      </c>
      <c r="G153" s="10">
        <v>140885.33500000008</v>
      </c>
      <c r="H153" s="10">
        <v>142008.24800000002</v>
      </c>
      <c r="I153" s="10">
        <v>143197.46500000003</v>
      </c>
      <c r="J153" s="10">
        <v>144297.61599999998</v>
      </c>
      <c r="K153" s="10">
        <v>145397.25200000001</v>
      </c>
      <c r="L153" s="10">
        <v>146436.38700000005</v>
      </c>
      <c r="M153" s="10">
        <v>147487.35700000002</v>
      </c>
      <c r="N153" s="10">
        <v>148614.52300000004</v>
      </c>
      <c r="O153" s="10">
        <v>149758.57700000005</v>
      </c>
      <c r="P153" s="10">
        <v>150966.98000000001</v>
      </c>
      <c r="Q153" s="10">
        <v>152284.27399999998</v>
      </c>
      <c r="R153" s="10">
        <v>153620.19799999992</v>
      </c>
      <c r="S153" s="10">
        <v>154991.79999999999</v>
      </c>
      <c r="T153" s="10">
        <v>156351.84999999995</v>
      </c>
      <c r="U153" s="10">
        <v>157687.44400000008</v>
      </c>
      <c r="V153" s="10">
        <v>159090.20300000004</v>
      </c>
      <c r="W153" s="10">
        <v>160408.09300000002</v>
      </c>
      <c r="X153" s="10">
        <v>161737.03899999993</v>
      </c>
      <c r="Y153" s="10">
        <v>162991.62799999997</v>
      </c>
      <c r="Z153" s="10">
        <v>164254.08500000002</v>
      </c>
      <c r="AA153" s="10">
        <v>165516.02400000006</v>
      </c>
      <c r="AB153" s="10">
        <v>166762.37199999997</v>
      </c>
      <c r="AC153" s="10">
        <v>167997.44899999996</v>
      </c>
      <c r="AD153" s="10">
        <v>169212.21199999994</v>
      </c>
      <c r="AE153" s="10">
        <v>170422.17600000004</v>
      </c>
    </row>
    <row r="154" spans="1:31">
      <c r="A154" t="s">
        <v>23</v>
      </c>
      <c r="B154" t="s">
        <v>39</v>
      </c>
      <c r="C154" t="s">
        <v>69</v>
      </c>
      <c r="D154" t="s">
        <v>303</v>
      </c>
      <c r="E154" t="s">
        <v>304</v>
      </c>
      <c r="F154" s="10">
        <v>240836</v>
      </c>
      <c r="G154" s="10">
        <v>246688.26199999996</v>
      </c>
      <c r="H154" s="10">
        <v>251125.96199999991</v>
      </c>
      <c r="I154" s="10">
        <v>255241.32699999999</v>
      </c>
      <c r="J154" s="10">
        <v>258994.54399999994</v>
      </c>
      <c r="K154" s="10">
        <v>262282.35700000002</v>
      </c>
      <c r="L154" s="10">
        <v>265199.90099999995</v>
      </c>
      <c r="M154" s="10">
        <v>267853.63599999994</v>
      </c>
      <c r="N154" s="10">
        <v>270373.65599999996</v>
      </c>
      <c r="O154" s="10">
        <v>273007.58</v>
      </c>
      <c r="P154" s="10">
        <v>275513.49599999998</v>
      </c>
      <c r="Q154" s="10">
        <v>278133.58599999989</v>
      </c>
      <c r="R154" s="10">
        <v>280780.82699999993</v>
      </c>
      <c r="S154" s="10">
        <v>283332.55400000012</v>
      </c>
      <c r="T154" s="10">
        <v>285934.74299999996</v>
      </c>
      <c r="U154" s="10">
        <v>288693.49599999998</v>
      </c>
      <c r="V154" s="10">
        <v>291529.00800000003</v>
      </c>
      <c r="W154" s="10">
        <v>294307.90800000005</v>
      </c>
      <c r="X154" s="10">
        <v>296920.89299999987</v>
      </c>
      <c r="Y154" s="10">
        <v>299621.66799999977</v>
      </c>
      <c r="Z154" s="10">
        <v>302332.30499999999</v>
      </c>
      <c r="AA154" s="10">
        <v>305027.03600000002</v>
      </c>
      <c r="AB154" s="10">
        <v>307698.33000000013</v>
      </c>
      <c r="AC154" s="10">
        <v>310333.40400000004</v>
      </c>
      <c r="AD154" s="10">
        <v>312938.9219999999</v>
      </c>
      <c r="AE154" s="10">
        <v>315491.5909999999</v>
      </c>
    </row>
    <row r="155" spans="1:31">
      <c r="A155" t="s">
        <v>19</v>
      </c>
      <c r="B155" t="s">
        <v>29</v>
      </c>
      <c r="C155" t="s">
        <v>51</v>
      </c>
      <c r="D155" t="s">
        <v>305</v>
      </c>
      <c r="E155" t="s">
        <v>306</v>
      </c>
      <c r="F155" s="10">
        <v>140774</v>
      </c>
      <c r="G155" s="10">
        <v>141333.56000000006</v>
      </c>
      <c r="H155" s="10">
        <v>141866.78999999998</v>
      </c>
      <c r="I155" s="10">
        <v>142405.45000000001</v>
      </c>
      <c r="J155" s="10">
        <v>142862.89600000001</v>
      </c>
      <c r="K155" s="10">
        <v>143222.11000000002</v>
      </c>
      <c r="L155" s="10">
        <v>143517.01599999997</v>
      </c>
      <c r="M155" s="10">
        <v>143833.18799999999</v>
      </c>
      <c r="N155" s="10">
        <v>144233.72499999995</v>
      </c>
      <c r="O155" s="10">
        <v>144606.12200000006</v>
      </c>
      <c r="P155" s="10">
        <v>145049.18999999994</v>
      </c>
      <c r="Q155" s="10">
        <v>145428.83199999997</v>
      </c>
      <c r="R155" s="10">
        <v>145950.122</v>
      </c>
      <c r="S155" s="10">
        <v>146410.12999999992</v>
      </c>
      <c r="T155" s="10">
        <v>146911.48800000007</v>
      </c>
      <c r="U155" s="10">
        <v>147372.06800000003</v>
      </c>
      <c r="V155" s="10">
        <v>147944.71400000001</v>
      </c>
      <c r="W155" s="10">
        <v>148351.04999999999</v>
      </c>
      <c r="X155" s="10">
        <v>148751.00399999993</v>
      </c>
      <c r="Y155" s="10">
        <v>149117.48300000007</v>
      </c>
      <c r="Z155" s="10">
        <v>149496.49600000007</v>
      </c>
      <c r="AA155" s="10">
        <v>149871.84300000002</v>
      </c>
      <c r="AB155" s="10">
        <v>150232.68699999998</v>
      </c>
      <c r="AC155" s="10">
        <v>150586.31899999999</v>
      </c>
      <c r="AD155" s="10">
        <v>150929.83300000001</v>
      </c>
      <c r="AE155" s="10">
        <v>151262.64599999998</v>
      </c>
    </row>
    <row r="156" spans="1:31">
      <c r="A156" t="s">
        <v>21</v>
      </c>
      <c r="B156" t="s">
        <v>35</v>
      </c>
      <c r="C156" t="s">
        <v>53</v>
      </c>
      <c r="D156" t="s">
        <v>307</v>
      </c>
      <c r="E156" t="s">
        <v>308</v>
      </c>
      <c r="F156" s="10">
        <v>690562</v>
      </c>
      <c r="G156" s="10">
        <v>694117.39299999992</v>
      </c>
      <c r="H156" s="10">
        <v>697512.58900000004</v>
      </c>
      <c r="I156" s="10">
        <v>700579.78999999992</v>
      </c>
      <c r="J156" s="10">
        <v>703318.5889999998</v>
      </c>
      <c r="K156" s="10">
        <v>705879.80299999996</v>
      </c>
      <c r="L156" s="10">
        <v>708035.0469999999</v>
      </c>
      <c r="M156" s="10">
        <v>710269.62800000003</v>
      </c>
      <c r="N156" s="10">
        <v>713001.70000000007</v>
      </c>
      <c r="O156" s="10">
        <v>715606.95099999988</v>
      </c>
      <c r="P156" s="10">
        <v>718435.06400000001</v>
      </c>
      <c r="Q156" s="10">
        <v>721383.93400000001</v>
      </c>
      <c r="R156" s="10">
        <v>724560.38199999998</v>
      </c>
      <c r="S156" s="10">
        <v>727551.10900000017</v>
      </c>
      <c r="T156" s="10">
        <v>730470.3820000001</v>
      </c>
      <c r="U156" s="10">
        <v>733539.59499999997</v>
      </c>
      <c r="V156" s="10">
        <v>736507.06</v>
      </c>
      <c r="W156" s="10">
        <v>739266.56599999999</v>
      </c>
      <c r="X156" s="10">
        <v>741606.90899999999</v>
      </c>
      <c r="Y156" s="10">
        <v>743774.90100000007</v>
      </c>
      <c r="Z156" s="10">
        <v>745955.17599999998</v>
      </c>
      <c r="AA156" s="10">
        <v>748122.13699999987</v>
      </c>
      <c r="AB156" s="10">
        <v>750257.30499999993</v>
      </c>
      <c r="AC156" s="10">
        <v>752332.26799999969</v>
      </c>
      <c r="AD156" s="10">
        <v>754349.95900000003</v>
      </c>
      <c r="AE156" s="10">
        <v>756322.27300000004</v>
      </c>
    </row>
    <row r="157" spans="1:31">
      <c r="A157" t="s">
        <v>19</v>
      </c>
      <c r="B157" t="s">
        <v>29</v>
      </c>
      <c r="C157" t="s">
        <v>47</v>
      </c>
      <c r="D157" t="s">
        <v>309</v>
      </c>
      <c r="E157" t="s">
        <v>310</v>
      </c>
      <c r="F157" s="10">
        <v>225248</v>
      </c>
      <c r="G157" s="10">
        <v>226296.66200000001</v>
      </c>
      <c r="H157" s="10">
        <v>227254.7840000001</v>
      </c>
      <c r="I157" s="10">
        <v>228160.92600000004</v>
      </c>
      <c r="J157" s="10">
        <v>229226.27899999998</v>
      </c>
      <c r="K157" s="10">
        <v>230123.99099999998</v>
      </c>
      <c r="L157" s="10">
        <v>230986.67499999999</v>
      </c>
      <c r="M157" s="10">
        <v>231878.13200000004</v>
      </c>
      <c r="N157" s="10">
        <v>232916.28700000007</v>
      </c>
      <c r="O157" s="10">
        <v>234011.84799999994</v>
      </c>
      <c r="P157" s="10">
        <v>235168.79400000005</v>
      </c>
      <c r="Q157" s="10">
        <v>236404.50099999999</v>
      </c>
      <c r="R157" s="10">
        <v>237660.27499999997</v>
      </c>
      <c r="S157" s="10">
        <v>238874.34200000006</v>
      </c>
      <c r="T157" s="10">
        <v>240076.027</v>
      </c>
      <c r="U157" s="10">
        <v>241408.0180000001</v>
      </c>
      <c r="V157" s="10">
        <v>242766.1860000001</v>
      </c>
      <c r="W157" s="10">
        <v>244037.41199999992</v>
      </c>
      <c r="X157" s="10">
        <v>245235.73699999999</v>
      </c>
      <c r="Y157" s="10">
        <v>246331.62099999998</v>
      </c>
      <c r="Z157" s="10">
        <v>247473.80800000005</v>
      </c>
      <c r="AA157" s="10">
        <v>248605.94899999999</v>
      </c>
      <c r="AB157" s="10">
        <v>249720.30799999999</v>
      </c>
      <c r="AC157" s="10">
        <v>250800.984</v>
      </c>
      <c r="AD157" s="10">
        <v>251852.23499999987</v>
      </c>
      <c r="AE157" s="10">
        <v>252891.15300000008</v>
      </c>
    </row>
    <row r="158" spans="1:31">
      <c r="A158" t="s">
        <v>19</v>
      </c>
      <c r="B158" t="s">
        <v>27</v>
      </c>
      <c r="C158" t="s">
        <v>49</v>
      </c>
      <c r="D158" t="s">
        <v>311</v>
      </c>
      <c r="E158" t="s">
        <v>312</v>
      </c>
      <c r="F158" s="10">
        <v>151654</v>
      </c>
      <c r="G158" s="10">
        <v>152424.67100000003</v>
      </c>
      <c r="H158" s="10">
        <v>153143.38999999993</v>
      </c>
      <c r="I158" s="10">
        <v>153896.25300000003</v>
      </c>
      <c r="J158" s="10">
        <v>154566.49600000001</v>
      </c>
      <c r="K158" s="10">
        <v>155120.88100000002</v>
      </c>
      <c r="L158" s="10">
        <v>155621.30400000003</v>
      </c>
      <c r="M158" s="10">
        <v>156189.72199999998</v>
      </c>
      <c r="N158" s="10">
        <v>156850.99900000007</v>
      </c>
      <c r="O158" s="10">
        <v>157499.95399999994</v>
      </c>
      <c r="P158" s="10">
        <v>158272.34299999996</v>
      </c>
      <c r="Q158" s="10">
        <v>159013.15</v>
      </c>
      <c r="R158" s="10">
        <v>159865.43499999997</v>
      </c>
      <c r="S158" s="10">
        <v>160629.29799999998</v>
      </c>
      <c r="T158" s="10">
        <v>161480.08000000005</v>
      </c>
      <c r="U158" s="10">
        <v>162326.122</v>
      </c>
      <c r="V158" s="10">
        <v>163151.02299999996</v>
      </c>
      <c r="W158" s="10">
        <v>163910.57600000003</v>
      </c>
      <c r="X158" s="10">
        <v>164514.83800000002</v>
      </c>
      <c r="Y158" s="10">
        <v>165139.88499999998</v>
      </c>
      <c r="Z158" s="10">
        <v>165760.70099999997</v>
      </c>
      <c r="AA158" s="10">
        <v>166375.33599999998</v>
      </c>
      <c r="AB158" s="10">
        <v>166986.39200000002</v>
      </c>
      <c r="AC158" s="10">
        <v>167573.53300000005</v>
      </c>
      <c r="AD158" s="10">
        <v>168147.49800000005</v>
      </c>
      <c r="AE158" s="10">
        <v>168700.01899999997</v>
      </c>
    </row>
    <row r="159" spans="1:31">
      <c r="A159" t="s">
        <v>21</v>
      </c>
      <c r="B159" t="s">
        <v>35</v>
      </c>
      <c r="C159" t="s">
        <v>53</v>
      </c>
      <c r="D159" t="s">
        <v>313</v>
      </c>
      <c r="E159" t="s">
        <v>314</v>
      </c>
      <c r="F159" s="10">
        <v>195256</v>
      </c>
      <c r="G159" s="10">
        <v>196032.97399999999</v>
      </c>
      <c r="H159" s="10">
        <v>196671.23700000002</v>
      </c>
      <c r="I159" s="10">
        <v>197197.42</v>
      </c>
      <c r="J159" s="10">
        <v>197736.21700000006</v>
      </c>
      <c r="K159" s="10">
        <v>198077.43499999988</v>
      </c>
      <c r="L159" s="10">
        <v>198281.02299999996</v>
      </c>
      <c r="M159" s="10">
        <v>198614.99400000015</v>
      </c>
      <c r="N159" s="10">
        <v>199076.34000000003</v>
      </c>
      <c r="O159" s="10">
        <v>199746.88700000002</v>
      </c>
      <c r="P159" s="10">
        <v>200404.97699999998</v>
      </c>
      <c r="Q159" s="10">
        <v>201142.33900000004</v>
      </c>
      <c r="R159" s="10">
        <v>202144.60700000005</v>
      </c>
      <c r="S159" s="10">
        <v>202897.02499999997</v>
      </c>
      <c r="T159" s="10">
        <v>203663.39999999997</v>
      </c>
      <c r="U159" s="10">
        <v>204571.54500000004</v>
      </c>
      <c r="V159" s="10">
        <v>205507.94800000003</v>
      </c>
      <c r="W159" s="10">
        <v>206358.28700000013</v>
      </c>
      <c r="X159" s="10">
        <v>207157.00700000001</v>
      </c>
      <c r="Y159" s="10">
        <v>207777.05199999994</v>
      </c>
      <c r="Z159" s="10">
        <v>208385.95100000006</v>
      </c>
      <c r="AA159" s="10">
        <v>208983.27400000003</v>
      </c>
      <c r="AB159" s="10">
        <v>209582.66799999998</v>
      </c>
      <c r="AC159" s="10">
        <v>210180.15999999992</v>
      </c>
      <c r="AD159" s="10">
        <v>210749.11000000002</v>
      </c>
      <c r="AE159" s="10">
        <v>211300.81700000007</v>
      </c>
    </row>
    <row r="160" spans="1:31">
      <c r="A160" t="s">
        <v>21</v>
      </c>
      <c r="B160" t="s">
        <v>37</v>
      </c>
      <c r="C160" t="s">
        <v>59</v>
      </c>
      <c r="D160" t="s">
        <v>315</v>
      </c>
      <c r="E160" t="s">
        <v>316</v>
      </c>
      <c r="F160" s="10">
        <v>587180</v>
      </c>
      <c r="G160" s="10">
        <v>590480.38000000012</v>
      </c>
      <c r="H160" s="10">
        <v>593625.51500000001</v>
      </c>
      <c r="I160" s="10">
        <v>596821.76199999999</v>
      </c>
      <c r="J160" s="10">
        <v>600052.24</v>
      </c>
      <c r="K160" s="10">
        <v>602739.58400000003</v>
      </c>
      <c r="L160" s="10">
        <v>605452.60900000005</v>
      </c>
      <c r="M160" s="10">
        <v>608389.51699999999</v>
      </c>
      <c r="N160" s="10">
        <v>611741.86800000013</v>
      </c>
      <c r="O160" s="10">
        <v>614934.90500000014</v>
      </c>
      <c r="P160" s="10">
        <v>618344.02299999993</v>
      </c>
      <c r="Q160" s="10">
        <v>621911.44499999995</v>
      </c>
      <c r="R160" s="10">
        <v>625698.21</v>
      </c>
      <c r="S160" s="10">
        <v>629368.3110000001</v>
      </c>
      <c r="T160" s="10">
        <v>633172.3110000001</v>
      </c>
      <c r="U160" s="10">
        <v>637240.65999999992</v>
      </c>
      <c r="V160" s="10">
        <v>641033.92300000018</v>
      </c>
      <c r="W160" s="10">
        <v>644603.94099999999</v>
      </c>
      <c r="X160" s="10">
        <v>647983.61099999992</v>
      </c>
      <c r="Y160" s="10">
        <v>651196.91800000006</v>
      </c>
      <c r="Z160" s="10">
        <v>654460.05699999991</v>
      </c>
      <c r="AA160" s="10">
        <v>657675.01500000013</v>
      </c>
      <c r="AB160" s="10">
        <v>660785.75100000005</v>
      </c>
      <c r="AC160" s="10">
        <v>663785.92500000016</v>
      </c>
      <c r="AD160" s="10">
        <v>666681.33700000006</v>
      </c>
      <c r="AE160" s="10">
        <v>669517.39</v>
      </c>
    </row>
    <row r="161" spans="1:31">
      <c r="A161" t="s">
        <v>19</v>
      </c>
      <c r="B161" t="s">
        <v>27</v>
      </c>
      <c r="C161" t="s">
        <v>49</v>
      </c>
      <c r="D161" t="s">
        <v>317</v>
      </c>
      <c r="E161" t="s">
        <v>318</v>
      </c>
      <c r="F161" s="10">
        <v>222418</v>
      </c>
      <c r="G161" s="10">
        <v>223153.37399999987</v>
      </c>
      <c r="H161" s="10">
        <v>223786.70600000009</v>
      </c>
      <c r="I161" s="10">
        <v>224253.603</v>
      </c>
      <c r="J161" s="10">
        <v>224645.51599999995</v>
      </c>
      <c r="K161" s="10">
        <v>224879.67200000002</v>
      </c>
      <c r="L161" s="10">
        <v>224982.73800000004</v>
      </c>
      <c r="M161" s="10">
        <v>225166.56599999996</v>
      </c>
      <c r="N161" s="10">
        <v>225457.06600000005</v>
      </c>
      <c r="O161" s="10">
        <v>225718.05299999999</v>
      </c>
      <c r="P161" s="10">
        <v>226182.96000000005</v>
      </c>
      <c r="Q161" s="10">
        <v>226759.71799999999</v>
      </c>
      <c r="R161" s="10">
        <v>227369.51700000011</v>
      </c>
      <c r="S161" s="10">
        <v>227892.07300000015</v>
      </c>
      <c r="T161" s="10">
        <v>228445.59099999999</v>
      </c>
      <c r="U161" s="10">
        <v>229038.74299999996</v>
      </c>
      <c r="V161" s="10">
        <v>229896.7300000001</v>
      </c>
      <c r="W161" s="10">
        <v>230422.12099999998</v>
      </c>
      <c r="X161" s="10">
        <v>230873.82400000002</v>
      </c>
      <c r="Y161" s="10">
        <v>231275.04099999988</v>
      </c>
      <c r="Z161" s="10">
        <v>231668.48099999994</v>
      </c>
      <c r="AA161" s="10">
        <v>232050.35900000003</v>
      </c>
      <c r="AB161" s="10">
        <v>232402.88500000007</v>
      </c>
      <c r="AC161" s="10">
        <v>232739.32199999996</v>
      </c>
      <c r="AD161" s="10">
        <v>233054.45699999997</v>
      </c>
      <c r="AE161" s="10">
        <v>233344.53200000004</v>
      </c>
    </row>
    <row r="162" spans="1:31">
      <c r="A162" t="s">
        <v>25</v>
      </c>
      <c r="B162" t="s">
        <v>41</v>
      </c>
      <c r="C162" t="s">
        <v>63</v>
      </c>
      <c r="D162" t="s">
        <v>319</v>
      </c>
      <c r="E162" t="s">
        <v>320</v>
      </c>
      <c r="F162" s="10">
        <v>906670</v>
      </c>
      <c r="G162" s="10">
        <v>914709.1399999999</v>
      </c>
      <c r="H162" s="10">
        <v>922312.39599999995</v>
      </c>
      <c r="I162" s="10">
        <v>930051.7239999997</v>
      </c>
      <c r="J162" s="10">
        <v>937125.03300000005</v>
      </c>
      <c r="K162" s="10">
        <v>943906.647</v>
      </c>
      <c r="L162" s="10">
        <v>950213.15699999989</v>
      </c>
      <c r="M162" s="10">
        <v>956752.40500000003</v>
      </c>
      <c r="N162" s="10">
        <v>963680.41799999983</v>
      </c>
      <c r="O162" s="10">
        <v>970574.00299999991</v>
      </c>
      <c r="P162" s="10">
        <v>978053.505</v>
      </c>
      <c r="Q162" s="10">
        <v>985853.91399999999</v>
      </c>
      <c r="R162" s="10">
        <v>994114.79600000009</v>
      </c>
      <c r="S162" s="10">
        <v>1002028.0009999999</v>
      </c>
      <c r="T162" s="10">
        <v>1010354.0790000001</v>
      </c>
      <c r="U162" s="10">
        <v>1018775.4200000002</v>
      </c>
      <c r="V162" s="10">
        <v>1027268.368</v>
      </c>
      <c r="W162" s="10">
        <v>1035078.078</v>
      </c>
      <c r="X162" s="10">
        <v>1042440.5650000001</v>
      </c>
      <c r="Y162" s="10">
        <v>1049837.719</v>
      </c>
      <c r="Z162" s="10">
        <v>1057211.2719999999</v>
      </c>
      <c r="AA162" s="10">
        <v>1064486.9230000002</v>
      </c>
      <c r="AB162" s="10">
        <v>1071618.7459999998</v>
      </c>
      <c r="AC162" s="10">
        <v>1078664.0999999999</v>
      </c>
      <c r="AD162" s="10">
        <v>1085648.433</v>
      </c>
      <c r="AE162" s="10">
        <v>1092549.0220000001</v>
      </c>
    </row>
    <row r="163" spans="1:31">
      <c r="A163" t="s">
        <v>23</v>
      </c>
      <c r="B163" t="s">
        <v>39</v>
      </c>
      <c r="C163" t="s">
        <v>69</v>
      </c>
      <c r="D163" t="s">
        <v>321</v>
      </c>
      <c r="E163" t="s">
        <v>322</v>
      </c>
      <c r="F163" s="10">
        <v>152818</v>
      </c>
      <c r="G163" s="10">
        <v>154532.28200000001</v>
      </c>
      <c r="H163" s="10">
        <v>156319.42199999996</v>
      </c>
      <c r="I163" s="10">
        <v>157976.52499999994</v>
      </c>
      <c r="J163" s="10">
        <v>159684.03100000005</v>
      </c>
      <c r="K163" s="10">
        <v>161367.57599999994</v>
      </c>
      <c r="L163" s="10">
        <v>162895.81799999997</v>
      </c>
      <c r="M163" s="10">
        <v>164603.14299999998</v>
      </c>
      <c r="N163" s="10">
        <v>166322.83399999992</v>
      </c>
      <c r="O163" s="10">
        <v>168065.35300000003</v>
      </c>
      <c r="P163" s="10">
        <v>169837.16100000005</v>
      </c>
      <c r="Q163" s="10">
        <v>171745.07</v>
      </c>
      <c r="R163" s="10">
        <v>173610.27000000002</v>
      </c>
      <c r="S163" s="10">
        <v>175497.09200000006</v>
      </c>
      <c r="T163" s="10">
        <v>177435.10100000002</v>
      </c>
      <c r="U163" s="10">
        <v>179400.35600000006</v>
      </c>
      <c r="V163" s="10">
        <v>181508.34499999997</v>
      </c>
      <c r="W163" s="10">
        <v>183329.81999999998</v>
      </c>
      <c r="X163" s="10">
        <v>185144.50999999995</v>
      </c>
      <c r="Y163" s="10">
        <v>186979.14400000003</v>
      </c>
      <c r="Z163" s="10">
        <v>188801.8410000001</v>
      </c>
      <c r="AA163" s="10">
        <v>190602.13699999993</v>
      </c>
      <c r="AB163" s="10">
        <v>192358.87500000006</v>
      </c>
      <c r="AC163" s="10">
        <v>194091.28200000001</v>
      </c>
      <c r="AD163" s="10">
        <v>195803.17700000008</v>
      </c>
      <c r="AE163" s="10">
        <v>197486.02599999998</v>
      </c>
    </row>
    <row r="164" spans="1:31">
      <c r="A164" t="s">
        <v>25</v>
      </c>
      <c r="B164" t="s">
        <v>43</v>
      </c>
      <c r="C164" t="s">
        <v>65</v>
      </c>
      <c r="D164" t="s">
        <v>323</v>
      </c>
      <c r="E164" t="s">
        <v>324</v>
      </c>
      <c r="F164" s="10">
        <v>167195</v>
      </c>
      <c r="G164" s="10">
        <v>168796.94500000007</v>
      </c>
      <c r="H164" s="10">
        <v>170253.53999999995</v>
      </c>
      <c r="I164" s="10">
        <v>171714.10500000004</v>
      </c>
      <c r="J164" s="10">
        <v>173046.23700000002</v>
      </c>
      <c r="K164" s="10">
        <v>174341.21599999999</v>
      </c>
      <c r="L164" s="10">
        <v>175531.14199999999</v>
      </c>
      <c r="M164" s="10">
        <v>176779.09000000005</v>
      </c>
      <c r="N164" s="10">
        <v>177994.02999999997</v>
      </c>
      <c r="O164" s="10">
        <v>179248.66199999998</v>
      </c>
      <c r="P164" s="10">
        <v>180649.56599999999</v>
      </c>
      <c r="Q164" s="10">
        <v>182086.247</v>
      </c>
      <c r="R164" s="10">
        <v>183643.92300000004</v>
      </c>
      <c r="S164" s="10">
        <v>185042.24299999999</v>
      </c>
      <c r="T164" s="10">
        <v>186508.59699999992</v>
      </c>
      <c r="U164" s="10">
        <v>188016.065</v>
      </c>
      <c r="V164" s="10">
        <v>189669.67900000009</v>
      </c>
      <c r="W164" s="10">
        <v>191158.01200000002</v>
      </c>
      <c r="X164" s="10">
        <v>192489.82900000009</v>
      </c>
      <c r="Y164" s="10">
        <v>193769.75300000003</v>
      </c>
      <c r="Z164" s="10">
        <v>195063.12700000004</v>
      </c>
      <c r="AA164" s="10">
        <v>196336.16</v>
      </c>
      <c r="AB164" s="10">
        <v>197577.478</v>
      </c>
      <c r="AC164" s="10">
        <v>198773.921</v>
      </c>
      <c r="AD164" s="10">
        <v>199929.86800000007</v>
      </c>
      <c r="AE164" s="10">
        <v>201052.61199999994</v>
      </c>
    </row>
    <row r="165" spans="1:31">
      <c r="A165" t="s">
        <v>19</v>
      </c>
      <c r="B165" t="s">
        <v>29</v>
      </c>
      <c r="C165" t="s">
        <v>47</v>
      </c>
      <c r="D165" t="s">
        <v>325</v>
      </c>
      <c r="E165" t="s">
        <v>326</v>
      </c>
      <c r="F165" s="10">
        <v>172011</v>
      </c>
      <c r="G165" s="10">
        <v>172584.45599999998</v>
      </c>
      <c r="H165" s="10">
        <v>173135.94800000006</v>
      </c>
      <c r="I165" s="10">
        <v>173782.43799999994</v>
      </c>
      <c r="J165" s="10">
        <v>174231.05099999992</v>
      </c>
      <c r="K165" s="10">
        <v>174714.24800000002</v>
      </c>
      <c r="L165" s="10">
        <v>175216.098</v>
      </c>
      <c r="M165" s="10">
        <v>175645.94799999997</v>
      </c>
      <c r="N165" s="10">
        <v>176231.28500000006</v>
      </c>
      <c r="O165" s="10">
        <v>176844.67800000004</v>
      </c>
      <c r="P165" s="10">
        <v>177575.33499999996</v>
      </c>
      <c r="Q165" s="10">
        <v>178236.71399999992</v>
      </c>
      <c r="R165" s="10">
        <v>179117.04600000003</v>
      </c>
      <c r="S165" s="10">
        <v>179882.30200000005</v>
      </c>
      <c r="T165" s="10">
        <v>180803.18700000001</v>
      </c>
      <c r="U165" s="10">
        <v>181703.34499999994</v>
      </c>
      <c r="V165" s="10">
        <v>182596.18</v>
      </c>
      <c r="W165" s="10">
        <v>183424.55000000005</v>
      </c>
      <c r="X165" s="10">
        <v>184185.785</v>
      </c>
      <c r="Y165" s="10">
        <v>184900.20299999998</v>
      </c>
      <c r="Z165" s="10">
        <v>185622.20600000001</v>
      </c>
      <c r="AA165" s="10">
        <v>186342.39600000007</v>
      </c>
      <c r="AB165" s="10">
        <v>187050.1069999999</v>
      </c>
      <c r="AC165" s="10">
        <v>187733.495</v>
      </c>
      <c r="AD165" s="10">
        <v>188388.99899999995</v>
      </c>
      <c r="AE165" s="10">
        <v>189025.33700000003</v>
      </c>
    </row>
    <row r="166" spans="1:31">
      <c r="A166" t="s">
        <v>21</v>
      </c>
      <c r="B166" t="s">
        <v>35</v>
      </c>
      <c r="C166" t="s">
        <v>53</v>
      </c>
      <c r="D166" t="s">
        <v>327</v>
      </c>
      <c r="E166" t="s">
        <v>328</v>
      </c>
      <c r="F166" s="10">
        <v>130430</v>
      </c>
      <c r="G166" s="10">
        <v>131338.655</v>
      </c>
      <c r="H166" s="10">
        <v>132093.43899999998</v>
      </c>
      <c r="I166" s="10">
        <v>132712.68700000003</v>
      </c>
      <c r="J166" s="10">
        <v>133452.92199999999</v>
      </c>
      <c r="K166" s="10">
        <v>133999.231</v>
      </c>
      <c r="L166" s="10">
        <v>134498.62099999998</v>
      </c>
      <c r="M166" s="10">
        <v>134959.34799999997</v>
      </c>
      <c r="N166" s="10">
        <v>135523.31600000002</v>
      </c>
      <c r="O166" s="10">
        <v>136112.06099999999</v>
      </c>
      <c r="P166" s="10">
        <v>136776.39000000004</v>
      </c>
      <c r="Q166" s="10">
        <v>137506.47799999997</v>
      </c>
      <c r="R166" s="10">
        <v>138200.83299999998</v>
      </c>
      <c r="S166" s="10">
        <v>138900.81299999999</v>
      </c>
      <c r="T166" s="10">
        <v>139651.63</v>
      </c>
      <c r="U166" s="10">
        <v>140366.94800000006</v>
      </c>
      <c r="V166" s="10">
        <v>141046</v>
      </c>
      <c r="W166" s="10">
        <v>141636.269</v>
      </c>
      <c r="X166" s="10">
        <v>142160.473</v>
      </c>
      <c r="Y166" s="10">
        <v>142612.63800000001</v>
      </c>
      <c r="Z166" s="10">
        <v>143071.223</v>
      </c>
      <c r="AA166" s="10">
        <v>143524.25800000003</v>
      </c>
      <c r="AB166" s="10">
        <v>143971.26099999997</v>
      </c>
      <c r="AC166" s="10">
        <v>144411.39300000007</v>
      </c>
      <c r="AD166" s="10">
        <v>144842.50900000005</v>
      </c>
      <c r="AE166" s="10">
        <v>145261.58600000001</v>
      </c>
    </row>
    <row r="167" spans="1:31">
      <c r="A167" t="s">
        <v>21</v>
      </c>
      <c r="B167" t="s">
        <v>37</v>
      </c>
      <c r="C167" t="s">
        <v>59</v>
      </c>
      <c r="D167" t="s">
        <v>329</v>
      </c>
      <c r="E167" t="s">
        <v>330</v>
      </c>
      <c r="F167" s="10">
        <v>123177</v>
      </c>
      <c r="G167" s="10">
        <v>124567.96099999998</v>
      </c>
      <c r="H167" s="10">
        <v>125854.51500000003</v>
      </c>
      <c r="I167" s="10">
        <v>127259.10900000003</v>
      </c>
      <c r="J167" s="10">
        <v>128554.70799999998</v>
      </c>
      <c r="K167" s="10">
        <v>129781.19499999999</v>
      </c>
      <c r="L167" s="10">
        <v>131013.86300000004</v>
      </c>
      <c r="M167" s="10">
        <v>132287.18799999999</v>
      </c>
      <c r="N167" s="10">
        <v>133695.38800000001</v>
      </c>
      <c r="O167" s="10">
        <v>135128.32100000005</v>
      </c>
      <c r="P167" s="10">
        <v>136610.53899999996</v>
      </c>
      <c r="Q167" s="10">
        <v>138149.87299999999</v>
      </c>
      <c r="R167" s="10">
        <v>139815.06</v>
      </c>
      <c r="S167" s="10">
        <v>141347.39099999997</v>
      </c>
      <c r="T167" s="10">
        <v>142880.43900000001</v>
      </c>
      <c r="U167" s="10">
        <v>144501.2600000001</v>
      </c>
      <c r="V167" s="10">
        <v>146164.67999999988</v>
      </c>
      <c r="W167" s="10">
        <v>147723.25999999998</v>
      </c>
      <c r="X167" s="10">
        <v>149246.95399999997</v>
      </c>
      <c r="Y167" s="10">
        <v>150696.845</v>
      </c>
      <c r="Z167" s="10">
        <v>152167.97300000003</v>
      </c>
      <c r="AA167" s="10">
        <v>153636.06400000007</v>
      </c>
      <c r="AB167" s="10">
        <v>155096.09900000002</v>
      </c>
      <c r="AC167" s="10">
        <v>156541.01699999996</v>
      </c>
      <c r="AD167" s="10">
        <v>157973.03999999992</v>
      </c>
      <c r="AE167" s="10">
        <v>159394.49100000001</v>
      </c>
    </row>
    <row r="168" spans="1:31">
      <c r="A168" t="s">
        <v>25</v>
      </c>
      <c r="B168" t="s">
        <v>43</v>
      </c>
      <c r="C168" t="s">
        <v>61</v>
      </c>
      <c r="D168" t="s">
        <v>331</v>
      </c>
      <c r="E168" t="s">
        <v>332</v>
      </c>
      <c r="F168" s="10">
        <v>107913</v>
      </c>
      <c r="G168" s="10">
        <v>108311.02999999998</v>
      </c>
      <c r="H168" s="10">
        <v>108809.55900000001</v>
      </c>
      <c r="I168" s="10">
        <v>109301.261</v>
      </c>
      <c r="J168" s="10">
        <v>109784.33799999999</v>
      </c>
      <c r="K168" s="10">
        <v>110086.54999999996</v>
      </c>
      <c r="L168" s="10">
        <v>110530.00800000002</v>
      </c>
      <c r="M168" s="10">
        <v>111009.40800000001</v>
      </c>
      <c r="N168" s="10">
        <v>111492.98799999998</v>
      </c>
      <c r="O168" s="10">
        <v>112039.75500000002</v>
      </c>
      <c r="P168" s="10">
        <v>112554.83899999996</v>
      </c>
      <c r="Q168" s="10">
        <v>113164.10499999998</v>
      </c>
      <c r="R168" s="10">
        <v>113804.95999999998</v>
      </c>
      <c r="S168" s="10">
        <v>114379.772</v>
      </c>
      <c r="T168" s="10">
        <v>115065.98799999998</v>
      </c>
      <c r="U168" s="10">
        <v>115723.39499999996</v>
      </c>
      <c r="V168" s="10">
        <v>116439.538</v>
      </c>
      <c r="W168" s="10">
        <v>117113.06600000001</v>
      </c>
      <c r="X168" s="10">
        <v>117727.36099999996</v>
      </c>
      <c r="Y168" s="10">
        <v>118308.55500000005</v>
      </c>
      <c r="Z168" s="10">
        <v>118893.00999999994</v>
      </c>
      <c r="AA168" s="10">
        <v>119469.977</v>
      </c>
      <c r="AB168" s="10">
        <v>120037.32200000003</v>
      </c>
      <c r="AC168" s="10">
        <v>120581.10099999995</v>
      </c>
      <c r="AD168" s="10">
        <v>121104.28000000001</v>
      </c>
      <c r="AE168" s="10">
        <v>121610.21300000003</v>
      </c>
    </row>
    <row r="169" spans="1:31">
      <c r="A169" t="s">
        <v>23</v>
      </c>
      <c r="B169" t="s">
        <v>39</v>
      </c>
      <c r="C169" t="s">
        <v>69</v>
      </c>
      <c r="D169" t="s">
        <v>333</v>
      </c>
      <c r="E169" t="s">
        <v>334</v>
      </c>
      <c r="F169" s="10">
        <v>221189</v>
      </c>
      <c r="G169" s="10">
        <v>230030.946</v>
      </c>
      <c r="H169" s="10">
        <v>236951.63899999994</v>
      </c>
      <c r="I169" s="10">
        <v>243151.84299999999</v>
      </c>
      <c r="J169" s="10">
        <v>248835.53799999994</v>
      </c>
      <c r="K169" s="10">
        <v>253992.50500000003</v>
      </c>
      <c r="L169" s="10">
        <v>258758.37999999998</v>
      </c>
      <c r="M169" s="10">
        <v>263189.71900000004</v>
      </c>
      <c r="N169" s="10">
        <v>267392.08899999992</v>
      </c>
      <c r="O169" s="10">
        <v>271405.51199999987</v>
      </c>
      <c r="P169" s="10">
        <v>275438.71200000029</v>
      </c>
      <c r="Q169" s="10">
        <v>279404.11599999998</v>
      </c>
      <c r="R169" s="10">
        <v>283290.28700000007</v>
      </c>
      <c r="S169" s="10">
        <v>287150.22299999994</v>
      </c>
      <c r="T169" s="10">
        <v>291023.60299999994</v>
      </c>
      <c r="U169" s="10">
        <v>294940.62599999999</v>
      </c>
      <c r="V169" s="10">
        <v>299179.87699999992</v>
      </c>
      <c r="W169" s="10">
        <v>303332.63199999981</v>
      </c>
      <c r="X169" s="10">
        <v>307214.31100000005</v>
      </c>
      <c r="Y169" s="10">
        <v>311113.31699999992</v>
      </c>
      <c r="Z169" s="10">
        <v>314985.46600000001</v>
      </c>
      <c r="AA169" s="10">
        <v>318843.44999999995</v>
      </c>
      <c r="AB169" s="10">
        <v>322646.15499999991</v>
      </c>
      <c r="AC169" s="10">
        <v>326350.04000000015</v>
      </c>
      <c r="AD169" s="10">
        <v>329973.99600000004</v>
      </c>
      <c r="AE169" s="10">
        <v>333490.48299999989</v>
      </c>
    </row>
    <row r="170" spans="1:31">
      <c r="A170" t="s">
        <v>19</v>
      </c>
      <c r="B170" t="s">
        <v>29</v>
      </c>
      <c r="C170" t="s">
        <v>47</v>
      </c>
      <c r="D170" t="s">
        <v>335</v>
      </c>
      <c r="E170" t="s">
        <v>336</v>
      </c>
      <c r="F170" s="10">
        <v>178771</v>
      </c>
      <c r="G170" s="10">
        <v>180054.18600000007</v>
      </c>
      <c r="H170" s="10">
        <v>181392.88400000002</v>
      </c>
      <c r="I170" s="10">
        <v>182682.45799999996</v>
      </c>
      <c r="J170" s="10">
        <v>184006.65199999989</v>
      </c>
      <c r="K170" s="10">
        <v>185221.56700000004</v>
      </c>
      <c r="L170" s="10">
        <v>186581.80000000002</v>
      </c>
      <c r="M170" s="10">
        <v>187958.63</v>
      </c>
      <c r="N170" s="10">
        <v>189281.93200000006</v>
      </c>
      <c r="O170" s="10">
        <v>190722.72800000003</v>
      </c>
      <c r="P170" s="10">
        <v>192192.16000000012</v>
      </c>
      <c r="Q170" s="10">
        <v>193646.59699999995</v>
      </c>
      <c r="R170" s="10">
        <v>195204.55400000003</v>
      </c>
      <c r="S170" s="10">
        <v>196692.58800000005</v>
      </c>
      <c r="T170" s="10">
        <v>198201.43100000004</v>
      </c>
      <c r="U170" s="10">
        <v>199799.84999999998</v>
      </c>
      <c r="V170" s="10">
        <v>201322.74000000002</v>
      </c>
      <c r="W170" s="10">
        <v>202697.05699999997</v>
      </c>
      <c r="X170" s="10">
        <v>204128.52799999993</v>
      </c>
      <c r="Y170" s="10">
        <v>205456.71000000005</v>
      </c>
      <c r="Z170" s="10">
        <v>206814.91899999997</v>
      </c>
      <c r="AA170" s="10">
        <v>208150.60200000004</v>
      </c>
      <c r="AB170" s="10">
        <v>209461.99100000001</v>
      </c>
      <c r="AC170" s="10">
        <v>210755.97699999998</v>
      </c>
      <c r="AD170" s="10">
        <v>212017.0670000001</v>
      </c>
      <c r="AE170" s="10">
        <v>213259.49100000001</v>
      </c>
    </row>
    <row r="171" spans="1:31">
      <c r="A171" t="s">
        <v>19</v>
      </c>
      <c r="B171" t="s">
        <v>31</v>
      </c>
      <c r="C171" t="s">
        <v>45</v>
      </c>
      <c r="D171" t="s">
        <v>337</v>
      </c>
      <c r="E171" t="s">
        <v>338</v>
      </c>
      <c r="F171" s="10">
        <v>262243</v>
      </c>
      <c r="G171" s="10">
        <v>263535.62100000004</v>
      </c>
      <c r="H171" s="10">
        <v>264712.10800000001</v>
      </c>
      <c r="I171" s="10">
        <v>266004.94500000001</v>
      </c>
      <c r="J171" s="10">
        <v>267152.38599999994</v>
      </c>
      <c r="K171" s="10">
        <v>268182.88199999998</v>
      </c>
      <c r="L171" s="10">
        <v>269092.40100000001</v>
      </c>
      <c r="M171" s="10">
        <v>270059.86800000002</v>
      </c>
      <c r="N171" s="10">
        <v>271255.42100000003</v>
      </c>
      <c r="O171" s="10">
        <v>272343.19599999988</v>
      </c>
      <c r="P171" s="10">
        <v>273631.196</v>
      </c>
      <c r="Q171" s="10">
        <v>274822.91700000013</v>
      </c>
      <c r="R171" s="10">
        <v>276148.4169999999</v>
      </c>
      <c r="S171" s="10">
        <v>277515.07800000004</v>
      </c>
      <c r="T171" s="10">
        <v>278885.59999999998</v>
      </c>
      <c r="U171" s="10">
        <v>280292.07900000003</v>
      </c>
      <c r="V171" s="10">
        <v>281833.97499999998</v>
      </c>
      <c r="W171" s="10">
        <v>283227.18800000002</v>
      </c>
      <c r="X171" s="10">
        <v>284516.935</v>
      </c>
      <c r="Y171" s="10">
        <v>285656.87300000002</v>
      </c>
      <c r="Z171" s="10">
        <v>286801.73999999987</v>
      </c>
      <c r="AA171" s="10">
        <v>287926.36900000006</v>
      </c>
      <c r="AB171" s="10">
        <v>289021.32199999981</v>
      </c>
      <c r="AC171" s="10">
        <v>290076.08200000005</v>
      </c>
      <c r="AD171" s="10">
        <v>291080.46500000014</v>
      </c>
      <c r="AE171" s="10">
        <v>292045.31600000005</v>
      </c>
    </row>
    <row r="172" spans="1:31">
      <c r="A172" t="s">
        <v>21</v>
      </c>
      <c r="B172" t="s">
        <v>35</v>
      </c>
      <c r="C172" t="s">
        <v>55</v>
      </c>
      <c r="D172" t="s">
        <v>339</v>
      </c>
      <c r="E172" t="s">
        <v>340</v>
      </c>
      <c r="F172" s="10">
        <v>209594</v>
      </c>
      <c r="G172" s="10">
        <v>210786.31100000002</v>
      </c>
      <c r="H172" s="10">
        <v>212025.52200000008</v>
      </c>
      <c r="I172" s="10">
        <v>213199.66700000004</v>
      </c>
      <c r="J172" s="10">
        <v>214267.26000000004</v>
      </c>
      <c r="K172" s="10">
        <v>215293.37899999987</v>
      </c>
      <c r="L172" s="10">
        <v>216295.67600000001</v>
      </c>
      <c r="M172" s="10">
        <v>217351.99700000003</v>
      </c>
      <c r="N172" s="10">
        <v>218393.82799999989</v>
      </c>
      <c r="O172" s="10">
        <v>219467.55700000003</v>
      </c>
      <c r="P172" s="10">
        <v>220753.77</v>
      </c>
      <c r="Q172" s="10">
        <v>221948.2329999998</v>
      </c>
      <c r="R172" s="10">
        <v>223311.70799999998</v>
      </c>
      <c r="S172" s="10">
        <v>224668.58699999997</v>
      </c>
      <c r="T172" s="10">
        <v>225936.99800000008</v>
      </c>
      <c r="U172" s="10">
        <v>227323.24399999995</v>
      </c>
      <c r="V172" s="10">
        <v>228807.19799999997</v>
      </c>
      <c r="W172" s="10">
        <v>230185.07799999995</v>
      </c>
      <c r="X172" s="10">
        <v>231507.89400000003</v>
      </c>
      <c r="Y172" s="10">
        <v>232700.50899999996</v>
      </c>
      <c r="Z172" s="10">
        <v>233957.51899999997</v>
      </c>
      <c r="AA172" s="10">
        <v>235237.05499999999</v>
      </c>
      <c r="AB172" s="10">
        <v>236530.14499999996</v>
      </c>
      <c r="AC172" s="10">
        <v>237829.149</v>
      </c>
      <c r="AD172" s="10">
        <v>239113.226</v>
      </c>
      <c r="AE172" s="10">
        <v>240393.84300000005</v>
      </c>
    </row>
    <row r="173" spans="1:31">
      <c r="A173" t="s">
        <v>23</v>
      </c>
      <c r="B173" t="s">
        <v>39</v>
      </c>
      <c r="C173" t="s">
        <v>69</v>
      </c>
      <c r="D173" t="s">
        <v>341</v>
      </c>
      <c r="E173" t="s">
        <v>342</v>
      </c>
      <c r="F173" s="10">
        <v>203724</v>
      </c>
      <c r="G173" s="10">
        <v>206868.41399999999</v>
      </c>
      <c r="H173" s="10">
        <v>209498.06299999999</v>
      </c>
      <c r="I173" s="10">
        <v>211879.82900000003</v>
      </c>
      <c r="J173" s="10">
        <v>214272.06600000005</v>
      </c>
      <c r="K173" s="10">
        <v>216643.19900000005</v>
      </c>
      <c r="L173" s="10">
        <v>218794.50999999998</v>
      </c>
      <c r="M173" s="10">
        <v>221023.24799999999</v>
      </c>
      <c r="N173" s="10">
        <v>223232.95400000003</v>
      </c>
      <c r="O173" s="10">
        <v>225484.65000000002</v>
      </c>
      <c r="P173" s="10">
        <v>227795.47799999992</v>
      </c>
      <c r="Q173" s="10">
        <v>230276.98099999997</v>
      </c>
      <c r="R173" s="10">
        <v>232727.99899999998</v>
      </c>
      <c r="S173" s="10">
        <v>235148.34299999999</v>
      </c>
      <c r="T173" s="10">
        <v>237534.39400000012</v>
      </c>
      <c r="U173" s="10">
        <v>239988.66299999988</v>
      </c>
      <c r="V173" s="10">
        <v>242699.33899999998</v>
      </c>
      <c r="W173" s="10">
        <v>245170.06199999998</v>
      </c>
      <c r="X173" s="10">
        <v>247500.07700000005</v>
      </c>
      <c r="Y173" s="10">
        <v>249856.15699999998</v>
      </c>
      <c r="Z173" s="10">
        <v>252213.90700000001</v>
      </c>
      <c r="AA173" s="10">
        <v>254551.18200000003</v>
      </c>
      <c r="AB173" s="10">
        <v>256848.23400000005</v>
      </c>
      <c r="AC173" s="10">
        <v>259108.48400000003</v>
      </c>
      <c r="AD173" s="10">
        <v>261340.55900000004</v>
      </c>
      <c r="AE173" s="10">
        <v>263532.772</v>
      </c>
    </row>
    <row r="174" spans="1:31">
      <c r="A174" t="s">
        <v>23</v>
      </c>
      <c r="B174" t="s">
        <v>39</v>
      </c>
      <c r="C174" t="s">
        <v>69</v>
      </c>
      <c r="D174" t="s">
        <v>343</v>
      </c>
      <c r="E174" t="s">
        <v>344</v>
      </c>
      <c r="F174" s="10">
        <v>252442</v>
      </c>
      <c r="G174" s="10">
        <v>255979.15600000002</v>
      </c>
      <c r="H174" s="10">
        <v>258758.20300000001</v>
      </c>
      <c r="I174" s="10">
        <v>261327.23299999998</v>
      </c>
      <c r="J174" s="10">
        <v>263635.00900000008</v>
      </c>
      <c r="K174" s="10">
        <v>265782.5500000001</v>
      </c>
      <c r="L174" s="10">
        <v>267591.45399999997</v>
      </c>
      <c r="M174" s="10">
        <v>269277.19399999996</v>
      </c>
      <c r="N174" s="10">
        <v>270974.10899999988</v>
      </c>
      <c r="O174" s="10">
        <v>272549.42499999999</v>
      </c>
      <c r="P174" s="10">
        <v>274182.38400000008</v>
      </c>
      <c r="Q174" s="10">
        <v>275949.84599999996</v>
      </c>
      <c r="R174" s="10">
        <v>277584.11200000008</v>
      </c>
      <c r="S174" s="10">
        <v>279285.43800000008</v>
      </c>
      <c r="T174" s="10">
        <v>281080.4659999999</v>
      </c>
      <c r="U174" s="10">
        <v>283035.79400000005</v>
      </c>
      <c r="V174" s="10">
        <v>285169.65799999994</v>
      </c>
      <c r="W174" s="10">
        <v>287257.57400000008</v>
      </c>
      <c r="X174" s="10">
        <v>289366.97999999992</v>
      </c>
      <c r="Y174" s="10">
        <v>291640.52099999995</v>
      </c>
      <c r="Z174" s="10">
        <v>294021.80999999982</v>
      </c>
      <c r="AA174" s="10">
        <v>296482.13100000011</v>
      </c>
      <c r="AB174" s="10">
        <v>298965.11799999996</v>
      </c>
      <c r="AC174" s="10">
        <v>301429.73400000005</v>
      </c>
      <c r="AD174" s="10">
        <v>303845.40000000002</v>
      </c>
      <c r="AE174" s="10">
        <v>306192.05000000005</v>
      </c>
    </row>
    <row r="175" spans="1:31">
      <c r="A175" t="s">
        <v>19</v>
      </c>
      <c r="B175" t="s">
        <v>29</v>
      </c>
      <c r="C175" t="s">
        <v>51</v>
      </c>
      <c r="D175" t="s">
        <v>345</v>
      </c>
      <c r="E175" t="s">
        <v>346</v>
      </c>
      <c r="F175" s="10">
        <v>161981</v>
      </c>
      <c r="G175" s="10">
        <v>163191.67300000004</v>
      </c>
      <c r="H175" s="10">
        <v>164294.61799999999</v>
      </c>
      <c r="I175" s="10">
        <v>165462.72700000004</v>
      </c>
      <c r="J175" s="10">
        <v>166548.29500000004</v>
      </c>
      <c r="K175" s="10">
        <v>167513.50300000003</v>
      </c>
      <c r="L175" s="10">
        <v>168526.84899999993</v>
      </c>
      <c r="M175" s="10">
        <v>169390.34200000006</v>
      </c>
      <c r="N175" s="10">
        <v>170372.92899999995</v>
      </c>
      <c r="O175" s="10">
        <v>171323.03099999996</v>
      </c>
      <c r="P175" s="10">
        <v>172298.66100000011</v>
      </c>
      <c r="Q175" s="10">
        <v>173338.79300000001</v>
      </c>
      <c r="R175" s="10">
        <v>174378.87499999997</v>
      </c>
      <c r="S175" s="10">
        <v>175441.25100000008</v>
      </c>
      <c r="T175" s="10">
        <v>176454.37599999996</v>
      </c>
      <c r="U175" s="10">
        <v>177551.93999999994</v>
      </c>
      <c r="V175" s="10">
        <v>178646.60799999998</v>
      </c>
      <c r="W175" s="10">
        <v>179578.12900000002</v>
      </c>
      <c r="X175" s="10">
        <v>180501.23699999985</v>
      </c>
      <c r="Y175" s="10">
        <v>181377.50399999999</v>
      </c>
      <c r="Z175" s="10">
        <v>182258.48999999996</v>
      </c>
      <c r="AA175" s="10">
        <v>183128.71200000003</v>
      </c>
      <c r="AB175" s="10">
        <v>183985.89600000001</v>
      </c>
      <c r="AC175" s="10">
        <v>184826.63099999999</v>
      </c>
      <c r="AD175" s="10">
        <v>185645.24199999997</v>
      </c>
      <c r="AE175" s="10">
        <v>186446.73300000001</v>
      </c>
    </row>
    <row r="176" spans="1:31">
      <c r="A176" t="s">
        <v>21</v>
      </c>
      <c r="B176" t="s">
        <v>35</v>
      </c>
      <c r="C176" t="s">
        <v>55</v>
      </c>
      <c r="D176" t="s">
        <v>347</v>
      </c>
      <c r="E176" t="s">
        <v>348</v>
      </c>
      <c r="F176" s="10">
        <v>439332</v>
      </c>
      <c r="G176" s="10">
        <v>441308.35500000004</v>
      </c>
      <c r="H176" s="10">
        <v>443483</v>
      </c>
      <c r="I176" s="10">
        <v>445650.93300000002</v>
      </c>
      <c r="J176" s="10">
        <v>447834.72400000005</v>
      </c>
      <c r="K176" s="10">
        <v>449845.4960000001</v>
      </c>
      <c r="L176" s="10">
        <v>451764.446</v>
      </c>
      <c r="M176" s="10">
        <v>453747.70699999994</v>
      </c>
      <c r="N176" s="10">
        <v>455939.90999999992</v>
      </c>
      <c r="O176" s="10">
        <v>458139.61099999998</v>
      </c>
      <c r="P176" s="10">
        <v>460540.61</v>
      </c>
      <c r="Q176" s="10">
        <v>463103.989</v>
      </c>
      <c r="R176" s="10">
        <v>465741.33299999993</v>
      </c>
      <c r="S176" s="10">
        <v>468390.47799999989</v>
      </c>
      <c r="T176" s="10">
        <v>471025.755</v>
      </c>
      <c r="U176" s="10">
        <v>473877.84400000004</v>
      </c>
      <c r="V176" s="10">
        <v>476715.59599999996</v>
      </c>
      <c r="W176" s="10">
        <v>479355.21300000005</v>
      </c>
      <c r="X176" s="10">
        <v>481759.81300000002</v>
      </c>
      <c r="Y176" s="10">
        <v>484105.81199999992</v>
      </c>
      <c r="Z176" s="10">
        <v>486450.72000000003</v>
      </c>
      <c r="AA176" s="10">
        <v>488794.31099999993</v>
      </c>
      <c r="AB176" s="10">
        <v>491134.77599999995</v>
      </c>
      <c r="AC176" s="10">
        <v>493442.22200000001</v>
      </c>
      <c r="AD176" s="10">
        <v>495728.32399999991</v>
      </c>
      <c r="AE176" s="10">
        <v>497994.14500000002</v>
      </c>
    </row>
    <row r="177" spans="1:31">
      <c r="A177" t="s">
        <v>25</v>
      </c>
      <c r="B177" t="s">
        <v>41</v>
      </c>
      <c r="C177" t="s">
        <v>65</v>
      </c>
      <c r="D177" t="s">
        <v>349</v>
      </c>
      <c r="E177" t="s">
        <v>350</v>
      </c>
      <c r="F177" s="10">
        <v>120101</v>
      </c>
      <c r="G177" s="10">
        <v>120462.893</v>
      </c>
      <c r="H177" s="10">
        <v>120890.36799999997</v>
      </c>
      <c r="I177" s="10">
        <v>121388.00600000002</v>
      </c>
      <c r="J177" s="10">
        <v>121938.93699999999</v>
      </c>
      <c r="K177" s="10">
        <v>122345.886</v>
      </c>
      <c r="L177" s="10">
        <v>122705.041</v>
      </c>
      <c r="M177" s="10">
        <v>123207.613</v>
      </c>
      <c r="N177" s="10">
        <v>123733.73799999998</v>
      </c>
      <c r="O177" s="10">
        <v>124190.06700000002</v>
      </c>
      <c r="P177" s="10">
        <v>124792.16499999999</v>
      </c>
      <c r="Q177" s="10">
        <v>125393.981</v>
      </c>
      <c r="R177" s="10">
        <v>126106.53700000004</v>
      </c>
      <c r="S177" s="10">
        <v>126639.196</v>
      </c>
      <c r="T177" s="10">
        <v>127285.00800000003</v>
      </c>
      <c r="U177" s="10">
        <v>127984.03000000001</v>
      </c>
      <c r="V177" s="10">
        <v>128573.2</v>
      </c>
      <c r="W177" s="10">
        <v>129080.01300000001</v>
      </c>
      <c r="X177" s="10">
        <v>129543.15399999997</v>
      </c>
      <c r="Y177" s="10">
        <v>130038.73299999993</v>
      </c>
      <c r="Z177" s="10">
        <v>130532.33200000005</v>
      </c>
      <c r="AA177" s="10">
        <v>131000.34199999996</v>
      </c>
      <c r="AB177" s="10">
        <v>131445.973</v>
      </c>
      <c r="AC177" s="10">
        <v>131870.88799999995</v>
      </c>
      <c r="AD177" s="10">
        <v>132285.74900000001</v>
      </c>
      <c r="AE177" s="10">
        <v>132691.29799999995</v>
      </c>
    </row>
    <row r="178" spans="1:31">
      <c r="A178" t="s">
        <v>25</v>
      </c>
      <c r="B178" t="s">
        <v>41</v>
      </c>
      <c r="C178" t="s">
        <v>63</v>
      </c>
      <c r="D178" t="s">
        <v>351</v>
      </c>
      <c r="E178" t="s">
        <v>352</v>
      </c>
      <c r="F178" s="10">
        <v>659564</v>
      </c>
      <c r="G178" s="10">
        <v>665326.4929999999</v>
      </c>
      <c r="H178" s="10">
        <v>671428.00899999996</v>
      </c>
      <c r="I178" s="10">
        <v>677239.85100000014</v>
      </c>
      <c r="J178" s="10">
        <v>683095.55400000024</v>
      </c>
      <c r="K178" s="10">
        <v>688630.72500000009</v>
      </c>
      <c r="L178" s="10">
        <v>693986.70700000005</v>
      </c>
      <c r="M178" s="10">
        <v>699643.08699999994</v>
      </c>
      <c r="N178" s="10">
        <v>705545.57400000002</v>
      </c>
      <c r="O178" s="10">
        <v>711441.90099999984</v>
      </c>
      <c r="P178" s="10">
        <v>717681.55700000003</v>
      </c>
      <c r="Q178" s="10">
        <v>724160.20600000001</v>
      </c>
      <c r="R178" s="10">
        <v>730974.30500000005</v>
      </c>
      <c r="S178" s="10">
        <v>737660.31099999999</v>
      </c>
      <c r="T178" s="10">
        <v>744548.10899999994</v>
      </c>
      <c r="U178" s="10">
        <v>751426.71699999995</v>
      </c>
      <c r="V178" s="10">
        <v>758356.51099999994</v>
      </c>
      <c r="W178" s="10">
        <v>764675.93999999983</v>
      </c>
      <c r="X178" s="10">
        <v>770779.49099999992</v>
      </c>
      <c r="Y178" s="10">
        <v>776732.60499999986</v>
      </c>
      <c r="Z178" s="10">
        <v>782637.30100000009</v>
      </c>
      <c r="AA178" s="10">
        <v>788454.93499999994</v>
      </c>
      <c r="AB178" s="10">
        <v>794152.19499999995</v>
      </c>
      <c r="AC178" s="10">
        <v>799735.63900000008</v>
      </c>
      <c r="AD178" s="10">
        <v>805201.51699999999</v>
      </c>
      <c r="AE178" s="10">
        <v>810566.31900000002</v>
      </c>
    </row>
    <row r="179" spans="1:31">
      <c r="A179" t="s">
        <v>23</v>
      </c>
      <c r="B179" t="s">
        <v>39</v>
      </c>
      <c r="C179" t="s">
        <v>69</v>
      </c>
      <c r="D179" t="s">
        <v>353</v>
      </c>
      <c r="E179" t="s">
        <v>354</v>
      </c>
      <c r="F179" s="10">
        <v>192598</v>
      </c>
      <c r="G179" s="10">
        <v>198709.48500000007</v>
      </c>
      <c r="H179" s="10">
        <v>202754.39099999992</v>
      </c>
      <c r="I179" s="10">
        <v>206052.38799999989</v>
      </c>
      <c r="J179" s="10">
        <v>209109.13000000006</v>
      </c>
      <c r="K179" s="10">
        <v>211611.10599999997</v>
      </c>
      <c r="L179" s="10">
        <v>213686.33799999999</v>
      </c>
      <c r="M179" s="10">
        <v>215541.33699999997</v>
      </c>
      <c r="N179" s="10">
        <v>217428.26900000006</v>
      </c>
      <c r="O179" s="10">
        <v>219367.92299999995</v>
      </c>
      <c r="P179" s="10">
        <v>221392.03399999999</v>
      </c>
      <c r="Q179" s="10">
        <v>223400.44199999992</v>
      </c>
      <c r="R179" s="10">
        <v>225468.90399999998</v>
      </c>
      <c r="S179" s="10">
        <v>227579.736</v>
      </c>
      <c r="T179" s="10">
        <v>229696.66499999998</v>
      </c>
      <c r="U179" s="10">
        <v>231834.166</v>
      </c>
      <c r="V179" s="10">
        <v>234002.2050000001</v>
      </c>
      <c r="W179" s="10">
        <v>235986.06500000009</v>
      </c>
      <c r="X179" s="10">
        <v>237776.74400000001</v>
      </c>
      <c r="Y179" s="10">
        <v>239639.356</v>
      </c>
      <c r="Z179" s="10">
        <v>241521.25399999999</v>
      </c>
      <c r="AA179" s="10">
        <v>243396.177</v>
      </c>
      <c r="AB179" s="10">
        <v>245249.94600000008</v>
      </c>
      <c r="AC179" s="10">
        <v>247081.22400000007</v>
      </c>
      <c r="AD179" s="10">
        <v>248892.946</v>
      </c>
      <c r="AE179" s="10">
        <v>250659.50699999998</v>
      </c>
    </row>
    <row r="180" spans="1:31">
      <c r="A180" t="s">
        <v>19</v>
      </c>
      <c r="B180" t="s">
        <v>29</v>
      </c>
      <c r="C180" t="s">
        <v>47</v>
      </c>
      <c r="D180" t="s">
        <v>355</v>
      </c>
      <c r="E180" t="s">
        <v>356</v>
      </c>
      <c r="F180" s="10">
        <v>253208</v>
      </c>
      <c r="G180" s="10">
        <v>254426.90500000003</v>
      </c>
      <c r="H180" s="10">
        <v>255493.62699999995</v>
      </c>
      <c r="I180" s="10">
        <v>256673.22900000005</v>
      </c>
      <c r="J180" s="10">
        <v>257749.88199999995</v>
      </c>
      <c r="K180" s="10">
        <v>258779.31099999993</v>
      </c>
      <c r="L180" s="10">
        <v>259697.43400000001</v>
      </c>
      <c r="M180" s="10">
        <v>260643.23000000007</v>
      </c>
      <c r="N180" s="10">
        <v>261678.61899999983</v>
      </c>
      <c r="O180" s="10">
        <v>262728.72599999997</v>
      </c>
      <c r="P180" s="10">
        <v>263981.45000000013</v>
      </c>
      <c r="Q180" s="10">
        <v>265044.23199999996</v>
      </c>
      <c r="R180" s="10">
        <v>266273.80800000002</v>
      </c>
      <c r="S180" s="10">
        <v>267437.897</v>
      </c>
      <c r="T180" s="10">
        <v>268597.22600000002</v>
      </c>
      <c r="U180" s="10">
        <v>269754.22500000009</v>
      </c>
      <c r="V180" s="10">
        <v>270908.15599999996</v>
      </c>
      <c r="W180" s="10">
        <v>271854.962</v>
      </c>
      <c r="X180" s="10">
        <v>272767.995</v>
      </c>
      <c r="Y180" s="10">
        <v>273603.25399999996</v>
      </c>
      <c r="Z180" s="10">
        <v>274439.95299999992</v>
      </c>
      <c r="AA180" s="10">
        <v>275257.34899999999</v>
      </c>
      <c r="AB180" s="10">
        <v>276059.19399999996</v>
      </c>
      <c r="AC180" s="10">
        <v>276842.14899999998</v>
      </c>
      <c r="AD180" s="10">
        <v>277594.163</v>
      </c>
      <c r="AE180" s="10">
        <v>278324.42200000002</v>
      </c>
    </row>
    <row r="181" spans="1:31">
      <c r="A181" t="s">
        <v>25</v>
      </c>
      <c r="B181" t="s">
        <v>43</v>
      </c>
      <c r="C181" t="s">
        <v>65</v>
      </c>
      <c r="D181" t="s">
        <v>357</v>
      </c>
      <c r="E181" t="s">
        <v>358</v>
      </c>
      <c r="F181" s="10">
        <v>379183</v>
      </c>
      <c r="G181" s="10">
        <v>381525.34100000007</v>
      </c>
      <c r="H181" s="10">
        <v>385900.00899999985</v>
      </c>
      <c r="I181" s="10">
        <v>388812.24800000002</v>
      </c>
      <c r="J181" s="10">
        <v>392148.24</v>
      </c>
      <c r="K181" s="10">
        <v>394086.6669999999</v>
      </c>
      <c r="L181" s="10">
        <v>395977.84800000006</v>
      </c>
      <c r="M181" s="10">
        <v>398070.94499999983</v>
      </c>
      <c r="N181" s="10">
        <v>400344.39700000011</v>
      </c>
      <c r="O181" s="10">
        <v>402398.67599999986</v>
      </c>
      <c r="P181" s="10">
        <v>404694.60299999989</v>
      </c>
      <c r="Q181" s="10">
        <v>407055.34399999992</v>
      </c>
      <c r="R181" s="10">
        <v>409485.07300000015</v>
      </c>
      <c r="S181" s="10">
        <v>411828.03600000008</v>
      </c>
      <c r="T181" s="10">
        <v>414298.23999999993</v>
      </c>
      <c r="U181" s="10">
        <v>416809.53900000016</v>
      </c>
      <c r="V181" s="10">
        <v>419175.79099999985</v>
      </c>
      <c r="W181" s="10">
        <v>421295.04199999996</v>
      </c>
      <c r="X181" s="10">
        <v>423351.63199999987</v>
      </c>
      <c r="Y181" s="10">
        <v>425291.76999999996</v>
      </c>
      <c r="Z181" s="10">
        <v>427248.34399999981</v>
      </c>
      <c r="AA181" s="10">
        <v>429141.74299999996</v>
      </c>
      <c r="AB181" s="10">
        <v>430958.92300000013</v>
      </c>
      <c r="AC181" s="10">
        <v>432713.26699999976</v>
      </c>
      <c r="AD181" s="10">
        <v>434393.71999999986</v>
      </c>
      <c r="AE181" s="10">
        <v>436021.79399999988</v>
      </c>
    </row>
    <row r="182" spans="1:31">
      <c r="A182" t="s">
        <v>25</v>
      </c>
      <c r="B182" t="s">
        <v>41</v>
      </c>
      <c r="C182" t="s">
        <v>65</v>
      </c>
      <c r="D182" t="s">
        <v>359</v>
      </c>
      <c r="E182" t="s">
        <v>360</v>
      </c>
      <c r="F182" s="10">
        <v>114003</v>
      </c>
      <c r="G182" s="10">
        <v>114559.92599999995</v>
      </c>
      <c r="H182" s="10">
        <v>115374.87700000002</v>
      </c>
      <c r="I182" s="10">
        <v>116032.25399999999</v>
      </c>
      <c r="J182" s="10">
        <v>116731.06300000004</v>
      </c>
      <c r="K182" s="10">
        <v>117362.92299999998</v>
      </c>
      <c r="L182" s="10">
        <v>118026.71300000003</v>
      </c>
      <c r="M182" s="10">
        <v>118745.633</v>
      </c>
      <c r="N182" s="10">
        <v>119481.07999999999</v>
      </c>
      <c r="O182" s="10">
        <v>120220.223</v>
      </c>
      <c r="P182" s="10">
        <v>121039.99599999997</v>
      </c>
      <c r="Q182" s="10">
        <v>121837.98900000002</v>
      </c>
      <c r="R182" s="10">
        <v>122609.71200000009</v>
      </c>
      <c r="S182" s="10">
        <v>123438.053</v>
      </c>
      <c r="T182" s="10">
        <v>124314.459</v>
      </c>
      <c r="U182" s="10">
        <v>125152.34900000002</v>
      </c>
      <c r="V182" s="10">
        <v>126038.27499999997</v>
      </c>
      <c r="W182" s="10">
        <v>126795.001</v>
      </c>
      <c r="X182" s="10">
        <v>127571.94100000001</v>
      </c>
      <c r="Y182" s="10">
        <v>128406.38200000001</v>
      </c>
      <c r="Z182" s="10">
        <v>129232.215</v>
      </c>
      <c r="AA182" s="10">
        <v>130044.75000000001</v>
      </c>
      <c r="AB182" s="10">
        <v>130837.46499999997</v>
      </c>
      <c r="AC182" s="10">
        <v>131623.29599999997</v>
      </c>
      <c r="AD182" s="10">
        <v>132402.42300000001</v>
      </c>
      <c r="AE182" s="10">
        <v>133169.44299999997</v>
      </c>
    </row>
    <row r="183" spans="1:31">
      <c r="A183" t="s">
        <v>19</v>
      </c>
      <c r="B183" t="s">
        <v>29</v>
      </c>
      <c r="C183" t="s">
        <v>51</v>
      </c>
      <c r="D183" t="s">
        <v>361</v>
      </c>
      <c r="E183" t="s">
        <v>362</v>
      </c>
      <c r="F183" s="10">
        <v>253315</v>
      </c>
      <c r="G183" s="10">
        <v>253658.34699999992</v>
      </c>
      <c r="H183" s="10">
        <v>254068.91200000001</v>
      </c>
      <c r="I183" s="10">
        <v>254463.25600000008</v>
      </c>
      <c r="J183" s="10">
        <v>254865.92899999997</v>
      </c>
      <c r="K183" s="10">
        <v>255138.24099999998</v>
      </c>
      <c r="L183" s="10">
        <v>255453.69900000002</v>
      </c>
      <c r="M183" s="10">
        <v>255801.72400000005</v>
      </c>
      <c r="N183" s="10">
        <v>256268.21</v>
      </c>
      <c r="O183" s="10">
        <v>256694.74099999992</v>
      </c>
      <c r="P183" s="10">
        <v>257288.74400000006</v>
      </c>
      <c r="Q183" s="10">
        <v>257922.89900000003</v>
      </c>
      <c r="R183" s="10">
        <v>258587.60400000008</v>
      </c>
      <c r="S183" s="10">
        <v>259190.291</v>
      </c>
      <c r="T183" s="10">
        <v>259858.603</v>
      </c>
      <c r="U183" s="10">
        <v>260585.21100000013</v>
      </c>
      <c r="V183" s="10">
        <v>261589.49799999996</v>
      </c>
      <c r="W183" s="10">
        <v>262194.86</v>
      </c>
      <c r="X183" s="10">
        <v>262787.12199999997</v>
      </c>
      <c r="Y183" s="10">
        <v>263281.65299999999</v>
      </c>
      <c r="Z183" s="10">
        <v>263801.86899999989</v>
      </c>
      <c r="AA183" s="10">
        <v>264318.66100000002</v>
      </c>
      <c r="AB183" s="10">
        <v>264790.12600000011</v>
      </c>
      <c r="AC183" s="10">
        <v>265242.64800000004</v>
      </c>
      <c r="AD183" s="10">
        <v>265657.74099999992</v>
      </c>
      <c r="AE183" s="10">
        <v>266050.64400000003</v>
      </c>
    </row>
    <row r="184" spans="1:31">
      <c r="A184" t="s">
        <v>25</v>
      </c>
      <c r="B184" t="s">
        <v>41</v>
      </c>
      <c r="C184" t="s">
        <v>65</v>
      </c>
      <c r="D184" t="s">
        <v>363</v>
      </c>
      <c r="E184" t="s">
        <v>364</v>
      </c>
      <c r="F184" s="10">
        <v>122233</v>
      </c>
      <c r="G184" s="10">
        <v>123169.24500000001</v>
      </c>
      <c r="H184" s="10">
        <v>124196.93</v>
      </c>
      <c r="I184" s="10">
        <v>125230.22799999996</v>
      </c>
      <c r="J184" s="10">
        <v>126143.56499999999</v>
      </c>
      <c r="K184" s="10">
        <v>127019.17300000004</v>
      </c>
      <c r="L184" s="10">
        <v>127914.10600000003</v>
      </c>
      <c r="M184" s="10">
        <v>128783.05400000002</v>
      </c>
      <c r="N184" s="10">
        <v>129704.92300000005</v>
      </c>
      <c r="O184" s="10">
        <v>130552.70900000002</v>
      </c>
      <c r="P184" s="10">
        <v>131421.36899999995</v>
      </c>
      <c r="Q184" s="10">
        <v>132353.91399999999</v>
      </c>
      <c r="R184" s="10">
        <v>133329.58500000002</v>
      </c>
      <c r="S184" s="10">
        <v>134255.12800000003</v>
      </c>
      <c r="T184" s="10">
        <v>135196.41599999997</v>
      </c>
      <c r="U184" s="10">
        <v>136121.41999999998</v>
      </c>
      <c r="V184" s="10">
        <v>137017.02599999995</v>
      </c>
      <c r="W184" s="10">
        <v>137860.40299999999</v>
      </c>
      <c r="X184" s="10">
        <v>138566.36900000004</v>
      </c>
      <c r="Y184" s="10">
        <v>139345.10500000001</v>
      </c>
      <c r="Z184" s="10">
        <v>140140.59400000004</v>
      </c>
      <c r="AA184" s="10">
        <v>140916.62199999997</v>
      </c>
      <c r="AB184" s="10">
        <v>141663.95000000001</v>
      </c>
      <c r="AC184" s="10">
        <v>142382.04899999994</v>
      </c>
      <c r="AD184" s="10">
        <v>143089.66899999997</v>
      </c>
      <c r="AE184" s="10">
        <v>143785.42699999994</v>
      </c>
    </row>
    <row r="185" spans="1:31">
      <c r="A185" t="s">
        <v>21</v>
      </c>
      <c r="B185" t="s">
        <v>35</v>
      </c>
      <c r="C185" t="s">
        <v>55</v>
      </c>
      <c r="D185" t="s">
        <v>365</v>
      </c>
      <c r="E185" t="s">
        <v>366</v>
      </c>
      <c r="F185" s="10">
        <v>195329</v>
      </c>
      <c r="G185" s="10">
        <v>196677.69799999997</v>
      </c>
      <c r="H185" s="10">
        <v>197699.56300000002</v>
      </c>
      <c r="I185" s="10">
        <v>198683.50399999996</v>
      </c>
      <c r="J185" s="10">
        <v>199464.50699999998</v>
      </c>
      <c r="K185" s="10">
        <v>200129.56399999993</v>
      </c>
      <c r="L185" s="10">
        <v>200753.99199999994</v>
      </c>
      <c r="M185" s="10">
        <v>201387.48399999997</v>
      </c>
      <c r="N185" s="10">
        <v>202176.97000000006</v>
      </c>
      <c r="O185" s="10">
        <v>203068.33400000009</v>
      </c>
      <c r="P185" s="10">
        <v>204025.46200000003</v>
      </c>
      <c r="Q185" s="10">
        <v>205071.44499999998</v>
      </c>
      <c r="R185" s="10">
        <v>206268.69099999999</v>
      </c>
      <c r="S185" s="10">
        <v>207372.90200000006</v>
      </c>
      <c r="T185" s="10">
        <v>208616.02399999989</v>
      </c>
      <c r="U185" s="10">
        <v>209963.02</v>
      </c>
      <c r="V185" s="10">
        <v>211359.47299999988</v>
      </c>
      <c r="W185" s="10">
        <v>212628.06700000001</v>
      </c>
      <c r="X185" s="10">
        <v>213892.217</v>
      </c>
      <c r="Y185" s="10">
        <v>214978.48099999994</v>
      </c>
      <c r="Z185" s="10">
        <v>216118.89500000011</v>
      </c>
      <c r="AA185" s="10">
        <v>217269.75600000008</v>
      </c>
      <c r="AB185" s="10">
        <v>218427.07499999998</v>
      </c>
      <c r="AC185" s="10">
        <v>219590.67600000006</v>
      </c>
      <c r="AD185" s="10">
        <v>220732.87700000007</v>
      </c>
      <c r="AE185" s="10">
        <v>221861.91399999999</v>
      </c>
    </row>
    <row r="186" spans="1:31">
      <c r="A186" t="s">
        <v>21</v>
      </c>
      <c r="B186" t="s">
        <v>35</v>
      </c>
      <c r="C186" t="s">
        <v>55</v>
      </c>
      <c r="D186" t="s">
        <v>367</v>
      </c>
      <c r="E186" t="s">
        <v>368</v>
      </c>
      <c r="F186" s="10">
        <v>460490</v>
      </c>
      <c r="G186" s="10">
        <v>463055.853</v>
      </c>
      <c r="H186" s="10">
        <v>465648.89099999989</v>
      </c>
      <c r="I186" s="10">
        <v>467941.72499999998</v>
      </c>
      <c r="J186" s="10">
        <v>470144.71299999999</v>
      </c>
      <c r="K186" s="10">
        <v>472084.21499999997</v>
      </c>
      <c r="L186" s="10">
        <v>473988.14100000012</v>
      </c>
      <c r="M186" s="10">
        <v>475835.71199999994</v>
      </c>
      <c r="N186" s="10">
        <v>477969.02200000006</v>
      </c>
      <c r="O186" s="10">
        <v>480176.68599999999</v>
      </c>
      <c r="P186" s="10">
        <v>482371.44400000008</v>
      </c>
      <c r="Q186" s="10">
        <v>484813.13499999995</v>
      </c>
      <c r="R186" s="10">
        <v>487233.49800000002</v>
      </c>
      <c r="S186" s="10">
        <v>489636.60599999997</v>
      </c>
      <c r="T186" s="10">
        <v>492031.73499999987</v>
      </c>
      <c r="U186" s="10">
        <v>494568.80700000009</v>
      </c>
      <c r="V186" s="10">
        <v>497179.21300000011</v>
      </c>
      <c r="W186" s="10">
        <v>499591.67700000008</v>
      </c>
      <c r="X186" s="10">
        <v>501629.223</v>
      </c>
      <c r="Y186" s="10">
        <v>503626.08199999994</v>
      </c>
      <c r="Z186" s="10">
        <v>505627.37</v>
      </c>
      <c r="AA186" s="10">
        <v>507580.33500000008</v>
      </c>
      <c r="AB186" s="10">
        <v>509487.31099999999</v>
      </c>
      <c r="AC186" s="10">
        <v>511326.33700000006</v>
      </c>
      <c r="AD186" s="10">
        <v>513128.08199999999</v>
      </c>
      <c r="AE186" s="10">
        <v>514888.74799999996</v>
      </c>
    </row>
    <row r="187" spans="1:31">
      <c r="A187" t="s">
        <v>19</v>
      </c>
      <c r="B187" t="s">
        <v>31</v>
      </c>
      <c r="C187" t="s">
        <v>45</v>
      </c>
      <c r="D187" t="s">
        <v>369</v>
      </c>
      <c r="E187" t="s">
        <v>370</v>
      </c>
      <c r="F187" s="10">
        <v>167816</v>
      </c>
      <c r="G187" s="10">
        <v>170005.91400000005</v>
      </c>
      <c r="H187" s="10">
        <v>171683.78499999997</v>
      </c>
      <c r="I187" s="10">
        <v>173148.83000000002</v>
      </c>
      <c r="J187" s="10">
        <v>174327.35700000005</v>
      </c>
      <c r="K187" s="10">
        <v>175281.20099999991</v>
      </c>
      <c r="L187" s="10">
        <v>176077.22900000002</v>
      </c>
      <c r="M187" s="10">
        <v>176791.72900000005</v>
      </c>
      <c r="N187" s="10">
        <v>177676.51599999997</v>
      </c>
      <c r="O187" s="10">
        <v>178787.057</v>
      </c>
      <c r="P187" s="10">
        <v>179992.41199999995</v>
      </c>
      <c r="Q187" s="10">
        <v>181441.29800000001</v>
      </c>
      <c r="R187" s="10">
        <v>182893.26799999987</v>
      </c>
      <c r="S187" s="10">
        <v>184331.53800000006</v>
      </c>
      <c r="T187" s="10">
        <v>185694.08300000007</v>
      </c>
      <c r="U187" s="10">
        <v>187075.26400000005</v>
      </c>
      <c r="V187" s="10">
        <v>188422.46699999995</v>
      </c>
      <c r="W187" s="10">
        <v>189647.09899999993</v>
      </c>
      <c r="X187" s="10">
        <v>190699.89699999988</v>
      </c>
      <c r="Y187" s="10">
        <v>191610.32399999996</v>
      </c>
      <c r="Z187" s="10">
        <v>192473.01400000005</v>
      </c>
      <c r="AA187" s="10">
        <v>193392.00300000003</v>
      </c>
      <c r="AB187" s="10">
        <v>194361.10700000002</v>
      </c>
      <c r="AC187" s="10">
        <v>195349.30500000002</v>
      </c>
      <c r="AD187" s="10">
        <v>196324.25499999995</v>
      </c>
      <c r="AE187" s="10">
        <v>197272.19099999996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79998168889431442"/>
  </sheetPr>
  <dimension ref="A1:P197"/>
  <sheetViews>
    <sheetView showGridLines="0" zoomScale="70" zoomScaleNormal="70" workbookViewId="0"/>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28515625" style="2" hidden="1" customWidth="1" outlineLevel="1"/>
    <col min="5" max="5" width="25.7109375" style="40" customWidth="1" collapsed="1"/>
    <col min="6" max="6" width="56.7109375" style="40" bestFit="1" customWidth="1"/>
    <col min="7" max="12" width="30.7109375" style="40" customWidth="1"/>
    <col min="13" max="13" width="9.140625" style="40" customWidth="1"/>
    <col min="14" max="15" width="8.85546875" style="40"/>
    <col min="16" max="16" width="9.140625" style="8" customWidth="1"/>
    <col min="17" max="16384" width="8.85546875" style="40"/>
  </cols>
  <sheetData>
    <row r="1" spans="1:16" s="210" customFormat="1" ht="12.75">
      <c r="A1" s="191"/>
      <c r="B1" s="191"/>
      <c r="C1" s="191"/>
      <c r="D1" s="191"/>
      <c r="E1" s="191"/>
      <c r="F1" s="191"/>
      <c r="G1" s="191"/>
      <c r="H1" s="294" t="s">
        <v>514</v>
      </c>
      <c r="I1" s="294"/>
      <c r="J1" s="191"/>
      <c r="K1" s="191"/>
      <c r="L1" s="191"/>
      <c r="P1" s="211"/>
    </row>
    <row r="2" spans="1:16" s="210" customFormat="1" ht="12.75">
      <c r="A2" s="191"/>
      <c r="B2" s="191"/>
      <c r="C2" s="191"/>
      <c r="D2" s="191"/>
      <c r="E2" s="191"/>
      <c r="F2" s="191"/>
      <c r="G2" s="191"/>
      <c r="H2" s="294"/>
      <c r="I2" s="294"/>
      <c r="J2" s="191"/>
      <c r="K2" s="191"/>
      <c r="L2" s="191"/>
      <c r="P2" s="211"/>
    </row>
    <row r="3" spans="1:16" s="210" customFormat="1" ht="12.75">
      <c r="A3" s="191"/>
      <c r="B3" s="191"/>
      <c r="C3" s="191"/>
      <c r="D3" s="191"/>
      <c r="E3" s="191"/>
      <c r="F3" s="191"/>
      <c r="G3" s="191"/>
      <c r="H3" s="294"/>
      <c r="I3" s="294"/>
      <c r="J3" s="191"/>
      <c r="K3" s="191"/>
      <c r="L3" s="191"/>
      <c r="P3" s="211"/>
    </row>
    <row r="4" spans="1:16" ht="15.75">
      <c r="A4" s="1"/>
      <c r="B4" s="1"/>
      <c r="C4" s="1"/>
      <c r="D4" s="1"/>
      <c r="E4" s="295"/>
      <c r="F4" s="295"/>
      <c r="G4" s="295"/>
      <c r="H4" s="295"/>
      <c r="I4" s="295"/>
      <c r="J4" s="295"/>
      <c r="K4" s="295"/>
      <c r="L4" s="295"/>
    </row>
    <row r="5" spans="1:16" s="213" customFormat="1">
      <c r="A5" s="212"/>
      <c r="B5" s="212"/>
      <c r="C5" s="212"/>
      <c r="D5" s="212"/>
      <c r="E5" s="212"/>
      <c r="F5" s="212"/>
      <c r="G5" s="212"/>
      <c r="H5" s="212"/>
      <c r="I5" s="212"/>
      <c r="J5" s="212"/>
      <c r="K5" s="212"/>
      <c r="L5" s="212"/>
      <c r="P5" s="8"/>
    </row>
    <row r="6" spans="1:16" s="31" customFormat="1" ht="14.45" customHeight="1" thickBot="1">
      <c r="A6" s="194"/>
      <c r="B6" s="194"/>
      <c r="C6" s="194"/>
      <c r="D6" s="194"/>
      <c r="E6" s="214"/>
      <c r="F6" s="215"/>
      <c r="G6" s="194"/>
      <c r="H6" s="194"/>
      <c r="I6" s="194"/>
      <c r="J6" s="194"/>
      <c r="K6" s="194"/>
      <c r="L6" s="194"/>
      <c r="M6" s="210"/>
      <c r="N6" s="210"/>
      <c r="P6" s="216"/>
    </row>
    <row r="7" spans="1:16" ht="15" hidden="1" customHeight="1">
      <c r="E7" s="215"/>
      <c r="F7" s="215"/>
      <c r="G7" s="40">
        <v>4</v>
      </c>
      <c r="H7" s="40">
        <v>5</v>
      </c>
      <c r="I7" s="40">
        <v>5</v>
      </c>
      <c r="J7" s="40">
        <v>8</v>
      </c>
      <c r="K7" s="40">
        <v>10</v>
      </c>
    </row>
    <row r="8" spans="1:16" ht="21" hidden="1" customHeight="1" thickBot="1">
      <c r="E8" s="215"/>
      <c r="F8" s="215"/>
      <c r="G8" s="217"/>
      <c r="H8" s="217"/>
      <c r="I8" s="217"/>
      <c r="J8" s="217"/>
      <c r="K8" s="217"/>
      <c r="L8" s="217"/>
    </row>
    <row r="9" spans="1:16" ht="55.15" customHeight="1" thickBot="1">
      <c r="E9" s="317"/>
      <c r="F9" s="318"/>
      <c r="G9" s="44" t="s">
        <v>515</v>
      </c>
      <c r="H9" s="44" t="s">
        <v>516</v>
      </c>
      <c r="I9" s="208" t="s">
        <v>517</v>
      </c>
      <c r="J9" s="259" t="s">
        <v>553</v>
      </c>
      <c r="K9" s="259" t="s">
        <v>554</v>
      </c>
    </row>
    <row r="10" spans="1:16" ht="15.75" thickBot="1">
      <c r="B10" s="75" t="s">
        <v>417</v>
      </c>
      <c r="C10" s="76" t="s">
        <v>457</v>
      </c>
      <c r="D10" s="77" t="s">
        <v>419</v>
      </c>
      <c r="E10" s="75" t="s">
        <v>11</v>
      </c>
      <c r="F10" s="74" t="s">
        <v>12</v>
      </c>
      <c r="G10" s="218" t="s">
        <v>518</v>
      </c>
      <c r="H10" s="218" t="s">
        <v>536</v>
      </c>
      <c r="I10" s="219" t="s">
        <v>536</v>
      </c>
      <c r="J10" s="218" t="s">
        <v>536</v>
      </c>
      <c r="K10" s="220" t="s">
        <v>536</v>
      </c>
    </row>
    <row r="11" spans="1:16" s="82" customFormat="1" ht="15" customHeight="1">
      <c r="A11" s="5"/>
      <c r="B11" s="59"/>
      <c r="C11" s="64"/>
      <c r="D11" s="66"/>
      <c r="E11" s="221" t="s">
        <v>1</v>
      </c>
      <c r="F11" s="95" t="s">
        <v>3</v>
      </c>
      <c r="G11" s="223">
        <f>IF(ISERROR(VLOOKUP($E11,'Reablement backsheet'!$D$9:$M$185,G$7,0)),"",VLOOKUP($E11,'Reablement backsheet'!$D$9:$M$185, G$7,0))</f>
        <v>0.81900000000000006</v>
      </c>
      <c r="H11" s="223">
        <f>IF(ISERROR(VLOOKUP($E11,'Reablement backsheet'!$D$193:$M$369,H$7,0)),"",VLOOKUP($E11,'Reablement backsheet'!$D$193:$M$369, H$7,0))</f>
        <v>0.86020334218647121</v>
      </c>
      <c r="I11" s="223">
        <f>IF(ISERROR(VLOOKUP($E11,'Reablement backsheet'!$D$9:$M$185,I$7,0)),"",VLOOKUP($E11,'Reablement backsheet'!$D$9:$M$185, I$7,0))</f>
        <v>0.82700000000000007</v>
      </c>
      <c r="J11" s="223">
        <f>IF(ISERROR(VLOOKUP($E11,'Reablement backsheet'!$D$9:$M$185,J$7,0)),"",VLOOKUP($E11,'Reablement backsheet'!$D$9:$M$185, J$7,0))</f>
        <v>8.0000000000000071E-3</v>
      </c>
      <c r="K11" s="223">
        <f>IF(ISERROR(VLOOKUP($E11,'Reablement backsheet'!$D$9:$M$185,K$7,0)),"",VLOOKUP($E11,'Reablement backsheet'!$D$9:$M$185, K$7,0))</f>
        <v>-3.3203342186471141E-2</v>
      </c>
      <c r="L11" s="270"/>
      <c r="M11" s="270"/>
      <c r="P11" s="9"/>
    </row>
    <row r="12" spans="1:16" ht="15" customHeight="1">
      <c r="B12" s="63" t="s">
        <v>20</v>
      </c>
      <c r="C12" s="65"/>
      <c r="D12" s="66"/>
      <c r="E12" s="83" t="s">
        <v>19</v>
      </c>
      <c r="F12" s="79" t="s">
        <v>20</v>
      </c>
      <c r="G12" s="222">
        <f>IF(ISERROR(VLOOKUP($E12,'Reablement backsheet'!$D$9:$M$185,G$7,0)),"",VLOOKUP($E12,'Reablement backsheet'!$D$9:$M$185, G$7,0))</f>
        <v>0.82718754722683996</v>
      </c>
      <c r="H12" s="222">
        <f>IF(ISERROR(VLOOKUP($E12,'Reablement backsheet'!$D$193:$M$369,H$7,0)),"",VLOOKUP($E12,'Reablement backsheet'!$D$193:$M$369, H$7,0))</f>
        <v>0.86282071670967297</v>
      </c>
      <c r="I12" s="222">
        <f>IF(ISERROR(VLOOKUP($E12,'Reablement backsheet'!$D$9:$M$185,I$7,0)),"",VLOOKUP($E12,'Reablement backsheet'!$D$9:$M$185, I$7,0))</f>
        <v>0.83113248169944021</v>
      </c>
      <c r="J12" s="222">
        <f>IF(ISERROR(VLOOKUP($E12,'Reablement backsheet'!$D$9:$M$185,J$7,0)),"",VLOOKUP($E12,'Reablement backsheet'!$D$9:$M$185, J$7,0))</f>
        <v>3.9449344726002478E-3</v>
      </c>
      <c r="K12" s="222">
        <f>IF(ISERROR(VLOOKUP($E12,'Reablement backsheet'!$D$9:$M$185,K$7,0)),"",VLOOKUP($E12,'Reablement backsheet'!$D$9:$M$185, K$7,0))</f>
        <v>-3.1688235010232768E-2</v>
      </c>
      <c r="L12" s="270"/>
      <c r="M12" s="270"/>
    </row>
    <row r="13" spans="1:16">
      <c r="B13" s="63" t="s">
        <v>22</v>
      </c>
      <c r="C13" s="65"/>
      <c r="D13" s="66"/>
      <c r="E13" s="83" t="s">
        <v>21</v>
      </c>
      <c r="F13" s="79" t="s">
        <v>22</v>
      </c>
      <c r="G13" s="222">
        <f>IF(ISERROR(VLOOKUP($E13,'Reablement backsheet'!$D$9:$M$185,G$7,0)),"",VLOOKUP($E13,'Reablement backsheet'!$D$9:$M$185, G$7,0))</f>
        <v>0.80475105759843801</v>
      </c>
      <c r="H13" s="222">
        <f>IF(ISERROR(VLOOKUP($E13,'Reablement backsheet'!$D$193:$M$369,H$7,0)),"",VLOOKUP($E13,'Reablement backsheet'!$D$193:$M$369, H$7,0))</f>
        <v>0.84511430212521532</v>
      </c>
      <c r="I13" s="222">
        <f>IF(ISERROR(VLOOKUP($E13,'Reablement backsheet'!$D$9:$M$185,I$7,0)),"",VLOOKUP($E13,'Reablement backsheet'!$D$9:$M$185, I$7,0))</f>
        <v>0.81137823151654864</v>
      </c>
      <c r="J13" s="222">
        <f>IF(ISERROR(VLOOKUP($E13,'Reablement backsheet'!$D$9:$M$185,J$7,0)),"",VLOOKUP($E13,'Reablement backsheet'!$D$9:$M$185, J$7,0))</f>
        <v>6.6271739181106293E-3</v>
      </c>
      <c r="K13" s="222">
        <f>IF(ISERROR(VLOOKUP($E13,'Reablement backsheet'!$D$9:$M$185,K$7,0)),"",VLOOKUP($E13,'Reablement backsheet'!$D$9:$M$185, K$7,0))</f>
        <v>-3.373607060866668E-2</v>
      </c>
      <c r="L13" s="270"/>
      <c r="M13" s="270"/>
    </row>
    <row r="14" spans="1:16">
      <c r="B14" s="63" t="s">
        <v>24</v>
      </c>
      <c r="C14" s="65"/>
      <c r="D14" s="66"/>
      <c r="E14" s="83" t="s">
        <v>23</v>
      </c>
      <c r="F14" s="79" t="s">
        <v>24</v>
      </c>
      <c r="G14" s="222">
        <f>IF(ISERROR(VLOOKUP($E14,'Reablement backsheet'!$D$9:$M$185,G$7,0)),"",VLOOKUP($E14,'Reablement backsheet'!$D$9:$M$185, G$7,0))</f>
        <v>0.85225582548339118</v>
      </c>
      <c r="H14" s="222">
        <f>IF(ISERROR(VLOOKUP($E14,'Reablement backsheet'!$D$193:$M$369,H$7,0)),"",VLOOKUP($E14,'Reablement backsheet'!$D$193:$M$369, H$7,0))</f>
        <v>0.89185289844462146</v>
      </c>
      <c r="I14" s="222">
        <f>IF(ISERROR(VLOOKUP($E14,'Reablement backsheet'!$D$9:$M$185,I$7,0)),"",VLOOKUP($E14,'Reablement backsheet'!$D$9:$M$185, I$7,0))</f>
        <v>0.85353877412800538</v>
      </c>
      <c r="J14" s="222">
        <f>IF(ISERROR(VLOOKUP($E14,'Reablement backsheet'!$D$9:$M$185,J$7,0)),"",VLOOKUP($E14,'Reablement backsheet'!$D$9:$M$185, J$7,0))</f>
        <v>1.2829486446142013E-3</v>
      </c>
      <c r="K14" s="222">
        <f>IF(ISERROR(VLOOKUP($E14,'Reablement backsheet'!$D$9:$M$185,K$7,0)),"",VLOOKUP($E14,'Reablement backsheet'!$D$9:$M$185, K$7,0))</f>
        <v>-3.8314124316616072E-2</v>
      </c>
      <c r="L14" s="270"/>
      <c r="M14" s="270"/>
    </row>
    <row r="15" spans="1:16" s="41" customFormat="1">
      <c r="A15" s="6"/>
      <c r="B15" s="63" t="s">
        <v>26</v>
      </c>
      <c r="C15" s="65"/>
      <c r="D15" s="66"/>
      <c r="E15" s="83" t="s">
        <v>25</v>
      </c>
      <c r="F15" s="79" t="s">
        <v>26</v>
      </c>
      <c r="G15" s="222">
        <f>IF(ISERROR(VLOOKUP($E15,'Reablement backsheet'!$D$9:$M$185,G$7,0)),"",VLOOKUP($E15,'Reablement backsheet'!$D$9:$M$185, G$7,0))</f>
        <v>0.80855996433348198</v>
      </c>
      <c r="H15" s="222">
        <f>IF(ISERROR(VLOOKUP($E15,'Reablement backsheet'!$D$193:$M$369,H$7,0)),"",VLOOKUP($E15,'Reablement backsheet'!$D$193:$M$369, H$7,0))</f>
        <v>0.85604760785938894</v>
      </c>
      <c r="I15" s="222">
        <f>IF(ISERROR(VLOOKUP($E15,'Reablement backsheet'!$D$9:$M$185,I$7,0)),"",VLOOKUP($E15,'Reablement backsheet'!$D$9:$M$185, I$7,0))</f>
        <v>0.82506651463321934</v>
      </c>
      <c r="J15" s="222">
        <f>IF(ISERROR(VLOOKUP($E15,'Reablement backsheet'!$D$9:$M$185,J$7,0)),"",VLOOKUP($E15,'Reablement backsheet'!$D$9:$M$185, J$7,0))</f>
        <v>1.6506550299737355E-2</v>
      </c>
      <c r="K15" s="222">
        <f>IF(ISERROR(VLOOKUP($E15,'Reablement backsheet'!$D$9:$M$185,K$7,0)),"",VLOOKUP($E15,'Reablement backsheet'!$D$9:$M$185, K$7,0))</f>
        <v>-3.0981093226169598E-2</v>
      </c>
      <c r="L15" s="270"/>
      <c r="M15" s="270"/>
      <c r="N15" s="40"/>
      <c r="P15" s="7"/>
    </row>
    <row r="16" spans="1:16">
      <c r="B16" s="63"/>
      <c r="C16" s="64" t="s">
        <v>28</v>
      </c>
      <c r="D16" s="66"/>
      <c r="E16" s="83" t="s">
        <v>27</v>
      </c>
      <c r="F16" s="79" t="s">
        <v>28</v>
      </c>
      <c r="G16" s="222">
        <f>IF(ISERROR(VLOOKUP($E16,'Reablement backsheet'!$D$9:$M$185,G$7,0)),"",VLOOKUP($E16,'Reablement backsheet'!$D$9:$M$185, G$7,0))</f>
        <v>0.8640000000000001</v>
      </c>
      <c r="H16" s="222">
        <f>IF(ISERROR(VLOOKUP($E16,'Reablement backsheet'!$D$193:$M$369,H$7,0)),"",VLOOKUP($E16,'Reablement backsheet'!$D$193:$M$369, H$7,0))</f>
        <v>0.89411935057648106</v>
      </c>
      <c r="I16" s="222">
        <f>IF(ISERROR(VLOOKUP($E16,'Reablement backsheet'!$D$9:$M$185,I$7,0)),"",VLOOKUP($E16,'Reablement backsheet'!$D$9:$M$185, I$7,0))</f>
        <v>0.85499999999999998</v>
      </c>
      <c r="J16" s="222">
        <f>IF(ISERROR(VLOOKUP($E16,'Reablement backsheet'!$D$9:$M$185,J$7,0)),"",VLOOKUP($E16,'Reablement backsheet'!$D$9:$M$185, J$7,0))</f>
        <v>-9.000000000000119E-3</v>
      </c>
      <c r="K16" s="222">
        <f>IF(ISERROR(VLOOKUP($E16,'Reablement backsheet'!$D$9:$M$185,K$7,0)),"",VLOOKUP($E16,'Reablement backsheet'!$D$9:$M$185, K$7,0))</f>
        <v>-3.9119350576481082E-2</v>
      </c>
      <c r="L16" s="270"/>
      <c r="M16" s="270"/>
    </row>
    <row r="17" spans="2:16">
      <c r="B17" s="63"/>
      <c r="C17" s="64" t="s">
        <v>30</v>
      </c>
      <c r="D17" s="66"/>
      <c r="E17" s="83" t="s">
        <v>29</v>
      </c>
      <c r="F17" s="79" t="s">
        <v>30</v>
      </c>
      <c r="G17" s="222">
        <f>IF(ISERROR(VLOOKUP($E17,'Reablement backsheet'!$D$9:$M$185,G$7,0)),"",VLOOKUP($E17,'Reablement backsheet'!$D$9:$M$185, G$7,0))</f>
        <v>0.80900000000000005</v>
      </c>
      <c r="H17" s="222">
        <f>IF(ISERROR(VLOOKUP($E17,'Reablement backsheet'!$D$193:$M$369,H$7,0)),"",VLOOKUP($E17,'Reablement backsheet'!$D$193:$M$369, H$7,0))</f>
        <v>0.84903324648021206</v>
      </c>
      <c r="I17" s="222">
        <f>IF(ISERROR(VLOOKUP($E17,'Reablement backsheet'!$D$9:$M$185,I$7,0)),"",VLOOKUP($E17,'Reablement backsheet'!$D$9:$M$185, I$7,0))</f>
        <v>0.82099999999999995</v>
      </c>
      <c r="J17" s="222">
        <f>IF(ISERROR(VLOOKUP($E17,'Reablement backsheet'!$D$9:$M$185,J$7,0)),"",VLOOKUP($E17,'Reablement backsheet'!$D$9:$M$185, J$7,0))</f>
        <v>1.19999999999999E-2</v>
      </c>
      <c r="K17" s="222">
        <f>IF(ISERROR(VLOOKUP($E17,'Reablement backsheet'!$D$9:$M$185,K$7,0)),"",VLOOKUP($E17,'Reablement backsheet'!$D$9:$M$185, K$7,0))</f>
        <v>-2.8033246480212104E-2</v>
      </c>
      <c r="L17" s="270"/>
      <c r="M17" s="270"/>
    </row>
    <row r="18" spans="2:16">
      <c r="B18" s="63"/>
      <c r="C18" s="64" t="s">
        <v>32</v>
      </c>
      <c r="D18" s="66"/>
      <c r="E18" s="83" t="s">
        <v>31</v>
      </c>
      <c r="F18" s="79" t="s">
        <v>32</v>
      </c>
      <c r="G18" s="222">
        <f>IF(ISERROR(VLOOKUP($E18,'Reablement backsheet'!$D$9:$M$185,G$7,0)),"",VLOOKUP($E18,'Reablement backsheet'!$D$9:$M$185, G$7,0))</f>
        <v>0.83200000000000007</v>
      </c>
      <c r="H18" s="222">
        <f>IF(ISERROR(VLOOKUP($E18,'Reablement backsheet'!$D$193:$M$369,H$7,0)),"",VLOOKUP($E18,'Reablement backsheet'!$D$193:$M$369, H$7,0))</f>
        <v>0.87786918614976461</v>
      </c>
      <c r="I18" s="222">
        <f>IF(ISERROR(VLOOKUP($E18,'Reablement backsheet'!$D$9:$M$185,I$7,0)),"",VLOOKUP($E18,'Reablement backsheet'!$D$9:$M$185, I$7,0))</f>
        <v>0.82900000000000007</v>
      </c>
      <c r="J18" s="222">
        <f>IF(ISERROR(VLOOKUP($E18,'Reablement backsheet'!$D$9:$M$185,J$7,0)),"",VLOOKUP($E18,'Reablement backsheet'!$D$9:$M$185, J$7,0))</f>
        <v>-3.0000000000000027E-3</v>
      </c>
      <c r="K18" s="222">
        <f>IF(ISERROR(VLOOKUP($E18,'Reablement backsheet'!$D$9:$M$185,K$7,0)),"",VLOOKUP($E18,'Reablement backsheet'!$D$9:$M$185, K$7,0))</f>
        <v>-4.8869186149764543E-2</v>
      </c>
      <c r="L18" s="270"/>
      <c r="M18" s="270"/>
    </row>
    <row r="19" spans="2:16">
      <c r="B19" s="63"/>
      <c r="C19" s="64" t="s">
        <v>34</v>
      </c>
      <c r="D19" s="66"/>
      <c r="E19" s="83" t="s">
        <v>33</v>
      </c>
      <c r="F19" s="79" t="s">
        <v>34</v>
      </c>
      <c r="G19" s="222">
        <f>IF(ISERROR(VLOOKUP($E19,'Reablement backsheet'!$D$9:$M$185,G$7,0)),"",VLOOKUP($E19,'Reablement backsheet'!$D$9:$M$185, G$7,0))</f>
        <v>0.82099999999999995</v>
      </c>
      <c r="H19" s="222">
        <f>IF(ISERROR(VLOOKUP($E19,'Reablement backsheet'!$D$193:$M$369,H$7,0)),"",VLOOKUP($E19,'Reablement backsheet'!$D$193:$M$369, H$7,0))</f>
        <v>0.81189529687167483</v>
      </c>
      <c r="I19" s="222">
        <f>IF(ISERROR(VLOOKUP($E19,'Reablement backsheet'!$D$9:$M$185,I$7,0)),"",VLOOKUP($E19,'Reablement backsheet'!$D$9:$M$185, I$7,0))</f>
        <v>0.80500000000000005</v>
      </c>
      <c r="J19" s="222">
        <f>IF(ISERROR(VLOOKUP($E19,'Reablement backsheet'!$D$9:$M$185,J$7,0)),"",VLOOKUP($E19,'Reablement backsheet'!$D$9:$M$185, J$7,0))</f>
        <v>-1.5999999999999903E-2</v>
      </c>
      <c r="K19" s="222">
        <f>IF(ISERROR(VLOOKUP($E19,'Reablement backsheet'!$D$9:$M$185,K$7,0)),"",VLOOKUP($E19,'Reablement backsheet'!$D$9:$M$185, K$7,0))</f>
        <v>-6.8952968716747831E-3</v>
      </c>
      <c r="L19" s="270"/>
      <c r="M19" s="270"/>
    </row>
    <row r="20" spans="2:16">
      <c r="B20" s="63"/>
      <c r="C20" s="64" t="s">
        <v>36</v>
      </c>
      <c r="D20" s="66"/>
      <c r="E20" s="83" t="s">
        <v>35</v>
      </c>
      <c r="F20" s="79" t="s">
        <v>36</v>
      </c>
      <c r="G20" s="222">
        <f>IF(ISERROR(VLOOKUP($E20,'Reablement backsheet'!$D$9:$M$185,G$7,0)),"",VLOOKUP($E20,'Reablement backsheet'!$D$9:$M$185, G$7,0))</f>
        <v>0.8</v>
      </c>
      <c r="H20" s="222">
        <f>IF(ISERROR(VLOOKUP($E20,'Reablement backsheet'!$D$193:$M$369,H$7,0)),"",VLOOKUP($E20,'Reablement backsheet'!$D$193:$M$369, H$7,0))</f>
        <v>0.86240830202182861</v>
      </c>
      <c r="I20" s="222">
        <f>IF(ISERROR(VLOOKUP($E20,'Reablement backsheet'!$D$9:$M$185,I$7,0)),"",VLOOKUP($E20,'Reablement backsheet'!$D$9:$M$185, I$7,0))</f>
        <v>0.80200000000000005</v>
      </c>
      <c r="J20" s="222">
        <f>IF(ISERROR(VLOOKUP($E20,'Reablement backsheet'!$D$9:$M$185,J$7,0)),"",VLOOKUP($E20,'Reablement backsheet'!$D$9:$M$185, J$7,0))</f>
        <v>2.0000000000000018E-3</v>
      </c>
      <c r="K20" s="222">
        <f>IF(ISERROR(VLOOKUP($E20,'Reablement backsheet'!$D$9:$M$185,K$7,0)),"",VLOOKUP($E20,'Reablement backsheet'!$D$9:$M$185, K$7,0))</f>
        <v>-6.0408302021828564E-2</v>
      </c>
      <c r="L20" s="270"/>
      <c r="M20" s="270"/>
    </row>
    <row r="21" spans="2:16">
      <c r="B21" s="63"/>
      <c r="C21" s="64" t="s">
        <v>38</v>
      </c>
      <c r="D21" s="66"/>
      <c r="E21" s="83" t="s">
        <v>37</v>
      </c>
      <c r="F21" s="79" t="s">
        <v>38</v>
      </c>
      <c r="G21" s="222">
        <f>IF(ISERROR(VLOOKUP($E21,'Reablement backsheet'!$D$9:$M$185,G$7,0)),"",VLOOKUP($E21,'Reablement backsheet'!$D$9:$M$185, G$7,0))</f>
        <v>0.79700000000000004</v>
      </c>
      <c r="H21" s="222">
        <f>IF(ISERROR(VLOOKUP($E21,'Reablement backsheet'!$D$193:$M$369,H$7,0)),"",VLOOKUP($E21,'Reablement backsheet'!$D$193:$M$369, H$7,0))</f>
        <v>0.8525291828793774</v>
      </c>
      <c r="I21" s="222">
        <f>IF(ISERROR(VLOOKUP($E21,'Reablement backsheet'!$D$9:$M$185,I$7,0)),"",VLOOKUP($E21,'Reablement backsheet'!$D$9:$M$185, I$7,0))</f>
        <v>0.82599999999999996</v>
      </c>
      <c r="J21" s="222">
        <f>IF(ISERROR(VLOOKUP($E21,'Reablement backsheet'!$D$9:$M$185,J$7,0)),"",VLOOKUP($E21,'Reablement backsheet'!$D$9:$M$185, J$7,0))</f>
        <v>2.8999999999999915E-2</v>
      </c>
      <c r="K21" s="222">
        <f>IF(ISERROR(VLOOKUP($E21,'Reablement backsheet'!$D$9:$M$185,K$7,0)),"",VLOOKUP($E21,'Reablement backsheet'!$D$9:$M$185, K$7,0))</f>
        <v>-2.6529182879377444E-2</v>
      </c>
      <c r="L21" s="270"/>
      <c r="M21" s="270"/>
    </row>
    <row r="22" spans="2:16">
      <c r="B22" s="63"/>
      <c r="C22" s="64" t="s">
        <v>40</v>
      </c>
      <c r="D22" s="66"/>
      <c r="E22" s="83" t="s">
        <v>39</v>
      </c>
      <c r="F22" s="79" t="s">
        <v>40</v>
      </c>
      <c r="G22" s="222">
        <f>IF(ISERROR(VLOOKUP($E22,'Reablement backsheet'!$D$9:$M$185,G$7,0)),"",VLOOKUP($E22,'Reablement backsheet'!$D$9:$M$185, G$7,0))</f>
        <v>0.85199999999999998</v>
      </c>
      <c r="H22" s="222">
        <f>IF(ISERROR(VLOOKUP($E22,'Reablement backsheet'!$D$193:$M$369,H$7,0)),"",VLOOKUP($E22,'Reablement backsheet'!$D$193:$M$369, H$7,0))</f>
        <v>0.89185289844462146</v>
      </c>
      <c r="I22" s="222">
        <f>IF(ISERROR(VLOOKUP($E22,'Reablement backsheet'!$D$9:$M$185,I$7,0)),"",VLOOKUP($E22,'Reablement backsheet'!$D$9:$M$185, I$7,0))</f>
        <v>0.85400000000000009</v>
      </c>
      <c r="J22" s="222">
        <f>IF(ISERROR(VLOOKUP($E22,'Reablement backsheet'!$D$9:$M$185,J$7,0)),"",VLOOKUP($E22,'Reablement backsheet'!$D$9:$M$185, J$7,0))</f>
        <v>2.0000000000001128E-3</v>
      </c>
      <c r="K22" s="222">
        <f>IF(ISERROR(VLOOKUP($E22,'Reablement backsheet'!$D$9:$M$185,K$7,0)),"",VLOOKUP($E22,'Reablement backsheet'!$D$9:$M$185, K$7,0))</f>
        <v>-3.7852898444621363E-2</v>
      </c>
      <c r="L22" s="270"/>
      <c r="M22" s="270"/>
    </row>
    <row r="23" spans="2:16">
      <c r="B23" s="63"/>
      <c r="C23" s="64" t="s">
        <v>42</v>
      </c>
      <c r="D23" s="66"/>
      <c r="E23" s="83" t="s">
        <v>41</v>
      </c>
      <c r="F23" s="79" t="s">
        <v>42</v>
      </c>
      <c r="G23" s="222">
        <f>IF(ISERROR(VLOOKUP($E23,'Reablement backsheet'!$D$9:$M$185,G$7,0)),"",VLOOKUP($E23,'Reablement backsheet'!$D$9:$M$185, G$7,0))</f>
        <v>0.79400000000000004</v>
      </c>
      <c r="H23" s="222">
        <f>IF(ISERROR(VLOOKUP($E23,'Reablement backsheet'!$D$193:$M$369,H$7,0)),"",VLOOKUP($E23,'Reablement backsheet'!$D$193:$M$369, H$7,0))</f>
        <v>0.86066109156207293</v>
      </c>
      <c r="I23" s="222">
        <f>IF(ISERROR(VLOOKUP($E23,'Reablement backsheet'!$D$9:$M$185,I$7,0)),"",VLOOKUP($E23,'Reablement backsheet'!$D$9:$M$185, I$7,0))</f>
        <v>0.81099999999999994</v>
      </c>
      <c r="J23" s="222">
        <f>IF(ISERROR(VLOOKUP($E23,'Reablement backsheet'!$D$9:$M$185,J$7,0)),"",VLOOKUP($E23,'Reablement backsheet'!$D$9:$M$185, J$7,0))</f>
        <v>1.6999999999999904E-2</v>
      </c>
      <c r="K23" s="222">
        <f>IF(ISERROR(VLOOKUP($E23,'Reablement backsheet'!$D$9:$M$185,K$7,0)),"",VLOOKUP($E23,'Reablement backsheet'!$D$9:$M$185, K$7,0))</f>
        <v>-4.966109156207299E-2</v>
      </c>
      <c r="L23" s="270"/>
      <c r="M23" s="270"/>
    </row>
    <row r="24" spans="2:16">
      <c r="B24" s="63"/>
      <c r="C24" s="64" t="s">
        <v>44</v>
      </c>
      <c r="D24" s="66"/>
      <c r="E24" s="83" t="s">
        <v>43</v>
      </c>
      <c r="F24" s="79" t="s">
        <v>44</v>
      </c>
      <c r="G24" s="222">
        <f>IF(ISERROR(VLOOKUP($E24,'Reablement backsheet'!$D$9:$M$185,G$7,0)),"",VLOOKUP($E24,'Reablement backsheet'!$D$9:$M$185, G$7,0))</f>
        <v>0.83</v>
      </c>
      <c r="H24" s="222">
        <f>IF(ISERROR(VLOOKUP($E24,'Reablement backsheet'!$D$193:$M$369,H$7,0)),"",VLOOKUP($E24,'Reablement backsheet'!$D$193:$M$369, H$7,0))</f>
        <v>0.85471563739953205</v>
      </c>
      <c r="I24" s="222">
        <f>IF(ISERROR(VLOOKUP($E24,'Reablement backsheet'!$D$9:$M$185,I$7,0)),"",VLOOKUP($E24,'Reablement backsheet'!$D$9:$M$185, I$7,0))</f>
        <v>0.84099999999999997</v>
      </c>
      <c r="J24" s="222">
        <f>IF(ISERROR(VLOOKUP($E24,'Reablement backsheet'!$D$9:$M$185,J$7,0)),"",VLOOKUP($E24,'Reablement backsheet'!$D$9:$M$185, J$7,0))</f>
        <v>1.100000000000001E-2</v>
      </c>
      <c r="K24" s="222">
        <f>IF(ISERROR(VLOOKUP($E24,'Reablement backsheet'!$D$9:$M$185,K$7,0)),"",VLOOKUP($E24,'Reablement backsheet'!$D$9:$M$185, K$7,0))</f>
        <v>-1.3715637399532077E-2</v>
      </c>
      <c r="L24" s="270"/>
      <c r="M24" s="270"/>
    </row>
    <row r="25" spans="2:16">
      <c r="B25" s="63" t="s">
        <v>20</v>
      </c>
      <c r="C25" s="64"/>
      <c r="D25" s="66" t="s">
        <v>46</v>
      </c>
      <c r="E25" s="83" t="s">
        <v>45</v>
      </c>
      <c r="F25" s="79" t="s">
        <v>46</v>
      </c>
      <c r="G25" s="222">
        <f>IF(ISERROR(VLOOKUP($E25,'Reablement backsheet'!$D$9:$M$185,G$7,0)),"",VLOOKUP($E25,'Reablement backsheet'!$D$9:$M$185, G$7,0))</f>
        <v>0.83199999999999996</v>
      </c>
      <c r="H25" s="222">
        <f>IF(ISERROR(VLOOKUP($E25,'Reablement backsheet'!$D$193:$M$369,H$7,0)),"",VLOOKUP($E25,'Reablement backsheet'!$D$193:$M$369, H$7,0))</f>
        <v>0.87786918614976461</v>
      </c>
      <c r="I25" s="222">
        <f>IF(ISERROR(VLOOKUP($E25,'Reablement backsheet'!$D$9:$M$185,I$7,0)),"",VLOOKUP($E25,'Reablement backsheet'!$D$9:$M$185, I$7,0))</f>
        <v>0.82912988650693564</v>
      </c>
      <c r="J25" s="222">
        <f>IF(ISERROR(VLOOKUP($E25,'Reablement backsheet'!$D$9:$M$185,J$7,0)),"",VLOOKUP($E25,'Reablement backsheet'!$D$9:$M$185, J$7,0))</f>
        <v>-2.8701134930643191E-3</v>
      </c>
      <c r="K25" s="222">
        <f>IF(ISERROR(VLOOKUP($E25,'Reablement backsheet'!$D$9:$M$185,K$7,0)),"",VLOOKUP($E25,'Reablement backsheet'!$D$9:$M$185, K$7,0))</f>
        <v>-4.873929964282897E-2</v>
      </c>
      <c r="L25" s="270"/>
      <c r="M25" s="270"/>
    </row>
    <row r="26" spans="2:16">
      <c r="B26" s="63" t="s">
        <v>20</v>
      </c>
      <c r="C26" s="64"/>
      <c r="D26" s="66" t="s">
        <v>48</v>
      </c>
      <c r="E26" s="83" t="s">
        <v>47</v>
      </c>
      <c r="F26" s="79" t="s">
        <v>48</v>
      </c>
      <c r="G26" s="222">
        <f>IF(ISERROR(VLOOKUP($E26,'Reablement backsheet'!$D$9:$M$185,G$7,0)),"",VLOOKUP($E26,'Reablement backsheet'!$D$9:$M$185, G$7,0))</f>
        <v>0.79271708683473385</v>
      </c>
      <c r="H26" s="222">
        <f>IF(ISERROR(VLOOKUP($E26,'Reablement backsheet'!$D$193:$M$369,H$7,0)),"",VLOOKUP($E26,'Reablement backsheet'!$D$193:$M$369, H$7,0))</f>
        <v>0.84098150478406419</v>
      </c>
      <c r="I26" s="222">
        <f>IF(ISERROR(VLOOKUP($E26,'Reablement backsheet'!$D$9:$M$185,I$7,0)),"",VLOOKUP($E26,'Reablement backsheet'!$D$9:$M$185, I$7,0))</f>
        <v>0.80774708060381661</v>
      </c>
      <c r="J26" s="222">
        <f>IF(ISERROR(VLOOKUP($E26,'Reablement backsheet'!$D$9:$M$185,J$7,0)),"",VLOOKUP($E26,'Reablement backsheet'!$D$9:$M$185, J$7,0))</f>
        <v>1.5029993769082761E-2</v>
      </c>
      <c r="K26" s="222">
        <f>IF(ISERROR(VLOOKUP($E26,'Reablement backsheet'!$D$9:$M$185,K$7,0)),"",VLOOKUP($E26,'Reablement backsheet'!$D$9:$M$185, K$7,0))</f>
        <v>-3.3234424180247579E-2</v>
      </c>
      <c r="L26" s="270"/>
      <c r="M26" s="270"/>
    </row>
    <row r="27" spans="2:16">
      <c r="B27" s="63" t="s">
        <v>20</v>
      </c>
      <c r="C27" s="64"/>
      <c r="D27" s="66" t="s">
        <v>50</v>
      </c>
      <c r="E27" s="83" t="s">
        <v>49</v>
      </c>
      <c r="F27" s="79" t="s">
        <v>50</v>
      </c>
      <c r="G27" s="222">
        <f>IF(ISERROR(VLOOKUP($E27,'Reablement backsheet'!$D$9:$M$185,G$7,0)),"",VLOOKUP($E27,'Reablement backsheet'!$D$9:$M$185, G$7,0))</f>
        <v>0.86227735368956748</v>
      </c>
      <c r="H27" s="222">
        <f>IF(ISERROR(VLOOKUP($E27,'Reablement backsheet'!$D$193:$M$369,H$7,0)),"",VLOOKUP($E27,'Reablement backsheet'!$D$193:$M$369, H$7,0))</f>
        <v>0.89640281045038872</v>
      </c>
      <c r="I27" s="222">
        <f>IF(ISERROR(VLOOKUP($E27,'Reablement backsheet'!$D$9:$M$185,I$7,0)),"",VLOOKUP($E27,'Reablement backsheet'!$D$9:$M$185, I$7,0))</f>
        <v>0.85544735240413872</v>
      </c>
      <c r="J27" s="222">
        <f>IF(ISERROR(VLOOKUP($E27,'Reablement backsheet'!$D$9:$M$185,J$7,0)),"",VLOOKUP($E27,'Reablement backsheet'!$D$9:$M$185, J$7,0))</f>
        <v>-6.8300012854287662E-3</v>
      </c>
      <c r="K27" s="222">
        <f>IF(ISERROR(VLOOKUP($E27,'Reablement backsheet'!$D$9:$M$185,K$7,0)),"",VLOOKUP($E27,'Reablement backsheet'!$D$9:$M$185, K$7,0))</f>
        <v>-4.0955458046250004E-2</v>
      </c>
      <c r="L27" s="270"/>
      <c r="M27" s="270"/>
    </row>
    <row r="28" spans="2:16">
      <c r="B28" s="63" t="s">
        <v>20</v>
      </c>
      <c r="C28" s="64"/>
      <c r="D28" s="66" t="s">
        <v>52</v>
      </c>
      <c r="E28" s="83" t="s">
        <v>51</v>
      </c>
      <c r="F28" s="79" t="s">
        <v>52</v>
      </c>
      <c r="G28" s="222">
        <f>IF(ISERROR(VLOOKUP($E28,'Reablement backsheet'!$D$9:$M$185,G$7,0)),"",VLOOKUP($E28,'Reablement backsheet'!$D$9:$M$185, G$7,0))</f>
        <v>0.83687208700155358</v>
      </c>
      <c r="H28" s="222">
        <f>IF(ISERROR(VLOOKUP($E28,'Reablement backsheet'!$D$193:$M$369,H$7,0)),"",VLOOKUP($E28,'Reablement backsheet'!$D$193:$M$369, H$7,0))</f>
        <v>0.85115408608858389</v>
      </c>
      <c r="I28" s="222">
        <f>IF(ISERROR(VLOOKUP($E28,'Reablement backsheet'!$D$9:$M$185,I$7,0)),"",VLOOKUP($E28,'Reablement backsheet'!$D$9:$M$185, I$7,0))</f>
        <v>0.83606557377049184</v>
      </c>
      <c r="J28" s="222">
        <f>IF(ISERROR(VLOOKUP($E28,'Reablement backsheet'!$D$9:$M$185,J$7,0)),"",VLOOKUP($E28,'Reablement backsheet'!$D$9:$M$185, J$7,0))</f>
        <v>-8.06513231061734E-4</v>
      </c>
      <c r="K28" s="222">
        <f>IF(ISERROR(VLOOKUP($E28,'Reablement backsheet'!$D$9:$M$185,K$7,0)),"",VLOOKUP($E28,'Reablement backsheet'!$D$9:$M$185, K$7,0))</f>
        <v>-1.5088512318092051E-2</v>
      </c>
      <c r="L28" s="270"/>
      <c r="M28" s="270"/>
    </row>
    <row r="29" spans="2:16">
      <c r="B29" s="63" t="s">
        <v>22</v>
      </c>
      <c r="C29" s="64"/>
      <c r="D29" s="66" t="s">
        <v>54</v>
      </c>
      <c r="E29" s="83" t="s">
        <v>53</v>
      </c>
      <c r="F29" s="79" t="s">
        <v>54</v>
      </c>
      <c r="G29" s="222">
        <f>IF(ISERROR(VLOOKUP($E29,'Reablement backsheet'!$D$9:$M$185,G$7,0)),"",VLOOKUP($E29,'Reablement backsheet'!$D$9:$M$185, G$7,0))</f>
        <v>0.86124401913875603</v>
      </c>
      <c r="H29" s="222">
        <f>IF(ISERROR(VLOOKUP($E29,'Reablement backsheet'!$D$193:$M$369,H$7,0)),"",VLOOKUP($E29,'Reablement backsheet'!$D$193:$M$369, H$7,0))</f>
        <v>0.8376145454545455</v>
      </c>
      <c r="I29" s="222">
        <f>IF(ISERROR(VLOOKUP($E29,'Reablement backsheet'!$D$9:$M$185,I$7,0)),"",VLOOKUP($E29,'Reablement backsheet'!$D$9:$M$185, I$7,0))</f>
        <v>0.81708652792990144</v>
      </c>
      <c r="J29" s="222">
        <f>IF(ISERROR(VLOOKUP($E29,'Reablement backsheet'!$D$9:$M$185,J$7,0)),"",VLOOKUP($E29,'Reablement backsheet'!$D$9:$M$185, J$7,0))</f>
        <v>-4.4157491208854593E-2</v>
      </c>
      <c r="K29" s="222">
        <f>IF(ISERROR(VLOOKUP($E29,'Reablement backsheet'!$D$9:$M$185,K$7,0)),"",VLOOKUP($E29,'Reablement backsheet'!$D$9:$M$185, K$7,0))</f>
        <v>-2.052801752464406E-2</v>
      </c>
      <c r="L29" s="270"/>
      <c r="M29" s="270"/>
      <c r="P29" s="40"/>
    </row>
    <row r="30" spans="2:16">
      <c r="B30" s="63" t="s">
        <v>22</v>
      </c>
      <c r="C30" s="64"/>
      <c r="D30" s="66" t="s">
        <v>56</v>
      </c>
      <c r="E30" s="83" t="s">
        <v>55</v>
      </c>
      <c r="F30" s="79" t="s">
        <v>56</v>
      </c>
      <c r="G30" s="222">
        <f>IF(ISERROR(VLOOKUP($E30,'Reablement backsheet'!$D$9:$M$185,G$7,0)),"",VLOOKUP($E30,'Reablement backsheet'!$D$9:$M$185, G$7,0))</f>
        <v>0.79216626698641091</v>
      </c>
      <c r="H30" s="222">
        <f>IF(ISERROR(VLOOKUP($E30,'Reablement backsheet'!$D$193:$M$369,H$7,0)),"",VLOOKUP($E30,'Reablement backsheet'!$D$193:$M$369, H$7,0))</f>
        <v>0.86626613262127283</v>
      </c>
      <c r="I30" s="222">
        <f>IF(ISERROR(VLOOKUP($E30,'Reablement backsheet'!$D$9:$M$185,I$7,0)),"",VLOOKUP($E30,'Reablement backsheet'!$D$9:$M$185, I$7,0))</f>
        <v>0.80149015433741355</v>
      </c>
      <c r="J30" s="222">
        <f>IF(ISERROR(VLOOKUP($E30,'Reablement backsheet'!$D$9:$M$185,J$7,0)),"",VLOOKUP($E30,'Reablement backsheet'!$D$9:$M$185, J$7,0))</f>
        <v>9.3238873510026465E-3</v>
      </c>
      <c r="K30" s="222">
        <f>IF(ISERROR(VLOOKUP($E30,'Reablement backsheet'!$D$9:$M$185,K$7,0)),"",VLOOKUP($E30,'Reablement backsheet'!$D$9:$M$185, K$7,0))</f>
        <v>-6.4775978283859281E-2</v>
      </c>
      <c r="L30" s="270"/>
      <c r="M30" s="270"/>
      <c r="P30" s="40"/>
    </row>
    <row r="31" spans="2:16">
      <c r="B31" s="63" t="s">
        <v>22</v>
      </c>
      <c r="C31" s="64"/>
      <c r="D31" s="66" t="s">
        <v>58</v>
      </c>
      <c r="E31" s="83" t="s">
        <v>57</v>
      </c>
      <c r="F31" s="79" t="s">
        <v>58</v>
      </c>
      <c r="G31" s="222">
        <f>IF(ISERROR(VLOOKUP($E31,'Reablement backsheet'!$D$9:$M$185,G$7,0)),"",VLOOKUP($E31,'Reablement backsheet'!$D$9:$M$185, G$7,0))</f>
        <v>0.79483282674772038</v>
      </c>
      <c r="H31" s="222">
        <f>IF(ISERROR(VLOOKUP($E31,'Reablement backsheet'!$D$193:$M$369,H$7,0)),"",VLOOKUP($E31,'Reablement backsheet'!$D$193:$M$369, H$7,0))</f>
        <v>0.82813206693803709</v>
      </c>
      <c r="I31" s="222">
        <f>IF(ISERROR(VLOOKUP($E31,'Reablement backsheet'!$D$9:$M$185,I$7,0)),"",VLOOKUP($E31,'Reablement backsheet'!$D$9:$M$185, I$7,0))</f>
        <v>0.81609195402298851</v>
      </c>
      <c r="J31" s="222">
        <f>IF(ISERROR(VLOOKUP($E31,'Reablement backsheet'!$D$9:$M$185,J$7,0)),"",VLOOKUP($E31,'Reablement backsheet'!$D$9:$M$185, J$7,0))</f>
        <v>2.125912727526813E-2</v>
      </c>
      <c r="K31" s="222">
        <f>IF(ISERROR(VLOOKUP($E31,'Reablement backsheet'!$D$9:$M$185,K$7,0)),"",VLOOKUP($E31,'Reablement backsheet'!$D$9:$M$185, K$7,0))</f>
        <v>-1.2040112915048584E-2</v>
      </c>
      <c r="L31" s="270"/>
      <c r="M31" s="270"/>
      <c r="P31" s="40"/>
    </row>
    <row r="32" spans="2:16">
      <c r="B32" s="63" t="s">
        <v>22</v>
      </c>
      <c r="C32" s="64"/>
      <c r="D32" s="66" t="s">
        <v>60</v>
      </c>
      <c r="E32" s="83" t="s">
        <v>59</v>
      </c>
      <c r="F32" s="79" t="s">
        <v>60</v>
      </c>
      <c r="G32" s="222">
        <f>IF(ISERROR(VLOOKUP($E32,'Reablement backsheet'!$D$9:$M$185,G$7,0)),"",VLOOKUP($E32,'Reablement backsheet'!$D$9:$M$185, G$7,0))</f>
        <v>0.79657228017883752</v>
      </c>
      <c r="H32" s="222">
        <f>IF(ISERROR(VLOOKUP($E32,'Reablement backsheet'!$D$193:$M$369,H$7,0)),"",VLOOKUP($E32,'Reablement backsheet'!$D$193:$M$369, H$7,0))</f>
        <v>0.84478728377746615</v>
      </c>
      <c r="I32" s="222">
        <f>IF(ISERROR(VLOOKUP($E32,'Reablement backsheet'!$D$9:$M$185,I$7,0)),"",VLOOKUP($E32,'Reablement backsheet'!$D$9:$M$185, I$7,0))</f>
        <v>0.81498147167813662</v>
      </c>
      <c r="J32" s="222">
        <f>IF(ISERROR(VLOOKUP($E32,'Reablement backsheet'!$D$9:$M$185,J$7,0)),"",VLOOKUP($E32,'Reablement backsheet'!$D$9:$M$185, J$7,0))</f>
        <v>1.8409191499299093E-2</v>
      </c>
      <c r="K32" s="222">
        <f>IF(ISERROR(VLOOKUP($E32,'Reablement backsheet'!$D$9:$M$185,K$7,0)),"",VLOOKUP($E32,'Reablement backsheet'!$D$9:$M$185, K$7,0))</f>
        <v>-2.9805812099329532E-2</v>
      </c>
      <c r="L32" s="270"/>
      <c r="M32" s="270"/>
      <c r="P32" s="40"/>
    </row>
    <row r="33" spans="2:16">
      <c r="B33" s="63" t="s">
        <v>26</v>
      </c>
      <c r="C33" s="64"/>
      <c r="D33" s="66" t="s">
        <v>62</v>
      </c>
      <c r="E33" s="83" t="s">
        <v>61</v>
      </c>
      <c r="F33" s="79" t="s">
        <v>62</v>
      </c>
      <c r="G33" s="222">
        <f>IF(ISERROR(VLOOKUP($E33,'Reablement backsheet'!$D$9:$M$185,G$7,0)),"",VLOOKUP($E33,'Reablement backsheet'!$D$9:$M$185, G$7,0))</f>
        <v>0.85420782299486364</v>
      </c>
      <c r="H33" s="222">
        <f>IF(ISERROR(VLOOKUP($E33,'Reablement backsheet'!$D$193:$M$369,H$7,0)),"",VLOOKUP($E33,'Reablement backsheet'!$D$193:$M$369, H$7,0))</f>
        <v>0.85011086474501107</v>
      </c>
      <c r="I33" s="222">
        <f>IF(ISERROR(VLOOKUP($E33,'Reablement backsheet'!$D$9:$M$185,I$7,0)),"",VLOOKUP($E33,'Reablement backsheet'!$D$9:$M$185, I$7,0))</f>
        <v>0.85044105854049723</v>
      </c>
      <c r="J33" s="222">
        <f>IF(ISERROR(VLOOKUP($E33,'Reablement backsheet'!$D$9:$M$185,J$7,0)),"",VLOOKUP($E33,'Reablement backsheet'!$D$9:$M$185, J$7,0))</f>
        <v>-3.7667644543664114E-3</v>
      </c>
      <c r="K33" s="222">
        <f>IF(ISERROR(VLOOKUP($E33,'Reablement backsheet'!$D$9:$M$185,K$7,0)),"",VLOOKUP($E33,'Reablement backsheet'!$D$9:$M$185, K$7,0))</f>
        <v>3.3019379548615557E-4</v>
      </c>
      <c r="L33" s="270"/>
      <c r="M33" s="270"/>
      <c r="P33" s="40"/>
    </row>
    <row r="34" spans="2:16">
      <c r="B34" s="63" t="s">
        <v>26</v>
      </c>
      <c r="C34" s="64"/>
      <c r="D34" s="66" t="s">
        <v>64</v>
      </c>
      <c r="E34" s="83" t="s">
        <v>63</v>
      </c>
      <c r="F34" s="79" t="s">
        <v>64</v>
      </c>
      <c r="G34" s="222">
        <f>IF(ISERROR(VLOOKUP($E34,'Reablement backsheet'!$D$9:$M$185,G$7,0)),"",VLOOKUP($E34,'Reablement backsheet'!$D$9:$M$185, G$7,0))</f>
        <v>0.80084617709277728</v>
      </c>
      <c r="H34" s="222">
        <f>IF(ISERROR(VLOOKUP($E34,'Reablement backsheet'!$D$193:$M$369,H$7,0)),"",VLOOKUP($E34,'Reablement backsheet'!$D$193:$M$369, H$7,0))</f>
        <v>0.85760472308124824</v>
      </c>
      <c r="I34" s="222">
        <f>IF(ISERROR(VLOOKUP($E34,'Reablement backsheet'!$D$9:$M$185,I$7,0)),"",VLOOKUP($E34,'Reablement backsheet'!$D$9:$M$185, I$7,0))</f>
        <v>0.83962568570506613</v>
      </c>
      <c r="J34" s="222">
        <f>IF(ISERROR(VLOOKUP($E34,'Reablement backsheet'!$D$9:$M$185,J$7,0)),"",VLOOKUP($E34,'Reablement backsheet'!$D$9:$M$185, J$7,0))</f>
        <v>3.8779508612288849E-2</v>
      </c>
      <c r="K34" s="222">
        <f>IF(ISERROR(VLOOKUP($E34,'Reablement backsheet'!$D$9:$M$185,K$7,0)),"",VLOOKUP($E34,'Reablement backsheet'!$D$9:$M$185, K$7,0))</f>
        <v>-1.7979037376182117E-2</v>
      </c>
      <c r="L34" s="270"/>
      <c r="M34" s="270"/>
      <c r="P34" s="40"/>
    </row>
    <row r="35" spans="2:16">
      <c r="B35" s="106" t="s">
        <v>26</v>
      </c>
      <c r="C35" s="64"/>
      <c r="D35" s="107" t="s">
        <v>66</v>
      </c>
      <c r="E35" s="83" t="s">
        <v>65</v>
      </c>
      <c r="F35" s="79" t="s">
        <v>66</v>
      </c>
      <c r="G35" s="222">
        <f>IF(ISERROR(VLOOKUP($E35,'Reablement backsheet'!$D$9:$M$185,G$7,0)),"",VLOOKUP($E35,'Reablement backsheet'!$D$9:$M$185, G$7,0))</f>
        <v>0.78147762747138394</v>
      </c>
      <c r="H35" s="222">
        <f>IF(ISERROR(VLOOKUP($E35,'Reablement backsheet'!$D$193:$M$369,H$7,0)),"",VLOOKUP($E35,'Reablement backsheet'!$D$193:$M$369, H$7,0))</f>
        <v>0.8535744022838111</v>
      </c>
      <c r="I35" s="222">
        <f>IF(ISERROR(VLOOKUP($E35,'Reablement backsheet'!$D$9:$M$185,I$7,0)),"",VLOOKUP($E35,'Reablement backsheet'!$D$9:$M$185, I$7,0))</f>
        <v>0.79120473022912052</v>
      </c>
      <c r="J35" s="222">
        <f>IF(ISERROR(VLOOKUP($E35,'Reablement backsheet'!$D$9:$M$185,J$7,0)),"",VLOOKUP($E35,'Reablement backsheet'!$D$9:$M$185, J$7,0))</f>
        <v>9.7271027577365832E-3</v>
      </c>
      <c r="K35" s="222">
        <f>IF(ISERROR(VLOOKUP($E35,'Reablement backsheet'!$D$9:$M$185,K$7,0)),"",VLOOKUP($E35,'Reablement backsheet'!$D$9:$M$185, K$7,0))</f>
        <v>-6.2369672054690573E-2</v>
      </c>
      <c r="L35" s="270"/>
      <c r="M35" s="270"/>
      <c r="P35" s="40"/>
    </row>
    <row r="36" spans="2:16">
      <c r="B36" s="63" t="s">
        <v>26</v>
      </c>
      <c r="C36" s="35"/>
      <c r="D36" s="66" t="s">
        <v>68</v>
      </c>
      <c r="E36" s="83" t="s">
        <v>67</v>
      </c>
      <c r="F36" s="79" t="s">
        <v>68</v>
      </c>
      <c r="G36" s="222">
        <f>IF(ISERROR(VLOOKUP($E36,'Reablement backsheet'!$D$9:$M$185,G$7,0)),"",VLOOKUP($E36,'Reablement backsheet'!$D$9:$M$185, G$7,0))</f>
        <v>0.8037720706260032</v>
      </c>
      <c r="H36" s="222">
        <f>IF(ISERROR(VLOOKUP($E36,'Reablement backsheet'!$D$193:$M$369,H$7,0)),"",VLOOKUP($E36,'Reablement backsheet'!$D$193:$M$369, H$7,0))</f>
        <v>0.86356659694113169</v>
      </c>
      <c r="I36" s="222">
        <f>IF(ISERROR(VLOOKUP($E36,'Reablement backsheet'!$D$9:$M$185,I$7,0)),"",VLOOKUP($E36,'Reablement backsheet'!$D$9:$M$185, I$7,0))</f>
        <v>0.81752808988764047</v>
      </c>
      <c r="J36" s="222">
        <f>IF(ISERROR(VLOOKUP($E36,'Reablement backsheet'!$D$9:$M$185,J$7,0)),"",VLOOKUP($E36,'Reablement backsheet'!$D$9:$M$185, J$7,0))</f>
        <v>1.3756019261637276E-2</v>
      </c>
      <c r="K36" s="222">
        <f>IF(ISERROR(VLOOKUP($E36,'Reablement backsheet'!$D$9:$M$185,K$7,0)),"",VLOOKUP($E36,'Reablement backsheet'!$D$9:$M$185, K$7,0))</f>
        <v>-4.6038507053491218E-2</v>
      </c>
      <c r="L36" s="270"/>
      <c r="M36" s="270"/>
      <c r="P36" s="40"/>
    </row>
    <row r="37" spans="2:16">
      <c r="B37" s="63" t="s">
        <v>24</v>
      </c>
      <c r="C37" s="64" t="s">
        <v>40</v>
      </c>
      <c r="D37" s="66" t="s">
        <v>70</v>
      </c>
      <c r="E37" s="83" t="s">
        <v>69</v>
      </c>
      <c r="F37" s="79" t="s">
        <v>70</v>
      </c>
      <c r="G37" s="222">
        <f>IF(ISERROR(VLOOKUP($E37,'Reablement backsheet'!$D$9:$M$185,G$7,0)),"",VLOOKUP($E37,'Reablement backsheet'!$D$9:$M$185, G$7,0))</f>
        <v>0.85225582548339118</v>
      </c>
      <c r="H37" s="222">
        <f>IF(ISERROR(VLOOKUP($E37,'Reablement backsheet'!$D$193:$M$369,H$7,0)),"",VLOOKUP($E37,'Reablement backsheet'!$D$193:$M$369, H$7,0))</f>
        <v>0.89185289844462146</v>
      </c>
      <c r="I37" s="222">
        <f>IF(ISERROR(VLOOKUP($E37,'Reablement backsheet'!$D$9:$M$185,I$7,0)),"",VLOOKUP($E37,'Reablement backsheet'!$D$9:$M$185, I$7,0))</f>
        <v>0.85353877412800538</v>
      </c>
      <c r="J37" s="222">
        <f>IF(ISERROR(VLOOKUP($E37,'Reablement backsheet'!$D$9:$M$185,J$7,0)),"",VLOOKUP($E37,'Reablement backsheet'!$D$9:$M$185, J$7,0))</f>
        <v>1.2829486446142013E-3</v>
      </c>
      <c r="K37" s="222">
        <f>IF(ISERROR(VLOOKUP($E37,'Reablement backsheet'!$D$9:$M$185,K$7,0)),"",VLOOKUP($E37,'Reablement backsheet'!$D$9:$M$185, K$7,0))</f>
        <v>-3.8314124316616072E-2</v>
      </c>
      <c r="L37" s="270"/>
      <c r="M37" s="270"/>
      <c r="P37" s="40"/>
    </row>
    <row r="38" spans="2:16">
      <c r="B38" s="63" t="s">
        <v>24</v>
      </c>
      <c r="C38" s="64" t="s">
        <v>40</v>
      </c>
      <c r="D38" s="66" t="s">
        <v>70</v>
      </c>
      <c r="E38" s="83" t="s">
        <v>71</v>
      </c>
      <c r="F38" s="79" t="s">
        <v>72</v>
      </c>
      <c r="G38" s="222">
        <f>IF(ISERROR(VLOOKUP($E38,'Reablement backsheet'!$D$9:$M$185,G$7,0)),"",VLOOKUP($E38,'Reablement backsheet'!$D$9:$M$185, G$7,0))</f>
        <v>0.67200000000000004</v>
      </c>
      <c r="H38" s="222">
        <f>IF(ISERROR(VLOOKUP($E38,'Reablement backsheet'!$D$193:$M$369,H$7,0)),"",VLOOKUP($E38,'Reablement backsheet'!$D$193:$M$369, H$7,0))</f>
        <v>0.9</v>
      </c>
      <c r="I38" s="222">
        <f>IF(ISERROR(VLOOKUP($E38,'Reablement backsheet'!$D$9:$M$185,I$7,0)),"",VLOOKUP($E38,'Reablement backsheet'!$D$9:$M$185, I$7,0))</f>
        <v>0.80500000000000005</v>
      </c>
      <c r="J38" s="222">
        <f>IF(ISERROR(VLOOKUP($E38,'Reablement backsheet'!$D$9:$M$185,J$7,0)),"",VLOOKUP($E38,'Reablement backsheet'!$D$9:$M$185, J$7,0))</f>
        <v>0.13300000000000001</v>
      </c>
      <c r="K38" s="222">
        <f>IF(ISERROR(VLOOKUP($E38,'Reablement backsheet'!$D$9:$M$185,K$7,0)),"",VLOOKUP($E38,'Reablement backsheet'!$D$9:$M$185, K$7,0))</f>
        <v>-9.4999999999999973E-2</v>
      </c>
      <c r="L38" s="270"/>
      <c r="M38" s="270"/>
      <c r="P38" s="40"/>
    </row>
    <row r="39" spans="2:16">
      <c r="B39" s="63" t="s">
        <v>24</v>
      </c>
      <c r="C39" s="64" t="s">
        <v>40</v>
      </c>
      <c r="D39" s="66" t="s">
        <v>70</v>
      </c>
      <c r="E39" s="83" t="s">
        <v>73</v>
      </c>
      <c r="F39" s="79" t="s">
        <v>74</v>
      </c>
      <c r="G39" s="222">
        <f>IF(ISERROR(VLOOKUP($E39,'Reablement backsheet'!$D$9:$M$185,G$7,0)),"",VLOOKUP($E39,'Reablement backsheet'!$D$9:$M$185, G$7,0))</f>
        <v>0.77099999999999991</v>
      </c>
      <c r="H39" s="222">
        <f>IF(ISERROR(VLOOKUP($E39,'Reablement backsheet'!$D$193:$M$369,H$7,0)),"",VLOOKUP($E39,'Reablement backsheet'!$D$193:$M$369, H$7,0))</f>
        <v>0.81481481481481477</v>
      </c>
      <c r="I39" s="222">
        <f>IF(ISERROR(VLOOKUP($E39,'Reablement backsheet'!$D$9:$M$185,I$7,0)),"",VLOOKUP($E39,'Reablement backsheet'!$D$9:$M$185, I$7,0))</f>
        <v>0.69299999999999995</v>
      </c>
      <c r="J39" s="222">
        <f>IF(ISERROR(VLOOKUP($E39,'Reablement backsheet'!$D$9:$M$185,J$7,0)),"",VLOOKUP($E39,'Reablement backsheet'!$D$9:$M$185, J$7,0))</f>
        <v>-7.7999999999999958E-2</v>
      </c>
      <c r="K39" s="222">
        <f>IF(ISERROR(VLOOKUP($E39,'Reablement backsheet'!$D$9:$M$185,K$7,0)),"",VLOOKUP($E39,'Reablement backsheet'!$D$9:$M$185, K$7,0))</f>
        <v>-0.12181481481481482</v>
      </c>
      <c r="L39" s="270"/>
      <c r="M39" s="270"/>
      <c r="P39" s="40"/>
    </row>
    <row r="40" spans="2:16">
      <c r="B40" s="63" t="s">
        <v>20</v>
      </c>
      <c r="C40" s="64" t="s">
        <v>32</v>
      </c>
      <c r="D40" s="66" t="s">
        <v>46</v>
      </c>
      <c r="E40" s="83" t="s">
        <v>75</v>
      </c>
      <c r="F40" s="79" t="s">
        <v>76</v>
      </c>
      <c r="G40" s="222">
        <f>IF(ISERROR(VLOOKUP($E40,'Reablement backsheet'!$D$9:$M$185,G$7,0)),"",VLOOKUP($E40,'Reablement backsheet'!$D$9:$M$185, G$7,0))</f>
        <v>0.81799999999999995</v>
      </c>
      <c r="H40" s="222">
        <f>IF(ISERROR(VLOOKUP($E40,'Reablement backsheet'!$D$193:$M$369,H$7,0)),"",VLOOKUP($E40,'Reablement backsheet'!$D$193:$M$369, H$7,0))</f>
        <v>0.85</v>
      </c>
      <c r="I40" s="222">
        <f>IF(ISERROR(VLOOKUP($E40,'Reablement backsheet'!$D$9:$M$185,I$7,0)),"",VLOOKUP($E40,'Reablement backsheet'!$D$9:$M$185, I$7,0))</f>
        <v>0.90400000000000003</v>
      </c>
      <c r="J40" s="222">
        <f>IF(ISERROR(VLOOKUP($E40,'Reablement backsheet'!$D$9:$M$185,J$7,0)),"",VLOOKUP($E40,'Reablement backsheet'!$D$9:$M$185, J$7,0))</f>
        <v>8.6000000000000076E-2</v>
      </c>
      <c r="K40" s="222">
        <f>IF(ISERROR(VLOOKUP($E40,'Reablement backsheet'!$D$9:$M$185,K$7,0)),"",VLOOKUP($E40,'Reablement backsheet'!$D$9:$M$185, K$7,0))</f>
        <v>5.4000000000000048E-2</v>
      </c>
      <c r="L40" s="270"/>
      <c r="M40" s="270"/>
      <c r="P40" s="40"/>
    </row>
    <row r="41" spans="2:16">
      <c r="B41" s="63" t="s">
        <v>26</v>
      </c>
      <c r="C41" s="64" t="s">
        <v>44</v>
      </c>
      <c r="D41" s="66" t="s">
        <v>66</v>
      </c>
      <c r="E41" s="83" t="s">
        <v>77</v>
      </c>
      <c r="F41" s="79" t="s">
        <v>78</v>
      </c>
      <c r="G41" s="222">
        <f>IF(ISERROR(VLOOKUP($E41,'Reablement backsheet'!$D$9:$M$185,G$7,0)),"",VLOOKUP($E41,'Reablement backsheet'!$D$9:$M$185, G$7,0))</f>
        <v>0.78099999999999992</v>
      </c>
      <c r="H41" s="222">
        <f>IF(ISERROR(VLOOKUP($E41,'Reablement backsheet'!$D$193:$M$369,H$7,0)),"",VLOOKUP($E41,'Reablement backsheet'!$D$193:$M$369, H$7,0))</f>
        <v>0.87777777777777777</v>
      </c>
      <c r="I41" s="222">
        <f>IF(ISERROR(VLOOKUP($E41,'Reablement backsheet'!$D$9:$M$185,I$7,0)),"",VLOOKUP($E41,'Reablement backsheet'!$D$9:$M$185, I$7,0))</f>
        <v>0.86599999999999999</v>
      </c>
      <c r="J41" s="222">
        <f>IF(ISERROR(VLOOKUP($E41,'Reablement backsheet'!$D$9:$M$185,J$7,0)),"",VLOOKUP($E41,'Reablement backsheet'!$D$9:$M$185, J$7,0))</f>
        <v>8.5000000000000075E-2</v>
      </c>
      <c r="K41" s="222">
        <f>IF(ISERROR(VLOOKUP($E41,'Reablement backsheet'!$D$9:$M$185,K$7,0)),"",VLOOKUP($E41,'Reablement backsheet'!$D$9:$M$185, K$7,0))</f>
        <v>-1.1777777777777776E-2</v>
      </c>
      <c r="L41" s="270"/>
      <c r="M41" s="270"/>
      <c r="P41" s="40"/>
    </row>
    <row r="42" spans="2:16">
      <c r="B42" s="63" t="s">
        <v>22</v>
      </c>
      <c r="C42" s="64" t="s">
        <v>38</v>
      </c>
      <c r="D42" s="66" t="s">
        <v>58</v>
      </c>
      <c r="E42" s="83" t="s">
        <v>79</v>
      </c>
      <c r="F42" s="79" t="s">
        <v>80</v>
      </c>
      <c r="G42" s="222">
        <f>IF(ISERROR(VLOOKUP($E42,'Reablement backsheet'!$D$9:$M$185,G$7,0)),"",VLOOKUP($E42,'Reablement backsheet'!$D$9:$M$185, G$7,0))</f>
        <v>0.48100000000000004</v>
      </c>
      <c r="H42" s="222">
        <f>IF(ISERROR(VLOOKUP($E42,'Reablement backsheet'!$D$193:$M$369,H$7,0)),"",VLOOKUP($E42,'Reablement backsheet'!$D$193:$M$369, H$7,0))</f>
        <v>0.8</v>
      </c>
      <c r="I42" s="222">
        <f>IF(ISERROR(VLOOKUP($E42,'Reablement backsheet'!$D$9:$M$185,I$7,0)),"",VLOOKUP($E42,'Reablement backsheet'!$D$9:$M$185, I$7,0))</f>
        <v>0.65700000000000003</v>
      </c>
      <c r="J42" s="222">
        <f>IF(ISERROR(VLOOKUP($E42,'Reablement backsheet'!$D$9:$M$185,J$7,0)),"",VLOOKUP($E42,'Reablement backsheet'!$D$9:$M$185, J$7,0))</f>
        <v>0.17599999999999999</v>
      </c>
      <c r="K42" s="222">
        <f>IF(ISERROR(VLOOKUP($E42,'Reablement backsheet'!$D$9:$M$185,K$7,0)),"",VLOOKUP($E42,'Reablement backsheet'!$D$9:$M$185, K$7,0))</f>
        <v>-0.14300000000000002</v>
      </c>
      <c r="L42" s="270"/>
      <c r="M42" s="270"/>
      <c r="P42" s="40"/>
    </row>
    <row r="43" spans="2:16">
      <c r="B43" s="63" t="s">
        <v>24</v>
      </c>
      <c r="C43" s="64" t="s">
        <v>40</v>
      </c>
      <c r="D43" s="66" t="s">
        <v>70</v>
      </c>
      <c r="E43" s="83" t="s">
        <v>81</v>
      </c>
      <c r="F43" s="79" t="s">
        <v>82</v>
      </c>
      <c r="G43" s="222">
        <f>IF(ISERROR(VLOOKUP($E43,'Reablement backsheet'!$D$9:$M$185,G$7,0)),"",VLOOKUP($E43,'Reablement backsheet'!$D$9:$M$185, G$7,0))</f>
        <v>0.92500000000000004</v>
      </c>
      <c r="H43" s="222">
        <f>IF(ISERROR(VLOOKUP($E43,'Reablement backsheet'!$D$193:$M$369,H$7,0)),"",VLOOKUP($E43,'Reablement backsheet'!$D$193:$M$369, H$7,0))</f>
        <v>0.9</v>
      </c>
      <c r="I43" s="222">
        <f>IF(ISERROR(VLOOKUP($E43,'Reablement backsheet'!$D$9:$M$185,I$7,0)),"",VLOOKUP($E43,'Reablement backsheet'!$D$9:$M$185, I$7,0))</f>
        <v>0.88200000000000001</v>
      </c>
      <c r="J43" s="222">
        <f>IF(ISERROR(VLOOKUP($E43,'Reablement backsheet'!$D$9:$M$185,J$7,0)),"",VLOOKUP($E43,'Reablement backsheet'!$D$9:$M$185, J$7,0))</f>
        <v>-4.3000000000000038E-2</v>
      </c>
      <c r="K43" s="222">
        <f>IF(ISERROR(VLOOKUP($E43,'Reablement backsheet'!$D$9:$M$185,K$7,0)),"",VLOOKUP($E43,'Reablement backsheet'!$D$9:$M$185, K$7,0))</f>
        <v>-1.8000000000000016E-2</v>
      </c>
      <c r="L43" s="270"/>
      <c r="M43" s="270"/>
      <c r="P43" s="40"/>
    </row>
    <row r="44" spans="2:16">
      <c r="B44" s="63" t="s">
        <v>22</v>
      </c>
      <c r="C44" s="64" t="s">
        <v>36</v>
      </c>
      <c r="D44" s="66" t="s">
        <v>56</v>
      </c>
      <c r="E44" s="83" t="s">
        <v>83</v>
      </c>
      <c r="F44" s="79" t="s">
        <v>84</v>
      </c>
      <c r="G44" s="222">
        <f>IF(ISERROR(VLOOKUP($E44,'Reablement backsheet'!$D$9:$M$185,G$7,0)),"",VLOOKUP($E44,'Reablement backsheet'!$D$9:$M$185, G$7,0))</f>
        <v>0.77300000000000002</v>
      </c>
      <c r="H44" s="222">
        <f>IF(ISERROR(VLOOKUP($E44,'Reablement backsheet'!$D$193:$M$369,H$7,0)),"",VLOOKUP($E44,'Reablement backsheet'!$D$193:$M$369, H$7,0))</f>
        <v>0.86868686868686884</v>
      </c>
      <c r="I44" s="222">
        <f>IF(ISERROR(VLOOKUP($E44,'Reablement backsheet'!$D$9:$M$185,I$7,0)),"",VLOOKUP($E44,'Reablement backsheet'!$D$9:$M$185, I$7,0))</f>
        <v>0.752</v>
      </c>
      <c r="J44" s="222">
        <f>IF(ISERROR(VLOOKUP($E44,'Reablement backsheet'!$D$9:$M$185,J$7,0)),"",VLOOKUP($E44,'Reablement backsheet'!$D$9:$M$185, J$7,0))</f>
        <v>-2.1000000000000019E-2</v>
      </c>
      <c r="K44" s="222">
        <f>IF(ISERROR(VLOOKUP($E44,'Reablement backsheet'!$D$9:$M$185,K$7,0)),"",VLOOKUP($E44,'Reablement backsheet'!$D$9:$M$185, K$7,0))</f>
        <v>-0.11668686868686884</v>
      </c>
      <c r="L44" s="270"/>
      <c r="M44" s="270"/>
      <c r="P44" s="40"/>
    </row>
    <row r="45" spans="2:16">
      <c r="B45" s="63" t="s">
        <v>20</v>
      </c>
      <c r="C45" s="64" t="s">
        <v>30</v>
      </c>
      <c r="D45" s="66" t="s">
        <v>48</v>
      </c>
      <c r="E45" s="83" t="s">
        <v>85</v>
      </c>
      <c r="F45" s="79" t="s">
        <v>86</v>
      </c>
      <c r="G45" s="222">
        <f>IF(ISERROR(VLOOKUP($E45,'Reablement backsheet'!$D$9:$M$185,G$7,0)),"",VLOOKUP($E45,'Reablement backsheet'!$D$9:$M$185, G$7,0))</f>
        <v>0.91400000000000003</v>
      </c>
      <c r="H45" s="222">
        <f>IF(ISERROR(VLOOKUP($E45,'Reablement backsheet'!$D$193:$M$369,H$7,0)),"",VLOOKUP($E45,'Reablement backsheet'!$D$193:$M$369, H$7,0))</f>
        <v>0.95454545454545459</v>
      </c>
      <c r="I45" s="222">
        <f>IF(ISERROR(VLOOKUP($E45,'Reablement backsheet'!$D$9:$M$185,I$7,0)),"",VLOOKUP($E45,'Reablement backsheet'!$D$9:$M$185, I$7,0))</f>
        <v>0.89599999999999991</v>
      </c>
      <c r="J45" s="222">
        <f>IF(ISERROR(VLOOKUP($E45,'Reablement backsheet'!$D$9:$M$185,J$7,0)),"",VLOOKUP($E45,'Reablement backsheet'!$D$9:$M$185, J$7,0))</f>
        <v>-1.8000000000000127E-2</v>
      </c>
      <c r="K45" s="222">
        <f>IF(ISERROR(VLOOKUP($E45,'Reablement backsheet'!$D$9:$M$185,K$7,0)),"",VLOOKUP($E45,'Reablement backsheet'!$D$9:$M$185, K$7,0))</f>
        <v>-5.8545454545454678E-2</v>
      </c>
      <c r="L45" s="270"/>
      <c r="M45" s="270"/>
      <c r="P45" s="40"/>
    </row>
    <row r="46" spans="2:16">
      <c r="B46" s="63" t="s">
        <v>20</v>
      </c>
      <c r="C46" s="64" t="s">
        <v>30</v>
      </c>
      <c r="D46" s="66" t="s">
        <v>48</v>
      </c>
      <c r="E46" s="83" t="s">
        <v>87</v>
      </c>
      <c r="F46" s="79" t="s">
        <v>88</v>
      </c>
      <c r="G46" s="222">
        <f>IF(ISERROR(VLOOKUP($E46,'Reablement backsheet'!$D$9:$M$185,G$7,0)),"",VLOOKUP($E46,'Reablement backsheet'!$D$9:$M$185, G$7,0))</f>
        <v>0.78599999999999992</v>
      </c>
      <c r="H46" s="222">
        <f>IF(ISERROR(VLOOKUP($E46,'Reablement backsheet'!$D$193:$M$369,H$7,0)),"",VLOOKUP($E46,'Reablement backsheet'!$D$193:$M$369, H$7,0))</f>
        <v>0.9</v>
      </c>
      <c r="I46" s="222">
        <f>IF(ISERROR(VLOOKUP($E46,'Reablement backsheet'!$D$9:$M$185,I$7,0)),"",VLOOKUP($E46,'Reablement backsheet'!$D$9:$M$185, I$7,0))</f>
        <v>0.78099999999999992</v>
      </c>
      <c r="J46" s="222">
        <f>IF(ISERROR(VLOOKUP($E46,'Reablement backsheet'!$D$9:$M$185,J$7,0)),"",VLOOKUP($E46,'Reablement backsheet'!$D$9:$M$185, J$7,0))</f>
        <v>-5.0000000000000044E-3</v>
      </c>
      <c r="K46" s="222">
        <f>IF(ISERROR(VLOOKUP($E46,'Reablement backsheet'!$D$9:$M$185,K$7,0)),"",VLOOKUP($E46,'Reablement backsheet'!$D$9:$M$185, K$7,0))</f>
        <v>-0.11900000000000011</v>
      </c>
      <c r="L46" s="270"/>
      <c r="M46" s="270"/>
      <c r="P46" s="40"/>
    </row>
    <row r="47" spans="2:16">
      <c r="B47" s="63" t="s">
        <v>20</v>
      </c>
      <c r="C47" s="64" t="s">
        <v>30</v>
      </c>
      <c r="D47" s="66" t="s">
        <v>48</v>
      </c>
      <c r="E47" s="83" t="s">
        <v>89</v>
      </c>
      <c r="F47" s="79" t="s">
        <v>90</v>
      </c>
      <c r="G47" s="222">
        <f>IF(ISERROR(VLOOKUP($E47,'Reablement backsheet'!$D$9:$M$185,G$7,0)),"",VLOOKUP($E47,'Reablement backsheet'!$D$9:$M$185, G$7,0))</f>
        <v>0.79900000000000004</v>
      </c>
      <c r="H47" s="222">
        <f>IF(ISERROR(VLOOKUP($E47,'Reablement backsheet'!$D$193:$M$369,H$7,0)),"",VLOOKUP($E47,'Reablement backsheet'!$D$193:$M$369, H$7,0))</f>
        <v>0.86</v>
      </c>
      <c r="I47" s="222">
        <f>IF(ISERROR(VLOOKUP($E47,'Reablement backsheet'!$D$9:$M$185,I$7,0)),"",VLOOKUP($E47,'Reablement backsheet'!$D$9:$M$185, I$7,0))</f>
        <v>0.70099999999999996</v>
      </c>
      <c r="J47" s="222">
        <f>IF(ISERROR(VLOOKUP($E47,'Reablement backsheet'!$D$9:$M$185,J$7,0)),"",VLOOKUP($E47,'Reablement backsheet'!$D$9:$M$185, J$7,0))</f>
        <v>-9.8000000000000087E-2</v>
      </c>
      <c r="K47" s="222">
        <f>IF(ISERROR(VLOOKUP($E47,'Reablement backsheet'!$D$9:$M$185,K$7,0)),"",VLOOKUP($E47,'Reablement backsheet'!$D$9:$M$185, K$7,0))</f>
        <v>-0.15900000000000003</v>
      </c>
      <c r="L47" s="270"/>
      <c r="M47" s="270"/>
      <c r="P47" s="40"/>
    </row>
    <row r="48" spans="2:16">
      <c r="B48" s="63" t="s">
        <v>26</v>
      </c>
      <c r="C48" s="64" t="s">
        <v>44</v>
      </c>
      <c r="D48" s="66" t="s">
        <v>68</v>
      </c>
      <c r="E48" s="83" t="s">
        <v>91</v>
      </c>
      <c r="F48" s="79" t="s">
        <v>92</v>
      </c>
      <c r="G48" s="222">
        <f>IF(ISERROR(VLOOKUP($E48,'Reablement backsheet'!$D$9:$M$185,G$7,0)),"",VLOOKUP($E48,'Reablement backsheet'!$D$9:$M$185, G$7,0))</f>
        <v>0.77079482439926061</v>
      </c>
      <c r="H48" s="222">
        <f>IF(ISERROR(VLOOKUP($E48,'Reablement backsheet'!$D$193:$M$369,H$7,0)),"",VLOOKUP($E48,'Reablement backsheet'!$D$193:$M$369, H$7,0))</f>
        <v>0.85468095016301815</v>
      </c>
      <c r="I48" s="222">
        <f>IF(ISERROR(VLOOKUP($E48,'Reablement backsheet'!$D$9:$M$185,I$7,0)),"",VLOOKUP($E48,'Reablement backsheet'!$D$9:$M$185, I$7,0))</f>
        <v>0.7993579454253612</v>
      </c>
      <c r="J48" s="222">
        <f>IF(ISERROR(VLOOKUP($E48,'Reablement backsheet'!$D$9:$M$185,J$7,0)),"",VLOOKUP($E48,'Reablement backsheet'!$D$9:$M$185, J$7,0))</f>
        <v>2.8563121026100591E-2</v>
      </c>
      <c r="K48" s="222">
        <f>IF(ISERROR(VLOOKUP($E48,'Reablement backsheet'!$D$9:$M$185,K$7,0)),"",VLOOKUP($E48,'Reablement backsheet'!$D$9:$M$185, K$7,0))</f>
        <v>-5.5323004737656944E-2</v>
      </c>
      <c r="L48" s="270"/>
      <c r="M48" s="270"/>
      <c r="P48" s="40"/>
    </row>
    <row r="49" spans="2:16">
      <c r="B49" s="63" t="s">
        <v>26</v>
      </c>
      <c r="C49" s="64" t="s">
        <v>42</v>
      </c>
      <c r="D49" s="66" t="s">
        <v>66</v>
      </c>
      <c r="E49" s="83" t="s">
        <v>93</v>
      </c>
      <c r="F49" s="79" t="s">
        <v>94</v>
      </c>
      <c r="G49" s="222">
        <f>IF(ISERROR(VLOOKUP($E49,'Reablement backsheet'!$D$9:$M$185,G$7,0)),"",VLOOKUP($E49,'Reablement backsheet'!$D$9:$M$185, G$7,0))</f>
        <v>0.82700000000000007</v>
      </c>
      <c r="H49" s="222">
        <f>IF(ISERROR(VLOOKUP($E49,'Reablement backsheet'!$D$193:$M$369,H$7,0)),"",VLOOKUP($E49,'Reablement backsheet'!$D$193:$M$369, H$7,0))</f>
        <v>0.8125</v>
      </c>
      <c r="I49" s="222">
        <f>IF(ISERROR(VLOOKUP($E49,'Reablement backsheet'!$D$9:$M$185,I$7,0)),"",VLOOKUP($E49,'Reablement backsheet'!$D$9:$M$185, I$7,0))</f>
        <v>0.58200000000000007</v>
      </c>
      <c r="J49" s="222">
        <f>IF(ISERROR(VLOOKUP($E49,'Reablement backsheet'!$D$9:$M$185,J$7,0)),"",VLOOKUP($E49,'Reablement backsheet'!$D$9:$M$185, J$7,0))</f>
        <v>-0.245</v>
      </c>
      <c r="K49" s="222">
        <f>IF(ISERROR(VLOOKUP($E49,'Reablement backsheet'!$D$9:$M$185,K$7,0)),"",VLOOKUP($E49,'Reablement backsheet'!$D$9:$M$185, K$7,0))</f>
        <v>-0.23049999999999993</v>
      </c>
      <c r="L49" s="270"/>
      <c r="M49" s="270"/>
      <c r="P49" s="40"/>
    </row>
    <row r="50" spans="2:16">
      <c r="B50" s="63" t="s">
        <v>20</v>
      </c>
      <c r="C50" s="64" t="s">
        <v>32</v>
      </c>
      <c r="D50" s="66" t="s">
        <v>46</v>
      </c>
      <c r="E50" s="83" t="s">
        <v>95</v>
      </c>
      <c r="F50" s="79" t="s">
        <v>96</v>
      </c>
      <c r="G50" s="222">
        <f>IF(ISERROR(VLOOKUP($E50,'Reablement backsheet'!$D$9:$M$185,G$7,0)),"",VLOOKUP($E50,'Reablement backsheet'!$D$9:$M$185, G$7,0))</f>
        <v>0.88800000000000001</v>
      </c>
      <c r="H50" s="222">
        <f>IF(ISERROR(VLOOKUP($E50,'Reablement backsheet'!$D$193:$M$369,H$7,0)),"",VLOOKUP($E50,'Reablement backsheet'!$D$193:$M$369, H$7,0))</f>
        <v>0.95</v>
      </c>
      <c r="I50" s="222">
        <f>IF(ISERROR(VLOOKUP($E50,'Reablement backsheet'!$D$9:$M$185,I$7,0)),"",VLOOKUP($E50,'Reablement backsheet'!$D$9:$M$185, I$7,0))</f>
        <v>0.88200000000000001</v>
      </c>
      <c r="J50" s="222">
        <f>IF(ISERROR(VLOOKUP($E50,'Reablement backsheet'!$D$9:$M$185,J$7,0)),"",VLOOKUP($E50,'Reablement backsheet'!$D$9:$M$185, J$7,0))</f>
        <v>-6.0000000000000053E-3</v>
      </c>
      <c r="K50" s="222">
        <f>IF(ISERROR(VLOOKUP($E50,'Reablement backsheet'!$D$9:$M$185,K$7,0)),"",VLOOKUP($E50,'Reablement backsheet'!$D$9:$M$185, K$7,0))</f>
        <v>-6.7999999999999949E-2</v>
      </c>
      <c r="L50" s="270"/>
      <c r="M50" s="270"/>
      <c r="P50" s="40"/>
    </row>
    <row r="51" spans="2:16">
      <c r="B51" s="63" t="s">
        <v>24</v>
      </c>
      <c r="C51" s="64" t="s">
        <v>40</v>
      </c>
      <c r="D51" s="66" t="s">
        <v>70</v>
      </c>
      <c r="E51" s="83" t="s">
        <v>97</v>
      </c>
      <c r="F51" s="79" t="s">
        <v>98</v>
      </c>
      <c r="G51" s="222">
        <f>IF(ISERROR(VLOOKUP($E51,'Reablement backsheet'!$D$9:$M$185,G$7,0)),"",VLOOKUP($E51,'Reablement backsheet'!$D$9:$M$185, G$7,0))</f>
        <v>0.90500000000000003</v>
      </c>
      <c r="H51" s="222">
        <f>IF(ISERROR(VLOOKUP($E51,'Reablement backsheet'!$D$193:$M$369,H$7,0)),"",VLOOKUP($E51,'Reablement backsheet'!$D$193:$M$369, H$7,0))</f>
        <v>0.88640332943925249</v>
      </c>
      <c r="I51" s="222">
        <f>IF(ISERROR(VLOOKUP($E51,'Reablement backsheet'!$D$9:$M$185,I$7,0)),"",VLOOKUP($E51,'Reablement backsheet'!$D$9:$M$185, I$7,0))</f>
        <v>0.81200000000000006</v>
      </c>
      <c r="J51" s="222">
        <f>IF(ISERROR(VLOOKUP($E51,'Reablement backsheet'!$D$9:$M$185,J$7,0)),"",VLOOKUP($E51,'Reablement backsheet'!$D$9:$M$185, J$7,0))</f>
        <v>-9.2999999999999972E-2</v>
      </c>
      <c r="K51" s="222">
        <f>IF(ISERROR(VLOOKUP($E51,'Reablement backsheet'!$D$9:$M$185,K$7,0)),"",VLOOKUP($E51,'Reablement backsheet'!$D$9:$M$185, K$7,0))</f>
        <v>-7.440332943925243E-2</v>
      </c>
      <c r="L51" s="270"/>
      <c r="M51" s="270"/>
      <c r="P51" s="40"/>
    </row>
    <row r="52" spans="2:16">
      <c r="B52" s="63" t="s">
        <v>26</v>
      </c>
      <c r="C52" s="64" t="s">
        <v>42</v>
      </c>
      <c r="D52" s="66" t="s">
        <v>64</v>
      </c>
      <c r="E52" s="83" t="s">
        <v>99</v>
      </c>
      <c r="F52" s="79" t="s">
        <v>100</v>
      </c>
      <c r="G52" s="222">
        <f>IF(ISERROR(VLOOKUP($E52,'Reablement backsheet'!$D$9:$M$185,G$7,0)),"",VLOOKUP($E52,'Reablement backsheet'!$D$9:$M$185, G$7,0))</f>
        <v>0.81799999999999995</v>
      </c>
      <c r="H52" s="222">
        <f>IF(ISERROR(VLOOKUP($E52,'Reablement backsheet'!$D$193:$M$369,H$7,0)),"",VLOOKUP($E52,'Reablement backsheet'!$D$193:$M$369, H$7,0))</f>
        <v>0.89058524173027986</v>
      </c>
      <c r="I52" s="222">
        <f>IF(ISERROR(VLOOKUP($E52,'Reablement backsheet'!$D$9:$M$185,I$7,0)),"",VLOOKUP($E52,'Reablement backsheet'!$D$9:$M$185, I$7,0))</f>
        <v>0.83200000000000007</v>
      </c>
      <c r="J52" s="222">
        <f>IF(ISERROR(VLOOKUP($E52,'Reablement backsheet'!$D$9:$M$185,J$7,0)),"",VLOOKUP($E52,'Reablement backsheet'!$D$9:$M$185, J$7,0))</f>
        <v>1.4000000000000123E-2</v>
      </c>
      <c r="K52" s="222">
        <f>IF(ISERROR(VLOOKUP($E52,'Reablement backsheet'!$D$9:$M$185,K$7,0)),"",VLOOKUP($E52,'Reablement backsheet'!$D$9:$M$185, K$7,0))</f>
        <v>-5.8585241730279791E-2</v>
      </c>
      <c r="L52" s="270"/>
      <c r="M52" s="270"/>
      <c r="P52" s="40"/>
    </row>
    <row r="53" spans="2:16">
      <c r="B53" s="63" t="s">
        <v>26</v>
      </c>
      <c r="C53" s="64" t="s">
        <v>44</v>
      </c>
      <c r="D53" s="66" t="s">
        <v>62</v>
      </c>
      <c r="E53" s="83" t="s">
        <v>101</v>
      </c>
      <c r="F53" s="79" t="s">
        <v>102</v>
      </c>
      <c r="G53" s="222">
        <f>IF(ISERROR(VLOOKUP($E53,'Reablement backsheet'!$D$9:$M$185,G$7,0)),"",VLOOKUP($E53,'Reablement backsheet'!$D$9:$M$185, G$7,0))</f>
        <v>0.85</v>
      </c>
      <c r="H53" s="222">
        <f>IF(ISERROR(VLOOKUP($E53,'Reablement backsheet'!$D$193:$M$369,H$7,0)),"",VLOOKUP($E53,'Reablement backsheet'!$D$193:$M$369, H$7,0))</f>
        <v>0.75</v>
      </c>
      <c r="I53" s="222">
        <f>IF(ISERROR(VLOOKUP($E53,'Reablement backsheet'!$D$9:$M$185,I$7,0)),"",VLOOKUP($E53,'Reablement backsheet'!$D$9:$M$185, I$7,0))</f>
        <v>0.81099999999999994</v>
      </c>
      <c r="J53" s="222">
        <f>IF(ISERROR(VLOOKUP($E53,'Reablement backsheet'!$D$9:$M$185,J$7,0)),"",VLOOKUP($E53,'Reablement backsheet'!$D$9:$M$185, J$7,0))</f>
        <v>-3.9000000000000035E-2</v>
      </c>
      <c r="K53" s="222">
        <f>IF(ISERROR(VLOOKUP($E53,'Reablement backsheet'!$D$9:$M$185,K$7,0)),"",VLOOKUP($E53,'Reablement backsheet'!$D$9:$M$185, K$7,0))</f>
        <v>6.0999999999999943E-2</v>
      </c>
      <c r="L53" s="270"/>
      <c r="M53" s="270"/>
      <c r="P53" s="40"/>
    </row>
    <row r="54" spans="2:16">
      <c r="B54" s="63" t="s">
        <v>24</v>
      </c>
      <c r="C54" s="64" t="s">
        <v>40</v>
      </c>
      <c r="D54" s="66" t="s">
        <v>70</v>
      </c>
      <c r="E54" s="83" t="s">
        <v>103</v>
      </c>
      <c r="F54" s="79" t="s">
        <v>104</v>
      </c>
      <c r="G54" s="222">
        <f>IF(ISERROR(VLOOKUP($E54,'Reablement backsheet'!$D$9:$M$185,G$7,0)),"",VLOOKUP($E54,'Reablement backsheet'!$D$9:$M$185, G$7,0))</f>
        <v>0.93599999999999994</v>
      </c>
      <c r="H54" s="222">
        <f>IF(ISERROR(VLOOKUP($E54,'Reablement backsheet'!$D$193:$M$369,H$7,0)),"",VLOOKUP($E54,'Reablement backsheet'!$D$193:$M$369, H$7,0))</f>
        <v>0.87294117647058822</v>
      </c>
      <c r="I54" s="222">
        <f>IF(ISERROR(VLOOKUP($E54,'Reablement backsheet'!$D$9:$M$185,I$7,0)),"",VLOOKUP($E54,'Reablement backsheet'!$D$9:$M$185, I$7,0))</f>
        <v>0.90700000000000003</v>
      </c>
      <c r="J54" s="222">
        <f>IF(ISERROR(VLOOKUP($E54,'Reablement backsheet'!$D$9:$M$185,J$7,0)),"",VLOOKUP($E54,'Reablement backsheet'!$D$9:$M$185, J$7,0))</f>
        <v>-2.8999999999999915E-2</v>
      </c>
      <c r="K54" s="222">
        <f>IF(ISERROR(VLOOKUP($E54,'Reablement backsheet'!$D$9:$M$185,K$7,0)),"",VLOOKUP($E54,'Reablement backsheet'!$D$9:$M$185, K$7,0))</f>
        <v>3.4058823529411808E-2</v>
      </c>
      <c r="L54" s="270"/>
      <c r="M54" s="270"/>
      <c r="P54" s="40"/>
    </row>
    <row r="55" spans="2:16">
      <c r="B55" s="63" t="s">
        <v>26</v>
      </c>
      <c r="C55" s="64" t="s">
        <v>42</v>
      </c>
      <c r="D55" s="66" t="s">
        <v>66</v>
      </c>
      <c r="E55" s="83" t="s">
        <v>105</v>
      </c>
      <c r="F55" s="79" t="s">
        <v>106</v>
      </c>
      <c r="G55" s="222">
        <f>IF(ISERROR(VLOOKUP($E55,'Reablement backsheet'!$D$9:$M$185,G$7,0)),"",VLOOKUP($E55,'Reablement backsheet'!$D$9:$M$185, G$7,0))</f>
        <v>0.71099999999999997</v>
      </c>
      <c r="H55" s="222">
        <f>IF(ISERROR(VLOOKUP($E55,'Reablement backsheet'!$D$193:$M$369,H$7,0)),"",VLOOKUP($E55,'Reablement backsheet'!$D$193:$M$369, H$7,0))</f>
        <v>0.85985401459854016</v>
      </c>
      <c r="I55" s="222">
        <f>IF(ISERROR(VLOOKUP($E55,'Reablement backsheet'!$D$9:$M$185,I$7,0)),"",VLOOKUP($E55,'Reablement backsheet'!$D$9:$M$185, I$7,0))</f>
        <v>0.66299999999999992</v>
      </c>
      <c r="J55" s="222">
        <f>IF(ISERROR(VLOOKUP($E55,'Reablement backsheet'!$D$9:$M$185,J$7,0)),"",VLOOKUP($E55,'Reablement backsheet'!$D$9:$M$185, J$7,0))</f>
        <v>-4.8000000000000043E-2</v>
      </c>
      <c r="K55" s="222">
        <f>IF(ISERROR(VLOOKUP($E55,'Reablement backsheet'!$D$9:$M$185,K$7,0)),"",VLOOKUP($E55,'Reablement backsheet'!$D$9:$M$185, K$7,0))</f>
        <v>-0.19685401459854024</v>
      </c>
      <c r="L55" s="270"/>
      <c r="M55" s="270"/>
      <c r="P55" s="40"/>
    </row>
    <row r="56" spans="2:16">
      <c r="B56" s="63" t="s">
        <v>20</v>
      </c>
      <c r="C56" s="64" t="s">
        <v>30</v>
      </c>
      <c r="D56" s="66" t="s">
        <v>48</v>
      </c>
      <c r="E56" s="83" t="s">
        <v>107</v>
      </c>
      <c r="F56" s="79" t="s">
        <v>108</v>
      </c>
      <c r="G56" s="222">
        <f>IF(ISERROR(VLOOKUP($E56,'Reablement backsheet'!$D$9:$M$185,G$7,0)),"",VLOOKUP($E56,'Reablement backsheet'!$D$9:$M$185, G$7,0))</f>
        <v>0.89</v>
      </c>
      <c r="H56" s="222">
        <f>IF(ISERROR(VLOOKUP($E56,'Reablement backsheet'!$D$193:$M$369,H$7,0)),"",VLOOKUP($E56,'Reablement backsheet'!$D$193:$M$369, H$7,0))</f>
        <v>0.83628318584070793</v>
      </c>
      <c r="I56" s="222">
        <f>IF(ISERROR(VLOOKUP($E56,'Reablement backsheet'!$D$9:$M$185,I$7,0)),"",VLOOKUP($E56,'Reablement backsheet'!$D$9:$M$185, I$7,0))</f>
        <v>0.86299999999999999</v>
      </c>
      <c r="J56" s="222">
        <f>IF(ISERROR(VLOOKUP($E56,'Reablement backsheet'!$D$9:$M$185,J$7,0)),"",VLOOKUP($E56,'Reablement backsheet'!$D$9:$M$185, J$7,0))</f>
        <v>-2.7000000000000024E-2</v>
      </c>
      <c r="K56" s="222">
        <f>IF(ISERROR(VLOOKUP($E56,'Reablement backsheet'!$D$9:$M$185,K$7,0)),"",VLOOKUP($E56,'Reablement backsheet'!$D$9:$M$185, K$7,0))</f>
        <v>2.6716814159292057E-2</v>
      </c>
      <c r="L56" s="270"/>
      <c r="M56" s="270"/>
      <c r="P56" s="40"/>
    </row>
    <row r="57" spans="2:16">
      <c r="B57" s="63" t="s">
        <v>20</v>
      </c>
      <c r="C57" s="64" t="s">
        <v>32</v>
      </c>
      <c r="D57" s="66" t="s">
        <v>46</v>
      </c>
      <c r="E57" s="83" t="s">
        <v>109</v>
      </c>
      <c r="F57" s="79" t="s">
        <v>110</v>
      </c>
      <c r="G57" s="222">
        <f>IF(ISERROR(VLOOKUP($E57,'Reablement backsheet'!$D$9:$M$185,G$7,0)),"",VLOOKUP($E57,'Reablement backsheet'!$D$9:$M$185, G$7,0))</f>
        <v>0.79700000000000004</v>
      </c>
      <c r="H57" s="222">
        <f>IF(ISERROR(VLOOKUP($E57,'Reablement backsheet'!$D$193:$M$369,H$7,0)),"",VLOOKUP($E57,'Reablement backsheet'!$D$193:$M$369, H$7,0))</f>
        <v>0.78749999999999998</v>
      </c>
      <c r="I57" s="222">
        <f>IF(ISERROR(VLOOKUP($E57,'Reablement backsheet'!$D$9:$M$185,I$7,0)),"",VLOOKUP($E57,'Reablement backsheet'!$D$9:$M$185, I$7,0))</f>
        <v>0.79299999999999993</v>
      </c>
      <c r="J57" s="222">
        <f>IF(ISERROR(VLOOKUP($E57,'Reablement backsheet'!$D$9:$M$185,J$7,0)),"",VLOOKUP($E57,'Reablement backsheet'!$D$9:$M$185, J$7,0))</f>
        <v>-4.0000000000001146E-3</v>
      </c>
      <c r="K57" s="222">
        <f>IF(ISERROR(VLOOKUP($E57,'Reablement backsheet'!$D$9:$M$185,K$7,0)),"",VLOOKUP($E57,'Reablement backsheet'!$D$9:$M$185, K$7,0))</f>
        <v>5.4999999999999494E-3</v>
      </c>
      <c r="L57" s="270"/>
      <c r="M57" s="270"/>
      <c r="P57" s="40"/>
    </row>
    <row r="58" spans="2:16">
      <c r="B58" s="63" t="s">
        <v>22</v>
      </c>
      <c r="C58" s="64" t="s">
        <v>38</v>
      </c>
      <c r="D58" s="66" t="s">
        <v>60</v>
      </c>
      <c r="E58" s="83" t="s">
        <v>111</v>
      </c>
      <c r="F58" s="79" t="s">
        <v>112</v>
      </c>
      <c r="G58" s="222">
        <f>IF(ISERROR(VLOOKUP($E58,'Reablement backsheet'!$D$9:$M$185,G$7,0)),"",VLOOKUP($E58,'Reablement backsheet'!$D$9:$M$185, G$7,0))</f>
        <v>0.69799999999999995</v>
      </c>
      <c r="H58" s="222">
        <f>IF(ISERROR(VLOOKUP($E58,'Reablement backsheet'!$D$193:$M$369,H$7,0)),"",VLOOKUP($E58,'Reablement backsheet'!$D$193:$M$369, H$7,0))</f>
        <v>0.86633663366336633</v>
      </c>
      <c r="I58" s="222">
        <f>IF(ISERROR(VLOOKUP($E58,'Reablement backsheet'!$D$9:$M$185,I$7,0)),"",VLOOKUP($E58,'Reablement backsheet'!$D$9:$M$185, I$7,0))</f>
        <v>0.71799999999999997</v>
      </c>
      <c r="J58" s="222">
        <f>IF(ISERROR(VLOOKUP($E58,'Reablement backsheet'!$D$9:$M$185,J$7,0)),"",VLOOKUP($E58,'Reablement backsheet'!$D$9:$M$185, J$7,0))</f>
        <v>2.0000000000000018E-2</v>
      </c>
      <c r="K58" s="222">
        <f>IF(ISERROR(VLOOKUP($E58,'Reablement backsheet'!$D$9:$M$185,K$7,0)),"",VLOOKUP($E58,'Reablement backsheet'!$D$9:$M$185, K$7,0))</f>
        <v>-0.14833663366336636</v>
      </c>
      <c r="L58" s="270"/>
      <c r="M58" s="270"/>
      <c r="P58" s="40"/>
    </row>
    <row r="59" spans="2:16">
      <c r="B59" s="63" t="s">
        <v>24</v>
      </c>
      <c r="C59" s="64" t="s">
        <v>40</v>
      </c>
      <c r="D59" s="66" t="s">
        <v>70</v>
      </c>
      <c r="E59" s="83" t="s">
        <v>113</v>
      </c>
      <c r="F59" s="79" t="s">
        <v>114</v>
      </c>
      <c r="G59" s="222">
        <f>IF(ISERROR(VLOOKUP($E59,'Reablement backsheet'!$D$9:$M$185,G$7,0)),"",VLOOKUP($E59,'Reablement backsheet'!$D$9:$M$185, G$7,0))</f>
        <v>0.81</v>
      </c>
      <c r="H59" s="222">
        <f>IF(ISERROR(VLOOKUP($E59,'Reablement backsheet'!$D$193:$M$369,H$7,0)),"",VLOOKUP($E59,'Reablement backsheet'!$D$193:$M$369, H$7,0))</f>
        <v>0.94444444444444442</v>
      </c>
      <c r="I59" s="222">
        <f>IF(ISERROR(VLOOKUP($E59,'Reablement backsheet'!$D$9:$M$185,I$7,0)),"",VLOOKUP($E59,'Reablement backsheet'!$D$9:$M$185, I$7,0))</f>
        <v>0.85599999999999998</v>
      </c>
      <c r="J59" s="222">
        <f>IF(ISERROR(VLOOKUP($E59,'Reablement backsheet'!$D$9:$M$185,J$7,0)),"",VLOOKUP($E59,'Reablement backsheet'!$D$9:$M$185, J$7,0))</f>
        <v>4.599999999999993E-2</v>
      </c>
      <c r="K59" s="222">
        <f>IF(ISERROR(VLOOKUP($E59,'Reablement backsheet'!$D$9:$M$185,K$7,0)),"",VLOOKUP($E59,'Reablement backsheet'!$D$9:$M$185, K$7,0))</f>
        <v>-8.8444444444444437E-2</v>
      </c>
      <c r="L59" s="270"/>
      <c r="M59" s="270"/>
      <c r="P59" s="40"/>
    </row>
    <row r="60" spans="2:16">
      <c r="B60" s="63" t="s">
        <v>22</v>
      </c>
      <c r="C60" s="64" t="s">
        <v>38</v>
      </c>
      <c r="D60" s="66" t="s">
        <v>58</v>
      </c>
      <c r="E60" s="83" t="s">
        <v>115</v>
      </c>
      <c r="F60" s="79" t="s">
        <v>116</v>
      </c>
      <c r="G60" s="222">
        <f>IF(ISERROR(VLOOKUP($E60,'Reablement backsheet'!$D$9:$M$185,G$7,0)),"",VLOOKUP($E60,'Reablement backsheet'!$D$9:$M$185, G$7,0))</f>
        <v>0.81299999999999994</v>
      </c>
      <c r="H60" s="222">
        <f>IF(ISERROR(VLOOKUP($E60,'Reablement backsheet'!$D$193:$M$369,H$7,0)),"",VLOOKUP($E60,'Reablement backsheet'!$D$193:$M$369, H$7,0))</f>
        <v>0.9375</v>
      </c>
      <c r="I60" s="222">
        <f>IF(ISERROR(VLOOKUP($E60,'Reablement backsheet'!$D$9:$M$185,I$7,0)),"",VLOOKUP($E60,'Reablement backsheet'!$D$9:$M$185, I$7,0))</f>
        <v>0.92500000000000004</v>
      </c>
      <c r="J60" s="222">
        <f>IF(ISERROR(VLOOKUP($E60,'Reablement backsheet'!$D$9:$M$185,J$7,0)),"",VLOOKUP($E60,'Reablement backsheet'!$D$9:$M$185, J$7,0))</f>
        <v>0.1120000000000001</v>
      </c>
      <c r="K60" s="222">
        <f>IF(ISERROR(VLOOKUP($E60,'Reablement backsheet'!$D$9:$M$185,K$7,0)),"",VLOOKUP($E60,'Reablement backsheet'!$D$9:$M$185, K$7,0))</f>
        <v>-1.2499999999999956E-2</v>
      </c>
      <c r="L60" s="270"/>
      <c r="M60" s="270"/>
      <c r="P60" s="40"/>
    </row>
    <row r="61" spans="2:16">
      <c r="B61" s="63" t="s">
        <v>20</v>
      </c>
      <c r="C61" s="64" t="s">
        <v>30</v>
      </c>
      <c r="D61" s="66" t="s">
        <v>52</v>
      </c>
      <c r="E61" s="83" t="s">
        <v>117</v>
      </c>
      <c r="F61" s="79" t="s">
        <v>118</v>
      </c>
      <c r="G61" s="222">
        <f>IF(ISERROR(VLOOKUP($E61,'Reablement backsheet'!$D$9:$M$185,G$7,0)),"",VLOOKUP($E61,'Reablement backsheet'!$D$9:$M$185, G$7,0))</f>
        <v>0.84699999999999998</v>
      </c>
      <c r="H61" s="222">
        <f>IF(ISERROR(VLOOKUP($E61,'Reablement backsheet'!$D$193:$M$369,H$7,0)),"",VLOOKUP($E61,'Reablement backsheet'!$D$193:$M$369, H$7,0))</f>
        <v>0.9</v>
      </c>
      <c r="I61" s="222">
        <f>IF(ISERROR(VLOOKUP($E61,'Reablement backsheet'!$D$9:$M$185,I$7,0)),"",VLOOKUP($E61,'Reablement backsheet'!$D$9:$M$185, I$7,0))</f>
        <v>0.85400000000000009</v>
      </c>
      <c r="J61" s="222">
        <f>IF(ISERROR(VLOOKUP($E61,'Reablement backsheet'!$D$9:$M$185,J$7,0)),"",VLOOKUP($E61,'Reablement backsheet'!$D$9:$M$185, J$7,0))</f>
        <v>7.0000000000001172E-3</v>
      </c>
      <c r="K61" s="222">
        <f>IF(ISERROR(VLOOKUP($E61,'Reablement backsheet'!$D$9:$M$185,K$7,0)),"",VLOOKUP($E61,'Reablement backsheet'!$D$9:$M$185, K$7,0))</f>
        <v>-4.599999999999993E-2</v>
      </c>
      <c r="L61" s="270"/>
      <c r="M61" s="270"/>
      <c r="P61" s="40"/>
    </row>
    <row r="62" spans="2:16">
      <c r="B62" s="63" t="s">
        <v>20</v>
      </c>
      <c r="C62" s="64" t="s">
        <v>30</v>
      </c>
      <c r="D62" s="66" t="s">
        <v>52</v>
      </c>
      <c r="E62" s="83" t="s">
        <v>119</v>
      </c>
      <c r="F62" s="79" t="s">
        <v>120</v>
      </c>
      <c r="G62" s="222">
        <f>IF(ISERROR(VLOOKUP($E62,'Reablement backsheet'!$D$9:$M$185,G$7,0)),"",VLOOKUP($E62,'Reablement backsheet'!$D$9:$M$185, G$7,0))</f>
        <v>0.83799999999999997</v>
      </c>
      <c r="H62" s="222">
        <f>IF(ISERROR(VLOOKUP($E62,'Reablement backsheet'!$D$193:$M$369,H$7,0)),"",VLOOKUP($E62,'Reablement backsheet'!$D$193:$M$369, H$7,0))</f>
        <v>0.8</v>
      </c>
      <c r="I62" s="222">
        <f>IF(ISERROR(VLOOKUP($E62,'Reablement backsheet'!$D$9:$M$185,I$7,0)),"",VLOOKUP($E62,'Reablement backsheet'!$D$9:$M$185, I$7,0))</f>
        <v>0.80299999999999994</v>
      </c>
      <c r="J62" s="222">
        <f>IF(ISERROR(VLOOKUP($E62,'Reablement backsheet'!$D$9:$M$185,J$7,0)),"",VLOOKUP($E62,'Reablement backsheet'!$D$9:$M$185, J$7,0))</f>
        <v>-3.5000000000000031E-2</v>
      </c>
      <c r="K62" s="222">
        <f>IF(ISERROR(VLOOKUP($E62,'Reablement backsheet'!$D$9:$M$185,K$7,0)),"",VLOOKUP($E62,'Reablement backsheet'!$D$9:$M$185, K$7,0))</f>
        <v>2.9999999999998916E-3</v>
      </c>
      <c r="L62" s="270"/>
      <c r="M62" s="270"/>
      <c r="P62" s="40"/>
    </row>
    <row r="63" spans="2:16">
      <c r="B63" s="63" t="s">
        <v>24</v>
      </c>
      <c r="C63" s="64" t="s">
        <v>40</v>
      </c>
      <c r="D63" s="66" t="s">
        <v>70</v>
      </c>
      <c r="E63" s="83" t="s">
        <v>121</v>
      </c>
      <c r="F63" s="79" t="s">
        <v>122</v>
      </c>
      <c r="G63" s="222">
        <f>IF(ISERROR(VLOOKUP($E63,'Reablement backsheet'!$D$9:$M$185,G$7,0)),"",VLOOKUP($E63,'Reablement backsheet'!$D$9:$M$185, G$7,0))</f>
        <v>1</v>
      </c>
      <c r="H63" s="222">
        <f>IF(ISERROR(VLOOKUP($E63,'Reablement backsheet'!$D$193:$M$369,H$7,0)),"",VLOOKUP($E63,'Reablement backsheet'!$D$193:$M$369, H$7,0))</f>
        <v>1</v>
      </c>
      <c r="I63" s="222">
        <f>IF(ISERROR(VLOOKUP($E63,'Reablement backsheet'!$D$9:$M$185,I$7,0)),"",VLOOKUP($E63,'Reablement backsheet'!$D$9:$M$185, I$7,0))</f>
        <v>0.875</v>
      </c>
      <c r="J63" s="222">
        <f>IF(ISERROR(VLOOKUP($E63,'Reablement backsheet'!$D$9:$M$185,J$7,0)),"",VLOOKUP($E63,'Reablement backsheet'!$D$9:$M$185, J$7,0))</f>
        <v>-0.125</v>
      </c>
      <c r="K63" s="222">
        <f>IF(ISERROR(VLOOKUP($E63,'Reablement backsheet'!$D$9:$M$185,K$7,0)),"",VLOOKUP($E63,'Reablement backsheet'!$D$9:$M$185, K$7,0))</f>
        <v>-0.125</v>
      </c>
      <c r="L63" s="270"/>
      <c r="M63" s="270"/>
      <c r="P63" s="40"/>
    </row>
    <row r="64" spans="2:16">
      <c r="B64" s="63" t="s">
        <v>26</v>
      </c>
      <c r="C64" s="64" t="s">
        <v>44</v>
      </c>
      <c r="D64" s="66" t="s">
        <v>62</v>
      </c>
      <c r="E64" s="83" t="s">
        <v>123</v>
      </c>
      <c r="F64" s="79" t="s">
        <v>124</v>
      </c>
      <c r="G64" s="222">
        <f>IF(ISERROR(VLOOKUP($E64,'Reablement backsheet'!$D$9:$M$185,G$7,0)),"",VLOOKUP($E64,'Reablement backsheet'!$D$9:$M$185, G$7,0))</f>
        <v>0.8</v>
      </c>
      <c r="H64" s="222">
        <f>IF(ISERROR(VLOOKUP($E64,'Reablement backsheet'!$D$193:$M$369,H$7,0)),"",VLOOKUP($E64,'Reablement backsheet'!$D$193:$M$369, H$7,0))</f>
        <v>0.86</v>
      </c>
      <c r="I64" s="222">
        <f>IF(ISERROR(VLOOKUP($E64,'Reablement backsheet'!$D$9:$M$185,I$7,0)),"",VLOOKUP($E64,'Reablement backsheet'!$D$9:$M$185, I$7,0))</f>
        <v>0.88142292490118579</v>
      </c>
      <c r="J64" s="222">
        <f>IF(ISERROR(VLOOKUP($E64,'Reablement backsheet'!$D$9:$M$185,J$7,0)),"",VLOOKUP($E64,'Reablement backsheet'!$D$9:$M$185, J$7,0))</f>
        <v>8.1422924901185745E-2</v>
      </c>
      <c r="K64" s="222">
        <f>IF(ISERROR(VLOOKUP($E64,'Reablement backsheet'!$D$9:$M$185,K$7,0)),"",VLOOKUP($E64,'Reablement backsheet'!$D$9:$M$185, K$7,0))</f>
        <v>2.1422924901185803E-2</v>
      </c>
      <c r="L64" s="270"/>
      <c r="M64" s="270"/>
      <c r="P64" s="40"/>
    </row>
    <row r="65" spans="2:16">
      <c r="B65" s="63" t="s">
        <v>20</v>
      </c>
      <c r="C65" s="64" t="s">
        <v>28</v>
      </c>
      <c r="D65" s="66" t="s">
        <v>50</v>
      </c>
      <c r="E65" s="83" t="s">
        <v>125</v>
      </c>
      <c r="F65" s="79" t="s">
        <v>126</v>
      </c>
      <c r="G65" s="222">
        <f>IF(ISERROR(VLOOKUP($E65,'Reablement backsheet'!$D$9:$M$185,G$7,0)),"",VLOOKUP($E65,'Reablement backsheet'!$D$9:$M$185, G$7,0))</f>
        <v>0.90300000000000002</v>
      </c>
      <c r="H65" s="222">
        <f>IF(ISERROR(VLOOKUP($E65,'Reablement backsheet'!$D$193:$M$369,H$7,0)),"",VLOOKUP($E65,'Reablement backsheet'!$D$193:$M$369, H$7,0))</f>
        <v>0.85677749360613797</v>
      </c>
      <c r="I65" s="222">
        <f>IF(ISERROR(VLOOKUP($E65,'Reablement backsheet'!$D$9:$M$185,I$7,0)),"",VLOOKUP($E65,'Reablement backsheet'!$D$9:$M$185, I$7,0))</f>
        <v>0.85699999999999998</v>
      </c>
      <c r="J65" s="222">
        <f>IF(ISERROR(VLOOKUP($E65,'Reablement backsheet'!$D$9:$M$185,J$7,0)),"",VLOOKUP($E65,'Reablement backsheet'!$D$9:$M$185, J$7,0))</f>
        <v>-4.6000000000000041E-2</v>
      </c>
      <c r="K65" s="222">
        <f>IF(ISERROR(VLOOKUP($E65,'Reablement backsheet'!$D$9:$M$185,K$7,0)),"",VLOOKUP($E65,'Reablement backsheet'!$D$9:$M$185, K$7,0))</f>
        <v>2.2250639386200977E-4</v>
      </c>
      <c r="L65" s="270"/>
      <c r="M65" s="270"/>
      <c r="P65" s="40"/>
    </row>
    <row r="66" spans="2:16">
      <c r="B66" s="63" t="s">
        <v>22</v>
      </c>
      <c r="C66" s="64" t="s">
        <v>36</v>
      </c>
      <c r="D66" s="66" t="s">
        <v>56</v>
      </c>
      <c r="E66" s="83" t="s">
        <v>127</v>
      </c>
      <c r="F66" s="79" t="s">
        <v>128</v>
      </c>
      <c r="G66" s="222">
        <f>IF(ISERROR(VLOOKUP($E66,'Reablement backsheet'!$D$9:$M$185,G$7,0)),"",VLOOKUP($E66,'Reablement backsheet'!$D$9:$M$185, G$7,0))</f>
        <v>0.75</v>
      </c>
      <c r="H66" s="222">
        <f>IF(ISERROR(VLOOKUP($E66,'Reablement backsheet'!$D$193:$M$369,H$7,0)),"",VLOOKUP($E66,'Reablement backsheet'!$D$193:$M$369, H$7,0))</f>
        <v>0.86470588235294121</v>
      </c>
      <c r="I66" s="222">
        <f>IF(ISERROR(VLOOKUP($E66,'Reablement backsheet'!$D$9:$M$185,I$7,0)),"",VLOOKUP($E66,'Reablement backsheet'!$D$9:$M$185, I$7,0))</f>
        <v>0.81</v>
      </c>
      <c r="J66" s="222">
        <f>IF(ISERROR(VLOOKUP($E66,'Reablement backsheet'!$D$9:$M$185,J$7,0)),"",VLOOKUP($E66,'Reablement backsheet'!$D$9:$M$185, J$7,0))</f>
        <v>6.0000000000000053E-2</v>
      </c>
      <c r="K66" s="222">
        <f>IF(ISERROR(VLOOKUP($E66,'Reablement backsheet'!$D$9:$M$185,K$7,0)),"",VLOOKUP($E66,'Reablement backsheet'!$D$9:$M$185, K$7,0))</f>
        <v>-5.470588235294116E-2</v>
      </c>
      <c r="L66" s="270"/>
      <c r="M66" s="270"/>
      <c r="P66" s="40"/>
    </row>
    <row r="67" spans="2:16">
      <c r="B67" s="63" t="s">
        <v>24</v>
      </c>
      <c r="C67" s="64" t="s">
        <v>40</v>
      </c>
      <c r="D67" s="66" t="s">
        <v>70</v>
      </c>
      <c r="E67" s="83" t="s">
        <v>129</v>
      </c>
      <c r="F67" s="79" t="s">
        <v>130</v>
      </c>
      <c r="G67" s="222">
        <f>IF(ISERROR(VLOOKUP($E67,'Reablement backsheet'!$D$9:$M$185,G$7,0)),"",VLOOKUP($E67,'Reablement backsheet'!$D$9:$M$185, G$7,0))</f>
        <v>0.878</v>
      </c>
      <c r="H67" s="222">
        <f>IF(ISERROR(VLOOKUP($E67,'Reablement backsheet'!$D$193:$M$369,H$7,0)),"",VLOOKUP($E67,'Reablement backsheet'!$D$193:$M$369, H$7,0))</f>
        <v>0.88</v>
      </c>
      <c r="I67" s="222">
        <f>IF(ISERROR(VLOOKUP($E67,'Reablement backsheet'!$D$9:$M$185,I$7,0)),"",VLOOKUP($E67,'Reablement backsheet'!$D$9:$M$185, I$7,0))</f>
        <v>0.84699999999999998</v>
      </c>
      <c r="J67" s="222">
        <f>IF(ISERROR(VLOOKUP($E67,'Reablement backsheet'!$D$9:$M$185,J$7,0)),"",VLOOKUP($E67,'Reablement backsheet'!$D$9:$M$185, J$7,0))</f>
        <v>-3.1000000000000028E-2</v>
      </c>
      <c r="K67" s="222">
        <f>IF(ISERROR(VLOOKUP($E67,'Reablement backsheet'!$D$9:$M$185,K$7,0)),"",VLOOKUP($E67,'Reablement backsheet'!$D$9:$M$185, K$7,0))</f>
        <v>-3.3000000000000029E-2</v>
      </c>
      <c r="L67" s="270"/>
      <c r="M67" s="270"/>
      <c r="P67" s="40"/>
    </row>
    <row r="68" spans="2:16">
      <c r="B68" s="63" t="s">
        <v>20</v>
      </c>
      <c r="C68" s="64" t="s">
        <v>30</v>
      </c>
      <c r="D68" s="66" t="s">
        <v>50</v>
      </c>
      <c r="E68" s="83" t="s">
        <v>131</v>
      </c>
      <c r="F68" s="79" t="s">
        <v>132</v>
      </c>
      <c r="G68" s="222">
        <f>IF(ISERROR(VLOOKUP($E68,'Reablement backsheet'!$D$9:$M$185,G$7,0)),"",VLOOKUP($E68,'Reablement backsheet'!$D$9:$M$185, G$7,0))</f>
        <v>0.85</v>
      </c>
      <c r="H68" s="222">
        <f>IF(ISERROR(VLOOKUP($E68,'Reablement backsheet'!$D$193:$M$369,H$7,0)),"",VLOOKUP($E68,'Reablement backsheet'!$D$193:$M$369, H$7,0))</f>
        <v>0.91051454138702459</v>
      </c>
      <c r="I68" s="222">
        <f>IF(ISERROR(VLOOKUP($E68,'Reablement backsheet'!$D$9:$M$185,I$7,0)),"",VLOOKUP($E68,'Reablement backsheet'!$D$9:$M$185, I$7,0))</f>
        <v>0.85599999999999998</v>
      </c>
      <c r="J68" s="222">
        <f>IF(ISERROR(VLOOKUP($E68,'Reablement backsheet'!$D$9:$M$185,J$7,0)),"",VLOOKUP($E68,'Reablement backsheet'!$D$9:$M$185, J$7,0))</f>
        <v>6.0000000000000053E-3</v>
      </c>
      <c r="K68" s="222">
        <f>IF(ISERROR(VLOOKUP($E68,'Reablement backsheet'!$D$9:$M$185,K$7,0)),"",VLOOKUP($E68,'Reablement backsheet'!$D$9:$M$185, K$7,0))</f>
        <v>-5.4514541387024607E-2</v>
      </c>
      <c r="L68" s="270"/>
      <c r="M68" s="270"/>
      <c r="P68" s="40"/>
    </row>
    <row r="69" spans="2:16">
      <c r="B69" s="63" t="s">
        <v>20</v>
      </c>
      <c r="C69" s="64" t="s">
        <v>28</v>
      </c>
      <c r="D69" s="66" t="s">
        <v>50</v>
      </c>
      <c r="E69" s="83" t="s">
        <v>133</v>
      </c>
      <c r="F69" s="79" t="s">
        <v>134</v>
      </c>
      <c r="G69" s="222">
        <f>IF(ISERROR(VLOOKUP($E69,'Reablement backsheet'!$D$9:$M$185,G$7,0)),"",VLOOKUP($E69,'Reablement backsheet'!$D$9:$M$185, G$7,0))</f>
        <v>0.76200000000000001</v>
      </c>
      <c r="H69" s="222">
        <f>IF(ISERROR(VLOOKUP($E69,'Reablement backsheet'!$D$193:$M$369,H$7,0)),"",VLOOKUP($E69,'Reablement backsheet'!$D$193:$M$369, H$7,0))</f>
        <v>0.94</v>
      </c>
      <c r="I69" s="222">
        <f>IF(ISERROR(VLOOKUP($E69,'Reablement backsheet'!$D$9:$M$185,I$7,0)),"",VLOOKUP($E69,'Reablement backsheet'!$D$9:$M$185, I$7,0))</f>
        <v>0.76700000000000002</v>
      </c>
      <c r="J69" s="222">
        <f>IF(ISERROR(VLOOKUP($E69,'Reablement backsheet'!$D$9:$M$185,J$7,0)),"",VLOOKUP($E69,'Reablement backsheet'!$D$9:$M$185, J$7,0))</f>
        <v>5.0000000000000044E-3</v>
      </c>
      <c r="K69" s="222">
        <f>IF(ISERROR(VLOOKUP($E69,'Reablement backsheet'!$D$9:$M$185,K$7,0)),"",VLOOKUP($E69,'Reablement backsheet'!$D$9:$M$185, K$7,0))</f>
        <v>-0.17299999999999993</v>
      </c>
      <c r="L69" s="270"/>
      <c r="M69" s="270"/>
      <c r="P69" s="40"/>
    </row>
    <row r="70" spans="2:16">
      <c r="B70" s="63" t="s">
        <v>22</v>
      </c>
      <c r="C70" s="64" t="s">
        <v>34</v>
      </c>
      <c r="D70" s="66" t="s">
        <v>54</v>
      </c>
      <c r="E70" s="83" t="s">
        <v>135</v>
      </c>
      <c r="F70" s="79" t="s">
        <v>136</v>
      </c>
      <c r="G70" s="222">
        <f>IF(ISERROR(VLOOKUP($E70,'Reablement backsheet'!$D$9:$M$185,G$7,0)),"",VLOOKUP($E70,'Reablement backsheet'!$D$9:$M$185, G$7,0))</f>
        <v>0.90700000000000003</v>
      </c>
      <c r="H70" s="222">
        <f>IF(ISERROR(VLOOKUP($E70,'Reablement backsheet'!$D$193:$M$369,H$7,0)),"",VLOOKUP($E70,'Reablement backsheet'!$D$193:$M$369, H$7,0))</f>
        <v>0.85199999999999998</v>
      </c>
      <c r="I70" s="222">
        <f>IF(ISERROR(VLOOKUP($E70,'Reablement backsheet'!$D$9:$M$185,I$7,0)),"",VLOOKUP($E70,'Reablement backsheet'!$D$9:$M$185, I$7,0))</f>
        <v>0.89500000000000002</v>
      </c>
      <c r="J70" s="222">
        <f>IF(ISERROR(VLOOKUP($E70,'Reablement backsheet'!$D$9:$M$185,J$7,0)),"",VLOOKUP($E70,'Reablement backsheet'!$D$9:$M$185, J$7,0))</f>
        <v>-1.2000000000000011E-2</v>
      </c>
      <c r="K70" s="222">
        <f>IF(ISERROR(VLOOKUP($E70,'Reablement backsheet'!$D$9:$M$185,K$7,0)),"",VLOOKUP($E70,'Reablement backsheet'!$D$9:$M$185, K$7,0))</f>
        <v>4.3000000000000038E-2</v>
      </c>
      <c r="L70" s="270"/>
      <c r="M70" s="270"/>
      <c r="P70" s="40"/>
    </row>
    <row r="71" spans="2:16">
      <c r="B71" s="63" t="s">
        <v>22</v>
      </c>
      <c r="C71" s="64" t="s">
        <v>34</v>
      </c>
      <c r="D71" s="66" t="s">
        <v>54</v>
      </c>
      <c r="E71" s="83" t="s">
        <v>137</v>
      </c>
      <c r="F71" s="79" t="s">
        <v>138</v>
      </c>
      <c r="G71" s="222">
        <f>IF(ISERROR(VLOOKUP($E71,'Reablement backsheet'!$D$9:$M$185,G$7,0)),"",VLOOKUP($E71,'Reablement backsheet'!$D$9:$M$185, G$7,0))</f>
        <v>0.871</v>
      </c>
      <c r="H71" s="222">
        <f>IF(ISERROR(VLOOKUP($E71,'Reablement backsheet'!$D$193:$M$369,H$7,0)),"",VLOOKUP($E71,'Reablement backsheet'!$D$193:$M$369, H$7,0))</f>
        <v>0.82499999999999996</v>
      </c>
      <c r="I71" s="222">
        <f>IF(ISERROR(VLOOKUP($E71,'Reablement backsheet'!$D$9:$M$185,I$7,0)),"",VLOOKUP($E71,'Reablement backsheet'!$D$9:$M$185, I$7,0))</f>
        <v>0.77</v>
      </c>
      <c r="J71" s="222">
        <f>IF(ISERROR(VLOOKUP($E71,'Reablement backsheet'!$D$9:$M$185,J$7,0)),"",VLOOKUP($E71,'Reablement backsheet'!$D$9:$M$185, J$7,0))</f>
        <v>-0.10099999999999998</v>
      </c>
      <c r="K71" s="222">
        <f>IF(ISERROR(VLOOKUP($E71,'Reablement backsheet'!$D$9:$M$185,K$7,0)),"",VLOOKUP($E71,'Reablement backsheet'!$D$9:$M$185, K$7,0))</f>
        <v>-5.4999999999999938E-2</v>
      </c>
      <c r="L71" s="270"/>
      <c r="M71" s="270"/>
      <c r="P71" s="40"/>
    </row>
    <row r="72" spans="2:16">
      <c r="B72" s="63" t="s">
        <v>26</v>
      </c>
      <c r="C72" s="64" t="s">
        <v>44</v>
      </c>
      <c r="D72" s="66" t="s">
        <v>62</v>
      </c>
      <c r="E72" s="83" t="s">
        <v>139</v>
      </c>
      <c r="F72" s="79" t="s">
        <v>140</v>
      </c>
      <c r="G72" s="222">
        <f>IF(ISERROR(VLOOKUP($E72,'Reablement backsheet'!$D$9:$M$185,G$7,0)),"",VLOOKUP($E72,'Reablement backsheet'!$D$9:$M$185, G$7,0))</f>
        <v>0.88800000000000001</v>
      </c>
      <c r="H72" s="222">
        <f>IF(ISERROR(VLOOKUP($E72,'Reablement backsheet'!$D$193:$M$369,H$7,0)),"",VLOOKUP($E72,'Reablement backsheet'!$D$193:$M$369, H$7,0))</f>
        <v>0.81524249422632811</v>
      </c>
      <c r="I72" s="222">
        <f>IF(ISERROR(VLOOKUP($E72,'Reablement backsheet'!$D$9:$M$185,I$7,0)),"",VLOOKUP($E72,'Reablement backsheet'!$D$9:$M$185, I$7,0))</f>
        <v>0.871</v>
      </c>
      <c r="J72" s="222">
        <f>IF(ISERROR(VLOOKUP($E72,'Reablement backsheet'!$D$9:$M$185,J$7,0)),"",VLOOKUP($E72,'Reablement backsheet'!$D$9:$M$185, J$7,0))</f>
        <v>-1.7000000000000015E-2</v>
      </c>
      <c r="K72" s="222">
        <f>IF(ISERROR(VLOOKUP($E72,'Reablement backsheet'!$D$9:$M$185,K$7,0)),"",VLOOKUP($E72,'Reablement backsheet'!$D$9:$M$185, K$7,0))</f>
        <v>5.5757505773671889E-2</v>
      </c>
      <c r="L72" s="270"/>
      <c r="M72" s="270"/>
      <c r="P72" s="40"/>
    </row>
    <row r="73" spans="2:16">
      <c r="B73" s="63" t="s">
        <v>20</v>
      </c>
      <c r="C73" s="64" t="s">
        <v>32</v>
      </c>
      <c r="D73" s="66" t="s">
        <v>46</v>
      </c>
      <c r="E73" s="83" t="s">
        <v>141</v>
      </c>
      <c r="F73" s="79" t="s">
        <v>142</v>
      </c>
      <c r="G73" s="222">
        <f>IF(ISERROR(VLOOKUP($E73,'Reablement backsheet'!$D$9:$M$185,G$7,0)),"",VLOOKUP($E73,'Reablement backsheet'!$D$9:$M$185, G$7,0))</f>
        <v>0.81799999999999995</v>
      </c>
      <c r="H73" s="222">
        <f>IF(ISERROR(VLOOKUP($E73,'Reablement backsheet'!$D$193:$M$369,H$7,0)),"",VLOOKUP($E73,'Reablement backsheet'!$D$193:$M$369, H$7,0))</f>
        <v>0.83913043478260874</v>
      </c>
      <c r="I73" s="222">
        <f>IF(ISERROR(VLOOKUP($E73,'Reablement backsheet'!$D$9:$M$185,I$7,0)),"",VLOOKUP($E73,'Reablement backsheet'!$D$9:$M$185, I$7,0))</f>
        <v>0.81900000000000006</v>
      </c>
      <c r="J73" s="222">
        <f>IF(ISERROR(VLOOKUP($E73,'Reablement backsheet'!$D$9:$M$185,J$7,0)),"",VLOOKUP($E73,'Reablement backsheet'!$D$9:$M$185, J$7,0))</f>
        <v>1.0000000000001119E-3</v>
      </c>
      <c r="K73" s="222">
        <f>IF(ISERROR(VLOOKUP($E73,'Reablement backsheet'!$D$9:$M$185,K$7,0)),"",VLOOKUP($E73,'Reablement backsheet'!$D$9:$M$185, K$7,0))</f>
        <v>-2.0130434782608675E-2</v>
      </c>
      <c r="L73" s="270"/>
      <c r="M73" s="270"/>
      <c r="P73" s="40"/>
    </row>
    <row r="74" spans="2:16">
      <c r="B74" s="63" t="s">
        <v>26</v>
      </c>
      <c r="C74" s="64" t="s">
        <v>44</v>
      </c>
      <c r="D74" s="66" t="s">
        <v>68</v>
      </c>
      <c r="E74" s="83" t="s">
        <v>143</v>
      </c>
      <c r="F74" s="79" t="s">
        <v>144</v>
      </c>
      <c r="G74" s="222">
        <f>IF(ISERROR(VLOOKUP($E74,'Reablement backsheet'!$D$9:$M$185,G$7,0)),"",VLOOKUP($E74,'Reablement backsheet'!$D$9:$M$185, G$7,0))</f>
        <v>0.86199999999999999</v>
      </c>
      <c r="H74" s="222">
        <f>IF(ISERROR(VLOOKUP($E74,'Reablement backsheet'!$D$193:$M$369,H$7,0)),"",VLOOKUP($E74,'Reablement backsheet'!$D$193:$M$369, H$7,0))</f>
        <v>0.91044776119402981</v>
      </c>
      <c r="I74" s="222">
        <f>IF(ISERROR(VLOOKUP($E74,'Reablement backsheet'!$D$9:$M$185,I$7,0)),"",VLOOKUP($E74,'Reablement backsheet'!$D$9:$M$185, I$7,0))</f>
        <v>0.86499999999999999</v>
      </c>
      <c r="J74" s="222">
        <f>IF(ISERROR(VLOOKUP($E74,'Reablement backsheet'!$D$9:$M$185,J$7,0)),"",VLOOKUP($E74,'Reablement backsheet'!$D$9:$M$185, J$7,0))</f>
        <v>3.0000000000000027E-3</v>
      </c>
      <c r="K74" s="222">
        <f>IF(ISERROR(VLOOKUP($E74,'Reablement backsheet'!$D$9:$M$185,K$7,0)),"",VLOOKUP($E74,'Reablement backsheet'!$D$9:$M$185, K$7,0))</f>
        <v>-4.5447761194029823E-2</v>
      </c>
      <c r="L74" s="270"/>
      <c r="M74" s="270"/>
      <c r="P74" s="40"/>
    </row>
    <row r="75" spans="2:16">
      <c r="B75" s="63" t="s">
        <v>22</v>
      </c>
      <c r="C75" s="64" t="s">
        <v>36</v>
      </c>
      <c r="D75" s="66" t="s">
        <v>56</v>
      </c>
      <c r="E75" s="83" t="s">
        <v>145</v>
      </c>
      <c r="F75" s="79" t="s">
        <v>146</v>
      </c>
      <c r="G75" s="222">
        <f>IF(ISERROR(VLOOKUP($E75,'Reablement backsheet'!$D$9:$M$185,G$7,0)),"",VLOOKUP($E75,'Reablement backsheet'!$D$9:$M$185, G$7,0))</f>
        <v>0.85299999999999998</v>
      </c>
      <c r="H75" s="222">
        <f>IF(ISERROR(VLOOKUP($E75,'Reablement backsheet'!$D$193:$M$369,H$7,0)),"",VLOOKUP($E75,'Reablement backsheet'!$D$193:$M$369, H$7,0))</f>
        <v>0.89</v>
      </c>
      <c r="I75" s="222">
        <f>IF(ISERROR(VLOOKUP($E75,'Reablement backsheet'!$D$9:$M$185,I$7,0)),"",VLOOKUP($E75,'Reablement backsheet'!$D$9:$M$185, I$7,0))</f>
        <v>0.80799999999999994</v>
      </c>
      <c r="J75" s="222">
        <f>IF(ISERROR(VLOOKUP($E75,'Reablement backsheet'!$D$9:$M$185,J$7,0)),"",VLOOKUP($E75,'Reablement backsheet'!$D$9:$M$185, J$7,0))</f>
        <v>-4.500000000000004E-2</v>
      </c>
      <c r="K75" s="222">
        <f>IF(ISERROR(VLOOKUP($E75,'Reablement backsheet'!$D$9:$M$185,K$7,0)),"",VLOOKUP($E75,'Reablement backsheet'!$D$9:$M$185, K$7,0))</f>
        <v>-8.2000000000000073E-2</v>
      </c>
      <c r="L75" s="270"/>
      <c r="M75" s="270"/>
      <c r="P75" s="40"/>
    </row>
    <row r="76" spans="2:16">
      <c r="B76" s="63" t="s">
        <v>24</v>
      </c>
      <c r="C76" s="64" t="s">
        <v>40</v>
      </c>
      <c r="D76" s="66" t="s">
        <v>70</v>
      </c>
      <c r="E76" s="83" t="s">
        <v>147</v>
      </c>
      <c r="F76" s="79" t="s">
        <v>148</v>
      </c>
      <c r="G76" s="222">
        <f>IF(ISERROR(VLOOKUP($E76,'Reablement backsheet'!$D$9:$M$185,G$7,0)),"",VLOOKUP($E76,'Reablement backsheet'!$D$9:$M$185, G$7,0))</f>
        <v>0.95900000000000007</v>
      </c>
      <c r="H76" s="222">
        <f>IF(ISERROR(VLOOKUP($E76,'Reablement backsheet'!$D$193:$M$369,H$7,0)),"",VLOOKUP($E76,'Reablement backsheet'!$D$193:$M$369, H$7,0))</f>
        <v>0.96054888507718705</v>
      </c>
      <c r="I76" s="222">
        <f>IF(ISERROR(VLOOKUP($E76,'Reablement backsheet'!$D$9:$M$185,I$7,0)),"",VLOOKUP($E76,'Reablement backsheet'!$D$9:$M$185, I$7,0))</f>
        <v>0.93900000000000006</v>
      </c>
      <c r="J76" s="222">
        <f>IF(ISERROR(VLOOKUP($E76,'Reablement backsheet'!$D$9:$M$185,J$7,0)),"",VLOOKUP($E76,'Reablement backsheet'!$D$9:$M$185, J$7,0))</f>
        <v>-2.0000000000000018E-2</v>
      </c>
      <c r="K76" s="222">
        <f>IF(ISERROR(VLOOKUP($E76,'Reablement backsheet'!$D$9:$M$185,K$7,0)),"",VLOOKUP($E76,'Reablement backsheet'!$D$9:$M$185, K$7,0))</f>
        <v>-2.1548885077186997E-2</v>
      </c>
      <c r="L76" s="270"/>
      <c r="M76" s="270"/>
      <c r="P76" s="40"/>
    </row>
    <row r="77" spans="2:16">
      <c r="B77" s="63" t="s">
        <v>20</v>
      </c>
      <c r="C77" s="64" t="s">
        <v>32</v>
      </c>
      <c r="D77" s="66" t="s">
        <v>46</v>
      </c>
      <c r="E77" s="83" t="s">
        <v>149</v>
      </c>
      <c r="F77" s="79" t="s">
        <v>150</v>
      </c>
      <c r="G77" s="222">
        <f>IF(ISERROR(VLOOKUP($E77,'Reablement backsheet'!$D$9:$M$185,G$7,0)),"",VLOOKUP($E77,'Reablement backsheet'!$D$9:$M$185, G$7,0))</f>
        <v>0.77099999999999991</v>
      </c>
      <c r="H77" s="222">
        <f>IF(ISERROR(VLOOKUP($E77,'Reablement backsheet'!$D$193:$M$369,H$7,0)),"",VLOOKUP($E77,'Reablement backsheet'!$D$193:$M$369, H$7,0))</f>
        <v>0.92553191489361697</v>
      </c>
      <c r="I77" s="222">
        <f>IF(ISERROR(VLOOKUP($E77,'Reablement backsheet'!$D$9:$M$185,I$7,0)),"",VLOOKUP($E77,'Reablement backsheet'!$D$9:$M$185, I$7,0))</f>
        <v>0.85599999999999998</v>
      </c>
      <c r="J77" s="222">
        <f>IF(ISERROR(VLOOKUP($E77,'Reablement backsheet'!$D$9:$M$185,J$7,0)),"",VLOOKUP($E77,'Reablement backsheet'!$D$9:$M$185, J$7,0))</f>
        <v>8.5000000000000075E-2</v>
      </c>
      <c r="K77" s="222">
        <f>IF(ISERROR(VLOOKUP($E77,'Reablement backsheet'!$D$9:$M$185,K$7,0)),"",VLOOKUP($E77,'Reablement backsheet'!$D$9:$M$185, K$7,0))</f>
        <v>-6.9531914893616986E-2</v>
      </c>
      <c r="L77" s="270"/>
      <c r="M77" s="270"/>
      <c r="P77" s="40"/>
    </row>
    <row r="78" spans="2:16">
      <c r="B78" s="63" t="s">
        <v>26</v>
      </c>
      <c r="C78" s="64" t="s">
        <v>42</v>
      </c>
      <c r="D78" s="66" t="s">
        <v>64</v>
      </c>
      <c r="E78" s="83" t="s">
        <v>151</v>
      </c>
      <c r="F78" s="79" t="s">
        <v>152</v>
      </c>
      <c r="G78" s="222">
        <f>IF(ISERROR(VLOOKUP($E78,'Reablement backsheet'!$D$9:$M$185,G$7,0)),"",VLOOKUP($E78,'Reablement backsheet'!$D$9:$M$185, G$7,0))</f>
        <v>0.88800000000000001</v>
      </c>
      <c r="H78" s="222">
        <f>IF(ISERROR(VLOOKUP($E78,'Reablement backsheet'!$D$193:$M$369,H$7,0)),"",VLOOKUP($E78,'Reablement backsheet'!$D$193:$M$369, H$7,0))</f>
        <v>0.91200000000000003</v>
      </c>
      <c r="I78" s="222">
        <f>IF(ISERROR(VLOOKUP($E78,'Reablement backsheet'!$D$9:$M$185,I$7,0)),"",VLOOKUP($E78,'Reablement backsheet'!$D$9:$M$185, I$7,0))</f>
        <v>0.91700000000000004</v>
      </c>
      <c r="J78" s="222">
        <f>IF(ISERROR(VLOOKUP($E78,'Reablement backsheet'!$D$9:$M$185,J$7,0)),"",VLOOKUP($E78,'Reablement backsheet'!$D$9:$M$185, J$7,0))</f>
        <v>2.9000000000000026E-2</v>
      </c>
      <c r="K78" s="222">
        <f>IF(ISERROR(VLOOKUP($E78,'Reablement backsheet'!$D$9:$M$185,K$7,0)),"",VLOOKUP($E78,'Reablement backsheet'!$D$9:$M$185, K$7,0))</f>
        <v>5.0000000000000044E-3</v>
      </c>
      <c r="L78" s="270"/>
      <c r="M78" s="270"/>
      <c r="P78" s="40"/>
    </row>
    <row r="79" spans="2:16">
      <c r="B79" s="63" t="s">
        <v>24</v>
      </c>
      <c r="C79" s="64" t="s">
        <v>40</v>
      </c>
      <c r="D79" s="66" t="s">
        <v>70</v>
      </c>
      <c r="E79" s="83" t="s">
        <v>153</v>
      </c>
      <c r="F79" s="79" t="s">
        <v>154</v>
      </c>
      <c r="G79" s="222">
        <f>IF(ISERROR(VLOOKUP($E79,'Reablement backsheet'!$D$9:$M$185,G$7,0)),"",VLOOKUP($E79,'Reablement backsheet'!$D$9:$M$185, G$7,0))</f>
        <v>0.84</v>
      </c>
      <c r="H79" s="222">
        <f>IF(ISERROR(VLOOKUP($E79,'Reablement backsheet'!$D$193:$M$369,H$7,0)),"",VLOOKUP($E79,'Reablement backsheet'!$D$193:$M$369, H$7,0))</f>
        <v>0.88076923076923075</v>
      </c>
      <c r="I79" s="222">
        <f>IF(ISERROR(VLOOKUP($E79,'Reablement backsheet'!$D$9:$M$185,I$7,0)),"",VLOOKUP($E79,'Reablement backsheet'!$D$9:$M$185, I$7,0))</f>
        <v>0.72900000000000009</v>
      </c>
      <c r="J79" s="222">
        <f>IF(ISERROR(VLOOKUP($E79,'Reablement backsheet'!$D$9:$M$185,J$7,0)),"",VLOOKUP($E79,'Reablement backsheet'!$D$9:$M$185, J$7,0))</f>
        <v>-0.11099999999999988</v>
      </c>
      <c r="K79" s="222">
        <f>IF(ISERROR(VLOOKUP($E79,'Reablement backsheet'!$D$9:$M$185,K$7,0)),"",VLOOKUP($E79,'Reablement backsheet'!$D$9:$M$185, K$7,0))</f>
        <v>-0.15176923076923066</v>
      </c>
      <c r="L79" s="270"/>
      <c r="M79" s="270"/>
      <c r="P79" s="40"/>
    </row>
    <row r="80" spans="2:16">
      <c r="B80" s="63" t="s">
        <v>22</v>
      </c>
      <c r="C80" s="64" t="s">
        <v>38</v>
      </c>
      <c r="D80" s="66" t="s">
        <v>60</v>
      </c>
      <c r="E80" s="83" t="s">
        <v>155</v>
      </c>
      <c r="F80" s="79" t="s">
        <v>156</v>
      </c>
      <c r="G80" s="222">
        <f>IF(ISERROR(VLOOKUP($E80,'Reablement backsheet'!$D$9:$M$185,G$7,0)),"",VLOOKUP($E80,'Reablement backsheet'!$D$9:$M$185, G$7,0))</f>
        <v>0.81900000000000006</v>
      </c>
      <c r="H80" s="222">
        <f>IF(ISERROR(VLOOKUP($E80,'Reablement backsheet'!$D$193:$M$369,H$7,0)),"",VLOOKUP($E80,'Reablement backsheet'!$D$193:$M$369, H$7,0))</f>
        <v>0.82051282051282048</v>
      </c>
      <c r="I80" s="222">
        <f>IF(ISERROR(VLOOKUP($E80,'Reablement backsheet'!$D$9:$M$185,I$7,0)),"",VLOOKUP($E80,'Reablement backsheet'!$D$9:$M$185, I$7,0))</f>
        <v>0.80700000000000005</v>
      </c>
      <c r="J80" s="222">
        <f>IF(ISERROR(VLOOKUP($E80,'Reablement backsheet'!$D$9:$M$185,J$7,0)),"",VLOOKUP($E80,'Reablement backsheet'!$D$9:$M$185, J$7,0))</f>
        <v>-1.2000000000000011E-2</v>
      </c>
      <c r="K80" s="222">
        <f>IF(ISERROR(VLOOKUP($E80,'Reablement backsheet'!$D$9:$M$185,K$7,0)),"",VLOOKUP($E80,'Reablement backsheet'!$D$9:$M$185, K$7,0))</f>
        <v>-1.3512820512820434E-2</v>
      </c>
      <c r="L80" s="270"/>
      <c r="M80" s="270"/>
      <c r="P80" s="40"/>
    </row>
    <row r="81" spans="2:16">
      <c r="B81" s="63" t="s">
        <v>20</v>
      </c>
      <c r="C81" s="64" t="s">
        <v>28</v>
      </c>
      <c r="D81" s="66" t="s">
        <v>50</v>
      </c>
      <c r="E81" s="83" t="s">
        <v>157</v>
      </c>
      <c r="F81" s="79" t="s">
        <v>158</v>
      </c>
      <c r="G81" s="222">
        <f>IF(ISERROR(VLOOKUP($E81,'Reablement backsheet'!$D$9:$M$185,G$7,0)),"",VLOOKUP($E81,'Reablement backsheet'!$D$9:$M$185, G$7,0))</f>
        <v>0.81200000000000006</v>
      </c>
      <c r="H81" s="222">
        <f>IF(ISERROR(VLOOKUP($E81,'Reablement backsheet'!$D$193:$M$369,H$7,0)),"",VLOOKUP($E81,'Reablement backsheet'!$D$193:$M$369, H$7,0))</f>
        <v>0.88666666666666671</v>
      </c>
      <c r="I81" s="222">
        <f>IF(ISERROR(VLOOKUP($E81,'Reablement backsheet'!$D$9:$M$185,I$7,0)),"",VLOOKUP($E81,'Reablement backsheet'!$D$9:$M$185, I$7,0))</f>
        <v>0.85599999999999998</v>
      </c>
      <c r="J81" s="222">
        <f>IF(ISERROR(VLOOKUP($E81,'Reablement backsheet'!$D$9:$M$185,J$7,0)),"",VLOOKUP($E81,'Reablement backsheet'!$D$9:$M$185, J$7,0))</f>
        <v>4.3999999999999928E-2</v>
      </c>
      <c r="K81" s="222">
        <f>IF(ISERROR(VLOOKUP($E81,'Reablement backsheet'!$D$9:$M$185,K$7,0)),"",VLOOKUP($E81,'Reablement backsheet'!$D$9:$M$185, K$7,0))</f>
        <v>-3.0666666666666731E-2</v>
      </c>
      <c r="L81" s="270"/>
      <c r="M81" s="270"/>
      <c r="P81" s="40"/>
    </row>
    <row r="82" spans="2:16">
      <c r="B82" s="63" t="s">
        <v>26</v>
      </c>
      <c r="C82" s="64" t="s">
        <v>44</v>
      </c>
      <c r="D82" s="66" t="s">
        <v>66</v>
      </c>
      <c r="E82" s="83" t="s">
        <v>159</v>
      </c>
      <c r="F82" s="79" t="s">
        <v>160</v>
      </c>
      <c r="G82" s="222">
        <f>IF(ISERROR(VLOOKUP($E82,'Reablement backsheet'!$D$9:$M$185,G$7,0)),"",VLOOKUP($E82,'Reablement backsheet'!$D$9:$M$185, G$7,0))</f>
        <v>0.747</v>
      </c>
      <c r="H82" s="222">
        <f>IF(ISERROR(VLOOKUP($E82,'Reablement backsheet'!$D$193:$M$369,H$7,0)),"",VLOOKUP($E82,'Reablement backsheet'!$D$193:$M$369, H$7,0))</f>
        <v>0.78815080789946135</v>
      </c>
      <c r="I82" s="222">
        <f>IF(ISERROR(VLOOKUP($E82,'Reablement backsheet'!$D$9:$M$185,I$7,0)),"",VLOOKUP($E82,'Reablement backsheet'!$D$9:$M$185, I$7,0))</f>
        <v>0.81400000000000006</v>
      </c>
      <c r="J82" s="222">
        <f>IF(ISERROR(VLOOKUP($E82,'Reablement backsheet'!$D$9:$M$185,J$7,0)),"",VLOOKUP($E82,'Reablement backsheet'!$D$9:$M$185, J$7,0))</f>
        <v>6.700000000000006E-2</v>
      </c>
      <c r="K82" s="222">
        <f>IF(ISERROR(VLOOKUP($E82,'Reablement backsheet'!$D$9:$M$185,K$7,0)),"",VLOOKUP($E82,'Reablement backsheet'!$D$9:$M$185, K$7,0))</f>
        <v>2.5849192100538709E-2</v>
      </c>
      <c r="L82" s="270"/>
      <c r="M82" s="270"/>
      <c r="P82" s="40"/>
    </row>
    <row r="83" spans="2:16">
      <c r="B83" s="63" t="s">
        <v>24</v>
      </c>
      <c r="C83" s="64" t="s">
        <v>40</v>
      </c>
      <c r="D83" s="66" t="s">
        <v>70</v>
      </c>
      <c r="E83" s="83" t="s">
        <v>161</v>
      </c>
      <c r="F83" s="79" t="s">
        <v>162</v>
      </c>
      <c r="G83" s="222">
        <f>IF(ISERROR(VLOOKUP($E83,'Reablement backsheet'!$D$9:$M$185,G$7,0)),"",VLOOKUP($E83,'Reablement backsheet'!$D$9:$M$185, G$7,0))</f>
        <v>0.82799999999999996</v>
      </c>
      <c r="H83" s="222">
        <f>IF(ISERROR(VLOOKUP($E83,'Reablement backsheet'!$D$193:$M$369,H$7,0)),"",VLOOKUP($E83,'Reablement backsheet'!$D$193:$M$369, H$7,0))</f>
        <v>0.91</v>
      </c>
      <c r="I83" s="222">
        <f>IF(ISERROR(VLOOKUP($E83,'Reablement backsheet'!$D$9:$M$185,I$7,0)),"",VLOOKUP($E83,'Reablement backsheet'!$D$9:$M$185, I$7,0))</f>
        <v>0.80400000000000005</v>
      </c>
      <c r="J83" s="222">
        <f>IF(ISERROR(VLOOKUP($E83,'Reablement backsheet'!$D$9:$M$185,J$7,0)),"",VLOOKUP($E83,'Reablement backsheet'!$D$9:$M$185, J$7,0))</f>
        <v>-2.399999999999991E-2</v>
      </c>
      <c r="K83" s="222">
        <f>IF(ISERROR(VLOOKUP($E83,'Reablement backsheet'!$D$9:$M$185,K$7,0)),"",VLOOKUP($E83,'Reablement backsheet'!$D$9:$M$185, K$7,0))</f>
        <v>-0.10599999999999998</v>
      </c>
      <c r="L83" s="270"/>
      <c r="M83" s="270"/>
      <c r="P83" s="40"/>
    </row>
    <row r="84" spans="2:16">
      <c r="B84" s="63" t="s">
        <v>24</v>
      </c>
      <c r="C84" s="64" t="s">
        <v>40</v>
      </c>
      <c r="D84" s="66" t="s">
        <v>70</v>
      </c>
      <c r="E84" s="83" t="s">
        <v>163</v>
      </c>
      <c r="F84" s="79" t="s">
        <v>164</v>
      </c>
      <c r="G84" s="222">
        <f>IF(ISERROR(VLOOKUP($E84,'Reablement backsheet'!$D$9:$M$185,G$7,0)),"",VLOOKUP($E84,'Reablement backsheet'!$D$9:$M$185, G$7,0))</f>
        <v>0.91299999999999992</v>
      </c>
      <c r="H84" s="222">
        <f>IF(ISERROR(VLOOKUP($E84,'Reablement backsheet'!$D$193:$M$369,H$7,0)),"",VLOOKUP($E84,'Reablement backsheet'!$D$193:$M$369, H$7,0))</f>
        <v>0.91187739463601536</v>
      </c>
      <c r="I84" s="222">
        <f>IF(ISERROR(VLOOKUP($E84,'Reablement backsheet'!$D$9:$M$185,I$7,0)),"",VLOOKUP($E84,'Reablement backsheet'!$D$9:$M$185, I$7,0))</f>
        <v>0.92700000000000005</v>
      </c>
      <c r="J84" s="222">
        <f>IF(ISERROR(VLOOKUP($E84,'Reablement backsheet'!$D$9:$M$185,J$7,0)),"",VLOOKUP($E84,'Reablement backsheet'!$D$9:$M$185, J$7,0))</f>
        <v>1.4000000000000123E-2</v>
      </c>
      <c r="K84" s="222">
        <f>IF(ISERROR(VLOOKUP($E84,'Reablement backsheet'!$D$9:$M$185,K$7,0)),"",VLOOKUP($E84,'Reablement backsheet'!$D$9:$M$185, K$7,0))</f>
        <v>1.5122605363984687E-2</v>
      </c>
      <c r="L84" s="270"/>
      <c r="M84" s="270"/>
      <c r="P84" s="40"/>
    </row>
    <row r="85" spans="2:16">
      <c r="B85" s="63" t="s">
        <v>20</v>
      </c>
      <c r="C85" s="64" t="s">
        <v>30</v>
      </c>
      <c r="D85" s="66" t="s">
        <v>52</v>
      </c>
      <c r="E85" s="83" t="s">
        <v>165</v>
      </c>
      <c r="F85" s="79" t="s">
        <v>166</v>
      </c>
      <c r="G85" s="222">
        <f>IF(ISERROR(VLOOKUP($E85,'Reablement backsheet'!$D$9:$M$185,G$7,0)),"",VLOOKUP($E85,'Reablement backsheet'!$D$9:$M$185, G$7,0))</f>
        <v>0.65599999999999992</v>
      </c>
      <c r="H85" s="222">
        <f>IF(ISERROR(VLOOKUP($E85,'Reablement backsheet'!$D$193:$M$369,H$7,0)),"",VLOOKUP($E85,'Reablement backsheet'!$D$193:$M$369, H$7,0))</f>
        <v>0.7</v>
      </c>
      <c r="I85" s="222">
        <f>IF(ISERROR(VLOOKUP($E85,'Reablement backsheet'!$D$9:$M$185,I$7,0)),"",VLOOKUP($E85,'Reablement backsheet'!$D$9:$M$185, I$7,0))</f>
        <v>0.63300000000000001</v>
      </c>
      <c r="J85" s="222">
        <f>IF(ISERROR(VLOOKUP($E85,'Reablement backsheet'!$D$9:$M$185,J$7,0)),"",VLOOKUP($E85,'Reablement backsheet'!$D$9:$M$185, J$7,0))</f>
        <v>-2.2999999999999909E-2</v>
      </c>
      <c r="K85" s="222">
        <f>IF(ISERROR(VLOOKUP($E85,'Reablement backsheet'!$D$9:$M$185,K$7,0)),"",VLOOKUP($E85,'Reablement backsheet'!$D$9:$M$185, K$7,0))</f>
        <v>-6.6999999999999948E-2</v>
      </c>
      <c r="L85" s="270"/>
      <c r="M85" s="270"/>
      <c r="P85" s="40"/>
    </row>
    <row r="86" spans="2:16">
      <c r="B86" s="63" t="s">
        <v>24</v>
      </c>
      <c r="C86" s="64" t="s">
        <v>40</v>
      </c>
      <c r="D86" s="66" t="s">
        <v>70</v>
      </c>
      <c r="E86" s="83" t="s">
        <v>167</v>
      </c>
      <c r="F86" s="79" t="s">
        <v>168</v>
      </c>
      <c r="G86" s="222">
        <f>IF(ISERROR(VLOOKUP($E86,'Reablement backsheet'!$D$9:$M$185,G$7,0)),"",VLOOKUP($E86,'Reablement backsheet'!$D$9:$M$185, G$7,0))</f>
        <v>0.92400000000000004</v>
      </c>
      <c r="H86" s="222">
        <f>IF(ISERROR(VLOOKUP($E86,'Reablement backsheet'!$D$193:$M$369,H$7,0)),"",VLOOKUP($E86,'Reablement backsheet'!$D$193:$M$369, H$7,0))</f>
        <v>0.89764556962025299</v>
      </c>
      <c r="I86" s="222">
        <f>IF(ISERROR(VLOOKUP($E86,'Reablement backsheet'!$D$9:$M$185,I$7,0)),"",VLOOKUP($E86,'Reablement backsheet'!$D$9:$M$185, I$7,0))</f>
        <v>0.89200000000000002</v>
      </c>
      <c r="J86" s="222">
        <f>IF(ISERROR(VLOOKUP($E86,'Reablement backsheet'!$D$9:$M$185,J$7,0)),"",VLOOKUP($E86,'Reablement backsheet'!$D$9:$M$185, J$7,0))</f>
        <v>-3.2000000000000028E-2</v>
      </c>
      <c r="K86" s="222">
        <f>IF(ISERROR(VLOOKUP($E86,'Reablement backsheet'!$D$9:$M$185,K$7,0)),"",VLOOKUP($E86,'Reablement backsheet'!$D$9:$M$185, K$7,0))</f>
        <v>-5.645569620252977E-3</v>
      </c>
      <c r="L86" s="270"/>
      <c r="M86" s="270"/>
      <c r="P86" s="40"/>
    </row>
    <row r="87" spans="2:16">
      <c r="B87" s="63" t="s">
        <v>26</v>
      </c>
      <c r="C87" s="64" t="s">
        <v>42</v>
      </c>
      <c r="D87" s="66" t="s">
        <v>68</v>
      </c>
      <c r="E87" s="83" t="s">
        <v>169</v>
      </c>
      <c r="F87" s="79" t="s">
        <v>170</v>
      </c>
      <c r="G87" s="222">
        <f>IF(ISERROR(VLOOKUP($E87,'Reablement backsheet'!$D$9:$M$185,G$7,0)),"",VLOOKUP($E87,'Reablement backsheet'!$D$9:$M$185, G$7,0))</f>
        <v>0.81299999999999994</v>
      </c>
      <c r="H87" s="222">
        <f>IF(ISERROR(VLOOKUP($E87,'Reablement backsheet'!$D$193:$M$369,H$7,0)),"",VLOOKUP($E87,'Reablement backsheet'!$D$193:$M$369, H$7,0))</f>
        <v>0.83766233766233766</v>
      </c>
      <c r="I87" s="222">
        <f>IF(ISERROR(VLOOKUP($E87,'Reablement backsheet'!$D$9:$M$185,I$7,0)),"",VLOOKUP($E87,'Reablement backsheet'!$D$9:$M$185, I$7,0))</f>
        <v>0.80700000000000005</v>
      </c>
      <c r="J87" s="222">
        <f>IF(ISERROR(VLOOKUP($E87,'Reablement backsheet'!$D$9:$M$185,J$7,0)),"",VLOOKUP($E87,'Reablement backsheet'!$D$9:$M$185, J$7,0))</f>
        <v>-5.9999999999998943E-3</v>
      </c>
      <c r="K87" s="222">
        <f>IF(ISERROR(VLOOKUP($E87,'Reablement backsheet'!$D$9:$M$185,K$7,0)),"",VLOOKUP($E87,'Reablement backsheet'!$D$9:$M$185, K$7,0))</f>
        <v>-3.0662337662337613E-2</v>
      </c>
      <c r="L87" s="270"/>
      <c r="M87" s="270"/>
      <c r="P87" s="40"/>
    </row>
    <row r="88" spans="2:16">
      <c r="B88" s="63" t="s">
        <v>24</v>
      </c>
      <c r="C88" s="64" t="s">
        <v>40</v>
      </c>
      <c r="D88" s="66" t="s">
        <v>70</v>
      </c>
      <c r="E88" s="83" t="s">
        <v>171</v>
      </c>
      <c r="F88" s="79" t="s">
        <v>172</v>
      </c>
      <c r="G88" s="222">
        <f>IF(ISERROR(VLOOKUP($E88,'Reablement backsheet'!$D$9:$M$185,G$7,0)),"",VLOOKUP($E88,'Reablement backsheet'!$D$9:$M$185, G$7,0))</f>
        <v>0.76</v>
      </c>
      <c r="H88" s="222">
        <f>IF(ISERROR(VLOOKUP($E88,'Reablement backsheet'!$D$193:$M$369,H$7,0)),"",VLOOKUP($E88,'Reablement backsheet'!$D$193:$M$369, H$7,0))</f>
        <v>0.91</v>
      </c>
      <c r="I88" s="222">
        <f>IF(ISERROR(VLOOKUP($E88,'Reablement backsheet'!$D$9:$M$185,I$7,0)),"",VLOOKUP($E88,'Reablement backsheet'!$D$9:$M$185, I$7,0))</f>
        <v>0.91400000000000003</v>
      </c>
      <c r="J88" s="222">
        <f>IF(ISERROR(VLOOKUP($E88,'Reablement backsheet'!$D$9:$M$185,J$7,0)),"",VLOOKUP($E88,'Reablement backsheet'!$D$9:$M$185, J$7,0))</f>
        <v>0.15400000000000003</v>
      </c>
      <c r="K88" s="222">
        <f>IF(ISERROR(VLOOKUP($E88,'Reablement backsheet'!$D$9:$M$185,K$7,0)),"",VLOOKUP($E88,'Reablement backsheet'!$D$9:$M$185, K$7,0))</f>
        <v>4.0000000000000036E-3</v>
      </c>
      <c r="L88" s="270"/>
      <c r="M88" s="270"/>
      <c r="P88" s="40"/>
    </row>
    <row r="89" spans="2:16">
      <c r="B89" s="63" t="s">
        <v>24</v>
      </c>
      <c r="C89" s="64" t="s">
        <v>40</v>
      </c>
      <c r="D89" s="66" t="s">
        <v>70</v>
      </c>
      <c r="E89" s="83" t="s">
        <v>173</v>
      </c>
      <c r="F89" s="79" t="s">
        <v>174</v>
      </c>
      <c r="G89" s="222">
        <f>IF(ISERROR(VLOOKUP($E89,'Reablement backsheet'!$D$9:$M$185,G$7,0)),"",VLOOKUP($E89,'Reablement backsheet'!$D$9:$M$185, G$7,0))</f>
        <v>0.77900000000000003</v>
      </c>
      <c r="H89" s="222">
        <f>IF(ISERROR(VLOOKUP($E89,'Reablement backsheet'!$D$193:$M$369,H$7,0)),"",VLOOKUP($E89,'Reablement backsheet'!$D$193:$M$369, H$7,0))</f>
        <v>0.8</v>
      </c>
      <c r="I89" s="222">
        <f>IF(ISERROR(VLOOKUP($E89,'Reablement backsheet'!$D$9:$M$185,I$7,0)),"",VLOOKUP($E89,'Reablement backsheet'!$D$9:$M$185, I$7,0))</f>
        <v>0.77599999999999991</v>
      </c>
      <c r="J89" s="222">
        <f>IF(ISERROR(VLOOKUP($E89,'Reablement backsheet'!$D$9:$M$185,J$7,0)),"",VLOOKUP($E89,'Reablement backsheet'!$D$9:$M$185, J$7,0))</f>
        <v>-3.0000000000001137E-3</v>
      </c>
      <c r="K89" s="222">
        <f>IF(ISERROR(VLOOKUP($E89,'Reablement backsheet'!$D$9:$M$185,K$7,0)),"",VLOOKUP($E89,'Reablement backsheet'!$D$9:$M$185, K$7,0))</f>
        <v>-2.4000000000000132E-2</v>
      </c>
      <c r="L89" s="270"/>
      <c r="M89" s="270"/>
      <c r="P89" s="40"/>
    </row>
    <row r="90" spans="2:16">
      <c r="B90" s="63" t="s">
        <v>20</v>
      </c>
      <c r="C90" s="64" t="s">
        <v>28</v>
      </c>
      <c r="D90" s="66" t="s">
        <v>50</v>
      </c>
      <c r="E90" s="83" t="s">
        <v>175</v>
      </c>
      <c r="F90" s="79" t="s">
        <v>176</v>
      </c>
      <c r="G90" s="222">
        <f>IF(ISERROR(VLOOKUP($E90,'Reablement backsheet'!$D$9:$M$185,G$7,0)),"",VLOOKUP($E90,'Reablement backsheet'!$D$9:$M$185, G$7,0))</f>
        <v>0.84900000000000009</v>
      </c>
      <c r="H90" s="222">
        <f>IF(ISERROR(VLOOKUP($E90,'Reablement backsheet'!$D$193:$M$369,H$7,0)),"",VLOOKUP($E90,'Reablement backsheet'!$D$193:$M$369, H$7,0))</f>
        <v>0.89230769230769236</v>
      </c>
      <c r="I90" s="222">
        <f>IF(ISERROR(VLOOKUP($E90,'Reablement backsheet'!$D$9:$M$185,I$7,0)),"",VLOOKUP($E90,'Reablement backsheet'!$D$9:$M$185, I$7,0))</f>
        <v>0.82900000000000007</v>
      </c>
      <c r="J90" s="222">
        <f>IF(ISERROR(VLOOKUP($E90,'Reablement backsheet'!$D$9:$M$185,J$7,0)),"",VLOOKUP($E90,'Reablement backsheet'!$D$9:$M$185, J$7,0))</f>
        <v>-2.0000000000000018E-2</v>
      </c>
      <c r="K90" s="222">
        <f>IF(ISERROR(VLOOKUP($E90,'Reablement backsheet'!$D$9:$M$185,K$7,0)),"",VLOOKUP($E90,'Reablement backsheet'!$D$9:$M$185, K$7,0))</f>
        <v>-6.3307692307692287E-2</v>
      </c>
      <c r="L90" s="270"/>
      <c r="M90" s="270"/>
      <c r="P90" s="40"/>
    </row>
    <row r="91" spans="2:16">
      <c r="B91" s="63" t="s">
        <v>24</v>
      </c>
      <c r="C91" s="64" t="s">
        <v>40</v>
      </c>
      <c r="D91" s="66" t="s">
        <v>70</v>
      </c>
      <c r="E91" s="83" t="s">
        <v>177</v>
      </c>
      <c r="F91" s="79" t="s">
        <v>178</v>
      </c>
      <c r="G91" s="222">
        <f>IF(ISERROR(VLOOKUP($E91,'Reablement backsheet'!$D$9:$M$185,G$7,0)),"",VLOOKUP($E91,'Reablement backsheet'!$D$9:$M$185, G$7,0))</f>
        <v>0.80700000000000005</v>
      </c>
      <c r="H91" s="222">
        <f>IF(ISERROR(VLOOKUP($E91,'Reablement backsheet'!$D$193:$M$369,H$7,0)),"",VLOOKUP($E91,'Reablement backsheet'!$D$193:$M$369, H$7,0))</f>
        <v>0.87547169811320757</v>
      </c>
      <c r="I91" s="222">
        <f>IF(ISERROR(VLOOKUP($E91,'Reablement backsheet'!$D$9:$M$185,I$7,0)),"",VLOOKUP($E91,'Reablement backsheet'!$D$9:$M$185, I$7,0))</f>
        <v>0.84599999999999997</v>
      </c>
      <c r="J91" s="222">
        <f>IF(ISERROR(VLOOKUP($E91,'Reablement backsheet'!$D$9:$M$185,J$7,0)),"",VLOOKUP($E91,'Reablement backsheet'!$D$9:$M$185, J$7,0))</f>
        <v>3.8999999999999924E-2</v>
      </c>
      <c r="K91" s="222">
        <f>IF(ISERROR(VLOOKUP($E91,'Reablement backsheet'!$D$9:$M$185,K$7,0)),"",VLOOKUP($E91,'Reablement backsheet'!$D$9:$M$185, K$7,0))</f>
        <v>-2.9471698113207601E-2</v>
      </c>
      <c r="L91" s="270"/>
      <c r="M91" s="270"/>
      <c r="P91" s="40"/>
    </row>
    <row r="92" spans="2:16">
      <c r="B92" s="63" t="s">
        <v>22</v>
      </c>
      <c r="C92" s="64" t="s">
        <v>36</v>
      </c>
      <c r="D92" s="66" t="s">
        <v>56</v>
      </c>
      <c r="E92" s="83" t="s">
        <v>179</v>
      </c>
      <c r="F92" s="79" t="s">
        <v>180</v>
      </c>
      <c r="G92" s="222">
        <f>IF(ISERROR(VLOOKUP($E92,'Reablement backsheet'!$D$9:$M$185,G$7,0)),"",VLOOKUP($E92,'Reablement backsheet'!$D$9:$M$185, G$7,0))</f>
        <v>0.77</v>
      </c>
      <c r="H92" s="222">
        <f>IF(ISERROR(VLOOKUP($E92,'Reablement backsheet'!$D$193:$M$369,H$7,0)),"",VLOOKUP($E92,'Reablement backsheet'!$D$193:$M$369, H$7,0))</f>
        <v>0.85</v>
      </c>
      <c r="I92" s="222">
        <f>IF(ISERROR(VLOOKUP($E92,'Reablement backsheet'!$D$9:$M$185,I$7,0)),"",VLOOKUP($E92,'Reablement backsheet'!$D$9:$M$185, I$7,0))</f>
        <v>0.84699999999999998</v>
      </c>
      <c r="J92" s="222">
        <f>IF(ISERROR(VLOOKUP($E92,'Reablement backsheet'!$D$9:$M$185,J$7,0)),"",VLOOKUP($E92,'Reablement backsheet'!$D$9:$M$185, J$7,0))</f>
        <v>7.6999999999999957E-2</v>
      </c>
      <c r="K92" s="222">
        <f>IF(ISERROR(VLOOKUP($E92,'Reablement backsheet'!$D$9:$M$185,K$7,0)),"",VLOOKUP($E92,'Reablement backsheet'!$D$9:$M$185, K$7,0))</f>
        <v>-3.0000000000000027E-3</v>
      </c>
      <c r="L92" s="270"/>
      <c r="M92" s="270"/>
      <c r="P92" s="40"/>
    </row>
    <row r="93" spans="2:16">
      <c r="B93" s="63" t="s">
        <v>22</v>
      </c>
      <c r="C93" s="64" t="s">
        <v>38</v>
      </c>
      <c r="D93" s="66" t="s">
        <v>58</v>
      </c>
      <c r="E93" s="83" t="s">
        <v>181</v>
      </c>
      <c r="F93" s="79" t="s">
        <v>182</v>
      </c>
      <c r="G93" s="222">
        <f>IF(ISERROR(VLOOKUP($E93,'Reablement backsheet'!$D$9:$M$185,G$7,0)),"",VLOOKUP($E93,'Reablement backsheet'!$D$9:$M$185, G$7,0))</f>
        <v>0.84299999999999997</v>
      </c>
      <c r="H93" s="222">
        <f>IF(ISERROR(VLOOKUP($E93,'Reablement backsheet'!$D$193:$M$369,H$7,0)),"",VLOOKUP($E93,'Reablement backsheet'!$D$193:$M$369, H$7,0))</f>
        <v>0.91296625222024863</v>
      </c>
      <c r="I93" s="222">
        <f>IF(ISERROR(VLOOKUP($E93,'Reablement backsheet'!$D$9:$M$185,I$7,0)),"",VLOOKUP($E93,'Reablement backsheet'!$D$9:$M$185, I$7,0))</f>
        <v>0.93200000000000005</v>
      </c>
      <c r="J93" s="222">
        <f>IF(ISERROR(VLOOKUP($E93,'Reablement backsheet'!$D$9:$M$185,J$7,0)),"",VLOOKUP($E93,'Reablement backsheet'!$D$9:$M$185, J$7,0))</f>
        <v>8.9000000000000079E-2</v>
      </c>
      <c r="K93" s="222">
        <f>IF(ISERROR(VLOOKUP($E93,'Reablement backsheet'!$D$9:$M$185,K$7,0)),"",VLOOKUP($E93,'Reablement backsheet'!$D$9:$M$185, K$7,0))</f>
        <v>1.903374777975142E-2</v>
      </c>
      <c r="L93" s="270"/>
      <c r="M93" s="270"/>
      <c r="P93" s="40"/>
    </row>
    <row r="94" spans="2:16">
      <c r="B94" s="63" t="s">
        <v>24</v>
      </c>
      <c r="C94" s="64" t="s">
        <v>40</v>
      </c>
      <c r="D94" s="66" t="s">
        <v>70</v>
      </c>
      <c r="E94" s="83" t="s">
        <v>183</v>
      </c>
      <c r="F94" s="79" t="s">
        <v>184</v>
      </c>
      <c r="G94" s="222">
        <f>IF(ISERROR(VLOOKUP($E94,'Reablement backsheet'!$D$9:$M$185,G$7,0)),"",VLOOKUP($E94,'Reablement backsheet'!$D$9:$M$185, G$7,0))</f>
        <v>0.85599999999999998</v>
      </c>
      <c r="H94" s="222">
        <f>IF(ISERROR(VLOOKUP($E94,'Reablement backsheet'!$D$193:$M$369,H$7,0)),"",VLOOKUP($E94,'Reablement backsheet'!$D$193:$M$369, H$7,0))</f>
        <v>0.9538461538461539</v>
      </c>
      <c r="I94" s="222">
        <f>IF(ISERROR(VLOOKUP($E94,'Reablement backsheet'!$D$9:$M$185,I$7,0)),"",VLOOKUP($E94,'Reablement backsheet'!$D$9:$M$185, I$7,0))</f>
        <v>0.88</v>
      </c>
      <c r="J94" s="222">
        <f>IF(ISERROR(VLOOKUP($E94,'Reablement backsheet'!$D$9:$M$185,J$7,0)),"",VLOOKUP($E94,'Reablement backsheet'!$D$9:$M$185, J$7,0))</f>
        <v>2.4000000000000021E-2</v>
      </c>
      <c r="K94" s="222">
        <f>IF(ISERROR(VLOOKUP($E94,'Reablement backsheet'!$D$9:$M$185,K$7,0)),"",VLOOKUP($E94,'Reablement backsheet'!$D$9:$M$185, K$7,0))</f>
        <v>-7.3846153846153895E-2</v>
      </c>
      <c r="L94" s="270"/>
      <c r="M94" s="270"/>
      <c r="P94" s="40"/>
    </row>
    <row r="95" spans="2:16">
      <c r="B95" s="63" t="s">
        <v>24</v>
      </c>
      <c r="C95" s="64" t="s">
        <v>40</v>
      </c>
      <c r="D95" s="66" t="s">
        <v>70</v>
      </c>
      <c r="E95" s="83" t="s">
        <v>185</v>
      </c>
      <c r="F95" s="79" t="s">
        <v>186</v>
      </c>
      <c r="G95" s="222">
        <f>IF(ISERROR(VLOOKUP($E95,'Reablement backsheet'!$D$9:$M$185,G$7,0)),"",VLOOKUP($E95,'Reablement backsheet'!$D$9:$M$185, G$7,0))</f>
        <v>0.89700000000000002</v>
      </c>
      <c r="H95" s="222">
        <f>IF(ISERROR(VLOOKUP($E95,'Reablement backsheet'!$D$193:$M$369,H$7,0)),"",VLOOKUP($E95,'Reablement backsheet'!$D$193:$M$369, H$7,0))</f>
        <v>0.95238095238095222</v>
      </c>
      <c r="I95" s="222">
        <f>IF(ISERROR(VLOOKUP($E95,'Reablement backsheet'!$D$9:$M$185,I$7,0)),"",VLOOKUP($E95,'Reablement backsheet'!$D$9:$M$185, I$7,0))</f>
        <v>0.83700000000000008</v>
      </c>
      <c r="J95" s="222">
        <f>IF(ISERROR(VLOOKUP($E95,'Reablement backsheet'!$D$9:$M$185,J$7,0)),"",VLOOKUP($E95,'Reablement backsheet'!$D$9:$M$185, J$7,0))</f>
        <v>-5.9999999999999942E-2</v>
      </c>
      <c r="K95" s="222">
        <f>IF(ISERROR(VLOOKUP($E95,'Reablement backsheet'!$D$9:$M$185,K$7,0)),"",VLOOKUP($E95,'Reablement backsheet'!$D$9:$M$185, K$7,0))</f>
        <v>-0.11538095238095214</v>
      </c>
      <c r="L95" s="270"/>
      <c r="M95" s="270"/>
      <c r="P95" s="40"/>
    </row>
    <row r="96" spans="2:16">
      <c r="B96" s="63" t="s">
        <v>26</v>
      </c>
      <c r="C96" s="64" t="s">
        <v>42</v>
      </c>
      <c r="D96" s="66" t="s">
        <v>68</v>
      </c>
      <c r="E96" s="83" t="s">
        <v>187</v>
      </c>
      <c r="F96" s="79" t="s">
        <v>188</v>
      </c>
      <c r="G96" s="222">
        <f>IF(ISERROR(VLOOKUP($E96,'Reablement backsheet'!$D$9:$M$185,G$7,0)),"",VLOOKUP($E96,'Reablement backsheet'!$D$9:$M$185, G$7,0))</f>
        <v>0.92200000000000004</v>
      </c>
      <c r="H96" s="222">
        <f>IF(ISERROR(VLOOKUP($E96,'Reablement backsheet'!$D$193:$M$369,H$7,0)),"",VLOOKUP($E96,'Reablement backsheet'!$D$193:$M$369, H$7,0))</f>
        <v>0.96666666666666667</v>
      </c>
      <c r="I96" s="222">
        <f>IF(ISERROR(VLOOKUP($E96,'Reablement backsheet'!$D$9:$M$185,I$7,0)),"",VLOOKUP($E96,'Reablement backsheet'!$D$9:$M$185, I$7,0))</f>
        <v>0.92799999999999994</v>
      </c>
      <c r="J96" s="222">
        <f>IF(ISERROR(VLOOKUP($E96,'Reablement backsheet'!$D$9:$M$185,J$7,0)),"",VLOOKUP($E96,'Reablement backsheet'!$D$9:$M$185, J$7,0))</f>
        <v>5.9999999999998943E-3</v>
      </c>
      <c r="K96" s="222">
        <f>IF(ISERROR(VLOOKUP($E96,'Reablement backsheet'!$D$9:$M$185,K$7,0)),"",VLOOKUP($E96,'Reablement backsheet'!$D$9:$M$185, K$7,0))</f>
        <v>-3.8666666666666738E-2</v>
      </c>
      <c r="L96" s="270"/>
      <c r="M96" s="270"/>
      <c r="P96" s="40"/>
    </row>
    <row r="97" spans="2:16">
      <c r="B97" s="63" t="s">
        <v>24</v>
      </c>
      <c r="C97" s="64" t="s">
        <v>40</v>
      </c>
      <c r="D97" s="66" t="s">
        <v>70</v>
      </c>
      <c r="E97" s="83" t="s">
        <v>189</v>
      </c>
      <c r="F97" s="79" t="s">
        <v>190</v>
      </c>
      <c r="G97" s="222">
        <f>IF(ISERROR(VLOOKUP($E97,'Reablement backsheet'!$D$9:$M$185,G$7,0)),"",VLOOKUP($E97,'Reablement backsheet'!$D$9:$M$185, G$7,0))</f>
        <v>0.93299999999999994</v>
      </c>
      <c r="H97" s="222">
        <f>IF(ISERROR(VLOOKUP($E97,'Reablement backsheet'!$D$193:$M$369,H$7,0)),"",VLOOKUP($E97,'Reablement backsheet'!$D$193:$M$369, H$7,0))</f>
        <v>0.95</v>
      </c>
      <c r="I97" s="222">
        <f>IF(ISERROR(VLOOKUP($E97,'Reablement backsheet'!$D$9:$M$185,I$7,0)),"",VLOOKUP($E97,'Reablement backsheet'!$D$9:$M$185, I$7,0))</f>
        <v>0.97900000000000009</v>
      </c>
      <c r="J97" s="222">
        <f>IF(ISERROR(VLOOKUP($E97,'Reablement backsheet'!$D$9:$M$185,J$7,0)),"",VLOOKUP($E97,'Reablement backsheet'!$D$9:$M$185, J$7,0))</f>
        <v>4.6000000000000152E-2</v>
      </c>
      <c r="K97" s="222">
        <f>IF(ISERROR(VLOOKUP($E97,'Reablement backsheet'!$D$9:$M$185,K$7,0)),"",VLOOKUP($E97,'Reablement backsheet'!$D$9:$M$185, K$7,0))</f>
        <v>2.9000000000000137E-2</v>
      </c>
      <c r="L97" s="270"/>
      <c r="M97" s="270"/>
      <c r="P97" s="40"/>
    </row>
    <row r="98" spans="2:16">
      <c r="B98" s="63" t="s">
        <v>24</v>
      </c>
      <c r="C98" s="64" t="s">
        <v>40</v>
      </c>
      <c r="D98" s="66" t="s">
        <v>70</v>
      </c>
      <c r="E98" s="83" t="s">
        <v>191</v>
      </c>
      <c r="F98" s="79" t="s">
        <v>192</v>
      </c>
      <c r="G98" s="222">
        <f>IF(ISERROR(VLOOKUP($E98,'Reablement backsheet'!$D$9:$M$185,G$7,0)),"",VLOOKUP($E98,'Reablement backsheet'!$D$9:$M$185, G$7,0))</f>
        <v>0.89700000000000002</v>
      </c>
      <c r="H98" s="222">
        <f>IF(ISERROR(VLOOKUP($E98,'Reablement backsheet'!$D$193:$M$369,H$7,0)),"",VLOOKUP($E98,'Reablement backsheet'!$D$193:$M$369, H$7,0))</f>
        <v>0.8746397694524497</v>
      </c>
      <c r="I98" s="222">
        <f>IF(ISERROR(VLOOKUP($E98,'Reablement backsheet'!$D$9:$M$185,I$7,0)),"",VLOOKUP($E98,'Reablement backsheet'!$D$9:$M$185, I$7,0))</f>
        <v>0.8640000000000001</v>
      </c>
      <c r="J98" s="222">
        <f>IF(ISERROR(VLOOKUP($E98,'Reablement backsheet'!$D$9:$M$185,J$7,0)),"",VLOOKUP($E98,'Reablement backsheet'!$D$9:$M$185, J$7,0))</f>
        <v>-3.2999999999999918E-2</v>
      </c>
      <c r="K98" s="222">
        <f>IF(ISERROR(VLOOKUP($E98,'Reablement backsheet'!$D$9:$M$185,K$7,0)),"",VLOOKUP($E98,'Reablement backsheet'!$D$9:$M$185, K$7,0))</f>
        <v>-1.0639769452449599E-2</v>
      </c>
      <c r="L98" s="270"/>
      <c r="M98" s="270"/>
      <c r="P98" s="40"/>
    </row>
    <row r="99" spans="2:16">
      <c r="B99" s="63" t="s">
        <v>26</v>
      </c>
      <c r="C99" s="64" t="s">
        <v>42</v>
      </c>
      <c r="D99" s="66" t="s">
        <v>64</v>
      </c>
      <c r="E99" s="83" t="s">
        <v>193</v>
      </c>
      <c r="F99" s="79" t="s">
        <v>194</v>
      </c>
      <c r="G99" s="222">
        <f>IF(ISERROR(VLOOKUP($E99,'Reablement backsheet'!$D$9:$M$185,G$7,0)),"",VLOOKUP($E99,'Reablement backsheet'!$D$9:$M$185, G$7,0))</f>
        <v>0.84099999999999997</v>
      </c>
      <c r="H99" s="222">
        <f>IF(ISERROR(VLOOKUP($E99,'Reablement backsheet'!$D$193:$M$369,H$7,0)),"",VLOOKUP($E99,'Reablement backsheet'!$D$193:$M$369, H$7,0))</f>
        <v>0.85886840432294975</v>
      </c>
      <c r="I99" s="222">
        <f>IF(ISERROR(VLOOKUP($E99,'Reablement backsheet'!$D$9:$M$185,I$7,0)),"",VLOOKUP($E99,'Reablement backsheet'!$D$9:$M$185, I$7,0))</f>
        <v>0.83400000000000007</v>
      </c>
      <c r="J99" s="222">
        <f>IF(ISERROR(VLOOKUP($E99,'Reablement backsheet'!$D$9:$M$185,J$7,0)),"",VLOOKUP($E99,'Reablement backsheet'!$D$9:$M$185, J$7,0))</f>
        <v>-6.9999999999998952E-3</v>
      </c>
      <c r="K99" s="222">
        <f>IF(ISERROR(VLOOKUP($E99,'Reablement backsheet'!$D$9:$M$185,K$7,0)),"",VLOOKUP($E99,'Reablement backsheet'!$D$9:$M$185, K$7,0))</f>
        <v>-2.4868404322949678E-2</v>
      </c>
      <c r="L99" s="270"/>
      <c r="M99" s="270"/>
      <c r="P99" s="40"/>
    </row>
    <row r="100" spans="2:16">
      <c r="B100" s="63" t="s">
        <v>20</v>
      </c>
      <c r="C100" s="64" t="s">
        <v>32</v>
      </c>
      <c r="D100" s="66" t="s">
        <v>46</v>
      </c>
      <c r="E100" s="83" t="s">
        <v>195</v>
      </c>
      <c r="F100" s="79" t="s">
        <v>196</v>
      </c>
      <c r="G100" s="222">
        <f>IF(ISERROR(VLOOKUP($E100,'Reablement backsheet'!$D$9:$M$185,G$7,0)),"",VLOOKUP($E100,'Reablement backsheet'!$D$9:$M$185, G$7,0))</f>
        <v>0.91099999999999992</v>
      </c>
      <c r="H100" s="222">
        <f>IF(ISERROR(VLOOKUP($E100,'Reablement backsheet'!$D$193:$M$369,H$7,0)),"",VLOOKUP($E100,'Reablement backsheet'!$D$193:$M$369, H$7,0))</f>
        <v>0.919047619047619</v>
      </c>
      <c r="I100" s="222">
        <f>IF(ISERROR(VLOOKUP($E100,'Reablement backsheet'!$D$9:$M$185,I$7,0)),"",VLOOKUP($E100,'Reablement backsheet'!$D$9:$M$185, I$7,0))</f>
        <v>0.90799999999999992</v>
      </c>
      <c r="J100" s="222">
        <f>IF(ISERROR(VLOOKUP($E100,'Reablement backsheet'!$D$9:$M$185,J$7,0)),"",VLOOKUP($E100,'Reablement backsheet'!$D$9:$M$185, J$7,0))</f>
        <v>-3.0000000000000027E-3</v>
      </c>
      <c r="K100" s="222">
        <f>IF(ISERROR(VLOOKUP($E100,'Reablement backsheet'!$D$9:$M$185,K$7,0)),"",VLOOKUP($E100,'Reablement backsheet'!$D$9:$M$185, K$7,0))</f>
        <v>-1.1047619047619084E-2</v>
      </c>
      <c r="L100" s="270"/>
      <c r="M100" s="270"/>
      <c r="P100" s="40"/>
    </row>
    <row r="101" spans="2:16">
      <c r="B101" s="63" t="s">
        <v>24</v>
      </c>
      <c r="C101" s="64" t="s">
        <v>40</v>
      </c>
      <c r="D101" s="66" t="s">
        <v>70</v>
      </c>
      <c r="E101" s="83" t="s">
        <v>197</v>
      </c>
      <c r="F101" s="79" t="s">
        <v>198</v>
      </c>
      <c r="G101" s="222">
        <f>IF(ISERROR(VLOOKUP($E101,'Reablement backsheet'!$D$9:$M$185,G$7,0)),"",VLOOKUP($E101,'Reablement backsheet'!$D$9:$M$185, G$7,0))</f>
        <v>0.82700000000000007</v>
      </c>
      <c r="H101" s="222">
        <f>IF(ISERROR(VLOOKUP($E101,'Reablement backsheet'!$D$193:$M$369,H$7,0)),"",VLOOKUP($E101,'Reablement backsheet'!$D$193:$M$369, H$7,0))</f>
        <v>0.90322580645161277</v>
      </c>
      <c r="I101" s="222">
        <f>IF(ISERROR(VLOOKUP($E101,'Reablement backsheet'!$D$9:$M$185,I$7,0)),"",VLOOKUP($E101,'Reablement backsheet'!$D$9:$M$185, I$7,0))</f>
        <v>0.82599999999999996</v>
      </c>
      <c r="J101" s="222">
        <f>IF(ISERROR(VLOOKUP($E101,'Reablement backsheet'!$D$9:$M$185,J$7,0)),"",VLOOKUP($E101,'Reablement backsheet'!$D$9:$M$185, J$7,0))</f>
        <v>-1.0000000000001119E-3</v>
      </c>
      <c r="K101" s="222">
        <f>IF(ISERROR(VLOOKUP($E101,'Reablement backsheet'!$D$9:$M$185,K$7,0)),"",VLOOKUP($E101,'Reablement backsheet'!$D$9:$M$185, K$7,0))</f>
        <v>-7.7225806451612811E-2</v>
      </c>
      <c r="L101" s="270"/>
      <c r="M101" s="270"/>
      <c r="P101" s="40"/>
    </row>
    <row r="102" spans="2:16">
      <c r="B102" s="63" t="s">
        <v>20</v>
      </c>
      <c r="C102" s="64" t="s">
        <v>32</v>
      </c>
      <c r="D102" s="66" t="s">
        <v>46</v>
      </c>
      <c r="E102" s="83" t="s">
        <v>199</v>
      </c>
      <c r="F102" s="79" t="s">
        <v>200</v>
      </c>
      <c r="G102" s="222">
        <f>IF(ISERROR(VLOOKUP($E102,'Reablement backsheet'!$D$9:$M$185,G$7,0)),"",VLOOKUP($E102,'Reablement backsheet'!$D$9:$M$185, G$7,0))</f>
        <v>0.94099999999999995</v>
      </c>
      <c r="H102" s="222">
        <f>IF(ISERROR(VLOOKUP($E102,'Reablement backsheet'!$D$193:$M$369,H$7,0)),"",VLOOKUP($E102,'Reablement backsheet'!$D$193:$M$369, H$7,0))</f>
        <v>0.95145631067961167</v>
      </c>
      <c r="I102" s="222">
        <f>IF(ISERROR(VLOOKUP($E102,'Reablement backsheet'!$D$9:$M$185,I$7,0)),"",VLOOKUP($E102,'Reablement backsheet'!$D$9:$M$185, I$7,0))</f>
        <v>0.8909999999999999</v>
      </c>
      <c r="J102" s="222">
        <f>IF(ISERROR(VLOOKUP($E102,'Reablement backsheet'!$D$9:$M$185,J$7,0)),"",VLOOKUP($E102,'Reablement backsheet'!$D$9:$M$185, J$7,0))</f>
        <v>-5.0000000000000044E-2</v>
      </c>
      <c r="K102" s="222">
        <f>IF(ISERROR(VLOOKUP($E102,'Reablement backsheet'!$D$9:$M$185,K$7,0)),"",VLOOKUP($E102,'Reablement backsheet'!$D$9:$M$185, K$7,0))</f>
        <v>-6.0456310679611769E-2</v>
      </c>
      <c r="L102" s="270"/>
      <c r="M102" s="270"/>
      <c r="P102" s="40"/>
    </row>
    <row r="103" spans="2:16">
      <c r="B103" s="63" t="s">
        <v>20</v>
      </c>
      <c r="C103" s="64" t="s">
        <v>30</v>
      </c>
      <c r="D103" s="66" t="s">
        <v>52</v>
      </c>
      <c r="E103" s="83" t="s">
        <v>201</v>
      </c>
      <c r="F103" s="79" t="s">
        <v>202</v>
      </c>
      <c r="G103" s="222">
        <f>IF(ISERROR(VLOOKUP($E103,'Reablement backsheet'!$D$9:$M$185,G$7,0)),"",VLOOKUP($E103,'Reablement backsheet'!$D$9:$M$185, G$7,0))</f>
        <v>0.86</v>
      </c>
      <c r="H103" s="222">
        <f>IF(ISERROR(VLOOKUP($E103,'Reablement backsheet'!$D$193:$M$369,H$7,0)),"",VLOOKUP($E103,'Reablement backsheet'!$D$193:$M$369, H$7,0))</f>
        <v>0.875</v>
      </c>
      <c r="I103" s="222">
        <f>IF(ISERROR(VLOOKUP($E103,'Reablement backsheet'!$D$9:$M$185,I$7,0)),"",VLOOKUP($E103,'Reablement backsheet'!$D$9:$M$185, I$7,0))</f>
        <v>0.81</v>
      </c>
      <c r="J103" s="222">
        <f>IF(ISERROR(VLOOKUP($E103,'Reablement backsheet'!$D$9:$M$185,J$7,0)),"",VLOOKUP($E103,'Reablement backsheet'!$D$9:$M$185, J$7,0))</f>
        <v>-4.9999999999999933E-2</v>
      </c>
      <c r="K103" s="222">
        <f>IF(ISERROR(VLOOKUP($E103,'Reablement backsheet'!$D$9:$M$185,K$7,0)),"",VLOOKUP($E103,'Reablement backsheet'!$D$9:$M$185, K$7,0))</f>
        <v>-6.4999999999999947E-2</v>
      </c>
      <c r="L103" s="270"/>
      <c r="M103" s="270"/>
      <c r="P103" s="40"/>
    </row>
    <row r="104" spans="2:16">
      <c r="B104" s="63" t="s">
        <v>24</v>
      </c>
      <c r="C104" s="64" t="s">
        <v>40</v>
      </c>
      <c r="D104" s="66" t="s">
        <v>70</v>
      </c>
      <c r="E104" s="83" t="s">
        <v>203</v>
      </c>
      <c r="F104" s="79" t="s">
        <v>204</v>
      </c>
      <c r="G104" s="222">
        <f>IF(ISERROR(VLOOKUP($E104,'Reablement backsheet'!$D$9:$M$185,G$7,0)),"",VLOOKUP($E104,'Reablement backsheet'!$D$9:$M$185, G$7,0))</f>
        <v>0.91700000000000004</v>
      </c>
      <c r="H104" s="222">
        <f>IF(ISERROR(VLOOKUP($E104,'Reablement backsheet'!$D$193:$M$369,H$7,0)),"",VLOOKUP($E104,'Reablement backsheet'!$D$193:$M$369, H$7,0))</f>
        <v>0.96045197740112997</v>
      </c>
      <c r="I104" s="222">
        <f>IF(ISERROR(VLOOKUP($E104,'Reablement backsheet'!$D$9:$M$185,I$7,0)),"",VLOOKUP($E104,'Reablement backsheet'!$D$9:$M$185, I$7,0))</f>
        <v>0.94599999999999995</v>
      </c>
      <c r="J104" s="222">
        <f>IF(ISERROR(VLOOKUP($E104,'Reablement backsheet'!$D$9:$M$185,J$7,0)),"",VLOOKUP($E104,'Reablement backsheet'!$D$9:$M$185, J$7,0))</f>
        <v>2.8999999999999915E-2</v>
      </c>
      <c r="K104" s="222">
        <f>IF(ISERROR(VLOOKUP($E104,'Reablement backsheet'!$D$9:$M$185,K$7,0)),"",VLOOKUP($E104,'Reablement backsheet'!$D$9:$M$185, K$7,0))</f>
        <v>-1.4451977401130023E-2</v>
      </c>
      <c r="L104" s="270"/>
      <c r="M104" s="270"/>
      <c r="P104" s="40"/>
    </row>
    <row r="105" spans="2:16">
      <c r="B105" s="63" t="s">
        <v>20</v>
      </c>
      <c r="C105" s="64" t="s">
        <v>30</v>
      </c>
      <c r="D105" s="66" t="s">
        <v>48</v>
      </c>
      <c r="E105" s="83" t="s">
        <v>205</v>
      </c>
      <c r="F105" s="79" t="s">
        <v>206</v>
      </c>
      <c r="G105" s="222">
        <f>IF(ISERROR(VLOOKUP($E105,'Reablement backsheet'!$D$9:$M$185,G$7,0)),"",VLOOKUP($E105,'Reablement backsheet'!$D$9:$M$185, G$7,0))</f>
        <v>0.79299999999999993</v>
      </c>
      <c r="H105" s="222">
        <f>IF(ISERROR(VLOOKUP($E105,'Reablement backsheet'!$D$193:$M$369,H$7,0)),"",VLOOKUP($E105,'Reablement backsheet'!$D$193:$M$369, H$7,0))</f>
        <v>0.82</v>
      </c>
      <c r="I105" s="222">
        <f>IF(ISERROR(VLOOKUP($E105,'Reablement backsheet'!$D$9:$M$185,I$7,0)),"",VLOOKUP($E105,'Reablement backsheet'!$D$9:$M$185, I$7,0))</f>
        <v>0.83200000000000007</v>
      </c>
      <c r="J105" s="222">
        <f>IF(ISERROR(VLOOKUP($E105,'Reablement backsheet'!$D$9:$M$185,J$7,0)),"",VLOOKUP($E105,'Reablement backsheet'!$D$9:$M$185, J$7,0))</f>
        <v>3.9000000000000146E-2</v>
      </c>
      <c r="K105" s="222">
        <f>IF(ISERROR(VLOOKUP($E105,'Reablement backsheet'!$D$9:$M$185,K$7,0)),"",VLOOKUP($E105,'Reablement backsheet'!$D$9:$M$185, K$7,0))</f>
        <v>1.2000000000000122E-2</v>
      </c>
      <c r="L105" s="270"/>
      <c r="M105" s="270"/>
      <c r="P105" s="40"/>
    </row>
    <row r="106" spans="2:16">
      <c r="B106" s="63" t="s">
        <v>20</v>
      </c>
      <c r="C106" s="64" t="s">
        <v>32</v>
      </c>
      <c r="D106" s="66" t="s">
        <v>46</v>
      </c>
      <c r="E106" s="83" t="s">
        <v>207</v>
      </c>
      <c r="F106" s="79" t="s">
        <v>208</v>
      </c>
      <c r="G106" s="222">
        <f>IF(ISERROR(VLOOKUP($E106,'Reablement backsheet'!$D$9:$M$185,G$7,0)),"",VLOOKUP($E106,'Reablement backsheet'!$D$9:$M$185, G$7,0))</f>
        <v>0.81299999999999994</v>
      </c>
      <c r="H106" s="222">
        <f>IF(ISERROR(VLOOKUP($E106,'Reablement backsheet'!$D$193:$M$369,H$7,0)),"",VLOOKUP($E106,'Reablement backsheet'!$D$193:$M$369, H$7,0))</f>
        <v>0.9</v>
      </c>
      <c r="I106" s="222">
        <f>IF(ISERROR(VLOOKUP($E106,'Reablement backsheet'!$D$9:$M$185,I$7,0)),"",VLOOKUP($E106,'Reablement backsheet'!$D$9:$M$185, I$7,0))</f>
        <v>0.84799999999999998</v>
      </c>
      <c r="J106" s="222">
        <f>IF(ISERROR(VLOOKUP($E106,'Reablement backsheet'!$D$9:$M$185,J$7,0)),"",VLOOKUP($E106,'Reablement backsheet'!$D$9:$M$185, J$7,0))</f>
        <v>3.5000000000000031E-2</v>
      </c>
      <c r="K106" s="222">
        <f>IF(ISERROR(VLOOKUP($E106,'Reablement backsheet'!$D$9:$M$185,K$7,0)),"",VLOOKUP($E106,'Reablement backsheet'!$D$9:$M$185, K$7,0))</f>
        <v>-5.2000000000000046E-2</v>
      </c>
      <c r="L106" s="270"/>
      <c r="M106" s="270"/>
      <c r="P106" s="40"/>
    </row>
    <row r="107" spans="2:16">
      <c r="B107" s="63" t="s">
        <v>22</v>
      </c>
      <c r="C107" s="64" t="s">
        <v>34</v>
      </c>
      <c r="D107" s="66" t="s">
        <v>58</v>
      </c>
      <c r="E107" s="83" t="s">
        <v>209</v>
      </c>
      <c r="F107" s="79" t="s">
        <v>210</v>
      </c>
      <c r="G107" s="222">
        <f>IF(ISERROR(VLOOKUP($E107,'Reablement backsheet'!$D$9:$M$185,G$7,0)),"",VLOOKUP($E107,'Reablement backsheet'!$D$9:$M$185, G$7,0))</f>
        <v>0.84299999999999997</v>
      </c>
      <c r="H107" s="222">
        <f>IF(ISERROR(VLOOKUP($E107,'Reablement backsheet'!$D$193:$M$369,H$7,0)),"",VLOOKUP($E107,'Reablement backsheet'!$D$193:$M$369, H$7,0))</f>
        <v>0.9</v>
      </c>
      <c r="I107" s="222">
        <f>IF(ISERROR(VLOOKUP($E107,'Reablement backsheet'!$D$9:$M$185,I$7,0)),"",VLOOKUP($E107,'Reablement backsheet'!$D$9:$M$185, I$7,0))</f>
        <v>0.91500000000000004</v>
      </c>
      <c r="J107" s="222">
        <f>IF(ISERROR(VLOOKUP($E107,'Reablement backsheet'!$D$9:$M$185,J$7,0)),"",VLOOKUP($E107,'Reablement backsheet'!$D$9:$M$185, J$7,0))</f>
        <v>7.2000000000000064E-2</v>
      </c>
      <c r="K107" s="222">
        <f>IF(ISERROR(VLOOKUP($E107,'Reablement backsheet'!$D$9:$M$185,K$7,0)),"",VLOOKUP($E107,'Reablement backsheet'!$D$9:$M$185, K$7,0))</f>
        <v>1.5000000000000013E-2</v>
      </c>
      <c r="L107" s="270"/>
      <c r="M107" s="270"/>
      <c r="P107" s="40"/>
    </row>
    <row r="108" spans="2:16">
      <c r="B108" s="63" t="s">
        <v>22</v>
      </c>
      <c r="C108" s="64" t="s">
        <v>34</v>
      </c>
      <c r="D108" s="66" t="s">
        <v>58</v>
      </c>
      <c r="E108" s="83" t="s">
        <v>211</v>
      </c>
      <c r="F108" s="79" t="s">
        <v>212</v>
      </c>
      <c r="G108" s="222">
        <f>IF(ISERROR(VLOOKUP($E108,'Reablement backsheet'!$D$9:$M$185,G$7,0)),"",VLOOKUP($E108,'Reablement backsheet'!$D$9:$M$185, G$7,0))</f>
        <v>0.83499999999999996</v>
      </c>
      <c r="H108" s="222">
        <f>IF(ISERROR(VLOOKUP($E108,'Reablement backsheet'!$D$193:$M$369,H$7,0)),"",VLOOKUP($E108,'Reablement backsheet'!$D$193:$M$369, H$7,0))</f>
        <v>0.81969949916527551</v>
      </c>
      <c r="I108" s="222">
        <f>IF(ISERROR(VLOOKUP($E108,'Reablement backsheet'!$D$9:$M$185,I$7,0)),"",VLOOKUP($E108,'Reablement backsheet'!$D$9:$M$185, I$7,0))</f>
        <v>0.875</v>
      </c>
      <c r="J108" s="222">
        <f>IF(ISERROR(VLOOKUP($E108,'Reablement backsheet'!$D$9:$M$185,J$7,0)),"",VLOOKUP($E108,'Reablement backsheet'!$D$9:$M$185, J$7,0))</f>
        <v>4.0000000000000036E-2</v>
      </c>
      <c r="K108" s="222">
        <f>IF(ISERROR(VLOOKUP($E108,'Reablement backsheet'!$D$9:$M$185,K$7,0)),"",VLOOKUP($E108,'Reablement backsheet'!$D$9:$M$185, K$7,0))</f>
        <v>5.5300500834724486E-2</v>
      </c>
      <c r="L108" s="270"/>
      <c r="M108" s="270"/>
      <c r="P108" s="40"/>
    </row>
    <row r="109" spans="2:16">
      <c r="B109" s="63" t="s">
        <v>24</v>
      </c>
      <c r="C109" s="64" t="s">
        <v>40</v>
      </c>
      <c r="D109" s="66" t="s">
        <v>70</v>
      </c>
      <c r="E109" s="83" t="s">
        <v>213</v>
      </c>
      <c r="F109" s="79" t="s">
        <v>214</v>
      </c>
      <c r="G109" s="222">
        <f>IF(ISERROR(VLOOKUP($E109,'Reablement backsheet'!$D$9:$M$185,G$7,0)),"",VLOOKUP($E109,'Reablement backsheet'!$D$9:$M$185, G$7,0))</f>
        <v>0.879</v>
      </c>
      <c r="H109" s="222">
        <f>IF(ISERROR(VLOOKUP($E109,'Reablement backsheet'!$D$193:$M$369,H$7,0)),"",VLOOKUP($E109,'Reablement backsheet'!$D$193:$M$369, H$7,0))</f>
        <v>0.88</v>
      </c>
      <c r="I109" s="222">
        <f>IF(ISERROR(VLOOKUP($E109,'Reablement backsheet'!$D$9:$M$185,I$7,0)),"",VLOOKUP($E109,'Reablement backsheet'!$D$9:$M$185, I$7,0))</f>
        <v>0.98099999999999998</v>
      </c>
      <c r="J109" s="222">
        <f>IF(ISERROR(VLOOKUP($E109,'Reablement backsheet'!$D$9:$M$185,J$7,0)),"",VLOOKUP($E109,'Reablement backsheet'!$D$9:$M$185, J$7,0))</f>
        <v>0.10199999999999998</v>
      </c>
      <c r="K109" s="222">
        <f>IF(ISERROR(VLOOKUP($E109,'Reablement backsheet'!$D$9:$M$185,K$7,0)),"",VLOOKUP($E109,'Reablement backsheet'!$D$9:$M$185, K$7,0))</f>
        <v>0.10099999999999998</v>
      </c>
      <c r="L109" s="270"/>
      <c r="M109" s="270"/>
      <c r="P109" s="40"/>
    </row>
    <row r="110" spans="2:16">
      <c r="B110" s="63" t="s">
        <v>22</v>
      </c>
      <c r="C110" s="64" t="s">
        <v>34</v>
      </c>
      <c r="D110" s="66" t="s">
        <v>58</v>
      </c>
      <c r="E110" s="83" t="s">
        <v>215</v>
      </c>
      <c r="F110" s="79" t="s">
        <v>216</v>
      </c>
      <c r="G110" s="222">
        <f>IF(ISERROR(VLOOKUP($E110,'Reablement backsheet'!$D$9:$M$185,G$7,0)),"",VLOOKUP($E110,'Reablement backsheet'!$D$9:$M$185, G$7,0))</f>
        <v>0.78799999999999992</v>
      </c>
      <c r="H110" s="222">
        <f>IF(ISERROR(VLOOKUP($E110,'Reablement backsheet'!$D$193:$M$369,H$7,0)),"",VLOOKUP($E110,'Reablement backsheet'!$D$193:$M$369, H$7,0))</f>
        <v>0.8</v>
      </c>
      <c r="I110" s="222">
        <f>IF(ISERROR(VLOOKUP($E110,'Reablement backsheet'!$D$9:$M$185,I$7,0)),"",VLOOKUP($E110,'Reablement backsheet'!$D$9:$M$185, I$7,0))</f>
        <v>0.76</v>
      </c>
      <c r="J110" s="222">
        <f>IF(ISERROR(VLOOKUP($E110,'Reablement backsheet'!$D$9:$M$185,J$7,0)),"",VLOOKUP($E110,'Reablement backsheet'!$D$9:$M$185, J$7,0))</f>
        <v>-2.7999999999999914E-2</v>
      </c>
      <c r="K110" s="222">
        <f>IF(ISERROR(VLOOKUP($E110,'Reablement backsheet'!$D$9:$M$185,K$7,0)),"",VLOOKUP($E110,'Reablement backsheet'!$D$9:$M$185, K$7,0))</f>
        <v>-4.0000000000000036E-2</v>
      </c>
      <c r="L110" s="270"/>
      <c r="M110" s="270"/>
      <c r="P110" s="40"/>
    </row>
    <row r="111" spans="2:16">
      <c r="B111" s="63" t="s">
        <v>20</v>
      </c>
      <c r="C111" s="64" t="s">
        <v>30</v>
      </c>
      <c r="D111" s="66" t="s">
        <v>52</v>
      </c>
      <c r="E111" s="83" t="s">
        <v>217</v>
      </c>
      <c r="F111" s="79" t="s">
        <v>218</v>
      </c>
      <c r="G111" s="222">
        <f>IF(ISERROR(VLOOKUP($E111,'Reablement backsheet'!$D$9:$M$185,G$7,0)),"",VLOOKUP($E111,'Reablement backsheet'!$D$9:$M$185, G$7,0))</f>
        <v>0.75</v>
      </c>
      <c r="H111" s="222">
        <f>IF(ISERROR(VLOOKUP($E111,'Reablement backsheet'!$D$193:$M$369,H$7,0)),"",VLOOKUP($E111,'Reablement backsheet'!$D$193:$M$369, H$7,0))</f>
        <v>0.82973451327433634</v>
      </c>
      <c r="I111" s="222">
        <f>IF(ISERROR(VLOOKUP($E111,'Reablement backsheet'!$D$9:$M$185,I$7,0)),"",VLOOKUP($E111,'Reablement backsheet'!$D$9:$M$185, I$7,0))</f>
        <v>0.78599999999999992</v>
      </c>
      <c r="J111" s="222">
        <f>IF(ISERROR(VLOOKUP($E111,'Reablement backsheet'!$D$9:$M$185,J$7,0)),"",VLOOKUP($E111,'Reablement backsheet'!$D$9:$M$185, J$7,0))</f>
        <v>3.5999999999999921E-2</v>
      </c>
      <c r="K111" s="222">
        <f>IF(ISERROR(VLOOKUP($E111,'Reablement backsheet'!$D$9:$M$185,K$7,0)),"",VLOOKUP($E111,'Reablement backsheet'!$D$9:$M$185, K$7,0))</f>
        <v>-4.3734513274336417E-2</v>
      </c>
      <c r="L111" s="270"/>
      <c r="M111" s="270"/>
      <c r="P111" s="40"/>
    </row>
    <row r="112" spans="2:16">
      <c r="B112" s="63" t="s">
        <v>22</v>
      </c>
      <c r="C112" s="64" t="s">
        <v>38</v>
      </c>
      <c r="D112" s="66" t="s">
        <v>58</v>
      </c>
      <c r="E112" s="83" t="s">
        <v>219</v>
      </c>
      <c r="F112" s="79" t="s">
        <v>220</v>
      </c>
      <c r="G112" s="222">
        <f>IF(ISERROR(VLOOKUP($E112,'Reablement backsheet'!$D$9:$M$185,G$7,0)),"",VLOOKUP($E112,'Reablement backsheet'!$D$9:$M$185, G$7,0))</f>
        <v>0.78900000000000003</v>
      </c>
      <c r="H112" s="222">
        <f>IF(ISERROR(VLOOKUP($E112,'Reablement backsheet'!$D$193:$M$369,H$7,0)),"",VLOOKUP($E112,'Reablement backsheet'!$D$193:$M$369, H$7,0))</f>
        <v>0.83193277310924374</v>
      </c>
      <c r="I112" s="222">
        <f>IF(ISERROR(VLOOKUP($E112,'Reablement backsheet'!$D$9:$M$185,I$7,0)),"",VLOOKUP($E112,'Reablement backsheet'!$D$9:$M$185, I$7,0))</f>
        <v>0.84400000000000008</v>
      </c>
      <c r="J112" s="222">
        <f>IF(ISERROR(VLOOKUP($E112,'Reablement backsheet'!$D$9:$M$185,J$7,0)),"",VLOOKUP($E112,'Reablement backsheet'!$D$9:$M$185, J$7,0))</f>
        <v>5.5000000000000049E-2</v>
      </c>
      <c r="K112" s="222">
        <f>IF(ISERROR(VLOOKUP($E112,'Reablement backsheet'!$D$9:$M$185,K$7,0)),"",VLOOKUP($E112,'Reablement backsheet'!$D$9:$M$185, K$7,0))</f>
        <v>1.2067226890756344E-2</v>
      </c>
      <c r="L112" s="270"/>
      <c r="M112" s="270"/>
      <c r="P112" s="40"/>
    </row>
    <row r="113" spans="2:16">
      <c r="B113" s="63" t="s">
        <v>20</v>
      </c>
      <c r="C113" s="64" t="s">
        <v>30</v>
      </c>
      <c r="D113" s="66" t="s">
        <v>48</v>
      </c>
      <c r="E113" s="83" t="s">
        <v>221</v>
      </c>
      <c r="F113" s="79" t="s">
        <v>222</v>
      </c>
      <c r="G113" s="222">
        <f>IF(ISERROR(VLOOKUP($E113,'Reablement backsheet'!$D$9:$M$185,G$7,0)),"",VLOOKUP($E113,'Reablement backsheet'!$D$9:$M$185, G$7,0))</f>
        <v>0.64400000000000002</v>
      </c>
      <c r="H113" s="222">
        <f>IF(ISERROR(VLOOKUP($E113,'Reablement backsheet'!$D$193:$M$369,H$7,0)),"",VLOOKUP($E113,'Reablement backsheet'!$D$193:$M$369, H$7,0))</f>
        <v>0.67123287671232879</v>
      </c>
      <c r="I113" s="222">
        <f>IF(ISERROR(VLOOKUP($E113,'Reablement backsheet'!$D$9:$M$185,I$7,0)),"",VLOOKUP($E113,'Reablement backsheet'!$D$9:$M$185, I$7,0))</f>
        <v>0.66099999999999992</v>
      </c>
      <c r="J113" s="222">
        <f>IF(ISERROR(VLOOKUP($E113,'Reablement backsheet'!$D$9:$M$185,J$7,0)),"",VLOOKUP($E113,'Reablement backsheet'!$D$9:$M$185, J$7,0))</f>
        <v>1.6999999999999904E-2</v>
      </c>
      <c r="K113" s="222">
        <f>IF(ISERROR(VLOOKUP($E113,'Reablement backsheet'!$D$9:$M$185,K$7,0)),"",VLOOKUP($E113,'Reablement backsheet'!$D$9:$M$185, K$7,0))</f>
        <v>-1.0232876712328864E-2</v>
      </c>
      <c r="L113" s="270"/>
      <c r="M113" s="270"/>
      <c r="P113" s="40"/>
    </row>
    <row r="114" spans="2:16">
      <c r="B114" s="63" t="s">
        <v>26</v>
      </c>
      <c r="C114" s="64" t="s">
        <v>42</v>
      </c>
      <c r="D114" s="66" t="s">
        <v>64</v>
      </c>
      <c r="E114" s="83" t="s">
        <v>223</v>
      </c>
      <c r="F114" s="79" t="s">
        <v>224</v>
      </c>
      <c r="G114" s="222">
        <f>IF(ISERROR(VLOOKUP($E114,'Reablement backsheet'!$D$9:$M$185,G$7,0)),"",VLOOKUP($E114,'Reablement backsheet'!$D$9:$M$185, G$7,0))</f>
        <v>0.85299999999999998</v>
      </c>
      <c r="H114" s="222">
        <f>IF(ISERROR(VLOOKUP($E114,'Reablement backsheet'!$D$193:$M$369,H$7,0)),"",VLOOKUP($E114,'Reablement backsheet'!$D$193:$M$369, H$7,0))</f>
        <v>0.92546583850931663</v>
      </c>
      <c r="I114" s="222">
        <f>IF(ISERROR(VLOOKUP($E114,'Reablement backsheet'!$D$9:$M$185,I$7,0)),"",VLOOKUP($E114,'Reablement backsheet'!$D$9:$M$185, I$7,0))</f>
        <v>0.92299999999999993</v>
      </c>
      <c r="J114" s="222">
        <f>IF(ISERROR(VLOOKUP($E114,'Reablement backsheet'!$D$9:$M$185,J$7,0)),"",VLOOKUP($E114,'Reablement backsheet'!$D$9:$M$185, J$7,0))</f>
        <v>6.9999999999999951E-2</v>
      </c>
      <c r="K114" s="222">
        <f>IF(ISERROR(VLOOKUP($E114,'Reablement backsheet'!$D$9:$M$185,K$7,0)),"",VLOOKUP($E114,'Reablement backsheet'!$D$9:$M$185, K$7,0))</f>
        <v>-2.4658385093166979E-3</v>
      </c>
      <c r="L114" s="270"/>
      <c r="M114" s="270"/>
      <c r="P114" s="40"/>
    </row>
    <row r="115" spans="2:16">
      <c r="B115" s="63" t="s">
        <v>24</v>
      </c>
      <c r="C115" s="64" t="s">
        <v>40</v>
      </c>
      <c r="D115" s="66" t="s">
        <v>70</v>
      </c>
      <c r="E115" s="83" t="s">
        <v>225</v>
      </c>
      <c r="F115" s="79" t="s">
        <v>226</v>
      </c>
      <c r="G115" s="222">
        <f>IF(ISERROR(VLOOKUP($E115,'Reablement backsheet'!$D$9:$M$185,G$7,0)),"",VLOOKUP($E115,'Reablement backsheet'!$D$9:$M$185, G$7,0))</f>
        <v>0.81200000000000006</v>
      </c>
      <c r="H115" s="222">
        <f>IF(ISERROR(VLOOKUP($E115,'Reablement backsheet'!$D$193:$M$369,H$7,0)),"",VLOOKUP($E115,'Reablement backsheet'!$D$193:$M$369, H$7,0))</f>
        <v>0.8571428571428571</v>
      </c>
      <c r="I115" s="222">
        <f>IF(ISERROR(VLOOKUP($E115,'Reablement backsheet'!$D$9:$M$185,I$7,0)),"",VLOOKUP($E115,'Reablement backsheet'!$D$9:$M$185, I$7,0))</f>
        <v>0.81499999999999995</v>
      </c>
      <c r="J115" s="222">
        <f>IF(ISERROR(VLOOKUP($E115,'Reablement backsheet'!$D$9:$M$185,J$7,0)),"",VLOOKUP($E115,'Reablement backsheet'!$D$9:$M$185, J$7,0))</f>
        <v>2.9999999999998916E-3</v>
      </c>
      <c r="K115" s="222">
        <f>IF(ISERROR(VLOOKUP($E115,'Reablement backsheet'!$D$9:$M$185,K$7,0)),"",VLOOKUP($E115,'Reablement backsheet'!$D$9:$M$185, K$7,0))</f>
        <v>-4.2142857142857149E-2</v>
      </c>
      <c r="L115" s="270"/>
      <c r="M115" s="270"/>
      <c r="P115" s="40"/>
    </row>
    <row r="116" spans="2:16">
      <c r="B116" s="63" t="s">
        <v>20</v>
      </c>
      <c r="C116" s="64" t="s">
        <v>28</v>
      </c>
      <c r="D116" s="66" t="s">
        <v>50</v>
      </c>
      <c r="E116" s="83" t="s">
        <v>227</v>
      </c>
      <c r="F116" s="79" t="s">
        <v>228</v>
      </c>
      <c r="G116" s="222">
        <f>IF(ISERROR(VLOOKUP($E116,'Reablement backsheet'!$D$9:$M$185,G$7,0)),"",VLOOKUP($E116,'Reablement backsheet'!$D$9:$M$185, G$7,0))</f>
        <v>0.88400000000000001</v>
      </c>
      <c r="H116" s="222">
        <f>IF(ISERROR(VLOOKUP($E116,'Reablement backsheet'!$D$193:$M$369,H$7,0)),"",VLOOKUP($E116,'Reablement backsheet'!$D$193:$M$369, H$7,0))</f>
        <v>0.8833333333333333</v>
      </c>
      <c r="I116" s="222">
        <f>IF(ISERROR(VLOOKUP($E116,'Reablement backsheet'!$D$9:$M$185,I$7,0)),"",VLOOKUP($E116,'Reablement backsheet'!$D$9:$M$185, I$7,0))</f>
        <v>0.878</v>
      </c>
      <c r="J116" s="222">
        <f>IF(ISERROR(VLOOKUP($E116,'Reablement backsheet'!$D$9:$M$185,J$7,0)),"",VLOOKUP($E116,'Reablement backsheet'!$D$9:$M$185, J$7,0))</f>
        <v>-6.0000000000000053E-3</v>
      </c>
      <c r="K116" s="222">
        <f>IF(ISERROR(VLOOKUP($E116,'Reablement backsheet'!$D$9:$M$185,K$7,0)),"",VLOOKUP($E116,'Reablement backsheet'!$D$9:$M$185, K$7,0))</f>
        <v>-5.3333333333333011E-3</v>
      </c>
      <c r="L116" s="270"/>
      <c r="M116" s="270"/>
      <c r="P116" s="40"/>
    </row>
    <row r="117" spans="2:16">
      <c r="B117" s="63" t="s">
        <v>22</v>
      </c>
      <c r="C117" s="64" t="s">
        <v>42</v>
      </c>
      <c r="D117" s="66" t="s">
        <v>58</v>
      </c>
      <c r="E117" s="83" t="s">
        <v>229</v>
      </c>
      <c r="F117" s="79" t="s">
        <v>230</v>
      </c>
      <c r="G117" s="222">
        <f>IF(ISERROR(VLOOKUP($E117,'Reablement backsheet'!$D$9:$M$185,G$7,0)),"",VLOOKUP($E117,'Reablement backsheet'!$D$9:$M$185, G$7,0))</f>
        <v>0.96599999999999997</v>
      </c>
      <c r="H117" s="222">
        <f>IF(ISERROR(VLOOKUP($E117,'Reablement backsheet'!$D$193:$M$369,H$7,0)),"",VLOOKUP($E117,'Reablement backsheet'!$D$193:$M$369, H$7,0))</f>
        <v>0.93360995850622397</v>
      </c>
      <c r="I117" s="222">
        <f>IF(ISERROR(VLOOKUP($E117,'Reablement backsheet'!$D$9:$M$185,I$7,0)),"",VLOOKUP($E117,'Reablement backsheet'!$D$9:$M$185, I$7,0))</f>
        <v>0.79599999999999993</v>
      </c>
      <c r="J117" s="222">
        <f>IF(ISERROR(VLOOKUP($E117,'Reablement backsheet'!$D$9:$M$185,J$7,0)),"",VLOOKUP($E117,'Reablement backsheet'!$D$9:$M$185, J$7,0))</f>
        <v>-0.17000000000000004</v>
      </c>
      <c r="K117" s="222">
        <f>IF(ISERROR(VLOOKUP($E117,'Reablement backsheet'!$D$9:$M$185,K$7,0)),"",VLOOKUP($E117,'Reablement backsheet'!$D$9:$M$185, K$7,0))</f>
        <v>-0.13760995850622404</v>
      </c>
      <c r="L117" s="270"/>
      <c r="M117" s="270"/>
      <c r="P117" s="40"/>
    </row>
    <row r="118" spans="2:16">
      <c r="B118" s="63" t="s">
        <v>20</v>
      </c>
      <c r="C118" s="64" t="s">
        <v>28</v>
      </c>
      <c r="D118" s="66" t="s">
        <v>50</v>
      </c>
      <c r="E118" s="83" t="s">
        <v>231</v>
      </c>
      <c r="F118" s="79" t="s">
        <v>232</v>
      </c>
      <c r="G118" s="222">
        <f>IF(ISERROR(VLOOKUP($E118,'Reablement backsheet'!$D$9:$M$185,G$7,0)),"",VLOOKUP($E118,'Reablement backsheet'!$D$9:$M$185, G$7,0))</f>
        <v>0.82499999999999996</v>
      </c>
      <c r="H118" s="222">
        <f>IF(ISERROR(VLOOKUP($E118,'Reablement backsheet'!$D$193:$M$369,H$7,0)),"",VLOOKUP($E118,'Reablement backsheet'!$D$193:$M$369, H$7,0))</f>
        <v>0.86561264822134387</v>
      </c>
      <c r="I118" s="222">
        <f>IF(ISERROR(VLOOKUP($E118,'Reablement backsheet'!$D$9:$M$185,I$7,0)),"",VLOOKUP($E118,'Reablement backsheet'!$D$9:$M$185, I$7,0))</f>
        <v>0.81</v>
      </c>
      <c r="J118" s="222">
        <f>IF(ISERROR(VLOOKUP($E118,'Reablement backsheet'!$D$9:$M$185,J$7,0)),"",VLOOKUP($E118,'Reablement backsheet'!$D$9:$M$185, J$7,0))</f>
        <v>-1.4999999999999902E-2</v>
      </c>
      <c r="K118" s="222">
        <f>IF(ISERROR(VLOOKUP($E118,'Reablement backsheet'!$D$9:$M$185,K$7,0)),"",VLOOKUP($E118,'Reablement backsheet'!$D$9:$M$185, K$7,0))</f>
        <v>-5.5612648221343819E-2</v>
      </c>
      <c r="L118" s="270"/>
      <c r="M118" s="270"/>
      <c r="P118" s="40"/>
    </row>
    <row r="119" spans="2:16">
      <c r="B119" s="63" t="s">
        <v>24</v>
      </c>
      <c r="C119" s="64" t="s">
        <v>40</v>
      </c>
      <c r="D119" s="66" t="s">
        <v>70</v>
      </c>
      <c r="E119" s="83" t="s">
        <v>233</v>
      </c>
      <c r="F119" s="79" t="s">
        <v>234</v>
      </c>
      <c r="G119" s="222">
        <f>IF(ISERROR(VLOOKUP($E119,'Reablement backsheet'!$D$9:$M$185,G$7,0)),"",VLOOKUP($E119,'Reablement backsheet'!$D$9:$M$185, G$7,0))</f>
        <v>0.81799999999999995</v>
      </c>
      <c r="H119" s="222">
        <f>IF(ISERROR(VLOOKUP($E119,'Reablement backsheet'!$D$193:$M$369,H$7,0)),"",VLOOKUP($E119,'Reablement backsheet'!$D$193:$M$369, H$7,0))</f>
        <v>0.96</v>
      </c>
      <c r="I119" s="222">
        <f>IF(ISERROR(VLOOKUP($E119,'Reablement backsheet'!$D$9:$M$185,I$7,0)),"",VLOOKUP($E119,'Reablement backsheet'!$D$9:$M$185, I$7,0))</f>
        <v>0.83099999999999996</v>
      </c>
      <c r="J119" s="222">
        <f>IF(ISERROR(VLOOKUP($E119,'Reablement backsheet'!$D$9:$M$185,J$7,0)),"",VLOOKUP($E119,'Reablement backsheet'!$D$9:$M$185, J$7,0))</f>
        <v>1.3000000000000012E-2</v>
      </c>
      <c r="K119" s="222">
        <f>IF(ISERROR(VLOOKUP($E119,'Reablement backsheet'!$D$9:$M$185,K$7,0)),"",VLOOKUP($E119,'Reablement backsheet'!$D$9:$M$185, K$7,0))</f>
        <v>-0.129</v>
      </c>
      <c r="L119" s="270"/>
      <c r="M119" s="270"/>
      <c r="P119" s="40"/>
    </row>
    <row r="120" spans="2:16">
      <c r="B120" s="63" t="s">
        <v>22</v>
      </c>
      <c r="C120" s="64" t="s">
        <v>38</v>
      </c>
      <c r="D120" s="66" t="s">
        <v>60</v>
      </c>
      <c r="E120" s="83" t="s">
        <v>235</v>
      </c>
      <c r="F120" s="79" t="s">
        <v>236</v>
      </c>
      <c r="G120" s="222">
        <f>IF(ISERROR(VLOOKUP($E120,'Reablement backsheet'!$D$9:$M$185,G$7,0)),"",VLOOKUP($E120,'Reablement backsheet'!$D$9:$M$185, G$7,0))</f>
        <v>0.84599999999999997</v>
      </c>
      <c r="H120" s="222">
        <f>IF(ISERROR(VLOOKUP($E120,'Reablement backsheet'!$D$193:$M$369,H$7,0)),"",VLOOKUP($E120,'Reablement backsheet'!$D$193:$M$369, H$7,0))</f>
        <v>0.90049261083743848</v>
      </c>
      <c r="I120" s="222">
        <f>IF(ISERROR(VLOOKUP($E120,'Reablement backsheet'!$D$9:$M$185,I$7,0)),"",VLOOKUP($E120,'Reablement backsheet'!$D$9:$M$185, I$7,0))</f>
        <v>0.91700000000000004</v>
      </c>
      <c r="J120" s="222">
        <f>IF(ISERROR(VLOOKUP($E120,'Reablement backsheet'!$D$9:$M$185,J$7,0)),"",VLOOKUP($E120,'Reablement backsheet'!$D$9:$M$185, J$7,0))</f>
        <v>7.1000000000000063E-2</v>
      </c>
      <c r="K120" s="222">
        <f>IF(ISERROR(VLOOKUP($E120,'Reablement backsheet'!$D$9:$M$185,K$7,0)),"",VLOOKUP($E120,'Reablement backsheet'!$D$9:$M$185, K$7,0))</f>
        <v>1.6507389162561559E-2</v>
      </c>
      <c r="L120" s="270"/>
      <c r="M120" s="270"/>
      <c r="P120" s="40"/>
    </row>
    <row r="121" spans="2:16">
      <c r="B121" s="63" t="s">
        <v>20</v>
      </c>
      <c r="C121" s="64" t="s">
        <v>32</v>
      </c>
      <c r="D121" s="66" t="s">
        <v>46</v>
      </c>
      <c r="E121" s="83" t="s">
        <v>237</v>
      </c>
      <c r="F121" s="79" t="s">
        <v>238</v>
      </c>
      <c r="G121" s="222">
        <f>IF(ISERROR(VLOOKUP($E121,'Reablement backsheet'!$D$9:$M$185,G$7,0)),"",VLOOKUP($E121,'Reablement backsheet'!$D$9:$M$185, G$7,0))</f>
        <v>0.88700000000000001</v>
      </c>
      <c r="H121" s="222">
        <f>IF(ISERROR(VLOOKUP($E121,'Reablement backsheet'!$D$193:$M$369,H$7,0)),"",VLOOKUP($E121,'Reablement backsheet'!$D$193:$M$369, H$7,0))</f>
        <v>0.89473684210526316</v>
      </c>
      <c r="I121" s="222">
        <f>IF(ISERROR(VLOOKUP($E121,'Reablement backsheet'!$D$9:$M$185,I$7,0)),"",VLOOKUP($E121,'Reablement backsheet'!$D$9:$M$185, I$7,0))</f>
        <v>0.90599999999999992</v>
      </c>
      <c r="J121" s="222">
        <f>IF(ISERROR(VLOOKUP($E121,'Reablement backsheet'!$D$9:$M$185,J$7,0)),"",VLOOKUP($E121,'Reablement backsheet'!$D$9:$M$185, J$7,0))</f>
        <v>1.8999999999999906E-2</v>
      </c>
      <c r="K121" s="222">
        <f>IF(ISERROR(VLOOKUP($E121,'Reablement backsheet'!$D$9:$M$185,K$7,0)),"",VLOOKUP($E121,'Reablement backsheet'!$D$9:$M$185, K$7,0))</f>
        <v>1.1263157894736753E-2</v>
      </c>
      <c r="L121" s="270"/>
      <c r="M121" s="270"/>
      <c r="P121" s="40"/>
    </row>
    <row r="122" spans="2:16">
      <c r="B122" s="63" t="s">
        <v>20</v>
      </c>
      <c r="C122" s="64" t="s">
        <v>32</v>
      </c>
      <c r="D122" s="66" t="s">
        <v>46</v>
      </c>
      <c r="E122" s="83" t="s">
        <v>239</v>
      </c>
      <c r="F122" s="79" t="s">
        <v>240</v>
      </c>
      <c r="G122" s="222">
        <f>IF(ISERROR(VLOOKUP($E122,'Reablement backsheet'!$D$9:$M$185,G$7,0)),"",VLOOKUP($E122,'Reablement backsheet'!$D$9:$M$185, G$7,0))</f>
        <v>0.90300000000000002</v>
      </c>
      <c r="H122" s="222">
        <f>IF(ISERROR(VLOOKUP($E122,'Reablement backsheet'!$D$193:$M$369,H$7,0)),"",VLOOKUP($E122,'Reablement backsheet'!$D$193:$M$369, H$7,0))</f>
        <v>0.90598290598290598</v>
      </c>
      <c r="I122" s="222">
        <f>IF(ISERROR(VLOOKUP($E122,'Reablement backsheet'!$D$9:$M$185,I$7,0)),"",VLOOKUP($E122,'Reablement backsheet'!$D$9:$M$185, I$7,0))</f>
        <v>0.91099999999999992</v>
      </c>
      <c r="J122" s="222">
        <f>IF(ISERROR(VLOOKUP($E122,'Reablement backsheet'!$D$9:$M$185,J$7,0)),"",VLOOKUP($E122,'Reablement backsheet'!$D$9:$M$185, J$7,0))</f>
        <v>7.9999999999998961E-3</v>
      </c>
      <c r="K122" s="222">
        <f>IF(ISERROR(VLOOKUP($E122,'Reablement backsheet'!$D$9:$M$185,K$7,0)),"",VLOOKUP($E122,'Reablement backsheet'!$D$9:$M$185, K$7,0))</f>
        <v>5.0170940170939371E-3</v>
      </c>
      <c r="L122" s="270"/>
      <c r="M122" s="270"/>
      <c r="P122" s="40"/>
    </row>
    <row r="123" spans="2:16">
      <c r="B123" s="63" t="s">
        <v>26</v>
      </c>
      <c r="C123" s="64" t="s">
        <v>44</v>
      </c>
      <c r="D123" s="66" t="s">
        <v>62</v>
      </c>
      <c r="E123" s="83" t="s">
        <v>241</v>
      </c>
      <c r="F123" s="79" t="s">
        <v>242</v>
      </c>
      <c r="G123" s="222">
        <f>IF(ISERROR(VLOOKUP($E123,'Reablement backsheet'!$D$9:$M$185,G$7,0)),"",VLOOKUP($E123,'Reablement backsheet'!$D$9:$M$185, G$7,0))</f>
        <v>0.86099999999999999</v>
      </c>
      <c r="H123" s="222">
        <f>IF(ISERROR(VLOOKUP($E123,'Reablement backsheet'!$D$193:$M$369,H$7,0)),"",VLOOKUP($E123,'Reablement backsheet'!$D$193:$M$369, H$7,0))</f>
        <v>0.85</v>
      </c>
      <c r="I123" s="222">
        <f>IF(ISERROR(VLOOKUP($E123,'Reablement backsheet'!$D$9:$M$185,I$7,0)),"",VLOOKUP($E123,'Reablement backsheet'!$D$9:$M$185, I$7,0))</f>
        <v>0.88300000000000001</v>
      </c>
      <c r="J123" s="222">
        <f>IF(ISERROR(VLOOKUP($E123,'Reablement backsheet'!$D$9:$M$185,J$7,0)),"",VLOOKUP($E123,'Reablement backsheet'!$D$9:$M$185, J$7,0))</f>
        <v>2.200000000000002E-2</v>
      </c>
      <c r="K123" s="222">
        <f>IF(ISERROR(VLOOKUP($E123,'Reablement backsheet'!$D$9:$M$185,K$7,0)),"",VLOOKUP($E123,'Reablement backsheet'!$D$9:$M$185, K$7,0))</f>
        <v>3.3000000000000029E-2</v>
      </c>
      <c r="L123" s="270"/>
      <c r="M123" s="270"/>
      <c r="P123" s="40"/>
    </row>
    <row r="124" spans="2:16">
      <c r="B124" s="63" t="s">
        <v>20</v>
      </c>
      <c r="C124" s="64" t="s">
        <v>28</v>
      </c>
      <c r="D124" s="66" t="s">
        <v>50</v>
      </c>
      <c r="E124" s="83" t="s">
        <v>243</v>
      </c>
      <c r="F124" s="79" t="s">
        <v>244</v>
      </c>
      <c r="G124" s="222">
        <f>IF(ISERROR(VLOOKUP($E124,'Reablement backsheet'!$D$9:$M$185,G$7,0)),"",VLOOKUP($E124,'Reablement backsheet'!$D$9:$M$185, G$7,0))</f>
        <v>0.92700000000000005</v>
      </c>
      <c r="H124" s="222">
        <f>IF(ISERROR(VLOOKUP($E124,'Reablement backsheet'!$D$193:$M$369,H$7,0)),"",VLOOKUP($E124,'Reablement backsheet'!$D$193:$M$369, H$7,0))</f>
        <v>0.94035087719298249</v>
      </c>
      <c r="I124" s="222">
        <f>IF(ISERROR(VLOOKUP($E124,'Reablement backsheet'!$D$9:$M$185,I$7,0)),"",VLOOKUP($E124,'Reablement backsheet'!$D$9:$M$185, I$7,0))</f>
        <v>0.93</v>
      </c>
      <c r="J124" s="222">
        <f>IF(ISERROR(VLOOKUP($E124,'Reablement backsheet'!$D$9:$M$185,J$7,0)),"",VLOOKUP($E124,'Reablement backsheet'!$D$9:$M$185, J$7,0))</f>
        <v>3.0000000000000027E-3</v>
      </c>
      <c r="K124" s="222">
        <f>IF(ISERROR(VLOOKUP($E124,'Reablement backsheet'!$D$9:$M$185,K$7,0)),"",VLOOKUP($E124,'Reablement backsheet'!$D$9:$M$185, K$7,0))</f>
        <v>-1.0350877192982444E-2</v>
      </c>
      <c r="L124" s="270"/>
      <c r="M124" s="270"/>
      <c r="P124" s="40"/>
    </row>
    <row r="125" spans="2:16">
      <c r="B125" s="63" t="s">
        <v>20</v>
      </c>
      <c r="C125" s="64" t="s">
        <v>32</v>
      </c>
      <c r="D125" s="66" t="s">
        <v>46</v>
      </c>
      <c r="E125" s="83" t="s">
        <v>245</v>
      </c>
      <c r="F125" s="79" t="s">
        <v>246</v>
      </c>
      <c r="G125" s="222">
        <f>IF(ISERROR(VLOOKUP($E125,'Reablement backsheet'!$D$9:$M$185,G$7,0)),"",VLOOKUP($E125,'Reablement backsheet'!$D$9:$M$185, G$7,0))</f>
        <v>0.878</v>
      </c>
      <c r="H125" s="222">
        <f>IF(ISERROR(VLOOKUP($E125,'Reablement backsheet'!$D$193:$M$369,H$7,0)),"",VLOOKUP($E125,'Reablement backsheet'!$D$193:$M$369, H$7,0))</f>
        <v>0.85548387096774192</v>
      </c>
      <c r="I125" s="222">
        <f>IF(ISERROR(VLOOKUP($E125,'Reablement backsheet'!$D$9:$M$185,I$7,0)),"",VLOOKUP($E125,'Reablement backsheet'!$D$9:$M$185, I$7,0))</f>
        <v>0.82499999999999996</v>
      </c>
      <c r="J125" s="222">
        <f>IF(ISERROR(VLOOKUP($E125,'Reablement backsheet'!$D$9:$M$185,J$7,0)),"",VLOOKUP($E125,'Reablement backsheet'!$D$9:$M$185, J$7,0))</f>
        <v>-5.3000000000000047E-2</v>
      </c>
      <c r="K125" s="222">
        <f>IF(ISERROR(VLOOKUP($E125,'Reablement backsheet'!$D$9:$M$185,K$7,0)),"",VLOOKUP($E125,'Reablement backsheet'!$D$9:$M$185, K$7,0))</f>
        <v>-3.0483870967741966E-2</v>
      </c>
      <c r="L125" s="270"/>
      <c r="M125" s="270"/>
      <c r="P125" s="40"/>
    </row>
    <row r="126" spans="2:16">
      <c r="B126" s="63" t="s">
        <v>22</v>
      </c>
      <c r="C126" s="64" t="s">
        <v>34</v>
      </c>
      <c r="D126" s="66" t="s">
        <v>58</v>
      </c>
      <c r="E126" s="83" t="s">
        <v>247</v>
      </c>
      <c r="F126" s="79" t="s">
        <v>248</v>
      </c>
      <c r="G126" s="222">
        <f>IF(ISERROR(VLOOKUP($E126,'Reablement backsheet'!$D$9:$M$185,G$7,0)),"",VLOOKUP($E126,'Reablement backsheet'!$D$9:$M$185, G$7,0))</f>
        <v>0.70200000000000007</v>
      </c>
      <c r="H126" s="222">
        <f>IF(ISERROR(VLOOKUP($E126,'Reablement backsheet'!$D$193:$M$369,H$7,0)),"",VLOOKUP($E126,'Reablement backsheet'!$D$193:$M$369, H$7,0))</f>
        <v>0.74545454545454548</v>
      </c>
      <c r="I126" s="222">
        <f>IF(ISERROR(VLOOKUP($E126,'Reablement backsheet'!$D$9:$M$185,I$7,0)),"",VLOOKUP($E126,'Reablement backsheet'!$D$9:$M$185, I$7,0))</f>
        <v>0.72900000000000009</v>
      </c>
      <c r="J126" s="222">
        <f>IF(ISERROR(VLOOKUP($E126,'Reablement backsheet'!$D$9:$M$185,J$7,0)),"",VLOOKUP($E126,'Reablement backsheet'!$D$9:$M$185, J$7,0))</f>
        <v>2.7000000000000024E-2</v>
      </c>
      <c r="K126" s="222">
        <f>IF(ISERROR(VLOOKUP($E126,'Reablement backsheet'!$D$9:$M$185,K$7,0)),"",VLOOKUP($E126,'Reablement backsheet'!$D$9:$M$185, K$7,0))</f>
        <v>-1.6454545454545388E-2</v>
      </c>
      <c r="L126" s="270"/>
      <c r="M126" s="270"/>
      <c r="P126" s="40"/>
    </row>
    <row r="127" spans="2:16">
      <c r="B127" s="63" t="s">
        <v>20</v>
      </c>
      <c r="C127" s="64" t="s">
        <v>28</v>
      </c>
      <c r="D127" s="66" t="s">
        <v>50</v>
      </c>
      <c r="E127" s="83" t="s">
        <v>249</v>
      </c>
      <c r="F127" s="79" t="s">
        <v>250</v>
      </c>
      <c r="G127" s="222">
        <f>IF(ISERROR(VLOOKUP($E127,'Reablement backsheet'!$D$9:$M$185,G$7,0)),"",VLOOKUP($E127,'Reablement backsheet'!$D$9:$M$185, G$7,0))</f>
        <v>0.90500000000000003</v>
      </c>
      <c r="H127" s="222">
        <f>IF(ISERROR(VLOOKUP($E127,'Reablement backsheet'!$D$193:$M$369,H$7,0)),"",VLOOKUP($E127,'Reablement backsheet'!$D$193:$M$369, H$7,0))</f>
        <v>0.94888888888888889</v>
      </c>
      <c r="I127" s="222">
        <f>IF(ISERROR(VLOOKUP($E127,'Reablement backsheet'!$D$9:$M$185,I$7,0)),"",VLOOKUP($E127,'Reablement backsheet'!$D$9:$M$185, I$7,0))</f>
        <v>0.94400000000000006</v>
      </c>
      <c r="J127" s="222">
        <f>IF(ISERROR(VLOOKUP($E127,'Reablement backsheet'!$D$9:$M$185,J$7,0)),"",VLOOKUP($E127,'Reablement backsheet'!$D$9:$M$185, J$7,0))</f>
        <v>3.9000000000000035E-2</v>
      </c>
      <c r="K127" s="222">
        <f>IF(ISERROR(VLOOKUP($E127,'Reablement backsheet'!$D$9:$M$185,K$7,0)),"",VLOOKUP($E127,'Reablement backsheet'!$D$9:$M$185, K$7,0))</f>
        <v>-4.8888888888888316E-3</v>
      </c>
      <c r="L127" s="270"/>
      <c r="M127" s="270"/>
      <c r="P127" s="40"/>
    </row>
    <row r="128" spans="2:16">
      <c r="B128" s="63" t="s">
        <v>22</v>
      </c>
      <c r="C128" s="64" t="s">
        <v>34</v>
      </c>
      <c r="D128" s="66" t="s">
        <v>54</v>
      </c>
      <c r="E128" s="83" t="s">
        <v>251</v>
      </c>
      <c r="F128" s="79" t="s">
        <v>252</v>
      </c>
      <c r="G128" s="222">
        <f>IF(ISERROR(VLOOKUP($E128,'Reablement backsheet'!$D$9:$M$185,G$7,0)),"",VLOOKUP($E128,'Reablement backsheet'!$D$9:$M$185, G$7,0))</f>
        <v>0.8</v>
      </c>
      <c r="H128" s="222">
        <f>IF(ISERROR(VLOOKUP($E128,'Reablement backsheet'!$D$193:$M$369,H$7,0)),"",VLOOKUP($E128,'Reablement backsheet'!$D$193:$M$369, H$7,0))</f>
        <v>0.66698666666666673</v>
      </c>
      <c r="I128" s="222">
        <f>IF(ISERROR(VLOOKUP($E128,'Reablement backsheet'!$D$9:$M$185,I$7,0)),"",VLOOKUP($E128,'Reablement backsheet'!$D$9:$M$185, I$7,0))</f>
        <v>0.747</v>
      </c>
      <c r="J128" s="222">
        <f>IF(ISERROR(VLOOKUP($E128,'Reablement backsheet'!$D$9:$M$185,J$7,0)),"",VLOOKUP($E128,'Reablement backsheet'!$D$9:$M$185, J$7,0))</f>
        <v>-5.3000000000000047E-2</v>
      </c>
      <c r="K128" s="222">
        <f>IF(ISERROR(VLOOKUP($E128,'Reablement backsheet'!$D$9:$M$185,K$7,0)),"",VLOOKUP($E128,'Reablement backsheet'!$D$9:$M$185, K$7,0))</f>
        <v>8.001333333333327E-2</v>
      </c>
      <c r="L128" s="270"/>
      <c r="M128" s="270"/>
      <c r="P128" s="40"/>
    </row>
    <row r="129" spans="2:16">
      <c r="B129" s="63" t="s">
        <v>22</v>
      </c>
      <c r="C129" s="64" t="s">
        <v>34</v>
      </c>
      <c r="D129" s="66" t="s">
        <v>54</v>
      </c>
      <c r="E129" s="83" t="s">
        <v>253</v>
      </c>
      <c r="F129" s="79" t="s">
        <v>254</v>
      </c>
      <c r="G129" s="222">
        <f>IF(ISERROR(VLOOKUP($E129,'Reablement backsheet'!$D$9:$M$185,G$7,0)),"",VLOOKUP($E129,'Reablement backsheet'!$D$9:$M$185, G$7,0))</f>
        <v>0.89700000000000002</v>
      </c>
      <c r="H129" s="222">
        <f>IF(ISERROR(VLOOKUP($E129,'Reablement backsheet'!$D$193:$M$369,H$7,0)),"",VLOOKUP($E129,'Reablement backsheet'!$D$193:$M$369, H$7,0))</f>
        <v>0.90677966101694918</v>
      </c>
      <c r="I129" s="222">
        <f>IF(ISERROR(VLOOKUP($E129,'Reablement backsheet'!$D$9:$M$185,I$7,0)),"",VLOOKUP($E129,'Reablement backsheet'!$D$9:$M$185, I$7,0))</f>
        <v>0.91299999999999992</v>
      </c>
      <c r="J129" s="222">
        <f>IF(ISERROR(VLOOKUP($E129,'Reablement backsheet'!$D$9:$M$185,J$7,0)),"",VLOOKUP($E129,'Reablement backsheet'!$D$9:$M$185, J$7,0))</f>
        <v>1.5999999999999903E-2</v>
      </c>
      <c r="K129" s="222">
        <f>IF(ISERROR(VLOOKUP($E129,'Reablement backsheet'!$D$9:$M$185,K$7,0)),"",VLOOKUP($E129,'Reablement backsheet'!$D$9:$M$185, K$7,0))</f>
        <v>6.2203389830507438E-3</v>
      </c>
      <c r="L129" s="270"/>
      <c r="M129" s="270"/>
      <c r="P129" s="40"/>
    </row>
    <row r="130" spans="2:16">
      <c r="B130" s="63" t="s">
        <v>20</v>
      </c>
      <c r="C130" s="64" t="s">
        <v>30</v>
      </c>
      <c r="D130" s="66" t="s">
        <v>48</v>
      </c>
      <c r="E130" s="83" t="s">
        <v>255</v>
      </c>
      <c r="F130" s="79" t="s">
        <v>256</v>
      </c>
      <c r="G130" s="222">
        <f>IF(ISERROR(VLOOKUP($E130,'Reablement backsheet'!$D$9:$M$185,G$7,0)),"",VLOOKUP($E130,'Reablement backsheet'!$D$9:$M$185, G$7,0))</f>
        <v>0.93400000000000005</v>
      </c>
      <c r="H130" s="222">
        <f>IF(ISERROR(VLOOKUP($E130,'Reablement backsheet'!$D$193:$M$369,H$7,0)),"",VLOOKUP($E130,'Reablement backsheet'!$D$193:$M$369, H$7,0))</f>
        <v>0.9</v>
      </c>
      <c r="I130" s="222">
        <f>IF(ISERROR(VLOOKUP($E130,'Reablement backsheet'!$D$9:$M$185,I$7,0)),"",VLOOKUP($E130,'Reablement backsheet'!$D$9:$M$185, I$7,0))</f>
        <v>0.89800000000000002</v>
      </c>
      <c r="J130" s="222">
        <f>IF(ISERROR(VLOOKUP($E130,'Reablement backsheet'!$D$9:$M$185,J$7,0)),"",VLOOKUP($E130,'Reablement backsheet'!$D$9:$M$185, J$7,0))</f>
        <v>-3.6000000000000032E-2</v>
      </c>
      <c r="K130" s="222">
        <f>IF(ISERROR(VLOOKUP($E130,'Reablement backsheet'!$D$9:$M$185,K$7,0)),"",VLOOKUP($E130,'Reablement backsheet'!$D$9:$M$185, K$7,0))</f>
        <v>-2.0000000000000018E-3</v>
      </c>
      <c r="L130" s="270"/>
      <c r="M130" s="270"/>
      <c r="P130" s="40"/>
    </row>
    <row r="131" spans="2:16">
      <c r="B131" s="63" t="s">
        <v>26</v>
      </c>
      <c r="C131" s="64" t="s">
        <v>42</v>
      </c>
      <c r="D131" s="66" t="s">
        <v>66</v>
      </c>
      <c r="E131" s="83" t="s">
        <v>257</v>
      </c>
      <c r="F131" s="79" t="s">
        <v>258</v>
      </c>
      <c r="G131" s="222">
        <f>IF(ISERROR(VLOOKUP($E131,'Reablement backsheet'!$D$9:$M$185,G$7,0)),"",VLOOKUP($E131,'Reablement backsheet'!$D$9:$M$185, G$7,0))</f>
        <v>0.83200000000000007</v>
      </c>
      <c r="H131" s="222">
        <f>IF(ISERROR(VLOOKUP($E131,'Reablement backsheet'!$D$193:$M$369,H$7,0)),"",VLOOKUP($E131,'Reablement backsheet'!$D$193:$M$369, H$7,0))</f>
        <v>0.83200000000000007</v>
      </c>
      <c r="I131" s="222">
        <f>IF(ISERROR(VLOOKUP($E131,'Reablement backsheet'!$D$9:$M$185,I$7,0)),"",VLOOKUP($E131,'Reablement backsheet'!$D$9:$M$185, I$7,0))</f>
        <v>0.81200000000000006</v>
      </c>
      <c r="J131" s="222">
        <f>IF(ISERROR(VLOOKUP($E131,'Reablement backsheet'!$D$9:$M$185,J$7,0)),"",VLOOKUP($E131,'Reablement backsheet'!$D$9:$M$185, J$7,0))</f>
        <v>-2.0000000000000018E-2</v>
      </c>
      <c r="K131" s="222">
        <f>IF(ISERROR(VLOOKUP($E131,'Reablement backsheet'!$D$9:$M$185,K$7,0)),"",VLOOKUP($E131,'Reablement backsheet'!$D$9:$M$185, K$7,0))</f>
        <v>-2.0000000000000018E-2</v>
      </c>
      <c r="L131" s="270"/>
      <c r="M131" s="270"/>
      <c r="P131" s="40"/>
    </row>
    <row r="132" spans="2:16">
      <c r="B132" s="63" t="s">
        <v>22</v>
      </c>
      <c r="C132" s="64" t="s">
        <v>38</v>
      </c>
      <c r="D132" s="66" t="s">
        <v>60</v>
      </c>
      <c r="E132" s="83" t="s">
        <v>259</v>
      </c>
      <c r="F132" s="79" t="s">
        <v>260</v>
      </c>
      <c r="G132" s="222">
        <f>IF(ISERROR(VLOOKUP($E132,'Reablement backsheet'!$D$9:$M$185,G$7,0)),"",VLOOKUP($E132,'Reablement backsheet'!$D$9:$M$185, G$7,0))</f>
        <v>0.70799999999999996</v>
      </c>
      <c r="H132" s="222">
        <f>IF(ISERROR(VLOOKUP($E132,'Reablement backsheet'!$D$193:$M$369,H$7,0)),"",VLOOKUP($E132,'Reablement backsheet'!$D$193:$M$369, H$7,0))</f>
        <v>0.8315412186379928</v>
      </c>
      <c r="I132" s="222">
        <f>IF(ISERROR(VLOOKUP($E132,'Reablement backsheet'!$D$9:$M$185,I$7,0)),"",VLOOKUP($E132,'Reablement backsheet'!$D$9:$M$185, I$7,0))</f>
        <v>0.83299999999999996</v>
      </c>
      <c r="J132" s="222">
        <f>IF(ISERROR(VLOOKUP($E132,'Reablement backsheet'!$D$9:$M$185,J$7,0)),"",VLOOKUP($E132,'Reablement backsheet'!$D$9:$M$185, J$7,0))</f>
        <v>0.125</v>
      </c>
      <c r="K132" s="222">
        <f>IF(ISERROR(VLOOKUP($E132,'Reablement backsheet'!$D$9:$M$185,K$7,0)),"",VLOOKUP($E132,'Reablement backsheet'!$D$9:$M$185, K$7,0))</f>
        <v>1.4587813620071666E-3</v>
      </c>
      <c r="L132" s="270"/>
      <c r="M132" s="270"/>
      <c r="P132" s="40"/>
    </row>
    <row r="133" spans="2:16">
      <c r="B133" s="63" t="s">
        <v>26</v>
      </c>
      <c r="C133" s="64" t="s">
        <v>44</v>
      </c>
      <c r="D133" s="66" t="s">
        <v>62</v>
      </c>
      <c r="E133" s="83" t="s">
        <v>261</v>
      </c>
      <c r="F133" s="79" t="s">
        <v>262</v>
      </c>
      <c r="G133" s="222">
        <f>IF(ISERROR(VLOOKUP($E133,'Reablement backsheet'!$D$9:$M$185,G$7,0)),"",VLOOKUP($E133,'Reablement backsheet'!$D$9:$M$185, G$7,0))</f>
        <v>0.84900000000000009</v>
      </c>
      <c r="H133" s="222">
        <f>IF(ISERROR(VLOOKUP($E133,'Reablement backsheet'!$D$193:$M$369,H$7,0)),"",VLOOKUP($E133,'Reablement backsheet'!$D$193:$M$369, H$7,0))</f>
        <v>0.89866666666666661</v>
      </c>
      <c r="I133" s="222">
        <f>IF(ISERROR(VLOOKUP($E133,'Reablement backsheet'!$D$9:$M$185,I$7,0)),"",VLOOKUP($E133,'Reablement backsheet'!$D$9:$M$185, I$7,0))</f>
        <v>0.85099999999999998</v>
      </c>
      <c r="J133" s="222">
        <f>IF(ISERROR(VLOOKUP($E133,'Reablement backsheet'!$D$9:$M$185,J$7,0)),"",VLOOKUP($E133,'Reablement backsheet'!$D$9:$M$185, J$7,0))</f>
        <v>1.9999999999998908E-3</v>
      </c>
      <c r="K133" s="222">
        <f>IF(ISERROR(VLOOKUP($E133,'Reablement backsheet'!$D$9:$M$185,K$7,0)),"",VLOOKUP($E133,'Reablement backsheet'!$D$9:$M$185, K$7,0))</f>
        <v>-4.7666666666666635E-2</v>
      </c>
      <c r="L133" s="270"/>
      <c r="M133" s="270"/>
      <c r="P133" s="40"/>
    </row>
    <row r="134" spans="2:16">
      <c r="B134" s="63" t="s">
        <v>26</v>
      </c>
      <c r="C134" s="64" t="s">
        <v>42</v>
      </c>
      <c r="D134" s="66" t="s">
        <v>68</v>
      </c>
      <c r="E134" s="83" t="s">
        <v>263</v>
      </c>
      <c r="F134" s="79" t="s">
        <v>264</v>
      </c>
      <c r="G134" s="222">
        <f>IF(ISERROR(VLOOKUP($E134,'Reablement backsheet'!$D$9:$M$185,G$7,0)),"",VLOOKUP($E134,'Reablement backsheet'!$D$9:$M$185, G$7,0))</f>
        <v>0.76200000000000001</v>
      </c>
      <c r="H134" s="222">
        <f>IF(ISERROR(VLOOKUP($E134,'Reablement backsheet'!$D$193:$M$369,H$7,0)),"",VLOOKUP($E134,'Reablement backsheet'!$D$193:$M$369, H$7,0))</f>
        <v>0.85314685314685301</v>
      </c>
      <c r="I134" s="222">
        <f>IF(ISERROR(VLOOKUP($E134,'Reablement backsheet'!$D$9:$M$185,I$7,0)),"",VLOOKUP($E134,'Reablement backsheet'!$D$9:$M$185, I$7,0))</f>
        <v>0.78599999999999992</v>
      </c>
      <c r="J134" s="222">
        <f>IF(ISERROR(VLOOKUP($E134,'Reablement backsheet'!$D$9:$M$185,J$7,0)),"",VLOOKUP($E134,'Reablement backsheet'!$D$9:$M$185, J$7,0))</f>
        <v>2.399999999999991E-2</v>
      </c>
      <c r="K134" s="222">
        <f>IF(ISERROR(VLOOKUP($E134,'Reablement backsheet'!$D$9:$M$185,K$7,0)),"",VLOOKUP($E134,'Reablement backsheet'!$D$9:$M$185, K$7,0))</f>
        <v>-6.7146853146853092E-2</v>
      </c>
      <c r="L134" s="270"/>
      <c r="M134" s="270"/>
      <c r="P134" s="40"/>
    </row>
    <row r="135" spans="2:16">
      <c r="B135" s="63" t="s">
        <v>26</v>
      </c>
      <c r="C135" s="64" t="s">
        <v>42</v>
      </c>
      <c r="D135" s="66" t="s">
        <v>66</v>
      </c>
      <c r="E135" s="83" t="s">
        <v>265</v>
      </c>
      <c r="F135" s="79" t="s">
        <v>266</v>
      </c>
      <c r="G135" s="222">
        <f>IF(ISERROR(VLOOKUP($E135,'Reablement backsheet'!$D$9:$M$185,G$7,0)),"",VLOOKUP($E135,'Reablement backsheet'!$D$9:$M$185, G$7,0))</f>
        <v>0.91500000000000004</v>
      </c>
      <c r="H135" s="222">
        <f>IF(ISERROR(VLOOKUP($E135,'Reablement backsheet'!$D$193:$M$369,H$7,0)),"",VLOOKUP($E135,'Reablement backsheet'!$D$193:$M$369, H$7,0))</f>
        <v>0.95454545454545459</v>
      </c>
      <c r="I135" s="222">
        <f>IF(ISERROR(VLOOKUP($E135,'Reablement backsheet'!$D$9:$M$185,I$7,0)),"",VLOOKUP($E135,'Reablement backsheet'!$D$9:$M$185, I$7,0))</f>
        <v>0.873</v>
      </c>
      <c r="J135" s="222">
        <f>IF(ISERROR(VLOOKUP($E135,'Reablement backsheet'!$D$9:$M$185,J$7,0)),"",VLOOKUP($E135,'Reablement backsheet'!$D$9:$M$185, J$7,0))</f>
        <v>-4.2000000000000037E-2</v>
      </c>
      <c r="K135" s="222">
        <f>IF(ISERROR(VLOOKUP($E135,'Reablement backsheet'!$D$9:$M$185,K$7,0)),"",VLOOKUP($E135,'Reablement backsheet'!$D$9:$M$185, K$7,0))</f>
        <v>-8.1545454545454588E-2</v>
      </c>
      <c r="L135" s="270"/>
      <c r="M135" s="270"/>
      <c r="P135" s="40"/>
    </row>
    <row r="136" spans="2:16">
      <c r="B136" s="63" t="s">
        <v>24</v>
      </c>
      <c r="C136" s="64" t="s">
        <v>40</v>
      </c>
      <c r="D136" s="66" t="s">
        <v>70</v>
      </c>
      <c r="E136" s="83" t="s">
        <v>267</v>
      </c>
      <c r="F136" s="79" t="s">
        <v>268</v>
      </c>
      <c r="G136" s="222">
        <f>IF(ISERROR(VLOOKUP($E136,'Reablement backsheet'!$D$9:$M$185,G$7,0)),"",VLOOKUP($E136,'Reablement backsheet'!$D$9:$M$185, G$7,0))</f>
        <v>0.82700000000000007</v>
      </c>
      <c r="H136" s="222">
        <f>IF(ISERROR(VLOOKUP($E136,'Reablement backsheet'!$D$193:$M$369,H$7,0)),"",VLOOKUP($E136,'Reablement backsheet'!$D$193:$M$369, H$7,0))</f>
        <v>0.85106382978723405</v>
      </c>
      <c r="I136" s="222">
        <f>IF(ISERROR(VLOOKUP($E136,'Reablement backsheet'!$D$9:$M$185,I$7,0)),"",VLOOKUP($E136,'Reablement backsheet'!$D$9:$M$185, I$7,0))</f>
        <v>0.89</v>
      </c>
      <c r="J136" s="222">
        <f>IF(ISERROR(VLOOKUP($E136,'Reablement backsheet'!$D$9:$M$185,J$7,0)),"",VLOOKUP($E136,'Reablement backsheet'!$D$9:$M$185, J$7,0))</f>
        <v>6.2999999999999945E-2</v>
      </c>
      <c r="K136" s="222">
        <f>IF(ISERROR(VLOOKUP($E136,'Reablement backsheet'!$D$9:$M$185,K$7,0)),"",VLOOKUP($E136,'Reablement backsheet'!$D$9:$M$185, K$7,0))</f>
        <v>3.8936170212765964E-2</v>
      </c>
      <c r="L136" s="270"/>
      <c r="M136" s="270"/>
      <c r="P136" s="40"/>
    </row>
    <row r="137" spans="2:16">
      <c r="B137" s="63" t="s">
        <v>20</v>
      </c>
      <c r="C137" s="64" t="s">
        <v>28</v>
      </c>
      <c r="D137" s="66" t="s">
        <v>50</v>
      </c>
      <c r="E137" s="83" t="s">
        <v>269</v>
      </c>
      <c r="F137" s="79" t="s">
        <v>270</v>
      </c>
      <c r="G137" s="222">
        <f>IF(ISERROR(VLOOKUP($E137,'Reablement backsheet'!$D$9:$M$185,G$7,0)),"",VLOOKUP($E137,'Reablement backsheet'!$D$9:$M$185, G$7,0))</f>
        <v>0.82799999999999996</v>
      </c>
      <c r="H137" s="222">
        <f>IF(ISERROR(VLOOKUP($E137,'Reablement backsheet'!$D$193:$M$369,H$7,0)),"",VLOOKUP($E137,'Reablement backsheet'!$D$193:$M$369, H$7,0))</f>
        <v>0.84444444444444444</v>
      </c>
      <c r="I137" s="222">
        <f>IF(ISERROR(VLOOKUP($E137,'Reablement backsheet'!$D$9:$M$185,I$7,0)),"",VLOOKUP($E137,'Reablement backsheet'!$D$9:$M$185, I$7,0))</f>
        <v>0.82799999999999996</v>
      </c>
      <c r="J137" s="222">
        <f>IF(ISERROR(VLOOKUP($E137,'Reablement backsheet'!$D$9:$M$185,J$7,0)),"",VLOOKUP($E137,'Reablement backsheet'!$D$9:$M$185, J$7,0))</f>
        <v>0</v>
      </c>
      <c r="K137" s="222">
        <f>IF(ISERROR(VLOOKUP($E137,'Reablement backsheet'!$D$9:$M$185,K$7,0)),"",VLOOKUP($E137,'Reablement backsheet'!$D$9:$M$185, K$7,0))</f>
        <v>-1.6444444444444484E-2</v>
      </c>
      <c r="L137" s="270"/>
      <c r="M137" s="270"/>
      <c r="P137" s="40"/>
    </row>
    <row r="138" spans="2:16">
      <c r="B138" s="63" t="s">
        <v>24</v>
      </c>
      <c r="C138" s="64" t="s">
        <v>40</v>
      </c>
      <c r="D138" s="66" t="s">
        <v>70</v>
      </c>
      <c r="E138" s="83" t="s">
        <v>271</v>
      </c>
      <c r="F138" s="79" t="s">
        <v>272</v>
      </c>
      <c r="G138" s="222">
        <f>IF(ISERROR(VLOOKUP($E138,'Reablement backsheet'!$D$9:$M$185,G$7,0)),"",VLOOKUP($E138,'Reablement backsheet'!$D$9:$M$185, G$7,0))</f>
        <v>0.87</v>
      </c>
      <c r="H138" s="222">
        <f>IF(ISERROR(VLOOKUP($E138,'Reablement backsheet'!$D$193:$M$369,H$7,0)),"",VLOOKUP($E138,'Reablement backsheet'!$D$193:$M$369, H$7,0))</f>
        <v>0.85238095238095246</v>
      </c>
      <c r="I138" s="222">
        <f>IF(ISERROR(VLOOKUP($E138,'Reablement backsheet'!$D$9:$M$185,I$7,0)),"",VLOOKUP($E138,'Reablement backsheet'!$D$9:$M$185, I$7,0))</f>
        <v>0.8640000000000001</v>
      </c>
      <c r="J138" s="222">
        <f>IF(ISERROR(VLOOKUP($E138,'Reablement backsheet'!$D$9:$M$185,J$7,0)),"",VLOOKUP($E138,'Reablement backsheet'!$D$9:$M$185, J$7,0))</f>
        <v>-5.9999999999998943E-3</v>
      </c>
      <c r="K138" s="222">
        <f>IF(ISERROR(VLOOKUP($E138,'Reablement backsheet'!$D$9:$M$185,K$7,0)),"",VLOOKUP($E138,'Reablement backsheet'!$D$9:$M$185, K$7,0))</f>
        <v>1.161904761904764E-2</v>
      </c>
      <c r="L138" s="270"/>
      <c r="M138" s="270"/>
      <c r="P138" s="40"/>
    </row>
    <row r="139" spans="2:16">
      <c r="B139" s="63" t="s">
        <v>20</v>
      </c>
      <c r="C139" s="64" t="s">
        <v>30</v>
      </c>
      <c r="D139" s="66" t="s">
        <v>48</v>
      </c>
      <c r="E139" s="83" t="s">
        <v>273</v>
      </c>
      <c r="F139" s="79" t="s">
        <v>274</v>
      </c>
      <c r="G139" s="222">
        <f>IF(ISERROR(VLOOKUP($E139,'Reablement backsheet'!$D$9:$M$185,G$7,0)),"",VLOOKUP($E139,'Reablement backsheet'!$D$9:$M$185, G$7,0))</f>
        <v>0.79099999999999993</v>
      </c>
      <c r="H139" s="222">
        <f>IF(ISERROR(VLOOKUP($E139,'Reablement backsheet'!$D$193:$M$369,H$7,0)),"",VLOOKUP($E139,'Reablement backsheet'!$D$193:$M$369, H$7,0))</f>
        <v>0.83030303030303032</v>
      </c>
      <c r="I139" s="222">
        <f>IF(ISERROR(VLOOKUP($E139,'Reablement backsheet'!$D$9:$M$185,I$7,0)),"",VLOOKUP($E139,'Reablement backsheet'!$D$9:$M$185, I$7,0))</f>
        <v>0.84</v>
      </c>
      <c r="J139" s="222">
        <f>IF(ISERROR(VLOOKUP($E139,'Reablement backsheet'!$D$9:$M$185,J$7,0)),"",VLOOKUP($E139,'Reablement backsheet'!$D$9:$M$185, J$7,0))</f>
        <v>4.9000000000000044E-2</v>
      </c>
      <c r="K139" s="222">
        <f>IF(ISERROR(VLOOKUP($E139,'Reablement backsheet'!$D$9:$M$185,K$7,0)),"",VLOOKUP($E139,'Reablement backsheet'!$D$9:$M$185, K$7,0))</f>
        <v>9.6969696969696484E-3</v>
      </c>
      <c r="L139" s="270"/>
      <c r="M139" s="270"/>
      <c r="P139" s="40"/>
    </row>
    <row r="140" spans="2:16">
      <c r="B140" s="63" t="s">
        <v>20</v>
      </c>
      <c r="C140" s="64" t="s">
        <v>32</v>
      </c>
      <c r="D140" s="66" t="s">
        <v>46</v>
      </c>
      <c r="E140" s="83" t="s">
        <v>275</v>
      </c>
      <c r="F140" s="79" t="s">
        <v>276</v>
      </c>
      <c r="G140" s="222">
        <f>IF(ISERROR(VLOOKUP($E140,'Reablement backsheet'!$D$9:$M$185,G$7,0)),"",VLOOKUP($E140,'Reablement backsheet'!$D$9:$M$185, G$7,0))</f>
        <v>0.83499999999999996</v>
      </c>
      <c r="H140" s="222">
        <f>IF(ISERROR(VLOOKUP($E140,'Reablement backsheet'!$D$193:$M$369,H$7,0)),"",VLOOKUP($E140,'Reablement backsheet'!$D$193:$M$369, H$7,0))</f>
        <v>0.9</v>
      </c>
      <c r="I140" s="222">
        <f>IF(ISERROR(VLOOKUP($E140,'Reablement backsheet'!$D$9:$M$185,I$7,0)),"",VLOOKUP($E140,'Reablement backsheet'!$D$9:$M$185, I$7,0))</f>
        <v>0.89599999999999991</v>
      </c>
      <c r="J140" s="222">
        <f>IF(ISERROR(VLOOKUP($E140,'Reablement backsheet'!$D$9:$M$185,J$7,0)),"",VLOOKUP($E140,'Reablement backsheet'!$D$9:$M$185, J$7,0))</f>
        <v>6.0999999999999943E-2</v>
      </c>
      <c r="K140" s="222">
        <f>IF(ISERROR(VLOOKUP($E140,'Reablement backsheet'!$D$9:$M$185,K$7,0)),"",VLOOKUP($E140,'Reablement backsheet'!$D$9:$M$185, K$7,0))</f>
        <v>-4.0000000000001146E-3</v>
      </c>
      <c r="L140" s="270"/>
      <c r="M140" s="270"/>
      <c r="P140" s="40"/>
    </row>
    <row r="141" spans="2:16">
      <c r="B141" s="63" t="s">
        <v>22</v>
      </c>
      <c r="C141" s="64" t="s">
        <v>34</v>
      </c>
      <c r="D141" s="66" t="s">
        <v>58</v>
      </c>
      <c r="E141" s="83" t="s">
        <v>277</v>
      </c>
      <c r="F141" s="79" t="s">
        <v>278</v>
      </c>
      <c r="G141" s="222">
        <f>IF(ISERROR(VLOOKUP($E141,'Reablement backsheet'!$D$9:$M$185,G$7,0)),"",VLOOKUP($E141,'Reablement backsheet'!$D$9:$M$185, G$7,0))</f>
        <v>1</v>
      </c>
      <c r="H141" s="222">
        <f>IF(ISERROR(VLOOKUP($E141,'Reablement backsheet'!$D$193:$M$369,H$7,0)),"",VLOOKUP($E141,'Reablement backsheet'!$D$193:$M$369, H$7,0))</f>
        <v>0.83333333333333348</v>
      </c>
      <c r="I141" s="222">
        <f>IF(ISERROR(VLOOKUP($E141,'Reablement backsheet'!$D$9:$M$185,I$7,0)),"",VLOOKUP($E141,'Reablement backsheet'!$D$9:$M$185, I$7,0))</f>
        <v>1</v>
      </c>
      <c r="J141" s="222">
        <f>IF(ISERROR(VLOOKUP($E141,'Reablement backsheet'!$D$9:$M$185,J$7,0)),"",VLOOKUP($E141,'Reablement backsheet'!$D$9:$M$185, J$7,0))</f>
        <v>0</v>
      </c>
      <c r="K141" s="222">
        <f>IF(ISERROR(VLOOKUP($E141,'Reablement backsheet'!$D$9:$M$185,K$7,0)),"",VLOOKUP($E141,'Reablement backsheet'!$D$9:$M$185, K$7,0))</f>
        <v>0.16666666666666652</v>
      </c>
      <c r="L141" s="270"/>
      <c r="M141" s="270"/>
      <c r="P141" s="40"/>
    </row>
    <row r="142" spans="2:16">
      <c r="B142" s="63" t="s">
        <v>20</v>
      </c>
      <c r="C142" s="64" t="s">
        <v>30</v>
      </c>
      <c r="D142" s="66" t="s">
        <v>48</v>
      </c>
      <c r="E142" s="83" t="s">
        <v>279</v>
      </c>
      <c r="F142" s="79" t="s">
        <v>280</v>
      </c>
      <c r="G142" s="222">
        <f>IF(ISERROR(VLOOKUP($E142,'Reablement backsheet'!$D$9:$M$185,G$7,0)),"",VLOOKUP($E142,'Reablement backsheet'!$D$9:$M$185, G$7,0))</f>
        <v>0.754</v>
      </c>
      <c r="H142" s="222">
        <f>IF(ISERROR(VLOOKUP($E142,'Reablement backsheet'!$D$193:$M$369,H$7,0)),"",VLOOKUP($E142,'Reablement backsheet'!$D$193:$M$369, H$7,0))</f>
        <v>0.80500000000000005</v>
      </c>
      <c r="I142" s="222">
        <f>IF(ISERROR(VLOOKUP($E142,'Reablement backsheet'!$D$9:$M$185,I$7,0)),"",VLOOKUP($E142,'Reablement backsheet'!$D$9:$M$185, I$7,0))</f>
        <v>0.73</v>
      </c>
      <c r="J142" s="222">
        <f>IF(ISERROR(VLOOKUP($E142,'Reablement backsheet'!$D$9:$M$185,J$7,0)),"",VLOOKUP($E142,'Reablement backsheet'!$D$9:$M$185, J$7,0))</f>
        <v>-2.4000000000000021E-2</v>
      </c>
      <c r="K142" s="222">
        <f>IF(ISERROR(VLOOKUP($E142,'Reablement backsheet'!$D$9:$M$185,K$7,0)),"",VLOOKUP($E142,'Reablement backsheet'!$D$9:$M$185, K$7,0))</f>
        <v>-7.5000000000000067E-2</v>
      </c>
      <c r="L142" s="270"/>
      <c r="M142" s="270"/>
      <c r="P142" s="40"/>
    </row>
    <row r="143" spans="2:16">
      <c r="B143" s="63" t="s">
        <v>22</v>
      </c>
      <c r="C143" s="64" t="s">
        <v>36</v>
      </c>
      <c r="D143" s="66" t="s">
        <v>56</v>
      </c>
      <c r="E143" s="83" t="s">
        <v>281</v>
      </c>
      <c r="F143" s="79" t="s">
        <v>282</v>
      </c>
      <c r="G143" s="222">
        <f>IF(ISERROR(VLOOKUP($E143,'Reablement backsheet'!$D$9:$M$185,G$7,0)),"",VLOOKUP($E143,'Reablement backsheet'!$D$9:$M$185, G$7,0))</f>
        <v>0.68599999999999994</v>
      </c>
      <c r="H143" s="222">
        <f>IF(ISERROR(VLOOKUP($E143,'Reablement backsheet'!$D$193:$M$369,H$7,0)),"",VLOOKUP($E143,'Reablement backsheet'!$D$193:$M$369, H$7,0))</f>
        <v>0.8</v>
      </c>
      <c r="I143" s="222">
        <f>IF(ISERROR(VLOOKUP($E143,'Reablement backsheet'!$D$9:$M$185,I$7,0)),"",VLOOKUP($E143,'Reablement backsheet'!$D$9:$M$185, I$7,0))</f>
        <v>0.63800000000000001</v>
      </c>
      <c r="J143" s="222">
        <f>IF(ISERROR(VLOOKUP($E143,'Reablement backsheet'!$D$9:$M$185,J$7,0)),"",VLOOKUP($E143,'Reablement backsheet'!$D$9:$M$185, J$7,0))</f>
        <v>-4.7999999999999932E-2</v>
      </c>
      <c r="K143" s="222">
        <f>IF(ISERROR(VLOOKUP($E143,'Reablement backsheet'!$D$9:$M$185,K$7,0)),"",VLOOKUP($E143,'Reablement backsheet'!$D$9:$M$185, K$7,0))</f>
        <v>-0.16200000000000003</v>
      </c>
      <c r="L143" s="270"/>
      <c r="M143" s="270"/>
      <c r="P143" s="40"/>
    </row>
    <row r="144" spans="2:16">
      <c r="B144" s="63" t="s">
        <v>20</v>
      </c>
      <c r="C144" s="64" t="s">
        <v>30</v>
      </c>
      <c r="D144" s="66" t="s">
        <v>52</v>
      </c>
      <c r="E144" s="83" t="s">
        <v>283</v>
      </c>
      <c r="F144" s="79" t="s">
        <v>284</v>
      </c>
      <c r="G144" s="222">
        <f>IF(ISERROR(VLOOKUP($E144,'Reablement backsheet'!$D$9:$M$185,G$7,0)),"",VLOOKUP($E144,'Reablement backsheet'!$D$9:$M$185, G$7,0))</f>
        <v>0.93099999999999994</v>
      </c>
      <c r="H144" s="222">
        <f>IF(ISERROR(VLOOKUP($E144,'Reablement backsheet'!$D$193:$M$369,H$7,0)),"",VLOOKUP($E144,'Reablement backsheet'!$D$193:$M$369, H$7,0))</f>
        <v>0.92500000000000004</v>
      </c>
      <c r="I144" s="222">
        <f>IF(ISERROR(VLOOKUP($E144,'Reablement backsheet'!$D$9:$M$185,I$7,0)),"",VLOOKUP($E144,'Reablement backsheet'!$D$9:$M$185, I$7,0))</f>
        <v>0.88400000000000001</v>
      </c>
      <c r="J144" s="222">
        <f>IF(ISERROR(VLOOKUP($E144,'Reablement backsheet'!$D$9:$M$185,J$7,0)),"",VLOOKUP($E144,'Reablement backsheet'!$D$9:$M$185, J$7,0))</f>
        <v>-4.6999999999999931E-2</v>
      </c>
      <c r="K144" s="222">
        <f>IF(ISERROR(VLOOKUP($E144,'Reablement backsheet'!$D$9:$M$185,K$7,0)),"",VLOOKUP($E144,'Reablement backsheet'!$D$9:$M$185, K$7,0))</f>
        <v>-4.1000000000000036E-2</v>
      </c>
      <c r="L144" s="270"/>
      <c r="M144" s="270"/>
      <c r="P144" s="40"/>
    </row>
    <row r="145" spans="2:16">
      <c r="B145" s="63" t="s">
        <v>20</v>
      </c>
      <c r="C145" s="64" t="s">
        <v>32</v>
      </c>
      <c r="D145" s="66" t="s">
        <v>46</v>
      </c>
      <c r="E145" s="83" t="s">
        <v>285</v>
      </c>
      <c r="F145" s="79" t="s">
        <v>286</v>
      </c>
      <c r="G145" s="222">
        <f>IF(ISERROR(VLOOKUP($E145,'Reablement backsheet'!$D$9:$M$185,G$7,0)),"",VLOOKUP($E145,'Reablement backsheet'!$D$9:$M$185, G$7,0))</f>
        <v>0.76500000000000001</v>
      </c>
      <c r="H145" s="222">
        <f>IF(ISERROR(VLOOKUP($E145,'Reablement backsheet'!$D$193:$M$369,H$7,0)),"",VLOOKUP($E145,'Reablement backsheet'!$D$193:$M$369, H$7,0))</f>
        <v>0.85333333333333339</v>
      </c>
      <c r="I145" s="222">
        <f>IF(ISERROR(VLOOKUP($E145,'Reablement backsheet'!$D$9:$M$185,I$7,0)),"",VLOOKUP($E145,'Reablement backsheet'!$D$9:$M$185, I$7,0))</f>
        <v>0.76700000000000002</v>
      </c>
      <c r="J145" s="222">
        <f>IF(ISERROR(VLOOKUP($E145,'Reablement backsheet'!$D$9:$M$185,J$7,0)),"",VLOOKUP($E145,'Reablement backsheet'!$D$9:$M$185, J$7,0))</f>
        <v>2.0000000000000018E-3</v>
      </c>
      <c r="K145" s="222">
        <f>IF(ISERROR(VLOOKUP($E145,'Reablement backsheet'!$D$9:$M$185,K$7,0)),"",VLOOKUP($E145,'Reablement backsheet'!$D$9:$M$185, K$7,0))</f>
        <v>-8.6333333333333373E-2</v>
      </c>
      <c r="L145" s="270"/>
      <c r="M145" s="270"/>
      <c r="P145" s="40"/>
    </row>
    <row r="146" spans="2:16">
      <c r="B146" s="63" t="s">
        <v>22</v>
      </c>
      <c r="C146" s="64" t="s">
        <v>36</v>
      </c>
      <c r="D146" s="66" t="s">
        <v>54</v>
      </c>
      <c r="E146" s="83" t="s">
        <v>287</v>
      </c>
      <c r="F146" s="79" t="s">
        <v>288</v>
      </c>
      <c r="G146" s="222">
        <f>IF(ISERROR(VLOOKUP($E146,'Reablement backsheet'!$D$9:$M$185,G$7,0)),"",VLOOKUP($E146,'Reablement backsheet'!$D$9:$M$185, G$7,0))</f>
        <v>0.80599999999999994</v>
      </c>
      <c r="H146" s="222">
        <f>IF(ISERROR(VLOOKUP($E146,'Reablement backsheet'!$D$193:$M$369,H$7,0)),"",VLOOKUP($E146,'Reablement backsheet'!$D$193:$M$369, H$7,0))</f>
        <v>0.83870967741935487</v>
      </c>
      <c r="I146" s="222">
        <f>IF(ISERROR(VLOOKUP($E146,'Reablement backsheet'!$D$9:$M$185,I$7,0)),"",VLOOKUP($E146,'Reablement backsheet'!$D$9:$M$185, I$7,0))</f>
        <v>0.80599999999999994</v>
      </c>
      <c r="J146" s="222">
        <f>IF(ISERROR(VLOOKUP($E146,'Reablement backsheet'!$D$9:$M$185,J$7,0)),"",VLOOKUP($E146,'Reablement backsheet'!$D$9:$M$185, J$7,0))</f>
        <v>0</v>
      </c>
      <c r="K146" s="222">
        <f>IF(ISERROR(VLOOKUP($E146,'Reablement backsheet'!$D$9:$M$185,K$7,0)),"",VLOOKUP($E146,'Reablement backsheet'!$D$9:$M$185, K$7,0))</f>
        <v>-3.2709677419354932E-2</v>
      </c>
      <c r="L146" s="270"/>
      <c r="M146" s="270"/>
      <c r="P146" s="40"/>
    </row>
    <row r="147" spans="2:16">
      <c r="B147" s="63" t="s">
        <v>26</v>
      </c>
      <c r="C147" s="64" t="s">
        <v>42</v>
      </c>
      <c r="D147" s="66" t="s">
        <v>66</v>
      </c>
      <c r="E147" s="83" t="s">
        <v>289</v>
      </c>
      <c r="F147" s="79" t="s">
        <v>290</v>
      </c>
      <c r="G147" s="222">
        <f>IF(ISERROR(VLOOKUP($E147,'Reablement backsheet'!$D$9:$M$185,G$7,0)),"",VLOOKUP($E147,'Reablement backsheet'!$D$9:$M$185, G$7,0))</f>
        <v>1</v>
      </c>
      <c r="H147" s="222">
        <f>IF(ISERROR(VLOOKUP($E147,'Reablement backsheet'!$D$193:$M$369,H$7,0)),"",VLOOKUP($E147,'Reablement backsheet'!$D$193:$M$369, H$7,0))</f>
        <v>0.94285714285714273</v>
      </c>
      <c r="I147" s="222">
        <f>IF(ISERROR(VLOOKUP($E147,'Reablement backsheet'!$D$9:$M$185,I$7,0)),"",VLOOKUP($E147,'Reablement backsheet'!$D$9:$M$185, I$7,0))</f>
        <v>0.87599999999999989</v>
      </c>
      <c r="J147" s="222">
        <f>IF(ISERROR(VLOOKUP($E147,'Reablement backsheet'!$D$9:$M$185,J$7,0)),"",VLOOKUP($E147,'Reablement backsheet'!$D$9:$M$185, J$7,0))</f>
        <v>-0.12400000000000011</v>
      </c>
      <c r="K147" s="222">
        <f>IF(ISERROR(VLOOKUP($E147,'Reablement backsheet'!$D$9:$M$185,K$7,0)),"",VLOOKUP($E147,'Reablement backsheet'!$D$9:$M$185, K$7,0))</f>
        <v>-6.6857142857142837E-2</v>
      </c>
      <c r="L147" s="270"/>
      <c r="M147" s="270"/>
      <c r="P147" s="40"/>
    </row>
    <row r="148" spans="2:16">
      <c r="B148" s="63" t="s">
        <v>22</v>
      </c>
      <c r="C148" s="64" t="s">
        <v>36</v>
      </c>
      <c r="D148" s="66" t="s">
        <v>56</v>
      </c>
      <c r="E148" s="83" t="s">
        <v>291</v>
      </c>
      <c r="F148" s="79" t="s">
        <v>292</v>
      </c>
      <c r="G148" s="222">
        <f>IF(ISERROR(VLOOKUP($E148,'Reablement backsheet'!$D$9:$M$185,G$7,0)),"",VLOOKUP($E148,'Reablement backsheet'!$D$9:$M$185, G$7,0))</f>
        <v>0.69</v>
      </c>
      <c r="H148" s="222">
        <f>IF(ISERROR(VLOOKUP($E148,'Reablement backsheet'!$D$193:$M$369,H$7,0)),"",VLOOKUP($E148,'Reablement backsheet'!$D$193:$M$369, H$7,0))</f>
        <v>0.8833333333333333</v>
      </c>
      <c r="I148" s="222">
        <f>IF(ISERROR(VLOOKUP($E148,'Reablement backsheet'!$D$9:$M$185,I$7,0)),"",VLOOKUP($E148,'Reablement backsheet'!$D$9:$M$185, I$7,0))</f>
        <v>0.86299999999999999</v>
      </c>
      <c r="J148" s="222">
        <f>IF(ISERROR(VLOOKUP($E148,'Reablement backsheet'!$D$9:$M$185,J$7,0)),"",VLOOKUP($E148,'Reablement backsheet'!$D$9:$M$185, J$7,0))</f>
        <v>0.17300000000000004</v>
      </c>
      <c r="K148" s="222">
        <f>IF(ISERROR(VLOOKUP($E148,'Reablement backsheet'!$D$9:$M$185,K$7,0)),"",VLOOKUP($E148,'Reablement backsheet'!$D$9:$M$185, K$7,0))</f>
        <v>-2.0333333333333314E-2</v>
      </c>
      <c r="L148" s="270"/>
      <c r="M148" s="270"/>
      <c r="P148" s="40"/>
    </row>
    <row r="149" spans="2:16">
      <c r="B149" s="63" t="s">
        <v>26</v>
      </c>
      <c r="C149" s="64" t="s">
        <v>44</v>
      </c>
      <c r="D149" s="66" t="s">
        <v>62</v>
      </c>
      <c r="E149" s="83" t="s">
        <v>293</v>
      </c>
      <c r="F149" s="79" t="s">
        <v>294</v>
      </c>
      <c r="G149" s="222">
        <f>IF(ISERROR(VLOOKUP($E149,'Reablement backsheet'!$D$9:$M$185,G$7,0)),"",VLOOKUP($E149,'Reablement backsheet'!$D$9:$M$185, G$7,0))</f>
        <v>0.879</v>
      </c>
      <c r="H149" s="222">
        <f>IF(ISERROR(VLOOKUP($E149,'Reablement backsheet'!$D$193:$M$369,H$7,0)),"",VLOOKUP($E149,'Reablement backsheet'!$D$193:$M$369, H$7,0))</f>
        <v>0.84895104895104911</v>
      </c>
      <c r="I149" s="222">
        <f>IF(ISERROR(VLOOKUP($E149,'Reablement backsheet'!$D$9:$M$185,I$7,0)),"",VLOOKUP($E149,'Reablement backsheet'!$D$9:$M$185, I$7,0))</f>
        <v>0.91400000000000003</v>
      </c>
      <c r="J149" s="222">
        <f>IF(ISERROR(VLOOKUP($E149,'Reablement backsheet'!$D$9:$M$185,J$7,0)),"",VLOOKUP($E149,'Reablement backsheet'!$D$9:$M$185, J$7,0))</f>
        <v>3.5000000000000031E-2</v>
      </c>
      <c r="K149" s="222">
        <f>IF(ISERROR(VLOOKUP($E149,'Reablement backsheet'!$D$9:$M$185,K$7,0)),"",VLOOKUP($E149,'Reablement backsheet'!$D$9:$M$185, K$7,0))</f>
        <v>6.504895104895092E-2</v>
      </c>
      <c r="L149" s="270"/>
      <c r="M149" s="270"/>
      <c r="P149" s="40"/>
    </row>
    <row r="150" spans="2:16">
      <c r="B150" s="63" t="s">
        <v>26</v>
      </c>
      <c r="C150" s="64" t="s">
        <v>44</v>
      </c>
      <c r="D150" s="66" t="s">
        <v>62</v>
      </c>
      <c r="E150" s="83" t="s">
        <v>295</v>
      </c>
      <c r="F150" s="79" t="s">
        <v>296</v>
      </c>
      <c r="G150" s="222">
        <f>IF(ISERROR(VLOOKUP($E150,'Reablement backsheet'!$D$9:$M$185,G$7,0)),"",VLOOKUP($E150,'Reablement backsheet'!$D$9:$M$185, G$7,0))</f>
        <v>0.81</v>
      </c>
      <c r="H150" s="222">
        <f>IF(ISERROR(VLOOKUP($E150,'Reablement backsheet'!$D$193:$M$369,H$7,0)),"",VLOOKUP($E150,'Reablement backsheet'!$D$193:$M$369, H$7,0))</f>
        <v>0.92261904761904778</v>
      </c>
      <c r="I150" s="222">
        <f>IF(ISERROR(VLOOKUP($E150,'Reablement backsheet'!$D$9:$M$185,I$7,0)),"",VLOOKUP($E150,'Reablement backsheet'!$D$9:$M$185, I$7,0))</f>
        <v>0.82700000000000007</v>
      </c>
      <c r="J150" s="222">
        <f>IF(ISERROR(VLOOKUP($E150,'Reablement backsheet'!$D$9:$M$185,J$7,0)),"",VLOOKUP($E150,'Reablement backsheet'!$D$9:$M$185, J$7,0))</f>
        <v>1.7000000000000015E-2</v>
      </c>
      <c r="K150" s="222">
        <f>IF(ISERROR(VLOOKUP($E150,'Reablement backsheet'!$D$9:$M$185,K$7,0)),"",VLOOKUP($E150,'Reablement backsheet'!$D$9:$M$185, K$7,0))</f>
        <v>-9.5619047619047715E-2</v>
      </c>
      <c r="L150" s="270"/>
      <c r="M150" s="270"/>
      <c r="P150" s="40"/>
    </row>
    <row r="151" spans="2:16">
      <c r="B151" s="63" t="s">
        <v>20</v>
      </c>
      <c r="C151" s="64" t="s">
        <v>28</v>
      </c>
      <c r="D151" s="66" t="s">
        <v>50</v>
      </c>
      <c r="E151" s="83" t="s">
        <v>297</v>
      </c>
      <c r="F151" s="79" t="s">
        <v>298</v>
      </c>
      <c r="G151" s="222">
        <f>IF(ISERROR(VLOOKUP($E151,'Reablement backsheet'!$D$9:$M$185,G$7,0)),"",VLOOKUP($E151,'Reablement backsheet'!$D$9:$M$185, G$7,0))</f>
        <v>0.873</v>
      </c>
      <c r="H151" s="222">
        <f>IF(ISERROR(VLOOKUP($E151,'Reablement backsheet'!$D$193:$M$369,H$7,0)),"",VLOOKUP($E151,'Reablement backsheet'!$D$193:$M$369, H$7,0))</f>
        <v>0.83144368858654583</v>
      </c>
      <c r="I151" s="222">
        <f>IF(ISERROR(VLOOKUP($E151,'Reablement backsheet'!$D$9:$M$185,I$7,0)),"",VLOOKUP($E151,'Reablement backsheet'!$D$9:$M$185, I$7,0))</f>
        <v>0.82900000000000007</v>
      </c>
      <c r="J151" s="222">
        <f>IF(ISERROR(VLOOKUP($E151,'Reablement backsheet'!$D$9:$M$185,J$7,0)),"",VLOOKUP($E151,'Reablement backsheet'!$D$9:$M$185, J$7,0))</f>
        <v>-4.3999999999999928E-2</v>
      </c>
      <c r="K151" s="222">
        <f>IF(ISERROR(VLOOKUP($E151,'Reablement backsheet'!$D$9:$M$185,K$7,0)),"",VLOOKUP($E151,'Reablement backsheet'!$D$9:$M$185, K$7,0))</f>
        <v>-2.4436885865457558E-3</v>
      </c>
      <c r="L151" s="270"/>
      <c r="M151" s="270"/>
      <c r="P151" s="40"/>
    </row>
    <row r="152" spans="2:16">
      <c r="B152" s="63" t="s">
        <v>26</v>
      </c>
      <c r="C152" s="64" t="s">
        <v>42</v>
      </c>
      <c r="D152" s="66" t="s">
        <v>68</v>
      </c>
      <c r="E152" s="83" t="s">
        <v>299</v>
      </c>
      <c r="F152" s="79" t="s">
        <v>300</v>
      </c>
      <c r="G152" s="222">
        <f>IF(ISERROR(VLOOKUP($E152,'Reablement backsheet'!$D$9:$M$185,G$7,0)),"",VLOOKUP($E152,'Reablement backsheet'!$D$9:$M$185, G$7,0))</f>
        <v>0.72699999999999998</v>
      </c>
      <c r="H152" s="222">
        <f>IF(ISERROR(VLOOKUP($E152,'Reablement backsheet'!$D$193:$M$369,H$7,0)),"",VLOOKUP($E152,'Reablement backsheet'!$D$193:$M$369, H$7,0))</f>
        <v>0.88983050847457623</v>
      </c>
      <c r="I152" s="222">
        <f>IF(ISERROR(VLOOKUP($E152,'Reablement backsheet'!$D$9:$M$185,I$7,0)),"",VLOOKUP($E152,'Reablement backsheet'!$D$9:$M$185, I$7,0))</f>
        <v>0.78599999999999992</v>
      </c>
      <c r="J152" s="222">
        <f>IF(ISERROR(VLOOKUP($E152,'Reablement backsheet'!$D$9:$M$185,J$7,0)),"",VLOOKUP($E152,'Reablement backsheet'!$D$9:$M$185, J$7,0))</f>
        <v>5.8999999999999941E-2</v>
      </c>
      <c r="K152" s="222">
        <f>IF(ISERROR(VLOOKUP($E152,'Reablement backsheet'!$D$9:$M$185,K$7,0)),"",VLOOKUP($E152,'Reablement backsheet'!$D$9:$M$185, K$7,0))</f>
        <v>-0.10383050847457631</v>
      </c>
      <c r="L152" s="270"/>
      <c r="M152" s="270"/>
      <c r="P152" s="40"/>
    </row>
    <row r="153" spans="2:16">
      <c r="B153" s="63" t="s">
        <v>22</v>
      </c>
      <c r="C153" s="64" t="s">
        <v>38</v>
      </c>
      <c r="D153" s="66" t="s">
        <v>60</v>
      </c>
      <c r="E153" s="83" t="s">
        <v>301</v>
      </c>
      <c r="F153" s="79" t="s">
        <v>302</v>
      </c>
      <c r="G153" s="222">
        <f>IF(ISERROR(VLOOKUP($E153,'Reablement backsheet'!$D$9:$M$185,G$7,0)),"",VLOOKUP($E153,'Reablement backsheet'!$D$9:$M$185, G$7,0))</f>
        <v>0.77400000000000002</v>
      </c>
      <c r="H153" s="222">
        <f>IF(ISERROR(VLOOKUP($E153,'Reablement backsheet'!$D$193:$M$369,H$7,0)),"",VLOOKUP($E153,'Reablement backsheet'!$D$193:$M$369, H$7,0))</f>
        <v>0.8</v>
      </c>
      <c r="I153" s="222">
        <f>IF(ISERROR(VLOOKUP($E153,'Reablement backsheet'!$D$9:$M$185,I$7,0)),"",VLOOKUP($E153,'Reablement backsheet'!$D$9:$M$185, I$7,0))</f>
        <v>0.87400000000000011</v>
      </c>
      <c r="J153" s="222">
        <f>IF(ISERROR(VLOOKUP($E153,'Reablement backsheet'!$D$9:$M$185,J$7,0)),"",VLOOKUP($E153,'Reablement backsheet'!$D$9:$M$185, J$7,0))</f>
        <v>0.10000000000000009</v>
      </c>
      <c r="K153" s="222">
        <f>IF(ISERROR(VLOOKUP($E153,'Reablement backsheet'!$D$9:$M$185,K$7,0)),"",VLOOKUP($E153,'Reablement backsheet'!$D$9:$M$185, K$7,0))</f>
        <v>7.4000000000000066E-2</v>
      </c>
      <c r="L153" s="270"/>
      <c r="M153" s="270"/>
      <c r="P153" s="40"/>
    </row>
    <row r="154" spans="2:16">
      <c r="B154" s="63" t="s">
        <v>24</v>
      </c>
      <c r="C154" s="64" t="s">
        <v>40</v>
      </c>
      <c r="D154" s="66" t="s">
        <v>70</v>
      </c>
      <c r="E154" s="83" t="s">
        <v>303</v>
      </c>
      <c r="F154" s="79" t="s">
        <v>304</v>
      </c>
      <c r="G154" s="222">
        <f>IF(ISERROR(VLOOKUP($E154,'Reablement backsheet'!$D$9:$M$185,G$7,0)),"",VLOOKUP($E154,'Reablement backsheet'!$D$9:$M$185, G$7,0))</f>
        <v>0.86199999999999999</v>
      </c>
      <c r="H154" s="222">
        <f>IF(ISERROR(VLOOKUP($E154,'Reablement backsheet'!$D$193:$M$369,H$7,0)),"",VLOOKUP($E154,'Reablement backsheet'!$D$193:$M$369, H$7,0))</f>
        <v>0.90400000000000003</v>
      </c>
      <c r="I154" s="222">
        <f>IF(ISERROR(VLOOKUP($E154,'Reablement backsheet'!$D$9:$M$185,I$7,0)),"",VLOOKUP($E154,'Reablement backsheet'!$D$9:$M$185, I$7,0))</f>
        <v>0.91900000000000004</v>
      </c>
      <c r="J154" s="222">
        <f>IF(ISERROR(VLOOKUP($E154,'Reablement backsheet'!$D$9:$M$185,J$7,0)),"",VLOOKUP($E154,'Reablement backsheet'!$D$9:$M$185, J$7,0))</f>
        <v>5.7000000000000051E-2</v>
      </c>
      <c r="K154" s="222">
        <f>IF(ISERROR(VLOOKUP($E154,'Reablement backsheet'!$D$9:$M$185,K$7,0)),"",VLOOKUP($E154,'Reablement backsheet'!$D$9:$M$185, K$7,0))</f>
        <v>1.5000000000000013E-2</v>
      </c>
      <c r="L154" s="270"/>
      <c r="M154" s="270"/>
      <c r="P154" s="40"/>
    </row>
    <row r="155" spans="2:16">
      <c r="B155" s="63" t="s">
        <v>20</v>
      </c>
      <c r="C155" s="64" t="s">
        <v>30</v>
      </c>
      <c r="D155" s="66" t="s">
        <v>52</v>
      </c>
      <c r="E155" s="83" t="s">
        <v>305</v>
      </c>
      <c r="F155" s="79" t="s">
        <v>306</v>
      </c>
      <c r="G155" s="222">
        <f>IF(ISERROR(VLOOKUP($E155,'Reablement backsheet'!$D$9:$M$185,G$7,0)),"",VLOOKUP($E155,'Reablement backsheet'!$D$9:$M$185, G$7,0))</f>
        <v>0.88</v>
      </c>
      <c r="H155" s="222">
        <f>IF(ISERROR(VLOOKUP($E155,'Reablement backsheet'!$D$193:$M$369,H$7,0)),"",VLOOKUP($E155,'Reablement backsheet'!$D$193:$M$369, H$7,0))</f>
        <v>0.91851851851851851</v>
      </c>
      <c r="I155" s="222">
        <f>IF(ISERROR(VLOOKUP($E155,'Reablement backsheet'!$D$9:$M$185,I$7,0)),"",VLOOKUP($E155,'Reablement backsheet'!$D$9:$M$185, I$7,0))</f>
        <v>0.94299999999999995</v>
      </c>
      <c r="J155" s="222">
        <f>IF(ISERROR(VLOOKUP($E155,'Reablement backsheet'!$D$9:$M$185,J$7,0)),"",VLOOKUP($E155,'Reablement backsheet'!$D$9:$M$185, J$7,0))</f>
        <v>6.2999999999999945E-2</v>
      </c>
      <c r="K155" s="222">
        <f>IF(ISERROR(VLOOKUP($E155,'Reablement backsheet'!$D$9:$M$185,K$7,0)),"",VLOOKUP($E155,'Reablement backsheet'!$D$9:$M$185, K$7,0))</f>
        <v>2.4481481481481437E-2</v>
      </c>
      <c r="L155" s="270"/>
      <c r="M155" s="270"/>
      <c r="P155" s="40"/>
    </row>
    <row r="156" spans="2:16">
      <c r="B156" s="63" t="s">
        <v>22</v>
      </c>
      <c r="C156" s="64" t="s">
        <v>36</v>
      </c>
      <c r="D156" s="66" t="s">
        <v>54</v>
      </c>
      <c r="E156" s="83" t="s">
        <v>307</v>
      </c>
      <c r="F156" s="79" t="s">
        <v>308</v>
      </c>
      <c r="G156" s="222">
        <f>IF(ISERROR(VLOOKUP($E156,'Reablement backsheet'!$D$9:$M$185,G$7,0)),"",VLOOKUP($E156,'Reablement backsheet'!$D$9:$M$185, G$7,0))</f>
        <v>0.8859999999999999</v>
      </c>
      <c r="H156" s="222">
        <f>IF(ISERROR(VLOOKUP($E156,'Reablement backsheet'!$D$193:$M$369,H$7,0)),"",VLOOKUP($E156,'Reablement backsheet'!$D$193:$M$369, H$7,0))</f>
        <v>0.86433566433566422</v>
      </c>
      <c r="I156" s="222">
        <f>IF(ISERROR(VLOOKUP($E156,'Reablement backsheet'!$D$9:$M$185,I$7,0)),"",VLOOKUP($E156,'Reablement backsheet'!$D$9:$M$185, I$7,0))</f>
        <v>0.878</v>
      </c>
      <c r="J156" s="222">
        <f>IF(ISERROR(VLOOKUP($E156,'Reablement backsheet'!$D$9:$M$185,J$7,0)),"",VLOOKUP($E156,'Reablement backsheet'!$D$9:$M$185, J$7,0))</f>
        <v>-7.9999999999998961E-3</v>
      </c>
      <c r="K156" s="222">
        <f>IF(ISERROR(VLOOKUP($E156,'Reablement backsheet'!$D$9:$M$185,K$7,0)),"",VLOOKUP($E156,'Reablement backsheet'!$D$9:$M$185, K$7,0))</f>
        <v>1.3664335664335781E-2</v>
      </c>
      <c r="L156" s="270"/>
      <c r="M156" s="270"/>
      <c r="P156" s="40"/>
    </row>
    <row r="157" spans="2:16">
      <c r="B157" s="63" t="s">
        <v>20</v>
      </c>
      <c r="C157" s="64" t="s">
        <v>30</v>
      </c>
      <c r="D157" s="66" t="s">
        <v>48</v>
      </c>
      <c r="E157" s="83" t="s">
        <v>309</v>
      </c>
      <c r="F157" s="79" t="s">
        <v>310</v>
      </c>
      <c r="G157" s="222">
        <f>IF(ISERROR(VLOOKUP($E157,'Reablement backsheet'!$D$9:$M$185,G$7,0)),"",VLOOKUP($E157,'Reablement backsheet'!$D$9:$M$185, G$7,0))</f>
        <v>0.875</v>
      </c>
      <c r="H157" s="222">
        <f>IF(ISERROR(VLOOKUP($E157,'Reablement backsheet'!$D$193:$M$369,H$7,0)),"",VLOOKUP($E157,'Reablement backsheet'!$D$193:$M$369, H$7,0))</f>
        <v>0.89247311827956988</v>
      </c>
      <c r="I157" s="222">
        <f>IF(ISERROR(VLOOKUP($E157,'Reablement backsheet'!$D$9:$M$185,I$7,0)),"",VLOOKUP($E157,'Reablement backsheet'!$D$9:$M$185, I$7,0))</f>
        <v>0.8859999999999999</v>
      </c>
      <c r="J157" s="222">
        <f>IF(ISERROR(VLOOKUP($E157,'Reablement backsheet'!$D$9:$M$185,J$7,0)),"",VLOOKUP($E157,'Reablement backsheet'!$D$9:$M$185, J$7,0))</f>
        <v>1.0999999999999899E-2</v>
      </c>
      <c r="K157" s="222">
        <f>IF(ISERROR(VLOOKUP($E157,'Reablement backsheet'!$D$9:$M$185,K$7,0)),"",VLOOKUP($E157,'Reablement backsheet'!$D$9:$M$185, K$7,0))</f>
        <v>-6.4731182795699782E-3</v>
      </c>
      <c r="L157" s="270"/>
      <c r="M157" s="270"/>
      <c r="P157" s="40"/>
    </row>
    <row r="158" spans="2:16">
      <c r="B158" s="63" t="s">
        <v>20</v>
      </c>
      <c r="C158" s="64" t="s">
        <v>28</v>
      </c>
      <c r="D158" s="66" t="s">
        <v>50</v>
      </c>
      <c r="E158" s="83" t="s">
        <v>311</v>
      </c>
      <c r="F158" s="79" t="s">
        <v>312</v>
      </c>
      <c r="G158" s="222">
        <f>IF(ISERROR(VLOOKUP($E158,'Reablement backsheet'!$D$9:$M$185,G$7,0)),"",VLOOKUP($E158,'Reablement backsheet'!$D$9:$M$185, G$7,0))</f>
        <v>0.89900000000000002</v>
      </c>
      <c r="H158" s="222">
        <f>IF(ISERROR(VLOOKUP($E158,'Reablement backsheet'!$D$193:$M$369,H$7,0)),"",VLOOKUP($E158,'Reablement backsheet'!$D$193:$M$369, H$7,0))</f>
        <v>0.8640000000000001</v>
      </c>
      <c r="I158" s="222">
        <f>IF(ISERROR(VLOOKUP($E158,'Reablement backsheet'!$D$9:$M$185,I$7,0)),"",VLOOKUP($E158,'Reablement backsheet'!$D$9:$M$185, I$7,0))</f>
        <v>0.88900000000000001</v>
      </c>
      <c r="J158" s="222">
        <f>IF(ISERROR(VLOOKUP($E158,'Reablement backsheet'!$D$9:$M$185,J$7,0)),"",VLOOKUP($E158,'Reablement backsheet'!$D$9:$M$185, J$7,0))</f>
        <v>-1.0000000000000009E-2</v>
      </c>
      <c r="K158" s="222">
        <f>IF(ISERROR(VLOOKUP($E158,'Reablement backsheet'!$D$9:$M$185,K$7,0)),"",VLOOKUP($E158,'Reablement backsheet'!$D$9:$M$185, K$7,0))</f>
        <v>2.4999999999999911E-2</v>
      </c>
      <c r="L158" s="270"/>
      <c r="M158" s="270"/>
      <c r="P158" s="40"/>
    </row>
    <row r="159" spans="2:16">
      <c r="B159" s="63" t="s">
        <v>22</v>
      </c>
      <c r="C159" s="64" t="s">
        <v>36</v>
      </c>
      <c r="D159" s="66" t="s">
        <v>54</v>
      </c>
      <c r="E159" s="83" t="s">
        <v>313</v>
      </c>
      <c r="F159" s="79" t="s">
        <v>314</v>
      </c>
      <c r="G159" s="222">
        <f>IF(ISERROR(VLOOKUP($E159,'Reablement backsheet'!$D$9:$M$185,G$7,0)),"",VLOOKUP($E159,'Reablement backsheet'!$D$9:$M$185, G$7,0))</f>
        <v>0.91900000000000004</v>
      </c>
      <c r="H159" s="222">
        <f>IF(ISERROR(VLOOKUP($E159,'Reablement backsheet'!$D$193:$M$369,H$7,0)),"",VLOOKUP($E159,'Reablement backsheet'!$D$193:$M$369, H$7,0))</f>
        <v>0.89230769230769236</v>
      </c>
      <c r="I159" s="222">
        <f>IF(ISERROR(VLOOKUP($E159,'Reablement backsheet'!$D$9:$M$185,I$7,0)),"",VLOOKUP($E159,'Reablement backsheet'!$D$9:$M$185, I$7,0))</f>
        <v>0.745</v>
      </c>
      <c r="J159" s="222">
        <f>IF(ISERROR(VLOOKUP($E159,'Reablement backsheet'!$D$9:$M$185,J$7,0)),"",VLOOKUP($E159,'Reablement backsheet'!$D$9:$M$185, J$7,0))</f>
        <v>-0.17400000000000004</v>
      </c>
      <c r="K159" s="222">
        <f>IF(ISERROR(VLOOKUP($E159,'Reablement backsheet'!$D$9:$M$185,K$7,0)),"",VLOOKUP($E159,'Reablement backsheet'!$D$9:$M$185, K$7,0))</f>
        <v>-0.14730769230769236</v>
      </c>
      <c r="L159" s="270"/>
      <c r="M159" s="270"/>
      <c r="P159" s="40"/>
    </row>
    <row r="160" spans="2:16">
      <c r="B160" s="63" t="s">
        <v>22</v>
      </c>
      <c r="C160" s="64" t="s">
        <v>38</v>
      </c>
      <c r="D160" s="66" t="s">
        <v>60</v>
      </c>
      <c r="E160" s="83" t="s">
        <v>315</v>
      </c>
      <c r="F160" s="79" t="s">
        <v>316</v>
      </c>
      <c r="G160" s="222">
        <f>IF(ISERROR(VLOOKUP($E160,'Reablement backsheet'!$D$9:$M$185,G$7,0)),"",VLOOKUP($E160,'Reablement backsheet'!$D$9:$M$185, G$7,0))</f>
        <v>0.753</v>
      </c>
      <c r="H160" s="222">
        <f>IF(ISERROR(VLOOKUP($E160,'Reablement backsheet'!$D$193:$M$369,H$7,0)),"",VLOOKUP($E160,'Reablement backsheet'!$D$193:$M$369, H$7,0))</f>
        <v>0.78888888888888886</v>
      </c>
      <c r="I160" s="222">
        <f>IF(ISERROR(VLOOKUP($E160,'Reablement backsheet'!$D$9:$M$185,I$7,0)),"",VLOOKUP($E160,'Reablement backsheet'!$D$9:$M$185, I$7,0))</f>
        <v>0.77800000000000002</v>
      </c>
      <c r="J160" s="222">
        <f>IF(ISERROR(VLOOKUP($E160,'Reablement backsheet'!$D$9:$M$185,J$7,0)),"",VLOOKUP($E160,'Reablement backsheet'!$D$9:$M$185, J$7,0))</f>
        <v>2.5000000000000022E-2</v>
      </c>
      <c r="K160" s="222">
        <f>IF(ISERROR(VLOOKUP($E160,'Reablement backsheet'!$D$9:$M$185,K$7,0)),"",VLOOKUP($E160,'Reablement backsheet'!$D$9:$M$185, K$7,0))</f>
        <v>-1.0888888888888837E-2</v>
      </c>
      <c r="L160" s="270"/>
      <c r="M160" s="270"/>
      <c r="P160" s="40"/>
    </row>
    <row r="161" spans="2:16">
      <c r="B161" s="63" t="s">
        <v>20</v>
      </c>
      <c r="C161" s="64" t="s">
        <v>28</v>
      </c>
      <c r="D161" s="66" t="s">
        <v>50</v>
      </c>
      <c r="E161" s="83" t="s">
        <v>317</v>
      </c>
      <c r="F161" s="79" t="s">
        <v>318</v>
      </c>
      <c r="G161" s="222">
        <f>IF(ISERROR(VLOOKUP($E161,'Reablement backsheet'!$D$9:$M$185,G$7,0)),"",VLOOKUP($E161,'Reablement backsheet'!$D$9:$M$185, G$7,0))</f>
        <v>0.83799999999999997</v>
      </c>
      <c r="H161" s="222">
        <f>IF(ISERROR(VLOOKUP($E161,'Reablement backsheet'!$D$193:$M$369,H$7,0)),"",VLOOKUP($E161,'Reablement backsheet'!$D$193:$M$369, H$7,0))</f>
        <v>0.9</v>
      </c>
      <c r="I161" s="222">
        <f>IF(ISERROR(VLOOKUP($E161,'Reablement backsheet'!$D$9:$M$185,I$7,0)),"",VLOOKUP($E161,'Reablement backsheet'!$D$9:$M$185, I$7,0))</f>
        <v>0.78799999999999992</v>
      </c>
      <c r="J161" s="222">
        <f>IF(ISERROR(VLOOKUP($E161,'Reablement backsheet'!$D$9:$M$185,J$7,0)),"",VLOOKUP($E161,'Reablement backsheet'!$D$9:$M$185, J$7,0))</f>
        <v>-5.0000000000000044E-2</v>
      </c>
      <c r="K161" s="222">
        <f>IF(ISERROR(VLOOKUP($E161,'Reablement backsheet'!$D$9:$M$185,K$7,0)),"",VLOOKUP($E161,'Reablement backsheet'!$D$9:$M$185, K$7,0))</f>
        <v>-0.1120000000000001</v>
      </c>
      <c r="L161" s="270"/>
      <c r="M161" s="270"/>
      <c r="P161" s="40"/>
    </row>
    <row r="162" spans="2:16">
      <c r="B162" s="63" t="s">
        <v>26</v>
      </c>
      <c r="C162" s="64" t="s">
        <v>42</v>
      </c>
      <c r="D162" s="66" t="s">
        <v>64</v>
      </c>
      <c r="E162" s="83" t="s">
        <v>319</v>
      </c>
      <c r="F162" s="79" t="s">
        <v>320</v>
      </c>
      <c r="G162" s="222">
        <f>IF(ISERROR(VLOOKUP($E162,'Reablement backsheet'!$D$9:$M$185,G$7,0)),"",VLOOKUP($E162,'Reablement backsheet'!$D$9:$M$185, G$7,0))</f>
        <v>0.66</v>
      </c>
      <c r="H162" s="222">
        <f>IF(ISERROR(VLOOKUP($E162,'Reablement backsheet'!$D$193:$M$369,H$7,0)),"",VLOOKUP($E162,'Reablement backsheet'!$D$193:$M$369, H$7,0))</f>
        <v>0.74563106796116496</v>
      </c>
      <c r="I162" s="222">
        <f>IF(ISERROR(VLOOKUP($E162,'Reablement backsheet'!$D$9:$M$185,I$7,0)),"",VLOOKUP($E162,'Reablement backsheet'!$D$9:$M$185, I$7,0))</f>
        <v>0.77800000000000002</v>
      </c>
      <c r="J162" s="222">
        <f>IF(ISERROR(VLOOKUP($E162,'Reablement backsheet'!$D$9:$M$185,J$7,0)),"",VLOOKUP($E162,'Reablement backsheet'!$D$9:$M$185, J$7,0))</f>
        <v>0.11799999999999999</v>
      </c>
      <c r="K162" s="222">
        <f>IF(ISERROR(VLOOKUP($E162,'Reablement backsheet'!$D$9:$M$185,K$7,0)),"",VLOOKUP($E162,'Reablement backsheet'!$D$9:$M$185, K$7,0))</f>
        <v>3.2368932038835063E-2</v>
      </c>
      <c r="L162" s="270"/>
      <c r="M162" s="270"/>
      <c r="P162" s="40"/>
    </row>
    <row r="163" spans="2:16">
      <c r="B163" s="63" t="s">
        <v>24</v>
      </c>
      <c r="C163" s="64" t="s">
        <v>40</v>
      </c>
      <c r="D163" s="66" t="s">
        <v>70</v>
      </c>
      <c r="E163" s="83" t="s">
        <v>321</v>
      </c>
      <c r="F163" s="79" t="s">
        <v>322</v>
      </c>
      <c r="G163" s="222">
        <f>IF(ISERROR(VLOOKUP($E163,'Reablement backsheet'!$D$9:$M$185,G$7,0)),"",VLOOKUP($E163,'Reablement backsheet'!$D$9:$M$185, G$7,0))</f>
        <v>0.81</v>
      </c>
      <c r="H163" s="222">
        <f>IF(ISERROR(VLOOKUP($E163,'Reablement backsheet'!$D$193:$M$369,H$7,0)),"",VLOOKUP($E163,'Reablement backsheet'!$D$193:$M$369, H$7,0))</f>
        <v>0.9</v>
      </c>
      <c r="I163" s="222">
        <f>IF(ISERROR(VLOOKUP($E163,'Reablement backsheet'!$D$9:$M$185,I$7,0)),"",VLOOKUP($E163,'Reablement backsheet'!$D$9:$M$185, I$7,0))</f>
        <v>0.86599999999999999</v>
      </c>
      <c r="J163" s="222">
        <f>IF(ISERROR(VLOOKUP($E163,'Reablement backsheet'!$D$9:$M$185,J$7,0)),"",VLOOKUP($E163,'Reablement backsheet'!$D$9:$M$185, J$7,0))</f>
        <v>5.5999999999999939E-2</v>
      </c>
      <c r="K163" s="222">
        <f>IF(ISERROR(VLOOKUP($E163,'Reablement backsheet'!$D$9:$M$185,K$7,0)),"",VLOOKUP($E163,'Reablement backsheet'!$D$9:$M$185, K$7,0))</f>
        <v>-3.400000000000003E-2</v>
      </c>
      <c r="L163" s="270"/>
      <c r="M163" s="270"/>
      <c r="P163" s="40"/>
    </row>
    <row r="164" spans="2:16">
      <c r="B164" s="63" t="s">
        <v>26</v>
      </c>
      <c r="C164" s="64" t="s">
        <v>44</v>
      </c>
      <c r="D164" s="66" t="s">
        <v>66</v>
      </c>
      <c r="E164" s="83" t="s">
        <v>323</v>
      </c>
      <c r="F164" s="79" t="s">
        <v>324</v>
      </c>
      <c r="G164" s="222">
        <f>IF(ISERROR(VLOOKUP($E164,'Reablement backsheet'!$D$9:$M$185,G$7,0)),"",VLOOKUP($E164,'Reablement backsheet'!$D$9:$M$185, G$7,0))</f>
        <v>0.93200000000000005</v>
      </c>
      <c r="H164" s="222">
        <f>IF(ISERROR(VLOOKUP($E164,'Reablement backsheet'!$D$193:$M$369,H$7,0)),"",VLOOKUP($E164,'Reablement backsheet'!$D$193:$M$369, H$7,0))</f>
        <v>0.96923076923076923</v>
      </c>
      <c r="I164" s="222">
        <f>IF(ISERROR(VLOOKUP($E164,'Reablement backsheet'!$D$9:$M$185,I$7,0)),"",VLOOKUP($E164,'Reablement backsheet'!$D$9:$M$185, I$7,0))</f>
        <v>0.85400000000000009</v>
      </c>
      <c r="J164" s="222">
        <f>IF(ISERROR(VLOOKUP($E164,'Reablement backsheet'!$D$9:$M$185,J$7,0)),"",VLOOKUP($E164,'Reablement backsheet'!$D$9:$M$185, J$7,0))</f>
        <v>-7.7999999999999958E-2</v>
      </c>
      <c r="K164" s="222">
        <f>IF(ISERROR(VLOOKUP($E164,'Reablement backsheet'!$D$9:$M$185,K$7,0)),"",VLOOKUP($E164,'Reablement backsheet'!$D$9:$M$185, K$7,0))</f>
        <v>-0.11523076923076914</v>
      </c>
      <c r="L164" s="270"/>
      <c r="M164" s="270"/>
      <c r="P164" s="40"/>
    </row>
    <row r="165" spans="2:16">
      <c r="B165" s="63" t="s">
        <v>20</v>
      </c>
      <c r="C165" s="64" t="s">
        <v>30</v>
      </c>
      <c r="D165" s="66" t="s">
        <v>48</v>
      </c>
      <c r="E165" s="83" t="s">
        <v>325</v>
      </c>
      <c r="F165" s="79" t="s">
        <v>326</v>
      </c>
      <c r="G165" s="222">
        <f>IF(ISERROR(VLOOKUP($E165,'Reablement backsheet'!$D$9:$M$185,G$7,0)),"",VLOOKUP($E165,'Reablement backsheet'!$D$9:$M$185, G$7,0))</f>
        <v>0.78099999999999992</v>
      </c>
      <c r="H165" s="222">
        <f>IF(ISERROR(VLOOKUP($E165,'Reablement backsheet'!$D$193:$M$369,H$7,0)),"",VLOOKUP($E165,'Reablement backsheet'!$D$193:$M$369, H$7,0))</f>
        <v>0.875</v>
      </c>
      <c r="I165" s="222">
        <f>IF(ISERROR(VLOOKUP($E165,'Reablement backsheet'!$D$9:$M$185,I$7,0)),"",VLOOKUP($E165,'Reablement backsheet'!$D$9:$M$185, I$7,0))</f>
        <v>0.8640000000000001</v>
      </c>
      <c r="J165" s="222">
        <f>IF(ISERROR(VLOOKUP($E165,'Reablement backsheet'!$D$9:$M$185,J$7,0)),"",VLOOKUP($E165,'Reablement backsheet'!$D$9:$M$185, J$7,0))</f>
        <v>8.3000000000000185E-2</v>
      </c>
      <c r="K165" s="222">
        <f>IF(ISERROR(VLOOKUP($E165,'Reablement backsheet'!$D$9:$M$185,K$7,0)),"",VLOOKUP($E165,'Reablement backsheet'!$D$9:$M$185, K$7,0))</f>
        <v>-1.0999999999999899E-2</v>
      </c>
      <c r="L165" s="270"/>
      <c r="M165" s="270"/>
      <c r="P165" s="40"/>
    </row>
    <row r="166" spans="2:16">
      <c r="B166" s="63" t="s">
        <v>22</v>
      </c>
      <c r="C166" s="64" t="s">
        <v>36</v>
      </c>
      <c r="D166" s="66" t="s">
        <v>54</v>
      </c>
      <c r="E166" s="83" t="s">
        <v>327</v>
      </c>
      <c r="F166" s="79" t="s">
        <v>328</v>
      </c>
      <c r="G166" s="222">
        <f>IF(ISERROR(VLOOKUP($E166,'Reablement backsheet'!$D$9:$M$185,G$7,0)),"",VLOOKUP($E166,'Reablement backsheet'!$D$9:$M$185, G$7,0))</f>
        <v>0.64</v>
      </c>
      <c r="H166" s="222">
        <f>IF(ISERROR(VLOOKUP($E166,'Reablement backsheet'!$D$193:$M$369,H$7,0)),"",VLOOKUP($E166,'Reablement backsheet'!$D$193:$M$369, H$7,0))</f>
        <v>0.66315789473684206</v>
      </c>
      <c r="I166" s="222">
        <f>IF(ISERROR(VLOOKUP($E166,'Reablement backsheet'!$D$9:$M$185,I$7,0)),"",VLOOKUP($E166,'Reablement backsheet'!$D$9:$M$185, I$7,0))</f>
        <v>0.57399999999999995</v>
      </c>
      <c r="J166" s="222">
        <f>IF(ISERROR(VLOOKUP($E166,'Reablement backsheet'!$D$9:$M$185,J$7,0)),"",VLOOKUP($E166,'Reablement backsheet'!$D$9:$M$185, J$7,0))</f>
        <v>-6.6000000000000059E-2</v>
      </c>
      <c r="K166" s="222">
        <f>IF(ISERROR(VLOOKUP($E166,'Reablement backsheet'!$D$9:$M$185,K$7,0)),"",VLOOKUP($E166,'Reablement backsheet'!$D$9:$M$185, K$7,0))</f>
        <v>-8.9157894736842103E-2</v>
      </c>
      <c r="L166" s="270"/>
      <c r="M166" s="270"/>
      <c r="P166" s="40"/>
    </row>
    <row r="167" spans="2:16">
      <c r="B167" s="63" t="s">
        <v>22</v>
      </c>
      <c r="C167" s="64" t="s">
        <v>38</v>
      </c>
      <c r="D167" s="66" t="s">
        <v>60</v>
      </c>
      <c r="E167" s="83" t="s">
        <v>329</v>
      </c>
      <c r="F167" s="79" t="s">
        <v>330</v>
      </c>
      <c r="G167" s="222">
        <f>IF(ISERROR(VLOOKUP($E167,'Reablement backsheet'!$D$9:$M$185,G$7,0)),"",VLOOKUP($E167,'Reablement backsheet'!$D$9:$M$185, G$7,0))</f>
        <v>0.86</v>
      </c>
      <c r="H167" s="222">
        <f>IF(ISERROR(VLOOKUP($E167,'Reablement backsheet'!$D$193:$M$369,H$7,0)),"",VLOOKUP($E167,'Reablement backsheet'!$D$193:$M$369, H$7,0))</f>
        <v>0.90909090909090906</v>
      </c>
      <c r="I167" s="222">
        <f>IF(ISERROR(VLOOKUP($E167,'Reablement backsheet'!$D$9:$M$185,I$7,0)),"",VLOOKUP($E167,'Reablement backsheet'!$D$9:$M$185, I$7,0))</f>
        <v>0.90799999999999992</v>
      </c>
      <c r="J167" s="222">
        <f>IF(ISERROR(VLOOKUP($E167,'Reablement backsheet'!$D$9:$M$185,J$7,0)),"",VLOOKUP($E167,'Reablement backsheet'!$D$9:$M$185, J$7,0))</f>
        <v>4.7999999999999932E-2</v>
      </c>
      <c r="K167" s="222">
        <f>IF(ISERROR(VLOOKUP($E167,'Reablement backsheet'!$D$9:$M$185,K$7,0)),"",VLOOKUP($E167,'Reablement backsheet'!$D$9:$M$185, K$7,0))</f>
        <v>-1.0909090909091423E-3</v>
      </c>
      <c r="L167" s="270"/>
      <c r="M167" s="270"/>
      <c r="P167" s="40"/>
    </row>
    <row r="168" spans="2:16">
      <c r="B168" s="63" t="s">
        <v>26</v>
      </c>
      <c r="C168" s="64" t="s">
        <v>44</v>
      </c>
      <c r="D168" s="66" t="s">
        <v>62</v>
      </c>
      <c r="E168" s="83" t="s">
        <v>331</v>
      </c>
      <c r="F168" s="79" t="s">
        <v>332</v>
      </c>
      <c r="G168" s="222">
        <f>IF(ISERROR(VLOOKUP($E168,'Reablement backsheet'!$D$9:$M$185,G$7,0)),"",VLOOKUP($E168,'Reablement backsheet'!$D$9:$M$185, G$7,0))</f>
        <v>0.77200000000000002</v>
      </c>
      <c r="H168" s="222">
        <f>IF(ISERROR(VLOOKUP($E168,'Reablement backsheet'!$D$193:$M$369,H$7,0)),"",VLOOKUP($E168,'Reablement backsheet'!$D$193:$M$369, H$7,0))</f>
        <v>0.88652482269503541</v>
      </c>
      <c r="I168" s="222">
        <f>IF(ISERROR(VLOOKUP($E168,'Reablement backsheet'!$D$9:$M$185,I$7,0)),"",VLOOKUP($E168,'Reablement backsheet'!$D$9:$M$185, I$7,0))</f>
        <v>0.75900000000000001</v>
      </c>
      <c r="J168" s="222">
        <f>IF(ISERROR(VLOOKUP($E168,'Reablement backsheet'!$D$9:$M$185,J$7,0)),"",VLOOKUP($E168,'Reablement backsheet'!$D$9:$M$185, J$7,0))</f>
        <v>-1.3000000000000012E-2</v>
      </c>
      <c r="K168" s="222">
        <f>IF(ISERROR(VLOOKUP($E168,'Reablement backsheet'!$D$9:$M$185,K$7,0)),"",VLOOKUP($E168,'Reablement backsheet'!$D$9:$M$185, K$7,0))</f>
        <v>-0.1275248226950354</v>
      </c>
      <c r="L168" s="270"/>
      <c r="M168" s="270"/>
      <c r="P168" s="40"/>
    </row>
    <row r="169" spans="2:16">
      <c r="B169" s="63" t="s">
        <v>24</v>
      </c>
      <c r="C169" s="64" t="s">
        <v>40</v>
      </c>
      <c r="D169" s="66" t="s">
        <v>70</v>
      </c>
      <c r="E169" s="83" t="s">
        <v>333</v>
      </c>
      <c r="F169" s="79" t="s">
        <v>334</v>
      </c>
      <c r="G169" s="222">
        <f>IF(ISERROR(VLOOKUP($E169,'Reablement backsheet'!$D$9:$M$185,G$7,0)),"",VLOOKUP($E169,'Reablement backsheet'!$D$9:$M$185, G$7,0))</f>
        <v>0.90200000000000002</v>
      </c>
      <c r="H169" s="222">
        <f>IF(ISERROR(VLOOKUP($E169,'Reablement backsheet'!$D$193:$M$369,H$7,0)),"",VLOOKUP($E169,'Reablement backsheet'!$D$193:$M$369, H$7,0))</f>
        <v>0.88888888888888884</v>
      </c>
      <c r="I169" s="222">
        <f>IF(ISERROR(VLOOKUP($E169,'Reablement backsheet'!$D$9:$M$185,I$7,0)),"",VLOOKUP($E169,'Reablement backsheet'!$D$9:$M$185, I$7,0))</f>
        <v>0.79500000000000004</v>
      </c>
      <c r="J169" s="222">
        <f>IF(ISERROR(VLOOKUP($E169,'Reablement backsheet'!$D$9:$M$185,J$7,0)),"",VLOOKUP($E169,'Reablement backsheet'!$D$9:$M$185, J$7,0))</f>
        <v>-0.10699999999999998</v>
      </c>
      <c r="K169" s="222">
        <f>IF(ISERROR(VLOOKUP($E169,'Reablement backsheet'!$D$9:$M$185,K$7,0)),"",VLOOKUP($E169,'Reablement backsheet'!$D$9:$M$185, K$7,0))</f>
        <v>-9.38888888888888E-2</v>
      </c>
      <c r="L169" s="270"/>
      <c r="M169" s="270"/>
      <c r="P169" s="40"/>
    </row>
    <row r="170" spans="2:16">
      <c r="B170" s="63" t="s">
        <v>20</v>
      </c>
      <c r="C170" s="64" t="s">
        <v>30</v>
      </c>
      <c r="D170" s="66" t="s">
        <v>48</v>
      </c>
      <c r="E170" s="83" t="s">
        <v>335</v>
      </c>
      <c r="F170" s="79" t="s">
        <v>336</v>
      </c>
      <c r="G170" s="222">
        <f>IF(ISERROR(VLOOKUP($E170,'Reablement backsheet'!$D$9:$M$185,G$7,0)),"",VLOOKUP($E170,'Reablement backsheet'!$D$9:$M$185, G$7,0))</f>
        <v>0.91500000000000004</v>
      </c>
      <c r="H170" s="222">
        <f>IF(ISERROR(VLOOKUP($E170,'Reablement backsheet'!$D$193:$M$369,H$7,0)),"",VLOOKUP($E170,'Reablement backsheet'!$D$193:$M$369, H$7,0))</f>
        <v>0.88</v>
      </c>
      <c r="I170" s="222">
        <f>IF(ISERROR(VLOOKUP($E170,'Reablement backsheet'!$D$9:$M$185,I$7,0)),"",VLOOKUP($E170,'Reablement backsheet'!$D$9:$M$185, I$7,0))</f>
        <v>0.93400000000000005</v>
      </c>
      <c r="J170" s="222">
        <f>IF(ISERROR(VLOOKUP($E170,'Reablement backsheet'!$D$9:$M$185,J$7,0)),"",VLOOKUP($E170,'Reablement backsheet'!$D$9:$M$185, J$7,0))</f>
        <v>1.9000000000000017E-2</v>
      </c>
      <c r="K170" s="222">
        <f>IF(ISERROR(VLOOKUP($E170,'Reablement backsheet'!$D$9:$M$185,K$7,0)),"",VLOOKUP($E170,'Reablement backsheet'!$D$9:$M$185, K$7,0))</f>
        <v>5.4000000000000048E-2</v>
      </c>
      <c r="L170" s="270"/>
      <c r="M170" s="270"/>
      <c r="P170" s="40"/>
    </row>
    <row r="171" spans="2:16">
      <c r="B171" s="63" t="s">
        <v>20</v>
      </c>
      <c r="C171" s="64" t="s">
        <v>32</v>
      </c>
      <c r="D171" s="66" t="s">
        <v>46</v>
      </c>
      <c r="E171" s="83" t="s">
        <v>337</v>
      </c>
      <c r="F171" s="79" t="s">
        <v>338</v>
      </c>
      <c r="G171" s="222">
        <f>IF(ISERROR(VLOOKUP($E171,'Reablement backsheet'!$D$9:$M$185,G$7,0)),"",VLOOKUP($E171,'Reablement backsheet'!$D$9:$M$185, G$7,0))</f>
        <v>0.81599999999999995</v>
      </c>
      <c r="H171" s="222">
        <f>IF(ISERROR(VLOOKUP($E171,'Reablement backsheet'!$D$193:$M$369,H$7,0)),"",VLOOKUP($E171,'Reablement backsheet'!$D$193:$M$369, H$7,0))</f>
        <v>0.82266009852216759</v>
      </c>
      <c r="I171" s="222">
        <f>IF(ISERROR(VLOOKUP($E171,'Reablement backsheet'!$D$9:$M$185,I$7,0)),"",VLOOKUP($E171,'Reablement backsheet'!$D$9:$M$185, I$7,0))</f>
        <v>0.81900000000000006</v>
      </c>
      <c r="J171" s="222">
        <f>IF(ISERROR(VLOOKUP($E171,'Reablement backsheet'!$D$9:$M$185,J$7,0)),"",VLOOKUP($E171,'Reablement backsheet'!$D$9:$M$185, J$7,0))</f>
        <v>3.0000000000001137E-3</v>
      </c>
      <c r="K171" s="222">
        <f>IF(ISERROR(VLOOKUP($E171,'Reablement backsheet'!$D$9:$M$185,K$7,0)),"",VLOOKUP($E171,'Reablement backsheet'!$D$9:$M$185, K$7,0))</f>
        <v>-3.660098522167532E-3</v>
      </c>
      <c r="L171" s="270"/>
      <c r="M171" s="270"/>
      <c r="P171" s="40"/>
    </row>
    <row r="172" spans="2:16">
      <c r="B172" s="63" t="s">
        <v>22</v>
      </c>
      <c r="C172" s="64" t="s">
        <v>36</v>
      </c>
      <c r="D172" s="66" t="s">
        <v>56</v>
      </c>
      <c r="E172" s="83" t="s">
        <v>339</v>
      </c>
      <c r="F172" s="79" t="s">
        <v>340</v>
      </c>
      <c r="G172" s="222">
        <f>IF(ISERROR(VLOOKUP($E172,'Reablement backsheet'!$D$9:$M$185,G$7,0)),"",VLOOKUP($E172,'Reablement backsheet'!$D$9:$M$185, G$7,0))</f>
        <v>0.77200000000000002</v>
      </c>
      <c r="H172" s="222">
        <f>IF(ISERROR(VLOOKUP($E172,'Reablement backsheet'!$D$193:$M$369,H$7,0)),"",VLOOKUP($E172,'Reablement backsheet'!$D$193:$M$369, H$7,0))</f>
        <v>0.79955456570155903</v>
      </c>
      <c r="I172" s="222">
        <f>IF(ISERROR(VLOOKUP($E172,'Reablement backsheet'!$D$9:$M$185,I$7,0)),"",VLOOKUP($E172,'Reablement backsheet'!$D$9:$M$185, I$7,0))</f>
        <v>0.80099999999999993</v>
      </c>
      <c r="J172" s="222">
        <f>IF(ISERROR(VLOOKUP($E172,'Reablement backsheet'!$D$9:$M$185,J$7,0)),"",VLOOKUP($E172,'Reablement backsheet'!$D$9:$M$185, J$7,0))</f>
        <v>2.8999999999999915E-2</v>
      </c>
      <c r="K172" s="222">
        <f>IF(ISERROR(VLOOKUP($E172,'Reablement backsheet'!$D$9:$M$185,K$7,0)),"",VLOOKUP($E172,'Reablement backsheet'!$D$9:$M$185, K$7,0))</f>
        <v>1.4454342984409063E-3</v>
      </c>
      <c r="L172" s="270"/>
      <c r="M172" s="270"/>
      <c r="P172" s="40"/>
    </row>
    <row r="173" spans="2:16">
      <c r="B173" s="63" t="s">
        <v>24</v>
      </c>
      <c r="C173" s="64" t="s">
        <v>40</v>
      </c>
      <c r="D173" s="66" t="s">
        <v>70</v>
      </c>
      <c r="E173" s="83" t="s">
        <v>341</v>
      </c>
      <c r="F173" s="79" t="s">
        <v>342</v>
      </c>
      <c r="G173" s="222">
        <f>IF(ISERROR(VLOOKUP($E173,'Reablement backsheet'!$D$9:$M$185,G$7,0)),"",VLOOKUP($E173,'Reablement backsheet'!$D$9:$M$185, G$7,0))</f>
        <v>0.92400000000000004</v>
      </c>
      <c r="H173" s="222">
        <f>IF(ISERROR(VLOOKUP($E173,'Reablement backsheet'!$D$193:$M$369,H$7,0)),"",VLOOKUP($E173,'Reablement backsheet'!$D$193:$M$369, H$7,0))</f>
        <v>0.91874999999999996</v>
      </c>
      <c r="I173" s="222">
        <f>IF(ISERROR(VLOOKUP($E173,'Reablement backsheet'!$D$9:$M$185,I$7,0)),"",VLOOKUP($E173,'Reablement backsheet'!$D$9:$M$185, I$7,0))</f>
        <v>0.92200000000000004</v>
      </c>
      <c r="J173" s="222">
        <f>IF(ISERROR(VLOOKUP($E173,'Reablement backsheet'!$D$9:$M$185,J$7,0)),"",VLOOKUP($E173,'Reablement backsheet'!$D$9:$M$185, J$7,0))</f>
        <v>-2.0000000000000018E-3</v>
      </c>
      <c r="K173" s="222">
        <f>IF(ISERROR(VLOOKUP($E173,'Reablement backsheet'!$D$9:$M$185,K$7,0)),"",VLOOKUP($E173,'Reablement backsheet'!$D$9:$M$185, K$7,0))</f>
        <v>3.2500000000000862E-3</v>
      </c>
      <c r="L173" s="270"/>
      <c r="M173" s="270"/>
      <c r="P173" s="40"/>
    </row>
    <row r="174" spans="2:16">
      <c r="B174" s="63" t="s">
        <v>24</v>
      </c>
      <c r="C174" s="64" t="s">
        <v>40</v>
      </c>
      <c r="D174" s="66" t="s">
        <v>70</v>
      </c>
      <c r="E174" s="83" t="s">
        <v>343</v>
      </c>
      <c r="F174" s="79" t="s">
        <v>344</v>
      </c>
      <c r="G174" s="222">
        <f>IF(ISERROR(VLOOKUP($E174,'Reablement backsheet'!$D$9:$M$185,G$7,0)),"",VLOOKUP($E174,'Reablement backsheet'!$D$9:$M$185, G$7,0))</f>
        <v>0.96499999999999997</v>
      </c>
      <c r="H174" s="222">
        <f>IF(ISERROR(VLOOKUP($E174,'Reablement backsheet'!$D$193:$M$369,H$7,0)),"",VLOOKUP($E174,'Reablement backsheet'!$D$193:$M$369, H$7,0))</f>
        <v>0.93142857142857138</v>
      </c>
      <c r="I174" s="222">
        <f>IF(ISERROR(VLOOKUP($E174,'Reablement backsheet'!$D$9:$M$185,I$7,0)),"",VLOOKUP($E174,'Reablement backsheet'!$D$9:$M$185, I$7,0))</f>
        <v>0.84900000000000009</v>
      </c>
      <c r="J174" s="222">
        <f>IF(ISERROR(VLOOKUP($E174,'Reablement backsheet'!$D$9:$M$185,J$7,0)),"",VLOOKUP($E174,'Reablement backsheet'!$D$9:$M$185, J$7,0))</f>
        <v>-0.11599999999999988</v>
      </c>
      <c r="K174" s="222">
        <f>IF(ISERROR(VLOOKUP($E174,'Reablement backsheet'!$D$9:$M$185,K$7,0)),"",VLOOKUP($E174,'Reablement backsheet'!$D$9:$M$185, K$7,0))</f>
        <v>-8.2428571428571296E-2</v>
      </c>
      <c r="L174" s="270"/>
      <c r="M174" s="270"/>
      <c r="P174" s="40"/>
    </row>
    <row r="175" spans="2:16">
      <c r="B175" s="63" t="s">
        <v>20</v>
      </c>
      <c r="C175" s="64" t="s">
        <v>30</v>
      </c>
      <c r="D175" s="66" t="s">
        <v>52</v>
      </c>
      <c r="E175" s="83" t="s">
        <v>345</v>
      </c>
      <c r="F175" s="79" t="s">
        <v>346</v>
      </c>
      <c r="G175" s="222">
        <f>IF(ISERROR(VLOOKUP($E175,'Reablement backsheet'!$D$9:$M$185,G$7,0)),"",VLOOKUP($E175,'Reablement backsheet'!$D$9:$M$185, G$7,0))</f>
        <v>0.83700000000000008</v>
      </c>
      <c r="H175" s="222">
        <f>IF(ISERROR(VLOOKUP($E175,'Reablement backsheet'!$D$193:$M$369,H$7,0)),"",VLOOKUP($E175,'Reablement backsheet'!$D$193:$M$369, H$7,0))</f>
        <v>0.90707070707070703</v>
      </c>
      <c r="I175" s="222">
        <f>IF(ISERROR(VLOOKUP($E175,'Reablement backsheet'!$D$9:$M$185,I$7,0)),"",VLOOKUP($E175,'Reablement backsheet'!$D$9:$M$185, I$7,0))</f>
        <v>0.88099999999999989</v>
      </c>
      <c r="J175" s="222">
        <f>IF(ISERROR(VLOOKUP($E175,'Reablement backsheet'!$D$9:$M$185,J$7,0)),"",VLOOKUP($E175,'Reablement backsheet'!$D$9:$M$185, J$7,0))</f>
        <v>4.3999999999999817E-2</v>
      </c>
      <c r="K175" s="222">
        <f>IF(ISERROR(VLOOKUP($E175,'Reablement backsheet'!$D$9:$M$185,K$7,0)),"",VLOOKUP($E175,'Reablement backsheet'!$D$9:$M$185, K$7,0))</f>
        <v>-2.6070707070707133E-2</v>
      </c>
      <c r="L175" s="270"/>
      <c r="M175" s="270"/>
      <c r="P175" s="40"/>
    </row>
    <row r="176" spans="2:16">
      <c r="B176" s="63" t="s">
        <v>22</v>
      </c>
      <c r="C176" s="64" t="s">
        <v>36</v>
      </c>
      <c r="D176" s="66" t="s">
        <v>56</v>
      </c>
      <c r="E176" s="83" t="s">
        <v>347</v>
      </c>
      <c r="F176" s="79" t="s">
        <v>348</v>
      </c>
      <c r="G176" s="222">
        <f>IF(ISERROR(VLOOKUP($E176,'Reablement backsheet'!$D$9:$M$185,G$7,0)),"",VLOOKUP($E176,'Reablement backsheet'!$D$9:$M$185, G$7,0))</f>
        <v>0.88500000000000001</v>
      </c>
      <c r="H176" s="222">
        <f>IF(ISERROR(VLOOKUP($E176,'Reablement backsheet'!$D$193:$M$369,H$7,0)),"",VLOOKUP($E176,'Reablement backsheet'!$D$193:$M$369, H$7,0))</f>
        <v>0.92653061224489786</v>
      </c>
      <c r="I176" s="222">
        <f>IF(ISERROR(VLOOKUP($E176,'Reablement backsheet'!$D$9:$M$185,I$7,0)),"",VLOOKUP($E176,'Reablement backsheet'!$D$9:$M$185, I$7,0))</f>
        <v>0.84</v>
      </c>
      <c r="J176" s="222">
        <f>IF(ISERROR(VLOOKUP($E176,'Reablement backsheet'!$D$9:$M$185,J$7,0)),"",VLOOKUP($E176,'Reablement backsheet'!$D$9:$M$185, J$7,0))</f>
        <v>-4.500000000000004E-2</v>
      </c>
      <c r="K176" s="222">
        <f>IF(ISERROR(VLOOKUP($E176,'Reablement backsheet'!$D$9:$M$185,K$7,0)),"",VLOOKUP($E176,'Reablement backsheet'!$D$9:$M$185, K$7,0))</f>
        <v>-8.6530612244897886E-2</v>
      </c>
      <c r="L176" s="270"/>
      <c r="M176" s="270"/>
      <c r="P176" s="40"/>
    </row>
    <row r="177" spans="1:16">
      <c r="B177" s="63" t="s">
        <v>26</v>
      </c>
      <c r="C177" s="64" t="s">
        <v>42</v>
      </c>
      <c r="D177" s="66" t="s">
        <v>66</v>
      </c>
      <c r="E177" s="83" t="s">
        <v>349</v>
      </c>
      <c r="F177" s="79" t="s">
        <v>350</v>
      </c>
      <c r="G177" s="222">
        <f>IF(ISERROR(VLOOKUP($E177,'Reablement backsheet'!$D$9:$M$185,G$7,0)),"",VLOOKUP($E177,'Reablement backsheet'!$D$9:$M$185, G$7,0))</f>
        <v>0.93</v>
      </c>
      <c r="H177" s="222">
        <f>IF(ISERROR(VLOOKUP($E177,'Reablement backsheet'!$D$193:$M$369,H$7,0)),"",VLOOKUP($E177,'Reablement backsheet'!$D$193:$M$369, H$7,0))</f>
        <v>0.9213483146067416</v>
      </c>
      <c r="I177" s="222">
        <f>IF(ISERROR(VLOOKUP($E177,'Reablement backsheet'!$D$9:$M$185,I$7,0)),"",VLOOKUP($E177,'Reablement backsheet'!$D$9:$M$185, I$7,0))</f>
        <v>0.79099999999999993</v>
      </c>
      <c r="J177" s="222">
        <f>IF(ISERROR(VLOOKUP($E177,'Reablement backsheet'!$D$9:$M$185,J$7,0)),"",VLOOKUP($E177,'Reablement backsheet'!$D$9:$M$185, J$7,0))</f>
        <v>-0.13900000000000012</v>
      </c>
      <c r="K177" s="222">
        <f>IF(ISERROR(VLOOKUP($E177,'Reablement backsheet'!$D$9:$M$185,K$7,0)),"",VLOOKUP($E177,'Reablement backsheet'!$D$9:$M$185, K$7,0))</f>
        <v>-0.13034831460674168</v>
      </c>
      <c r="L177" s="270"/>
      <c r="M177" s="270"/>
      <c r="P177" s="40"/>
    </row>
    <row r="178" spans="1:16">
      <c r="B178" s="63" t="s">
        <v>26</v>
      </c>
      <c r="C178" s="64" t="s">
        <v>42</v>
      </c>
      <c r="D178" s="66" t="s">
        <v>64</v>
      </c>
      <c r="E178" s="83" t="s">
        <v>351</v>
      </c>
      <c r="F178" s="79" t="s">
        <v>352</v>
      </c>
      <c r="G178" s="222">
        <f>IF(ISERROR(VLOOKUP($E178,'Reablement backsheet'!$D$9:$M$185,G$7,0)),"",VLOOKUP($E178,'Reablement backsheet'!$D$9:$M$185, G$7,0))</f>
        <v>0.71400000000000008</v>
      </c>
      <c r="H178" s="222">
        <f>IF(ISERROR(VLOOKUP($E178,'Reablement backsheet'!$D$193:$M$369,H$7,0)),"",VLOOKUP($E178,'Reablement backsheet'!$D$193:$M$369, H$7,0))</f>
        <v>0.85</v>
      </c>
      <c r="I178" s="222">
        <f>IF(ISERROR(VLOOKUP($E178,'Reablement backsheet'!$D$9:$M$185,I$7,0)),"",VLOOKUP($E178,'Reablement backsheet'!$D$9:$M$185, I$7,0))</f>
        <v>0.88800000000000001</v>
      </c>
      <c r="J178" s="222">
        <f>IF(ISERROR(VLOOKUP($E178,'Reablement backsheet'!$D$9:$M$185,J$7,0)),"",VLOOKUP($E178,'Reablement backsheet'!$D$9:$M$185, J$7,0))</f>
        <v>0.17399999999999993</v>
      </c>
      <c r="K178" s="222">
        <f>IF(ISERROR(VLOOKUP($E178,'Reablement backsheet'!$D$9:$M$185,K$7,0)),"",VLOOKUP($E178,'Reablement backsheet'!$D$9:$M$185, K$7,0))</f>
        <v>3.8000000000000034E-2</v>
      </c>
      <c r="L178" s="270"/>
      <c r="M178" s="270"/>
      <c r="P178" s="40"/>
    </row>
    <row r="179" spans="1:16">
      <c r="B179" s="63" t="s">
        <v>24</v>
      </c>
      <c r="C179" s="64" t="s">
        <v>40</v>
      </c>
      <c r="D179" s="66" t="s">
        <v>70</v>
      </c>
      <c r="E179" s="83" t="s">
        <v>353</v>
      </c>
      <c r="F179" s="79" t="s">
        <v>354</v>
      </c>
      <c r="G179" s="222">
        <f>IF(ISERROR(VLOOKUP($E179,'Reablement backsheet'!$D$9:$M$185,G$7,0)),"",VLOOKUP($E179,'Reablement backsheet'!$D$9:$M$185, G$7,0))</f>
        <v>0.88200000000000001</v>
      </c>
      <c r="H179" s="222">
        <f>IF(ISERROR(VLOOKUP($E179,'Reablement backsheet'!$D$193:$M$369,H$7,0)),"",VLOOKUP($E179,'Reablement backsheet'!$D$193:$M$369, H$7,0))</f>
        <v>0.882346153846154</v>
      </c>
      <c r="I179" s="222">
        <f>IF(ISERROR(VLOOKUP($E179,'Reablement backsheet'!$D$9:$M$185,I$7,0)),"",VLOOKUP($E179,'Reablement backsheet'!$D$9:$M$185, I$7,0))</f>
        <v>0.8859999999999999</v>
      </c>
      <c r="J179" s="222">
        <f>IF(ISERROR(VLOOKUP($E179,'Reablement backsheet'!$D$9:$M$185,J$7,0)),"",VLOOKUP($E179,'Reablement backsheet'!$D$9:$M$185, J$7,0))</f>
        <v>3.9999999999998925E-3</v>
      </c>
      <c r="K179" s="222">
        <f>IF(ISERROR(VLOOKUP($E179,'Reablement backsheet'!$D$9:$M$185,K$7,0)),"",VLOOKUP($E179,'Reablement backsheet'!$D$9:$M$185, K$7,0))</f>
        <v>3.6538461538458966E-3</v>
      </c>
      <c r="L179" s="270"/>
      <c r="M179" s="270"/>
      <c r="P179" s="40"/>
    </row>
    <row r="180" spans="1:16">
      <c r="B180" s="63" t="s">
        <v>20</v>
      </c>
      <c r="C180" s="64" t="s">
        <v>30</v>
      </c>
      <c r="D180" s="66" t="s">
        <v>48</v>
      </c>
      <c r="E180" s="83" t="s">
        <v>355</v>
      </c>
      <c r="F180" s="79" t="s">
        <v>356</v>
      </c>
      <c r="G180" s="222">
        <f>IF(ISERROR(VLOOKUP($E180,'Reablement backsheet'!$D$9:$M$185,G$7,0)),"",VLOOKUP($E180,'Reablement backsheet'!$D$9:$M$185, G$7,0))</f>
        <v>0.79599999999999993</v>
      </c>
      <c r="H180" s="222">
        <f>IF(ISERROR(VLOOKUP($E180,'Reablement backsheet'!$D$193:$M$369,H$7,0)),"",VLOOKUP($E180,'Reablement backsheet'!$D$193:$M$369, H$7,0))</f>
        <v>0.82482758620689656</v>
      </c>
      <c r="I180" s="222">
        <f>IF(ISERROR(VLOOKUP($E180,'Reablement backsheet'!$D$9:$M$185,I$7,0)),"",VLOOKUP($E180,'Reablement backsheet'!$D$9:$M$185, I$7,0))</f>
        <v>0.80900000000000005</v>
      </c>
      <c r="J180" s="222">
        <f>IF(ISERROR(VLOOKUP($E180,'Reablement backsheet'!$D$9:$M$185,J$7,0)),"",VLOOKUP($E180,'Reablement backsheet'!$D$9:$M$185, J$7,0))</f>
        <v>1.3000000000000123E-2</v>
      </c>
      <c r="K180" s="222">
        <f>IF(ISERROR(VLOOKUP($E180,'Reablement backsheet'!$D$9:$M$185,K$7,0)),"",VLOOKUP($E180,'Reablement backsheet'!$D$9:$M$185, K$7,0))</f>
        <v>-1.5827586206896505E-2</v>
      </c>
      <c r="L180" s="270"/>
      <c r="M180" s="270"/>
      <c r="P180" s="40"/>
    </row>
    <row r="181" spans="1:16">
      <c r="B181" s="63" t="s">
        <v>26</v>
      </c>
      <c r="C181" s="64" t="s">
        <v>44</v>
      </c>
      <c r="D181" s="66" t="s">
        <v>66</v>
      </c>
      <c r="E181" s="83" t="s">
        <v>357</v>
      </c>
      <c r="F181" s="79" t="s">
        <v>358</v>
      </c>
      <c r="G181" s="222">
        <f>IF(ISERROR(VLOOKUP($E181,'Reablement backsheet'!$D$9:$M$185,G$7,0)),"",VLOOKUP($E181,'Reablement backsheet'!$D$9:$M$185, G$7,0))</f>
        <v>0.83799999999999997</v>
      </c>
      <c r="H181" s="222">
        <f>IF(ISERROR(VLOOKUP($E181,'Reablement backsheet'!$D$193:$M$369,H$7,0)),"",VLOOKUP($E181,'Reablement backsheet'!$D$193:$M$369, H$7,0))</f>
        <v>0.86</v>
      </c>
      <c r="I181" s="222">
        <f>IF(ISERROR(VLOOKUP($E181,'Reablement backsheet'!$D$9:$M$185,I$7,0)),"",VLOOKUP($E181,'Reablement backsheet'!$D$9:$M$185, I$7,0))</f>
        <v>0.84400000000000008</v>
      </c>
      <c r="J181" s="222">
        <f>IF(ISERROR(VLOOKUP($E181,'Reablement backsheet'!$D$9:$M$185,J$7,0)),"",VLOOKUP($E181,'Reablement backsheet'!$D$9:$M$185, J$7,0))</f>
        <v>6.0000000000001164E-3</v>
      </c>
      <c r="K181" s="222">
        <f>IF(ISERROR(VLOOKUP($E181,'Reablement backsheet'!$D$9:$M$185,K$7,0)),"",VLOOKUP($E181,'Reablement backsheet'!$D$9:$M$185, K$7,0))</f>
        <v>-1.5999999999999903E-2</v>
      </c>
      <c r="L181" s="270"/>
      <c r="M181" s="270"/>
      <c r="P181" s="40"/>
    </row>
    <row r="182" spans="1:16">
      <c r="B182" s="63" t="s">
        <v>26</v>
      </c>
      <c r="C182" s="64" t="s">
        <v>42</v>
      </c>
      <c r="D182" s="66" t="s">
        <v>66</v>
      </c>
      <c r="E182" s="83" t="s">
        <v>359</v>
      </c>
      <c r="F182" s="79" t="s">
        <v>360</v>
      </c>
      <c r="G182" s="222">
        <f>IF(ISERROR(VLOOKUP($E182,'Reablement backsheet'!$D$9:$M$185,G$7,0)),"",VLOOKUP($E182,'Reablement backsheet'!$D$9:$M$185, G$7,0))</f>
        <v>0.75800000000000001</v>
      </c>
      <c r="H182" s="222">
        <f>IF(ISERROR(VLOOKUP($E182,'Reablement backsheet'!$D$193:$M$369,H$7,0)),"",VLOOKUP($E182,'Reablement backsheet'!$D$193:$M$369, H$7,0))</f>
        <v>0.95833333333333348</v>
      </c>
      <c r="I182" s="222">
        <f>IF(ISERROR(VLOOKUP($E182,'Reablement backsheet'!$D$9:$M$185,I$7,0)),"",VLOOKUP($E182,'Reablement backsheet'!$D$9:$M$185, I$7,0))</f>
        <v>0.77599999999999991</v>
      </c>
      <c r="J182" s="222">
        <f>IF(ISERROR(VLOOKUP($E182,'Reablement backsheet'!$D$9:$M$185,J$7,0)),"",VLOOKUP($E182,'Reablement backsheet'!$D$9:$M$185, J$7,0))</f>
        <v>1.7999999999999905E-2</v>
      </c>
      <c r="K182" s="222">
        <f>IF(ISERROR(VLOOKUP($E182,'Reablement backsheet'!$D$9:$M$185,K$7,0)),"",VLOOKUP($E182,'Reablement backsheet'!$D$9:$M$185, K$7,0))</f>
        <v>-0.18233333333333357</v>
      </c>
      <c r="L182" s="270"/>
      <c r="M182" s="270"/>
      <c r="P182" s="40"/>
    </row>
    <row r="183" spans="1:16">
      <c r="B183" s="63" t="s">
        <v>20</v>
      </c>
      <c r="C183" s="64" t="s">
        <v>30</v>
      </c>
      <c r="D183" s="66" t="s">
        <v>52</v>
      </c>
      <c r="E183" s="83" t="s">
        <v>361</v>
      </c>
      <c r="F183" s="79" t="s">
        <v>362</v>
      </c>
      <c r="G183" s="222">
        <f>IF(ISERROR(VLOOKUP($E183,'Reablement backsheet'!$D$9:$M$185,G$7,0)),"",VLOOKUP($E183,'Reablement backsheet'!$D$9:$M$185, G$7,0))</f>
        <v>0.86799999999999999</v>
      </c>
      <c r="H183" s="222">
        <f>IF(ISERROR(VLOOKUP($E183,'Reablement backsheet'!$D$193:$M$369,H$7,0)),"",VLOOKUP($E183,'Reablement backsheet'!$D$193:$M$369, H$7,0))</f>
        <v>0.9</v>
      </c>
      <c r="I183" s="222">
        <f>IF(ISERROR(VLOOKUP($E183,'Reablement backsheet'!$D$9:$M$185,I$7,0)),"",VLOOKUP($E183,'Reablement backsheet'!$D$9:$M$185, I$7,0))</f>
        <v>0.84499999999999997</v>
      </c>
      <c r="J183" s="222">
        <f>IF(ISERROR(VLOOKUP($E183,'Reablement backsheet'!$D$9:$M$185,J$7,0)),"",VLOOKUP($E183,'Reablement backsheet'!$D$9:$M$185, J$7,0))</f>
        <v>-2.300000000000002E-2</v>
      </c>
      <c r="K183" s="222">
        <f>IF(ISERROR(VLOOKUP($E183,'Reablement backsheet'!$D$9:$M$185,K$7,0)),"",VLOOKUP($E183,'Reablement backsheet'!$D$9:$M$185, K$7,0))</f>
        <v>-5.5000000000000049E-2</v>
      </c>
      <c r="L183" s="270"/>
      <c r="M183" s="270"/>
      <c r="P183" s="40"/>
    </row>
    <row r="184" spans="1:16">
      <c r="B184" s="63" t="s">
        <v>26</v>
      </c>
      <c r="C184" s="64" t="s">
        <v>42</v>
      </c>
      <c r="D184" s="66" t="s">
        <v>66</v>
      </c>
      <c r="E184" s="83" t="s">
        <v>363</v>
      </c>
      <c r="F184" s="79" t="s">
        <v>364</v>
      </c>
      <c r="G184" s="222">
        <f>IF(ISERROR(VLOOKUP($E184,'Reablement backsheet'!$D$9:$M$185,G$7,0)),"",VLOOKUP($E184,'Reablement backsheet'!$D$9:$M$185, G$7,0))</f>
        <v>0.77900000000000003</v>
      </c>
      <c r="H184" s="222">
        <f>IF(ISERROR(VLOOKUP($E184,'Reablement backsheet'!$D$193:$M$369,H$7,0)),"",VLOOKUP($E184,'Reablement backsheet'!$D$193:$M$369, H$7,0))</f>
        <v>0.72727272727272729</v>
      </c>
      <c r="I184" s="222">
        <f>IF(ISERROR(VLOOKUP($E184,'Reablement backsheet'!$D$9:$M$185,I$7,0)),"",VLOOKUP($E184,'Reablement backsheet'!$D$9:$M$185, I$7,0))</f>
        <v>0.76800000000000002</v>
      </c>
      <c r="J184" s="222">
        <f>IF(ISERROR(VLOOKUP($E184,'Reablement backsheet'!$D$9:$M$185,J$7,0)),"",VLOOKUP($E184,'Reablement backsheet'!$D$9:$M$185, J$7,0))</f>
        <v>-1.100000000000001E-2</v>
      </c>
      <c r="K184" s="222">
        <f>IF(ISERROR(VLOOKUP($E184,'Reablement backsheet'!$D$9:$M$185,K$7,0)),"",VLOOKUP($E184,'Reablement backsheet'!$D$9:$M$185, K$7,0))</f>
        <v>4.0727272727272723E-2</v>
      </c>
      <c r="L184" s="270"/>
      <c r="M184" s="270"/>
      <c r="P184" s="40"/>
    </row>
    <row r="185" spans="1:16">
      <c r="B185" s="63" t="s">
        <v>22</v>
      </c>
      <c r="C185" s="64" t="s">
        <v>36</v>
      </c>
      <c r="D185" s="66" t="s">
        <v>56</v>
      </c>
      <c r="E185" s="83" t="s">
        <v>365</v>
      </c>
      <c r="F185" s="79" t="s">
        <v>366</v>
      </c>
      <c r="G185" s="222">
        <f>IF(ISERROR(VLOOKUP($E185,'Reablement backsheet'!$D$9:$M$185,G$7,0)),"",VLOOKUP($E185,'Reablement backsheet'!$D$9:$M$185, G$7,0))</f>
        <v>0.80599999999999994</v>
      </c>
      <c r="H185" s="222">
        <f>IF(ISERROR(VLOOKUP($E185,'Reablement backsheet'!$D$193:$M$369,H$7,0)),"",VLOOKUP($E185,'Reablement backsheet'!$D$193:$M$369, H$7,0))</f>
        <v>0.94285714285714273</v>
      </c>
      <c r="I185" s="222">
        <f>IF(ISERROR(VLOOKUP($E185,'Reablement backsheet'!$D$9:$M$185,I$7,0)),"",VLOOKUP($E185,'Reablement backsheet'!$D$9:$M$185, I$7,0))</f>
        <v>0.75599999999999989</v>
      </c>
      <c r="J185" s="222">
        <f>IF(ISERROR(VLOOKUP($E185,'Reablement backsheet'!$D$9:$M$185,J$7,0)),"",VLOOKUP($E185,'Reablement backsheet'!$D$9:$M$185, J$7,0))</f>
        <v>-5.0000000000000044E-2</v>
      </c>
      <c r="K185" s="222">
        <f>IF(ISERROR(VLOOKUP($E185,'Reablement backsheet'!$D$9:$M$185,K$7,0)),"",VLOOKUP($E185,'Reablement backsheet'!$D$9:$M$185, K$7,0))</f>
        <v>-0.18685714285714283</v>
      </c>
      <c r="L185" s="270"/>
      <c r="M185" s="270"/>
      <c r="P185" s="40"/>
    </row>
    <row r="186" spans="1:16">
      <c r="B186" s="63" t="s">
        <v>22</v>
      </c>
      <c r="C186" s="64" t="s">
        <v>36</v>
      </c>
      <c r="D186" s="66" t="s">
        <v>56</v>
      </c>
      <c r="E186" s="83" t="s">
        <v>367</v>
      </c>
      <c r="F186" s="79" t="s">
        <v>368</v>
      </c>
      <c r="G186" s="222">
        <f>IF(ISERROR(VLOOKUP($E186,'Reablement backsheet'!$D$9:$M$185,G$7,0)),"",VLOOKUP($E186,'Reablement backsheet'!$D$9:$M$185, G$7,0))</f>
        <v>0.78299999999999992</v>
      </c>
      <c r="H186" s="222">
        <f>IF(ISERROR(VLOOKUP($E186,'Reablement backsheet'!$D$193:$M$369,H$7,0)),"",VLOOKUP($E186,'Reablement backsheet'!$D$193:$M$369, H$7,0))</f>
        <v>0.79821428571428588</v>
      </c>
      <c r="I186" s="222">
        <f>IF(ISERROR(VLOOKUP($E186,'Reablement backsheet'!$D$9:$M$185,I$7,0)),"",VLOOKUP($E186,'Reablement backsheet'!$D$9:$M$185, I$7,0))</f>
        <v>0.877</v>
      </c>
      <c r="J186" s="222">
        <f>IF(ISERROR(VLOOKUP($E186,'Reablement backsheet'!$D$9:$M$185,J$7,0)),"",VLOOKUP($E186,'Reablement backsheet'!$D$9:$M$185, J$7,0))</f>
        <v>9.4000000000000083E-2</v>
      </c>
      <c r="K186" s="222">
        <f>IF(ISERROR(VLOOKUP($E186,'Reablement backsheet'!$D$9:$M$185,K$7,0)),"",VLOOKUP($E186,'Reablement backsheet'!$D$9:$M$185, K$7,0))</f>
        <v>7.8785714285714126E-2</v>
      </c>
      <c r="L186" s="270"/>
      <c r="M186" s="270"/>
      <c r="P186" s="40"/>
    </row>
    <row r="187" spans="1:16" ht="15.75" thickBot="1">
      <c r="B187" s="67" t="s">
        <v>20</v>
      </c>
      <c r="C187" s="68" t="s">
        <v>32</v>
      </c>
      <c r="D187" s="70" t="s">
        <v>46</v>
      </c>
      <c r="E187" s="86" t="s">
        <v>369</v>
      </c>
      <c r="F187" s="81" t="s">
        <v>370</v>
      </c>
      <c r="G187" s="224">
        <f>IF(ISERROR(VLOOKUP($E187,'Reablement backsheet'!$D$9:$M$185,G$7,0)),"",VLOOKUP($E187,'Reablement backsheet'!$D$9:$M$185, G$7,0))</f>
        <v>0.81499999999999995</v>
      </c>
      <c r="H187" s="224">
        <f>IF(ISERROR(VLOOKUP($E187,'Reablement backsheet'!$D$193:$M$369,H$7,0)),"",VLOOKUP($E187,'Reablement backsheet'!$D$193:$M$369, H$7,0))</f>
        <v>0.82758620689655171</v>
      </c>
      <c r="I187" s="224">
        <f>IF(ISERROR(VLOOKUP($E187,'Reablement backsheet'!$D$9:$M$185,I$7,0)),"",VLOOKUP($E187,'Reablement backsheet'!$D$9:$M$185, I$7,0))</f>
        <v>0.75700000000000001</v>
      </c>
      <c r="J187" s="224">
        <f>IF(ISERROR(VLOOKUP($E187,'Reablement backsheet'!$D$9:$M$185,J$7,0)),"",VLOOKUP($E187,'Reablement backsheet'!$D$9:$M$185, J$7,0))</f>
        <v>-5.799999999999994E-2</v>
      </c>
      <c r="K187" s="224">
        <f>IF(ISERROR(VLOOKUP($E187,'Reablement backsheet'!$D$9:$M$185,K$7,0)),"",VLOOKUP($E187,'Reablement backsheet'!$D$9:$M$185, K$7,0))</f>
        <v>-7.0586206896551706E-2</v>
      </c>
      <c r="L187" s="270"/>
      <c r="M187" s="270"/>
      <c r="P187" s="40"/>
    </row>
    <row r="188" spans="1:16">
      <c r="E188" s="42"/>
      <c r="F188" s="42"/>
      <c r="G188" s="42"/>
      <c r="H188" s="42"/>
      <c r="I188" s="42"/>
      <c r="J188" s="42"/>
      <c r="K188" s="42"/>
      <c r="L188" s="42"/>
      <c r="P188" s="40"/>
    </row>
    <row r="189" spans="1:16" ht="15" customHeight="1">
      <c r="A189" s="207"/>
      <c r="B189" s="258"/>
      <c r="C189" s="258"/>
      <c r="D189" s="258"/>
      <c r="E189" s="190" t="s">
        <v>371</v>
      </c>
      <c r="F189" s="207"/>
      <c r="G189" s="207"/>
      <c r="H189" s="207"/>
      <c r="I189" s="207"/>
      <c r="J189" s="207"/>
      <c r="K189" s="207"/>
      <c r="L189" s="207"/>
      <c r="P189" s="40"/>
    </row>
    <row r="190" spans="1:16">
      <c r="F190" s="42"/>
      <c r="G190" s="42"/>
      <c r="H190" s="42"/>
      <c r="I190" s="42"/>
      <c r="J190" s="42"/>
      <c r="K190" s="42"/>
      <c r="L190" s="42"/>
      <c r="P190" s="40"/>
    </row>
    <row r="191" spans="1:16" ht="15" customHeight="1">
      <c r="E191" s="319" t="s">
        <v>519</v>
      </c>
      <c r="F191" s="319"/>
      <c r="G191" s="319"/>
      <c r="H191" s="319"/>
      <c r="I191" s="319"/>
      <c r="J191" s="319"/>
      <c r="K191" s="319"/>
      <c r="L191" s="319"/>
      <c r="P191" s="40"/>
    </row>
    <row r="192" spans="1:16">
      <c r="E192" s="319"/>
      <c r="F192" s="319"/>
      <c r="G192" s="319"/>
      <c r="H192" s="319"/>
      <c r="I192" s="319"/>
      <c r="J192" s="319"/>
      <c r="K192" s="319"/>
      <c r="L192" s="319"/>
      <c r="P192" s="40"/>
    </row>
    <row r="193" spans="1:16">
      <c r="E193" s="24" t="s">
        <v>537</v>
      </c>
      <c r="F193" s="42"/>
      <c r="G193" s="42"/>
      <c r="H193" s="42"/>
      <c r="I193" s="42"/>
      <c r="J193" s="42"/>
      <c r="K193" s="42"/>
      <c r="L193" s="42"/>
      <c r="P193" s="40"/>
    </row>
    <row r="194" spans="1:16" ht="30" customHeight="1">
      <c r="E194" s="320" t="s">
        <v>559</v>
      </c>
      <c r="F194" s="320"/>
      <c r="G194" s="320"/>
      <c r="H194" s="320"/>
      <c r="I194" s="320"/>
      <c r="J194" s="320"/>
      <c r="K194" s="320"/>
      <c r="L194" s="320"/>
      <c r="P194" s="40"/>
    </row>
    <row r="195" spans="1:16" s="8" customFormat="1" ht="30" customHeight="1">
      <c r="A195" s="198"/>
      <c r="B195" s="198"/>
      <c r="C195" s="198"/>
      <c r="D195" s="198"/>
      <c r="E195" s="319" t="s">
        <v>520</v>
      </c>
      <c r="F195" s="319"/>
      <c r="G195" s="319"/>
      <c r="H195" s="319"/>
      <c r="I195" s="319"/>
      <c r="J195" s="319"/>
      <c r="K195" s="319"/>
      <c r="L195" s="319"/>
    </row>
    <row r="196" spans="1:16">
      <c r="A196" s="198"/>
      <c r="B196" s="198"/>
      <c r="C196" s="198"/>
      <c r="D196" s="198"/>
      <c r="E196" s="24" t="s">
        <v>561</v>
      </c>
      <c r="P196" s="40"/>
    </row>
    <row r="197" spans="1:16" ht="30" customHeight="1">
      <c r="E197" s="315"/>
      <c r="F197" s="316"/>
      <c r="G197" s="316"/>
      <c r="H197" s="316"/>
      <c r="I197" s="316"/>
      <c r="J197" s="316"/>
      <c r="K197" s="316"/>
      <c r="L197" s="316"/>
      <c r="M197" s="316"/>
      <c r="P197" s="40"/>
    </row>
  </sheetData>
  <sheetProtection password="DCA1" sheet="1" objects="1" scenarios="1"/>
  <mergeCells count="7">
    <mergeCell ref="E197:M197"/>
    <mergeCell ref="H1:I3"/>
    <mergeCell ref="E4:L4"/>
    <mergeCell ref="E9:F9"/>
    <mergeCell ref="E191:L192"/>
    <mergeCell ref="E195:L195"/>
    <mergeCell ref="E194:L194"/>
  </mergeCells>
  <conditionalFormatting sqref="J11:K187">
    <cfRule type="iconSet" priority="1">
      <iconSet iconSet="3Arrows">
        <cfvo type="percent" val="0"/>
        <cfvo type="num" val="0"/>
        <cfvo type="num" val="0"/>
      </iconSet>
    </cfRule>
  </conditionalFormatting>
  <pageMargins left="0.7" right="0.7" top="0.75" bottom="0.75" header="0.3" footer="0.3"/>
  <pageSetup paperSize="9" orientation="portrait" r:id="rId1"/>
  <ignoredErrors>
    <ignoredError sqref="H11:H18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Q198"/>
  <sheetViews>
    <sheetView showGridLines="0" zoomScale="70" zoomScaleNormal="70" workbookViewId="0">
      <selection activeCell="I9" sqref="I9"/>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7109375" style="40" customWidth="1" collapsed="1"/>
    <col min="6" max="6" width="56.7109375" style="40" bestFit="1" customWidth="1"/>
    <col min="7" max="13" width="30.7109375" style="40" customWidth="1"/>
    <col min="14" max="14" width="9.140625" style="40" customWidth="1"/>
    <col min="15" max="16" width="8.85546875" style="40"/>
    <col min="17" max="17" width="9.140625" style="8" customWidth="1"/>
    <col min="18" max="16384" width="8.85546875" style="40"/>
  </cols>
  <sheetData>
    <row r="1" spans="1:17" s="210" customFormat="1">
      <c r="A1" s="191"/>
      <c r="B1" s="191"/>
      <c r="C1" s="191"/>
      <c r="D1" s="191"/>
      <c r="E1" s="191"/>
      <c r="F1" s="191"/>
      <c r="G1" s="191"/>
      <c r="H1" s="294" t="s">
        <v>538</v>
      </c>
      <c r="I1" s="294"/>
      <c r="J1" s="191"/>
      <c r="K1" s="191"/>
      <c r="L1" s="191"/>
      <c r="M1" s="191"/>
      <c r="N1" s="212"/>
      <c r="Q1" s="211"/>
    </row>
    <row r="2" spans="1:17" s="210" customFormat="1">
      <c r="A2" s="191"/>
      <c r="B2" s="191"/>
      <c r="C2" s="191"/>
      <c r="D2" s="191"/>
      <c r="E2" s="191"/>
      <c r="F2" s="191"/>
      <c r="G2" s="191"/>
      <c r="H2" s="294"/>
      <c r="I2" s="294"/>
      <c r="J2" s="191"/>
      <c r="K2" s="191"/>
      <c r="L2" s="191"/>
      <c r="M2" s="191"/>
      <c r="N2" s="212"/>
      <c r="Q2" s="211"/>
    </row>
    <row r="3" spans="1:17" s="210" customFormat="1">
      <c r="A3" s="191"/>
      <c r="B3" s="191"/>
      <c r="C3" s="191"/>
      <c r="D3" s="191"/>
      <c r="E3" s="191"/>
      <c r="F3" s="191"/>
      <c r="G3" s="191"/>
      <c r="H3" s="294"/>
      <c r="I3" s="294"/>
      <c r="J3" s="191"/>
      <c r="K3" s="191"/>
      <c r="L3" s="191"/>
      <c r="M3" s="191"/>
      <c r="N3" s="212"/>
      <c r="Q3" s="211"/>
    </row>
    <row r="4" spans="1:17" ht="15.75">
      <c r="A4" s="1"/>
      <c r="B4" s="1"/>
      <c r="C4" s="1"/>
      <c r="D4" s="1"/>
      <c r="E4" s="295"/>
      <c r="F4" s="295"/>
      <c r="G4" s="295"/>
      <c r="H4" s="295"/>
      <c r="I4" s="295"/>
      <c r="J4" s="295"/>
      <c r="K4" s="295"/>
      <c r="L4" s="295"/>
      <c r="M4" s="295"/>
      <c r="N4" s="212"/>
    </row>
    <row r="5" spans="1:17" s="213" customFormat="1">
      <c r="A5" s="212"/>
      <c r="B5" s="212"/>
      <c r="C5" s="212"/>
      <c r="D5" s="212"/>
      <c r="E5" s="212"/>
      <c r="F5" s="212"/>
      <c r="G5" s="212"/>
      <c r="H5" s="212"/>
      <c r="I5" s="212"/>
      <c r="J5" s="212"/>
      <c r="K5" s="212"/>
      <c r="L5" s="212"/>
      <c r="M5" s="212"/>
      <c r="N5" s="212"/>
      <c r="Q5" s="8"/>
    </row>
    <row r="6" spans="1:17" s="31" customFormat="1" ht="14.45" customHeight="1" thickBot="1">
      <c r="A6" s="194"/>
      <c r="B6" s="194"/>
      <c r="C6" s="194"/>
      <c r="D6" s="194"/>
      <c r="E6" s="214"/>
      <c r="F6" s="215"/>
      <c r="G6" s="194"/>
      <c r="H6" s="194"/>
      <c r="I6" s="194"/>
      <c r="J6" s="194"/>
      <c r="K6" s="194"/>
      <c r="L6" s="194"/>
      <c r="M6" s="194"/>
      <c r="N6" s="194"/>
      <c r="O6" s="210"/>
      <c r="Q6" s="216"/>
    </row>
    <row r="7" spans="1:17" ht="15" hidden="1" customHeight="1">
      <c r="E7" s="215"/>
      <c r="F7" s="215"/>
      <c r="G7" s="40">
        <v>4</v>
      </c>
      <c r="H7" s="40">
        <v>5</v>
      </c>
      <c r="I7" s="40">
        <v>5</v>
      </c>
      <c r="J7" s="40">
        <v>8</v>
      </c>
      <c r="L7" s="40">
        <v>11</v>
      </c>
    </row>
    <row r="8" spans="1:17" ht="21" hidden="1" customHeight="1" thickBot="1">
      <c r="E8" s="215"/>
      <c r="F8" s="215"/>
      <c r="G8" s="217"/>
      <c r="H8" s="217"/>
      <c r="I8" s="217"/>
      <c r="J8" s="217"/>
      <c r="K8" s="217"/>
      <c r="L8" s="217"/>
      <c r="M8" s="217"/>
    </row>
    <row r="9" spans="1:17" ht="55.15" customHeight="1" thickBot="1">
      <c r="E9" s="317"/>
      <c r="F9" s="318"/>
      <c r="G9" s="259" t="s">
        <v>547</v>
      </c>
      <c r="H9" s="259" t="s">
        <v>546</v>
      </c>
      <c r="I9" s="263" t="s">
        <v>545</v>
      </c>
      <c r="J9" s="259" t="s">
        <v>481</v>
      </c>
      <c r="K9" s="259" t="s">
        <v>550</v>
      </c>
      <c r="L9" s="259" t="s">
        <v>552</v>
      </c>
      <c r="M9" s="259" t="s">
        <v>551</v>
      </c>
    </row>
    <row r="10" spans="1:17" ht="15.75" thickBot="1">
      <c r="B10" s="75" t="s">
        <v>417</v>
      </c>
      <c r="C10" s="76" t="s">
        <v>457</v>
      </c>
      <c r="D10" s="77" t="s">
        <v>419</v>
      </c>
      <c r="E10" s="75" t="s">
        <v>11</v>
      </c>
      <c r="F10" s="74" t="s">
        <v>12</v>
      </c>
      <c r="G10" s="218" t="s">
        <v>518</v>
      </c>
      <c r="H10" s="218" t="s">
        <v>536</v>
      </c>
      <c r="I10" s="219" t="s">
        <v>536</v>
      </c>
      <c r="J10" s="218" t="s">
        <v>536</v>
      </c>
      <c r="K10" s="218" t="s">
        <v>536</v>
      </c>
      <c r="L10" s="220" t="s">
        <v>536</v>
      </c>
      <c r="M10" s="220" t="s">
        <v>536</v>
      </c>
    </row>
    <row r="11" spans="1:17" s="82" customFormat="1" ht="15" customHeight="1">
      <c r="A11" s="5"/>
      <c r="B11" s="59"/>
      <c r="C11" s="64"/>
      <c r="D11" s="66"/>
      <c r="E11" s="221" t="s">
        <v>1</v>
      </c>
      <c r="F11" s="95" t="s">
        <v>3</v>
      </c>
      <c r="G11" s="260">
        <f>IF(ISERROR(VLOOKUP($E11,'Res Admissions backsheet'!$D$9:$N$185,G$7,0)),"",VLOOKUP($E11,'Res Admissions backsheet'!$D$9:$N$185, G$7,0))</f>
        <v>658.5</v>
      </c>
      <c r="H11" s="260">
        <f>IF(ISERROR(VLOOKUP($E11,'Res Admissions backsheet'!$D$377:$N$553,H$7,0)),"",VLOOKUP($E11,'Res Admissions backsheet'!$D$377:$N$553,H$7,0))</f>
        <v>608.83449147058786</v>
      </c>
      <c r="I11" s="260">
        <f>IF(ISERROR(VLOOKUP($E11,'Res Admissions backsheet'!$D$9:$N$185,I$7,0)),"",VLOOKUP($E11,'Res Admissions backsheet'!$D$9:$N$185, I$7,0))</f>
        <v>628.20000000000005</v>
      </c>
      <c r="J11" s="260">
        <f>IFERROR(G11-I11,"")</f>
        <v>30.299999999999955</v>
      </c>
      <c r="K11" s="223">
        <f>IFERROR(J11/G11,"")</f>
        <v>4.601366742596804E-2</v>
      </c>
      <c r="L11" s="260">
        <f>IFERROR(H11-I11,"")</f>
        <v>-19.365508529412182</v>
      </c>
      <c r="M11" s="223">
        <f>IFERROR(L11/H11,"")</f>
        <v>-3.1807508938326484E-2</v>
      </c>
      <c r="N11" s="7"/>
      <c r="O11" s="40"/>
      <c r="Q11" s="9"/>
    </row>
    <row r="12" spans="1:17" ht="15" customHeight="1">
      <c r="B12" s="63" t="s">
        <v>20</v>
      </c>
      <c r="C12" s="65"/>
      <c r="D12" s="66"/>
      <c r="E12" s="83" t="s">
        <v>19</v>
      </c>
      <c r="F12" s="79" t="s">
        <v>20</v>
      </c>
      <c r="G12" s="261">
        <f>IF(ISERROR(VLOOKUP($E12,'Res Admissions backsheet'!$D$9:$N$185,G$7,0)),"",VLOOKUP($E12,'Res Admissions backsheet'!$D$9:$N$185, G$7,0))</f>
        <v>771.23176919534808</v>
      </c>
      <c r="H12" s="261">
        <f>IF(ISERROR(VLOOKUP($E12,'Res Admissions backsheet'!$D$377:$N$553,H$7,0)),"",VLOOKUP($E12,'Res Admissions backsheet'!$D$377:$N$553,H$7,0))</f>
        <v>739.84925766011645</v>
      </c>
      <c r="I12" s="261">
        <f>IF(ISERROR(VLOOKUP($E12,'Res Admissions backsheet'!$D$9:$N$185,I$7,0)),"",VLOOKUP($E12,'Res Admissions backsheet'!$D$9:$N$185, I$7,0))</f>
        <v>731.29246183773591</v>
      </c>
      <c r="J12" s="261">
        <f t="shared" ref="J12:J75" si="0">IFERROR(G12-I12,"")</f>
        <v>39.939307357612165</v>
      </c>
      <c r="K12" s="222">
        <f t="shared" ref="K12:K75" si="1">IFERROR(J12/G12,"")</f>
        <v>5.1786387637120006E-2</v>
      </c>
      <c r="L12" s="261">
        <f t="shared" ref="L12:L75" si="2">IFERROR(H12-I12,"")</f>
        <v>8.5567958223805363</v>
      </c>
      <c r="M12" s="222">
        <f t="shared" ref="M12:M75" si="3">IFERROR(L12/H12,"")</f>
        <v>1.1565593577052004E-2</v>
      </c>
      <c r="N12" s="7"/>
    </row>
    <row r="13" spans="1:17">
      <c r="B13" s="63" t="s">
        <v>22</v>
      </c>
      <c r="C13" s="65"/>
      <c r="D13" s="66"/>
      <c r="E13" s="83" t="s">
        <v>21</v>
      </c>
      <c r="F13" s="79" t="s">
        <v>22</v>
      </c>
      <c r="G13" s="261">
        <f>IF(ISERROR(VLOOKUP($E13,'Res Admissions backsheet'!$D$9:$N$185,G$7,0)),"",VLOOKUP($E13,'Res Admissions backsheet'!$D$9:$N$185, G$7,0))</f>
        <v>645.70266202154301</v>
      </c>
      <c r="H13" s="261">
        <f>IF(ISERROR(VLOOKUP($E13,'Res Admissions backsheet'!$D$377:$N$553,H$7,0)),"",VLOOKUP($E13,'Res Admissions backsheet'!$D$377:$N$553,H$7,0))</f>
        <v>560.7435307327446</v>
      </c>
      <c r="I13" s="261">
        <f>IF(ISERROR(VLOOKUP($E13,'Res Admissions backsheet'!$D$9:$N$185,I$7,0)),"",VLOOKUP($E13,'Res Admissions backsheet'!$D$9:$N$185, I$7,0))</f>
        <v>607.84867903705538</v>
      </c>
      <c r="J13" s="261">
        <f t="shared" si="0"/>
        <v>37.853982984487629</v>
      </c>
      <c r="K13" s="222">
        <f t="shared" si="1"/>
        <v>5.8624480292485896E-2</v>
      </c>
      <c r="L13" s="261">
        <f t="shared" si="2"/>
        <v>-47.105148304310774</v>
      </c>
      <c r="M13" s="222">
        <f t="shared" si="3"/>
        <v>-8.400480027430135E-2</v>
      </c>
      <c r="N13" s="7"/>
    </row>
    <row r="14" spans="1:17">
      <c r="B14" s="63" t="s">
        <v>24</v>
      </c>
      <c r="C14" s="65"/>
      <c r="D14" s="66"/>
      <c r="E14" s="83" t="s">
        <v>23</v>
      </c>
      <c r="F14" s="79" t="s">
        <v>24</v>
      </c>
      <c r="G14" s="261">
        <f>IF(ISERROR(VLOOKUP($E14,'Res Admissions backsheet'!$D$9:$N$185,G$7,0)),"",VLOOKUP($E14,'Res Admissions backsheet'!$D$9:$N$185, G$7,0))</f>
        <v>482.94778222483575</v>
      </c>
      <c r="H14" s="261">
        <f>IF(ISERROR(VLOOKUP($E14,'Res Admissions backsheet'!$D$377:$N$553,H$7,0)),"",VLOOKUP($E14,'Res Admissions backsheet'!$D$377:$N$553,H$7,0))</f>
        <v>465.96349386737717</v>
      </c>
      <c r="I14" s="261">
        <f>IF(ISERROR(VLOOKUP($E14,'Res Admissions backsheet'!$D$9:$N$185,I$7,0)),"",VLOOKUP($E14,'Res Admissions backsheet'!$D$9:$N$185, I$7,0))</f>
        <v>516.49446855595261</v>
      </c>
      <c r="J14" s="261">
        <f t="shared" si="0"/>
        <v>-33.546686331116859</v>
      </c>
      <c r="K14" s="222">
        <f t="shared" si="1"/>
        <v>-6.9462346791561089E-2</v>
      </c>
      <c r="L14" s="261">
        <f t="shared" si="2"/>
        <v>-50.530974688575441</v>
      </c>
      <c r="M14" s="222">
        <f t="shared" si="3"/>
        <v>-0.10844406343763402</v>
      </c>
      <c r="N14" s="7"/>
    </row>
    <row r="15" spans="1:17" s="41" customFormat="1">
      <c r="A15" s="6"/>
      <c r="B15" s="63" t="s">
        <v>26</v>
      </c>
      <c r="C15" s="65"/>
      <c r="D15" s="66"/>
      <c r="E15" s="83" t="s">
        <v>25</v>
      </c>
      <c r="F15" s="79" t="s">
        <v>26</v>
      </c>
      <c r="G15" s="261">
        <f>IF(ISERROR(VLOOKUP($E15,'Res Admissions backsheet'!$D$9:$N$185,G$7,0)),"",VLOOKUP($E15,'Res Admissions backsheet'!$D$9:$N$185, G$7,0))</f>
        <v>592.3352642212775</v>
      </c>
      <c r="H15" s="261">
        <f>IF(ISERROR(VLOOKUP($E15,'Res Admissions backsheet'!$D$377:$N$553,H$7,0)),"",VLOOKUP($E15,'Res Admissions backsheet'!$D$377:$N$553,H$7,0))</f>
        <v>583.84618800230896</v>
      </c>
      <c r="I15" s="261">
        <f>IF(ISERROR(VLOOKUP($E15,'Res Admissions backsheet'!$D$9:$N$185,I$7,0)),"",VLOOKUP($E15,'Res Admissions backsheet'!$D$9:$N$185, I$7,0))</f>
        <v>588.96141379157223</v>
      </c>
      <c r="J15" s="261">
        <f t="shared" si="0"/>
        <v>3.3738504297052714</v>
      </c>
      <c r="K15" s="222">
        <f t="shared" si="1"/>
        <v>5.6958459735480292E-3</v>
      </c>
      <c r="L15" s="261">
        <f t="shared" si="2"/>
        <v>-5.1152257892632633</v>
      </c>
      <c r="M15" s="222">
        <f t="shared" si="3"/>
        <v>-8.7612557799949774E-3</v>
      </c>
      <c r="N15" s="40"/>
      <c r="O15" s="40"/>
      <c r="Q15" s="7"/>
    </row>
    <row r="16" spans="1:17">
      <c r="B16" s="63"/>
      <c r="C16" s="64" t="s">
        <v>28</v>
      </c>
      <c r="D16" s="66"/>
      <c r="E16" s="83" t="s">
        <v>27</v>
      </c>
      <c r="F16" s="79" t="s">
        <v>28</v>
      </c>
      <c r="G16" s="261">
        <f>IF(ISERROR(VLOOKUP($E16,'Res Admissions backsheet'!$D$9:$N$185,G$7,0)),"",VLOOKUP($E16,'Res Admissions backsheet'!$D$9:$N$185, G$7,0))</f>
        <v>835.8</v>
      </c>
      <c r="H16" s="261">
        <f>IF(ISERROR(VLOOKUP($E16,'Res Admissions backsheet'!$D$377:$N$553,H$7,0)),"",VLOOKUP($E16,'Res Admissions backsheet'!$D$377:$N$553,H$7,0))</f>
        <v>826.52740300923278</v>
      </c>
      <c r="I16" s="261">
        <f>IF(ISERROR(VLOOKUP($E16,'Res Admissions backsheet'!$D$9:$N$185,I$7,0)),"",VLOOKUP($E16,'Res Admissions backsheet'!$D$9:$N$185, I$7,0))</f>
        <v>843</v>
      </c>
      <c r="J16" s="261">
        <f t="shared" si="0"/>
        <v>-7.2000000000000455</v>
      </c>
      <c r="K16" s="222">
        <f t="shared" si="1"/>
        <v>-8.61450107681269E-3</v>
      </c>
      <c r="L16" s="261">
        <f t="shared" si="2"/>
        <v>-16.472596990767215</v>
      </c>
      <c r="M16" s="222">
        <f t="shared" si="3"/>
        <v>-1.9929886088221091E-2</v>
      </c>
    </row>
    <row r="17" spans="2:17">
      <c r="B17" s="63"/>
      <c r="C17" s="64" t="s">
        <v>30</v>
      </c>
      <c r="D17" s="66"/>
      <c r="E17" s="83" t="s">
        <v>29</v>
      </c>
      <c r="F17" s="79" t="s">
        <v>30</v>
      </c>
      <c r="G17" s="261">
        <f>IF(ISERROR(VLOOKUP($E17,'Res Admissions backsheet'!$D$9:$N$185,G$7,0)),"",VLOOKUP($E17,'Res Admissions backsheet'!$D$9:$N$185, G$7,0))</f>
        <v>764.1</v>
      </c>
      <c r="H17" s="261">
        <f>IF(ISERROR(VLOOKUP($E17,'Res Admissions backsheet'!$D$377:$N$553,H$7,0)),"",VLOOKUP($E17,'Res Admissions backsheet'!$D$377:$N$553,H$7,0))</f>
        <v>721.21801200954303</v>
      </c>
      <c r="I17" s="261">
        <f>IF(ISERROR(VLOOKUP($E17,'Res Admissions backsheet'!$D$9:$N$185,I$7,0)),"",VLOOKUP($E17,'Res Admissions backsheet'!$D$9:$N$185, I$7,0))</f>
        <v>712.3</v>
      </c>
      <c r="J17" s="261">
        <f t="shared" si="0"/>
        <v>51.800000000000068</v>
      </c>
      <c r="K17" s="222">
        <f t="shared" si="1"/>
        <v>6.7792173799241018E-2</v>
      </c>
      <c r="L17" s="261">
        <f t="shared" si="2"/>
        <v>8.9180120095430766</v>
      </c>
      <c r="M17" s="222">
        <f t="shared" si="3"/>
        <v>1.2365209771584401E-2</v>
      </c>
    </row>
    <row r="18" spans="2:17">
      <c r="B18" s="63"/>
      <c r="C18" s="64" t="s">
        <v>32</v>
      </c>
      <c r="D18" s="66"/>
      <c r="E18" s="83" t="s">
        <v>31</v>
      </c>
      <c r="F18" s="79" t="s">
        <v>32</v>
      </c>
      <c r="G18" s="261">
        <f>IF(ISERROR(VLOOKUP($E18,'Res Admissions backsheet'!$D$9:$N$185,G$7,0)),"",VLOOKUP($E18,'Res Admissions backsheet'!$D$9:$N$185, G$7,0))</f>
        <v>747.6</v>
      </c>
      <c r="H18" s="261">
        <f>IF(ISERROR(VLOOKUP($E18,'Res Admissions backsheet'!$D$377:$N$553,H$7,0)),"",VLOOKUP($E18,'Res Admissions backsheet'!$D$377:$N$553,H$7,0))</f>
        <v>720.31474488596041</v>
      </c>
      <c r="I18" s="261">
        <f>IF(ISERROR(VLOOKUP($E18,'Res Admissions backsheet'!$D$9:$N$185,I$7,0)),"",VLOOKUP($E18,'Res Admissions backsheet'!$D$9:$N$185, I$7,0))</f>
        <v>699.5</v>
      </c>
      <c r="J18" s="261">
        <f t="shared" si="0"/>
        <v>48.100000000000023</v>
      </c>
      <c r="K18" s="222">
        <f t="shared" si="1"/>
        <v>6.4339218833600886E-2</v>
      </c>
      <c r="L18" s="261">
        <f t="shared" si="2"/>
        <v>20.814744885960408</v>
      </c>
      <c r="M18" s="222">
        <f t="shared" si="3"/>
        <v>2.8896735814086076E-2</v>
      </c>
    </row>
    <row r="19" spans="2:17">
      <c r="B19" s="63"/>
      <c r="C19" s="64" t="s">
        <v>34</v>
      </c>
      <c r="D19" s="66"/>
      <c r="E19" s="83" t="s">
        <v>33</v>
      </c>
      <c r="F19" s="79" t="s">
        <v>34</v>
      </c>
      <c r="G19" s="261">
        <f>IF(ISERROR(VLOOKUP($E19,'Res Admissions backsheet'!$D$9:$N$185,G$7,0)),"",VLOOKUP($E19,'Res Admissions backsheet'!$D$9:$N$185, G$7,0))</f>
        <v>673.2</v>
      </c>
      <c r="H19" s="261">
        <f>IF(ISERROR(VLOOKUP($E19,'Res Admissions backsheet'!$D$377:$N$553,H$7,0)),"",VLOOKUP($E19,'Res Admissions backsheet'!$D$377:$N$553,H$7,0))</f>
        <v>602.80984597011934</v>
      </c>
      <c r="I19" s="261">
        <f>IF(ISERROR(VLOOKUP($E19,'Res Admissions backsheet'!$D$9:$N$185,I$7,0)),"",VLOOKUP($E19,'Res Admissions backsheet'!$D$9:$N$185, I$7,0))</f>
        <v>612.70000000000005</v>
      </c>
      <c r="J19" s="261">
        <f t="shared" si="0"/>
        <v>60.5</v>
      </c>
      <c r="K19" s="222">
        <f t="shared" si="1"/>
        <v>8.9869281045751634E-2</v>
      </c>
      <c r="L19" s="261">
        <f t="shared" si="2"/>
        <v>-9.8901540298807049</v>
      </c>
      <c r="M19" s="222">
        <f t="shared" si="3"/>
        <v>-1.6406755954631421E-2</v>
      </c>
    </row>
    <row r="20" spans="2:17">
      <c r="B20" s="63"/>
      <c r="C20" s="64" t="s">
        <v>36</v>
      </c>
      <c r="D20" s="66"/>
      <c r="E20" s="83" t="s">
        <v>35</v>
      </c>
      <c r="F20" s="79" t="s">
        <v>36</v>
      </c>
      <c r="G20" s="261">
        <f>IF(ISERROR(VLOOKUP($E20,'Res Admissions backsheet'!$D$9:$N$185,G$7,0)),"",VLOOKUP($E20,'Res Admissions backsheet'!$D$9:$N$185, G$7,0))</f>
        <v>661.4</v>
      </c>
      <c r="H20" s="261">
        <f>IF(ISERROR(VLOOKUP($E20,'Res Admissions backsheet'!$D$377:$N$553,H$7,0)),"",VLOOKUP($E20,'Res Admissions backsheet'!$D$377:$N$553,H$7,0))</f>
        <v>488.52319505070255</v>
      </c>
      <c r="I20" s="261">
        <f>IF(ISERROR(VLOOKUP($E20,'Res Admissions backsheet'!$D$9:$N$185,I$7,0)),"",VLOOKUP($E20,'Res Admissions backsheet'!$D$9:$N$185, I$7,0))</f>
        <v>646.5</v>
      </c>
      <c r="J20" s="261">
        <f t="shared" si="0"/>
        <v>14.899999999999977</v>
      </c>
      <c r="K20" s="222">
        <f t="shared" si="1"/>
        <v>2.2527970970668245E-2</v>
      </c>
      <c r="L20" s="261">
        <f t="shared" si="2"/>
        <v>-157.97680494929745</v>
      </c>
      <c r="M20" s="222">
        <f t="shared" si="3"/>
        <v>-0.32337626247798007</v>
      </c>
    </row>
    <row r="21" spans="2:17">
      <c r="B21" s="63"/>
      <c r="C21" s="64" t="s">
        <v>38</v>
      </c>
      <c r="D21" s="66"/>
      <c r="E21" s="83" t="s">
        <v>37</v>
      </c>
      <c r="F21" s="79" t="s">
        <v>38</v>
      </c>
      <c r="G21" s="261">
        <f>IF(ISERROR(VLOOKUP($E21,'Res Admissions backsheet'!$D$9:$N$185,G$7,0)),"",VLOOKUP($E21,'Res Admissions backsheet'!$D$9:$N$185, G$7,0))</f>
        <v>612.29999999999995</v>
      </c>
      <c r="H21" s="261">
        <f>IF(ISERROR(VLOOKUP($E21,'Res Admissions backsheet'!$D$377:$N$553,H$7,0)),"",VLOOKUP($E21,'Res Admissions backsheet'!$D$377:$N$553,H$7,0))</f>
        <v>592.67889485749242</v>
      </c>
      <c r="I21" s="261">
        <f>IF(ISERROR(VLOOKUP($E21,'Res Admissions backsheet'!$D$9:$N$185,I$7,0)),"",VLOOKUP($E21,'Res Admissions backsheet'!$D$9:$N$185, I$7,0))</f>
        <v>570.29999999999995</v>
      </c>
      <c r="J21" s="261">
        <f t="shared" si="0"/>
        <v>42</v>
      </c>
      <c r="K21" s="222">
        <f t="shared" si="1"/>
        <v>6.8593826555609999E-2</v>
      </c>
      <c r="L21" s="261">
        <f t="shared" si="2"/>
        <v>22.378894857492469</v>
      </c>
      <c r="M21" s="222">
        <f t="shared" si="3"/>
        <v>3.7758886053928742E-2</v>
      </c>
    </row>
    <row r="22" spans="2:17">
      <c r="B22" s="63"/>
      <c r="C22" s="64" t="s">
        <v>40</v>
      </c>
      <c r="D22" s="66"/>
      <c r="E22" s="83" t="s">
        <v>39</v>
      </c>
      <c r="F22" s="79" t="s">
        <v>40</v>
      </c>
      <c r="G22" s="261">
        <f>IF(ISERROR(VLOOKUP($E22,'Res Admissions backsheet'!$D$9:$N$185,G$7,0)),"",VLOOKUP($E22,'Res Admissions backsheet'!$D$9:$N$185, G$7,0))</f>
        <v>482.9</v>
      </c>
      <c r="H22" s="261">
        <f>IF(ISERROR(VLOOKUP($E22,'Res Admissions backsheet'!$D$377:$N$553,H$7,0)),"",VLOOKUP($E22,'Res Admissions backsheet'!$D$377:$N$553,H$7,0))</f>
        <v>465.96349386737717</v>
      </c>
      <c r="I22" s="261">
        <f>IF(ISERROR(VLOOKUP($E22,'Res Admissions backsheet'!$D$9:$N$185,I$7,0)),"",VLOOKUP($E22,'Res Admissions backsheet'!$D$9:$N$185, I$7,0))</f>
        <v>516.5</v>
      </c>
      <c r="J22" s="261">
        <f t="shared" si="0"/>
        <v>-33.600000000000023</v>
      </c>
      <c r="K22" s="222">
        <f t="shared" si="1"/>
        <v>-6.9579623110374869E-2</v>
      </c>
      <c r="L22" s="261">
        <f t="shared" si="2"/>
        <v>-50.536506132622833</v>
      </c>
      <c r="M22" s="222">
        <f t="shared" si="3"/>
        <v>-0.10845593441920273</v>
      </c>
    </row>
    <row r="23" spans="2:17">
      <c r="B23" s="63"/>
      <c r="C23" s="64" t="s">
        <v>42</v>
      </c>
      <c r="D23" s="66"/>
      <c r="E23" s="83" t="s">
        <v>41</v>
      </c>
      <c r="F23" s="79" t="s">
        <v>42</v>
      </c>
      <c r="G23" s="261">
        <f>IF(ISERROR(VLOOKUP($E23,'Res Admissions backsheet'!$D$9:$N$185,G$7,0)),"",VLOOKUP($E23,'Res Admissions backsheet'!$D$9:$N$185, G$7,0))</f>
        <v>587.5</v>
      </c>
      <c r="H23" s="261">
        <f>IF(ISERROR(VLOOKUP($E23,'Res Admissions backsheet'!$D$377:$N$553,H$7,0)),"",VLOOKUP($E23,'Res Admissions backsheet'!$D$377:$N$553,H$7,0))</f>
        <v>577.69053577031457</v>
      </c>
      <c r="I23" s="261">
        <f>IF(ISERROR(VLOOKUP($E23,'Res Admissions backsheet'!$D$9:$N$185,I$7,0)),"",VLOOKUP($E23,'Res Admissions backsheet'!$D$9:$N$185, I$7,0))</f>
        <v>576.6</v>
      </c>
      <c r="J23" s="261">
        <f t="shared" si="0"/>
        <v>10.899999999999977</v>
      </c>
      <c r="K23" s="222">
        <f t="shared" si="1"/>
        <v>1.8553191489361662E-2</v>
      </c>
      <c r="L23" s="261">
        <f t="shared" si="2"/>
        <v>1.0905357703145455</v>
      </c>
      <c r="M23" s="222">
        <f t="shared" si="3"/>
        <v>1.8877507987219897E-3</v>
      </c>
    </row>
    <row r="24" spans="2:17">
      <c r="B24" s="63"/>
      <c r="C24" s="64" t="s">
        <v>44</v>
      </c>
      <c r="D24" s="66"/>
      <c r="E24" s="83" t="s">
        <v>43</v>
      </c>
      <c r="F24" s="79" t="s">
        <v>44</v>
      </c>
      <c r="G24" s="261">
        <f>IF(ISERROR(VLOOKUP($E24,'Res Admissions backsheet'!$D$9:$N$185,G$7,0)),"",VLOOKUP($E24,'Res Admissions backsheet'!$D$9:$N$185, G$7,0))</f>
        <v>674.7</v>
      </c>
      <c r="H24" s="261">
        <f>IF(ISERROR(VLOOKUP($E24,'Res Admissions backsheet'!$D$377:$N$553,H$7,0)),"",VLOOKUP($E24,'Res Admissions backsheet'!$D$377:$N$553,H$7,0))</f>
        <v>593.26543217269455</v>
      </c>
      <c r="I24" s="261">
        <f>IF(ISERROR(VLOOKUP($E24,'Res Admissions backsheet'!$D$9:$N$185,I$7,0)),"",VLOOKUP($E24,'Res Admissions backsheet'!$D$9:$N$185, I$7,0))</f>
        <v>606.4</v>
      </c>
      <c r="J24" s="261">
        <f t="shared" si="0"/>
        <v>68.300000000000068</v>
      </c>
      <c r="K24" s="222">
        <f t="shared" si="1"/>
        <v>0.10123017637468514</v>
      </c>
      <c r="L24" s="261">
        <f t="shared" si="2"/>
        <v>-13.134567827305432</v>
      </c>
      <c r="M24" s="222">
        <f t="shared" si="3"/>
        <v>-2.2139445710165816E-2</v>
      </c>
    </row>
    <row r="25" spans="2:17">
      <c r="B25" s="63" t="s">
        <v>20</v>
      </c>
      <c r="C25" s="64"/>
      <c r="D25" s="66" t="s">
        <v>46</v>
      </c>
      <c r="E25" s="83" t="s">
        <v>45</v>
      </c>
      <c r="F25" s="79" t="s">
        <v>46</v>
      </c>
      <c r="G25" s="261">
        <f>IF(ISERROR(VLOOKUP($E25,'Res Admissions backsheet'!$D$9:$N$185,G$7,0)),"",VLOOKUP($E25,'Res Admissions backsheet'!$D$9:$N$185, G$7,0))</f>
        <v>747.64110302910046</v>
      </c>
      <c r="H25" s="261">
        <f>IF(ISERROR(VLOOKUP($E25,'Res Admissions backsheet'!$D$377:$N$553,H$7,0)),"",VLOOKUP($E25,'Res Admissions backsheet'!$D$377:$N$553,H$7,0))</f>
        <v>720.31474488596041</v>
      </c>
      <c r="I25" s="261">
        <f>IF(ISERROR(VLOOKUP($E25,'Res Admissions backsheet'!$D$9:$N$185,I$7,0)),"",VLOOKUP($E25,'Res Admissions backsheet'!$D$9:$N$185, I$7,0))</f>
        <v>699.46731214974011</v>
      </c>
      <c r="J25" s="261">
        <f t="shared" si="0"/>
        <v>48.173790879360354</v>
      </c>
      <c r="K25" s="222">
        <f t="shared" si="1"/>
        <v>6.4434379923979754E-2</v>
      </c>
      <c r="L25" s="261">
        <f t="shared" si="2"/>
        <v>20.847432736220298</v>
      </c>
      <c r="M25" s="222">
        <f t="shared" si="3"/>
        <v>2.8942115768462919E-2</v>
      </c>
    </row>
    <row r="26" spans="2:17">
      <c r="B26" s="63" t="s">
        <v>20</v>
      </c>
      <c r="C26" s="64"/>
      <c r="D26" s="66" t="s">
        <v>48</v>
      </c>
      <c r="E26" s="83" t="s">
        <v>47</v>
      </c>
      <c r="F26" s="79" t="s">
        <v>48</v>
      </c>
      <c r="G26" s="261">
        <f>IF(ISERROR(VLOOKUP($E26,'Res Admissions backsheet'!$D$9:$N$185,G$7,0)),"",VLOOKUP($E26,'Res Admissions backsheet'!$D$9:$N$185, G$7,0))</f>
        <v>767.62640012225427</v>
      </c>
      <c r="H26" s="261">
        <f>IF(ISERROR(VLOOKUP($E26,'Res Admissions backsheet'!$D$377:$N$553,H$7,0)),"",VLOOKUP($E26,'Res Admissions backsheet'!$D$377:$N$553,H$7,0))</f>
        <v>740.37026872275533</v>
      </c>
      <c r="I26" s="261">
        <f>IF(ISERROR(VLOOKUP($E26,'Res Admissions backsheet'!$D$9:$N$185,I$7,0)),"",VLOOKUP($E26,'Res Admissions backsheet'!$D$9:$N$185, I$7,0))</f>
        <v>726.10451614161548</v>
      </c>
      <c r="J26" s="261">
        <f t="shared" si="0"/>
        <v>41.52188398063879</v>
      </c>
      <c r="K26" s="222">
        <f t="shared" si="1"/>
        <v>5.4091266238401783E-2</v>
      </c>
      <c r="L26" s="261">
        <f t="shared" si="2"/>
        <v>14.26575258113985</v>
      </c>
      <c r="M26" s="222">
        <f t="shared" si="3"/>
        <v>1.9268402830046532E-2</v>
      </c>
    </row>
    <row r="27" spans="2:17">
      <c r="B27" s="63" t="s">
        <v>20</v>
      </c>
      <c r="C27" s="64"/>
      <c r="D27" s="66" t="s">
        <v>50</v>
      </c>
      <c r="E27" s="83" t="s">
        <v>49</v>
      </c>
      <c r="F27" s="79" t="s">
        <v>50</v>
      </c>
      <c r="G27" s="261">
        <f>IF(ISERROR(VLOOKUP($E27,'Res Admissions backsheet'!$D$9:$N$185,G$7,0)),"",VLOOKUP($E27,'Res Admissions backsheet'!$D$9:$N$185, G$7,0))</f>
        <v>828.91339905763198</v>
      </c>
      <c r="H27" s="261">
        <f>IF(ISERROR(VLOOKUP($E27,'Res Admissions backsheet'!$D$377:$N$553,H$7,0)),"",VLOOKUP($E27,'Res Admissions backsheet'!$D$377:$N$553,H$7,0))</f>
        <v>778.95233677563203</v>
      </c>
      <c r="I27" s="261">
        <f>IF(ISERROR(VLOOKUP($E27,'Res Admissions backsheet'!$D$9:$N$185,I$7,0)),"",VLOOKUP($E27,'Res Admissions backsheet'!$D$9:$N$185, I$7,0))</f>
        <v>776.99925945818381</v>
      </c>
      <c r="J27" s="261">
        <f t="shared" si="0"/>
        <v>51.914139599448163</v>
      </c>
      <c r="K27" s="222">
        <f t="shared" si="1"/>
        <v>6.2629147578586453E-2</v>
      </c>
      <c r="L27" s="261">
        <f t="shared" si="2"/>
        <v>1.9530773174482192</v>
      </c>
      <c r="M27" s="222">
        <f t="shared" si="3"/>
        <v>2.5073129962389215E-3</v>
      </c>
    </row>
    <row r="28" spans="2:17">
      <c r="B28" s="63" t="s">
        <v>20</v>
      </c>
      <c r="C28" s="64"/>
      <c r="D28" s="66" t="s">
        <v>52</v>
      </c>
      <c r="E28" s="83" t="s">
        <v>51</v>
      </c>
      <c r="F28" s="79" t="s">
        <v>52</v>
      </c>
      <c r="G28" s="261">
        <f>IF(ISERROR(VLOOKUP($E28,'Res Admissions backsheet'!$D$9:$N$185,G$7,0)),"",VLOOKUP($E28,'Res Admissions backsheet'!$D$9:$N$185, G$7,0))</f>
        <v>750.09818323052116</v>
      </c>
      <c r="H28" s="261">
        <f>IF(ISERROR(VLOOKUP($E28,'Res Admissions backsheet'!$D$377:$N$553,H$7,0)),"",VLOOKUP($E28,'Res Admissions backsheet'!$D$377:$N$553,H$7,0))</f>
        <v>728.36881249412954</v>
      </c>
      <c r="I28" s="261">
        <f>IF(ISERROR(VLOOKUP($E28,'Res Admissions backsheet'!$D$9:$N$185,I$7,0)),"",VLOOKUP($E28,'Res Admissions backsheet'!$D$9:$N$185, I$7,0))</f>
        <v>745.44662755847014</v>
      </c>
      <c r="J28" s="261">
        <f t="shared" si="0"/>
        <v>4.6515556720510176</v>
      </c>
      <c r="K28" s="222">
        <f t="shared" si="1"/>
        <v>6.2012624160982608E-3</v>
      </c>
      <c r="L28" s="261">
        <f t="shared" si="2"/>
        <v>-17.077815064340598</v>
      </c>
      <c r="M28" s="222">
        <f t="shared" si="3"/>
        <v>-2.3446658851113619E-2</v>
      </c>
    </row>
    <row r="29" spans="2:17">
      <c r="B29" s="63" t="s">
        <v>22</v>
      </c>
      <c r="C29" s="64"/>
      <c r="D29" s="66" t="s">
        <v>54</v>
      </c>
      <c r="E29" s="83" t="s">
        <v>53</v>
      </c>
      <c r="F29" s="79" t="s">
        <v>54</v>
      </c>
      <c r="G29" s="261">
        <f>IF(ISERROR(VLOOKUP($E29,'Res Admissions backsheet'!$D$9:$N$185,G$7,0)),"",VLOOKUP($E29,'Res Admissions backsheet'!$D$9:$N$185, G$7,0))</f>
        <v>699.03797853075378</v>
      </c>
      <c r="H29" s="261">
        <f>IF(ISERROR(VLOOKUP($E29,'Res Admissions backsheet'!$D$377:$N$553,H$7,0)),"",VLOOKUP($E29,'Res Admissions backsheet'!$D$377:$N$553,H$7,0))</f>
        <v>451.58503310289433</v>
      </c>
      <c r="I29" s="261">
        <f>IF(ISERROR(VLOOKUP($E29,'Res Admissions backsheet'!$D$9:$N$185,I$7,0)),"",VLOOKUP($E29,'Res Admissions backsheet'!$D$9:$N$185, I$7,0))</f>
        <v>646.18616289356703</v>
      </c>
      <c r="J29" s="261">
        <f t="shared" si="0"/>
        <v>52.851815637186746</v>
      </c>
      <c r="K29" s="222">
        <f t="shared" si="1"/>
        <v>7.5606501020547279E-2</v>
      </c>
      <c r="L29" s="261">
        <f t="shared" si="2"/>
        <v>-194.6011297906727</v>
      </c>
      <c r="M29" s="222">
        <f t="shared" si="3"/>
        <v>-0.43092909535452328</v>
      </c>
      <c r="Q29" s="40"/>
    </row>
    <row r="30" spans="2:17">
      <c r="B30" s="63" t="s">
        <v>22</v>
      </c>
      <c r="C30" s="64"/>
      <c r="D30" s="66" t="s">
        <v>56</v>
      </c>
      <c r="E30" s="83" t="s">
        <v>55</v>
      </c>
      <c r="F30" s="79" t="s">
        <v>56</v>
      </c>
      <c r="G30" s="261">
        <f>IF(ISERROR(VLOOKUP($E30,'Res Admissions backsheet'!$D$9:$N$185,G$7,0)),"",VLOOKUP($E30,'Res Admissions backsheet'!$D$9:$N$185, G$7,0))</f>
        <v>666.28569187543246</v>
      </c>
      <c r="H30" s="261">
        <f>IF(ISERROR(VLOOKUP($E30,'Res Admissions backsheet'!$D$377:$N$553,H$7,0)),"",VLOOKUP($E30,'Res Admissions backsheet'!$D$377:$N$553,H$7,0))</f>
        <v>624.31741204119714</v>
      </c>
      <c r="I30" s="261">
        <f>IF(ISERROR(VLOOKUP($E30,'Res Admissions backsheet'!$D$9:$N$185,I$7,0)),"",VLOOKUP($E30,'Res Admissions backsheet'!$D$9:$N$185, I$7,0))</f>
        <v>653.9019838252575</v>
      </c>
      <c r="J30" s="261">
        <f t="shared" si="0"/>
        <v>12.38370805017496</v>
      </c>
      <c r="K30" s="222">
        <f t="shared" si="1"/>
        <v>1.8586183376259856E-2</v>
      </c>
      <c r="L30" s="261">
        <f t="shared" si="2"/>
        <v>-29.584571784060358</v>
      </c>
      <c r="M30" s="222">
        <f t="shared" si="3"/>
        <v>-4.7387068201948768E-2</v>
      </c>
      <c r="Q30" s="40"/>
    </row>
    <row r="31" spans="2:17">
      <c r="B31" s="63" t="s">
        <v>22</v>
      </c>
      <c r="C31" s="64"/>
      <c r="D31" s="66" t="s">
        <v>58</v>
      </c>
      <c r="E31" s="83" t="s">
        <v>57</v>
      </c>
      <c r="F31" s="79" t="s">
        <v>58</v>
      </c>
      <c r="G31" s="261">
        <f>IF(ISERROR(VLOOKUP($E31,'Res Admissions backsheet'!$D$9:$N$185,G$7,0)),"",VLOOKUP($E31,'Res Admissions backsheet'!$D$9:$N$185, G$7,0))</f>
        <v>602.11483780269396</v>
      </c>
      <c r="H31" s="261">
        <f>IF(ISERROR(VLOOKUP($E31,'Res Admissions backsheet'!$D$377:$N$553,H$7,0)),"",VLOOKUP($E31,'Res Admissions backsheet'!$D$377:$N$553,H$7,0))</f>
        <v>565.58176520653296</v>
      </c>
      <c r="I31" s="261">
        <f>IF(ISERROR(VLOOKUP($E31,'Res Admissions backsheet'!$D$9:$N$185,I$7,0)),"",VLOOKUP($E31,'Res Admissions backsheet'!$D$9:$N$185, I$7,0))</f>
        <v>576.51568333882096</v>
      </c>
      <c r="J31" s="261">
        <f t="shared" si="0"/>
        <v>25.599154463872992</v>
      </c>
      <c r="K31" s="222">
        <f t="shared" si="1"/>
        <v>4.2515402140382956E-2</v>
      </c>
      <c r="L31" s="261">
        <f t="shared" si="2"/>
        <v>-10.933918132287999</v>
      </c>
      <c r="M31" s="222">
        <f t="shared" si="3"/>
        <v>-1.9332161687170502E-2</v>
      </c>
      <c r="Q31" s="40"/>
    </row>
    <row r="32" spans="2:17">
      <c r="B32" s="63" t="s">
        <v>22</v>
      </c>
      <c r="C32" s="64"/>
      <c r="D32" s="66" t="s">
        <v>60</v>
      </c>
      <c r="E32" s="83" t="s">
        <v>59</v>
      </c>
      <c r="F32" s="79" t="s">
        <v>60</v>
      </c>
      <c r="G32" s="261">
        <f>IF(ISERROR(VLOOKUP($E32,'Res Admissions backsheet'!$D$9:$N$185,G$7,0)),"",VLOOKUP($E32,'Res Admissions backsheet'!$D$9:$N$185, G$7,0))</f>
        <v>624.19684871037691</v>
      </c>
      <c r="H32" s="261">
        <f>IF(ISERROR(VLOOKUP($E32,'Res Admissions backsheet'!$D$377:$N$553,H$7,0)),"",VLOOKUP($E32,'Res Admissions backsheet'!$D$377:$N$553,H$7,0))</f>
        <v>594.40003502570471</v>
      </c>
      <c r="I32" s="261">
        <f>IF(ISERROR(VLOOKUP($E32,'Res Admissions backsheet'!$D$9:$N$185,I$7,0)),"",VLOOKUP($E32,'Res Admissions backsheet'!$D$9:$N$185, I$7,0))</f>
        <v>566.51773061085282</v>
      </c>
      <c r="J32" s="261">
        <f t="shared" si="0"/>
        <v>57.679118099524089</v>
      </c>
      <c r="K32" s="222">
        <f t="shared" si="1"/>
        <v>9.240533369992518E-2</v>
      </c>
      <c r="L32" s="261">
        <f t="shared" si="2"/>
        <v>27.882304414851887</v>
      </c>
      <c r="M32" s="222">
        <f t="shared" si="3"/>
        <v>4.6908315565032097E-2</v>
      </c>
      <c r="Q32" s="40"/>
    </row>
    <row r="33" spans="2:17">
      <c r="B33" s="63" t="s">
        <v>26</v>
      </c>
      <c r="C33" s="64"/>
      <c r="D33" s="66" t="s">
        <v>62</v>
      </c>
      <c r="E33" s="83" t="s">
        <v>61</v>
      </c>
      <c r="F33" s="79" t="s">
        <v>62</v>
      </c>
      <c r="G33" s="261">
        <f>IF(ISERROR(VLOOKUP($E33,'Res Admissions backsheet'!$D$9:$N$185,G$7,0)),"",VLOOKUP($E33,'Res Admissions backsheet'!$D$9:$N$185, G$7,0))</f>
        <v>555.2571892712416</v>
      </c>
      <c r="H33" s="261">
        <f>IF(ISERROR(VLOOKUP($E33,'Res Admissions backsheet'!$D$377:$N$553,H$7,0)),"",VLOOKUP($E33,'Res Admissions backsheet'!$D$377:$N$553,H$7,0))</f>
        <v>570.15933994988984</v>
      </c>
      <c r="I33" s="261">
        <f>IF(ISERROR(VLOOKUP($E33,'Res Admissions backsheet'!$D$9:$N$185,I$7,0)),"",VLOOKUP($E33,'Res Admissions backsheet'!$D$9:$N$185, I$7,0))</f>
        <v>580.89516467159251</v>
      </c>
      <c r="J33" s="261">
        <f t="shared" si="0"/>
        <v>-25.637975400350911</v>
      </c>
      <c r="K33" s="222">
        <f t="shared" si="1"/>
        <v>-4.6173153442641571E-2</v>
      </c>
      <c r="L33" s="261">
        <f t="shared" si="2"/>
        <v>-10.73582472170267</v>
      </c>
      <c r="M33" s="222">
        <f t="shared" si="3"/>
        <v>-1.8829516539440046E-2</v>
      </c>
      <c r="Q33" s="40"/>
    </row>
    <row r="34" spans="2:17">
      <c r="B34" s="63" t="s">
        <v>26</v>
      </c>
      <c r="C34" s="64"/>
      <c r="D34" s="66" t="s">
        <v>64</v>
      </c>
      <c r="E34" s="83" t="s">
        <v>63</v>
      </c>
      <c r="F34" s="79" t="s">
        <v>64</v>
      </c>
      <c r="G34" s="261">
        <f>IF(ISERROR(VLOOKUP($E34,'Res Admissions backsheet'!$D$9:$N$185,G$7,0)),"",VLOOKUP($E34,'Res Admissions backsheet'!$D$9:$N$185, G$7,0))</f>
        <v>545.5698972745821</v>
      </c>
      <c r="H34" s="261">
        <f>IF(ISERROR(VLOOKUP($E34,'Res Admissions backsheet'!$D$377:$N$553,H$7,0)),"",VLOOKUP($E34,'Res Admissions backsheet'!$D$377:$N$553,H$7,0))</f>
        <v>589.59444596597848</v>
      </c>
      <c r="I34" s="261">
        <f>IF(ISERROR(VLOOKUP($E34,'Res Admissions backsheet'!$D$9:$N$185,I$7,0)),"",VLOOKUP($E34,'Res Admissions backsheet'!$D$9:$N$185, I$7,0))</f>
        <v>556.88146380270484</v>
      </c>
      <c r="J34" s="261">
        <f t="shared" si="0"/>
        <v>-11.311566528122739</v>
      </c>
      <c r="K34" s="222">
        <f t="shared" si="1"/>
        <v>-2.0733487284819337E-2</v>
      </c>
      <c r="L34" s="261">
        <f t="shared" si="2"/>
        <v>32.712982163273637</v>
      </c>
      <c r="M34" s="222">
        <f t="shared" si="3"/>
        <v>5.5483870967741919E-2</v>
      </c>
      <c r="Q34" s="40"/>
    </row>
    <row r="35" spans="2:17">
      <c r="B35" s="106" t="s">
        <v>26</v>
      </c>
      <c r="C35" s="64"/>
      <c r="D35" s="107" t="s">
        <v>66</v>
      </c>
      <c r="E35" s="83" t="s">
        <v>65</v>
      </c>
      <c r="F35" s="79" t="s">
        <v>66</v>
      </c>
      <c r="G35" s="261">
        <f>IF(ISERROR(VLOOKUP($E35,'Res Admissions backsheet'!$D$9:$N$185,G$7,0)),"",VLOOKUP($E35,'Res Admissions backsheet'!$D$9:$N$185, G$7,0))</f>
        <v>612.85300460676592</v>
      </c>
      <c r="H35" s="261">
        <f>IF(ISERROR(VLOOKUP($E35,'Res Admissions backsheet'!$D$377:$N$553,H$7,0)),"",VLOOKUP($E35,'Res Admissions backsheet'!$D$377:$N$553,H$7,0))</f>
        <v>547.50764590446488</v>
      </c>
      <c r="I35" s="261">
        <f>IF(ISERROR(VLOOKUP($E35,'Res Admissions backsheet'!$D$9:$N$185,I$7,0)),"",VLOOKUP($E35,'Res Admissions backsheet'!$D$9:$N$185, I$7,0))</f>
        <v>574.51614968019123</v>
      </c>
      <c r="J35" s="261">
        <f t="shared" si="0"/>
        <v>38.336854926574688</v>
      </c>
      <c r="K35" s="222">
        <f t="shared" si="1"/>
        <v>6.2554731131934882E-2</v>
      </c>
      <c r="L35" s="261">
        <f t="shared" si="2"/>
        <v>-27.008503775726354</v>
      </c>
      <c r="M35" s="222">
        <f t="shared" si="3"/>
        <v>-4.9329911605360655E-2</v>
      </c>
      <c r="Q35" s="40"/>
    </row>
    <row r="36" spans="2:17">
      <c r="B36" s="63" t="s">
        <v>26</v>
      </c>
      <c r="C36" s="35"/>
      <c r="D36" s="66" t="s">
        <v>68</v>
      </c>
      <c r="E36" s="83" t="s">
        <v>67</v>
      </c>
      <c r="F36" s="79" t="s">
        <v>68</v>
      </c>
      <c r="G36" s="261">
        <f>IF(ISERROR(VLOOKUP($E36,'Res Admissions backsheet'!$D$9:$N$185,G$7,0)),"",VLOOKUP($E36,'Res Admissions backsheet'!$D$9:$N$185, G$7,0))</f>
        <v>690.59628148783747</v>
      </c>
      <c r="H36" s="261">
        <f>IF(ISERROR(VLOOKUP($E36,'Res Admissions backsheet'!$D$377:$N$553,H$7,0)),"",VLOOKUP($E36,'Res Admissions backsheet'!$D$377:$N$553,H$7,0))</f>
        <v>632.36379142257078</v>
      </c>
      <c r="I36" s="261">
        <f>IF(ISERROR(VLOOKUP($E36,'Res Admissions backsheet'!$D$9:$N$185,I$7,0)),"",VLOOKUP($E36,'Res Admissions backsheet'!$D$9:$N$185, I$7,0))</f>
        <v>667.39681624116884</v>
      </c>
      <c r="J36" s="261">
        <f t="shared" si="0"/>
        <v>23.199465246668638</v>
      </c>
      <c r="K36" s="222">
        <f t="shared" si="1"/>
        <v>3.3593382803462454E-2</v>
      </c>
      <c r="L36" s="261">
        <f t="shared" si="2"/>
        <v>-35.033024818598051</v>
      </c>
      <c r="M36" s="222">
        <f t="shared" si="3"/>
        <v>-5.5400111919418203E-2</v>
      </c>
      <c r="Q36" s="40"/>
    </row>
    <row r="37" spans="2:17">
      <c r="B37" s="63" t="s">
        <v>24</v>
      </c>
      <c r="C37" s="64" t="s">
        <v>40</v>
      </c>
      <c r="D37" s="66" t="s">
        <v>70</v>
      </c>
      <c r="E37" s="83" t="s">
        <v>69</v>
      </c>
      <c r="F37" s="79" t="s">
        <v>70</v>
      </c>
      <c r="G37" s="261">
        <f>IF(ISERROR(VLOOKUP($E37,'Res Admissions backsheet'!$D$9:$N$185,G$7,0)),"",VLOOKUP($E37,'Res Admissions backsheet'!$D$9:$N$185, G$7,0))</f>
        <v>482.94778222483575</v>
      </c>
      <c r="H37" s="261">
        <f>IF(ISERROR(VLOOKUP($E37,'Res Admissions backsheet'!$D$377:$N$553,H$7,0)),"",VLOOKUP($E37,'Res Admissions backsheet'!$D$377:$N$553,H$7,0))</f>
        <v>465.96349386737717</v>
      </c>
      <c r="I37" s="261">
        <f>IF(ISERROR(VLOOKUP($E37,'Res Admissions backsheet'!$D$9:$N$185,I$7,0)),"",VLOOKUP($E37,'Res Admissions backsheet'!$D$9:$N$185, I$7,0))</f>
        <v>516.49446855595261</v>
      </c>
      <c r="J37" s="261">
        <f t="shared" si="0"/>
        <v>-33.546686331116859</v>
      </c>
      <c r="K37" s="222">
        <f t="shared" si="1"/>
        <v>-6.9462346791561089E-2</v>
      </c>
      <c r="L37" s="261">
        <f t="shared" si="2"/>
        <v>-50.530974688575441</v>
      </c>
      <c r="M37" s="222">
        <f t="shared" si="3"/>
        <v>-0.10844406343763402</v>
      </c>
      <c r="Q37" s="40"/>
    </row>
    <row r="38" spans="2:17">
      <c r="B38" s="63" t="s">
        <v>24</v>
      </c>
      <c r="C38" s="64" t="s">
        <v>40</v>
      </c>
      <c r="D38" s="66" t="s">
        <v>70</v>
      </c>
      <c r="E38" s="83" t="s">
        <v>71</v>
      </c>
      <c r="F38" s="79" t="s">
        <v>72</v>
      </c>
      <c r="G38" s="261">
        <f>IF(ISERROR(VLOOKUP($E38,'Res Admissions backsheet'!$D$9:$N$185,G$7,0)),"",VLOOKUP($E38,'Res Admissions backsheet'!$D$9:$N$185, G$7,0))</f>
        <v>900.5</v>
      </c>
      <c r="H38" s="261">
        <f>IF(ISERROR(VLOOKUP($E38,'Res Admissions backsheet'!$D$377:$N$553,H$7,0)),"",VLOOKUP($E38,'Res Admissions backsheet'!$D$377:$N$553,H$7,0))</f>
        <v>918.08630011221055</v>
      </c>
      <c r="I38" s="261">
        <f>IF(ISERROR(VLOOKUP($E38,'Res Admissions backsheet'!$D$9:$N$185,I$7,0)),"",VLOOKUP($E38,'Res Admissions backsheet'!$D$9:$N$185, I$7,0))</f>
        <v>913</v>
      </c>
      <c r="J38" s="261">
        <f t="shared" si="0"/>
        <v>-12.5</v>
      </c>
      <c r="K38" s="222">
        <f t="shared" si="1"/>
        <v>-1.38811771238201E-2</v>
      </c>
      <c r="L38" s="261">
        <f t="shared" si="2"/>
        <v>5.0863001122105516</v>
      </c>
      <c r="M38" s="222">
        <f t="shared" si="3"/>
        <v>5.5401111111111154E-3</v>
      </c>
      <c r="Q38" s="40"/>
    </row>
    <row r="39" spans="2:17">
      <c r="B39" s="63" t="s">
        <v>24</v>
      </c>
      <c r="C39" s="64" t="s">
        <v>40</v>
      </c>
      <c r="D39" s="66" t="s">
        <v>70</v>
      </c>
      <c r="E39" s="83" t="s">
        <v>73</v>
      </c>
      <c r="F39" s="79" t="s">
        <v>74</v>
      </c>
      <c r="G39" s="261">
        <f>IF(ISERROR(VLOOKUP($E39,'Res Admissions backsheet'!$D$9:$N$185,G$7,0)),"",VLOOKUP($E39,'Res Admissions backsheet'!$D$9:$N$185, G$7,0))</f>
        <v>622.5</v>
      </c>
      <c r="H39" s="261">
        <f>IF(ISERROR(VLOOKUP($E39,'Res Admissions backsheet'!$D$377:$N$553,H$7,0)),"",VLOOKUP($E39,'Res Admissions backsheet'!$D$377:$N$553,H$7,0))</f>
        <v>401.74277145928818</v>
      </c>
      <c r="I39" s="261">
        <f>IF(ISERROR(VLOOKUP($E39,'Res Admissions backsheet'!$D$9:$N$185,I$7,0)),"",VLOOKUP($E39,'Res Admissions backsheet'!$D$9:$N$185, I$7,0))</f>
        <v>514.9</v>
      </c>
      <c r="J39" s="261">
        <f t="shared" si="0"/>
        <v>107.60000000000002</v>
      </c>
      <c r="K39" s="222">
        <f t="shared" si="1"/>
        <v>0.17285140562248999</v>
      </c>
      <c r="L39" s="261">
        <f t="shared" si="2"/>
        <v>-113.1572285407118</v>
      </c>
      <c r="M39" s="222">
        <f t="shared" si="3"/>
        <v>-0.28166587323943659</v>
      </c>
      <c r="Q39" s="40"/>
    </row>
    <row r="40" spans="2:17">
      <c r="B40" s="63" t="s">
        <v>20</v>
      </c>
      <c r="C40" s="64" t="s">
        <v>32</v>
      </c>
      <c r="D40" s="66" t="s">
        <v>46</v>
      </c>
      <c r="E40" s="83" t="s">
        <v>75</v>
      </c>
      <c r="F40" s="79" t="s">
        <v>76</v>
      </c>
      <c r="G40" s="261">
        <f>IF(ISERROR(VLOOKUP($E40,'Res Admissions backsheet'!$D$9:$N$185,G$7,0)),"",VLOOKUP($E40,'Res Admissions backsheet'!$D$9:$N$185, G$7,0))</f>
        <v>697.5</v>
      </c>
      <c r="H40" s="261">
        <f>IF(ISERROR(VLOOKUP($E40,'Res Admissions backsheet'!$D$377:$N$553,H$7,0)),"",VLOOKUP($E40,'Res Admissions backsheet'!$D$377:$N$553,H$7,0))</f>
        <v>656.0889067416482</v>
      </c>
      <c r="I40" s="261">
        <f>IF(ISERROR(VLOOKUP($E40,'Res Admissions backsheet'!$D$9:$N$185,I$7,0)),"",VLOOKUP($E40,'Res Admissions backsheet'!$D$9:$N$185, I$7,0))</f>
        <v>685.1</v>
      </c>
      <c r="J40" s="261">
        <f t="shared" si="0"/>
        <v>12.399999999999977</v>
      </c>
      <c r="K40" s="222">
        <f t="shared" si="1"/>
        <v>1.7777777777777747E-2</v>
      </c>
      <c r="L40" s="261">
        <f t="shared" si="2"/>
        <v>-29.011093258351821</v>
      </c>
      <c r="M40" s="222">
        <f t="shared" si="3"/>
        <v>-4.4218234693877673E-2</v>
      </c>
      <c r="Q40" s="40"/>
    </row>
    <row r="41" spans="2:17">
      <c r="B41" s="63" t="s">
        <v>26</v>
      </c>
      <c r="C41" s="64" t="s">
        <v>44</v>
      </c>
      <c r="D41" s="66" t="s">
        <v>66</v>
      </c>
      <c r="E41" s="83" t="s">
        <v>77</v>
      </c>
      <c r="F41" s="79" t="s">
        <v>78</v>
      </c>
      <c r="G41" s="261">
        <f>IF(ISERROR(VLOOKUP($E41,'Res Admissions backsheet'!$D$9:$N$185,G$7,0)),"",VLOOKUP($E41,'Res Admissions backsheet'!$D$9:$N$185, G$7,0))</f>
        <v>840.1</v>
      </c>
      <c r="H41" s="261">
        <f>IF(ISERROR(VLOOKUP($E41,'Res Admissions backsheet'!$D$377:$N$553,H$7,0)),"",VLOOKUP($E41,'Res Admissions backsheet'!$D$377:$N$553,H$7,0))</f>
        <v>742.77225459947442</v>
      </c>
      <c r="I41" s="261">
        <f>IF(ISERROR(VLOOKUP($E41,'Res Admissions backsheet'!$D$9:$N$185,I$7,0)),"",VLOOKUP($E41,'Res Admissions backsheet'!$D$9:$N$185, I$7,0))</f>
        <v>688.5</v>
      </c>
      <c r="J41" s="261">
        <f t="shared" si="0"/>
        <v>151.60000000000002</v>
      </c>
      <c r="K41" s="222">
        <f t="shared" si="1"/>
        <v>0.18045470777288419</v>
      </c>
      <c r="L41" s="261">
        <f t="shared" si="2"/>
        <v>54.272254599474422</v>
      </c>
      <c r="M41" s="222">
        <f t="shared" si="3"/>
        <v>7.3067153846153948E-2</v>
      </c>
      <c r="Q41" s="40"/>
    </row>
    <row r="42" spans="2:17">
      <c r="B42" s="63" t="s">
        <v>22</v>
      </c>
      <c r="C42" s="64" t="s">
        <v>38</v>
      </c>
      <c r="D42" s="66" t="s">
        <v>58</v>
      </c>
      <c r="E42" s="83" t="s">
        <v>79</v>
      </c>
      <c r="F42" s="79" t="s">
        <v>80</v>
      </c>
      <c r="G42" s="261">
        <f>IF(ISERROR(VLOOKUP($E42,'Res Admissions backsheet'!$D$9:$N$185,G$7,0)),"",VLOOKUP($E42,'Res Admissions backsheet'!$D$9:$N$185, G$7,0))</f>
        <v>591.20000000000005</v>
      </c>
      <c r="H42" s="261">
        <f>IF(ISERROR(VLOOKUP($E42,'Res Admissions backsheet'!$D$377:$N$553,H$7,0)),"",VLOOKUP($E42,'Res Admissions backsheet'!$D$377:$N$553,H$7,0))</f>
        <v>698.25088154173795</v>
      </c>
      <c r="I42" s="261">
        <f>IF(ISERROR(VLOOKUP($E42,'Res Admissions backsheet'!$D$9:$N$185,I$7,0)),"",VLOOKUP($E42,'Res Admissions backsheet'!$D$9:$N$185, I$7,0))</f>
        <v>698.3</v>
      </c>
      <c r="J42" s="261">
        <f t="shared" si="0"/>
        <v>-107.09999999999991</v>
      </c>
      <c r="K42" s="222">
        <f t="shared" si="1"/>
        <v>-0.18115696887686045</v>
      </c>
      <c r="L42" s="261">
        <f t="shared" si="2"/>
        <v>-4.9118458262000786E-2</v>
      </c>
      <c r="M42" s="222">
        <f t="shared" si="3"/>
        <v>-7.0344999999924423E-5</v>
      </c>
      <c r="Q42" s="40"/>
    </row>
    <row r="43" spans="2:17">
      <c r="B43" s="63" t="s">
        <v>24</v>
      </c>
      <c r="C43" s="64" t="s">
        <v>40</v>
      </c>
      <c r="D43" s="66" t="s">
        <v>70</v>
      </c>
      <c r="E43" s="83" t="s">
        <v>81</v>
      </c>
      <c r="F43" s="79" t="s">
        <v>82</v>
      </c>
      <c r="G43" s="261">
        <f>IF(ISERROR(VLOOKUP($E43,'Res Admissions backsheet'!$D$9:$N$185,G$7,0)),"",VLOOKUP($E43,'Res Admissions backsheet'!$D$9:$N$185, G$7,0))</f>
        <v>494.7</v>
      </c>
      <c r="H43" s="261">
        <f>IF(ISERROR(VLOOKUP($E43,'Res Admissions backsheet'!$D$377:$N$553,H$7,0)),"",VLOOKUP($E43,'Res Admissions backsheet'!$D$377:$N$553,H$7,0))</f>
        <v>581.2213131111555</v>
      </c>
      <c r="I43" s="261">
        <f>IF(ISERROR(VLOOKUP($E43,'Res Admissions backsheet'!$D$9:$N$185,I$7,0)),"",VLOOKUP($E43,'Res Admissions backsheet'!$D$9:$N$185, I$7,0))</f>
        <v>581.20000000000005</v>
      </c>
      <c r="J43" s="261">
        <f t="shared" si="0"/>
        <v>-86.500000000000057</v>
      </c>
      <c r="K43" s="222">
        <f t="shared" si="1"/>
        <v>-0.1748534465332526</v>
      </c>
      <c r="L43" s="261">
        <f t="shared" si="2"/>
        <v>2.1313111155450315E-2</v>
      </c>
      <c r="M43" s="222">
        <f t="shared" si="3"/>
        <v>3.6669527896982499E-5</v>
      </c>
      <c r="Q43" s="40"/>
    </row>
    <row r="44" spans="2:17">
      <c r="B44" s="63" t="s">
        <v>22</v>
      </c>
      <c r="C44" s="64" t="s">
        <v>36</v>
      </c>
      <c r="D44" s="66" t="s">
        <v>56</v>
      </c>
      <c r="E44" s="83" t="s">
        <v>83</v>
      </c>
      <c r="F44" s="79" t="s">
        <v>84</v>
      </c>
      <c r="G44" s="261">
        <f>IF(ISERROR(VLOOKUP($E44,'Res Admissions backsheet'!$D$9:$N$185,G$7,0)),"",VLOOKUP($E44,'Res Admissions backsheet'!$D$9:$N$185, G$7,0))</f>
        <v>759.6</v>
      </c>
      <c r="H44" s="261">
        <f>IF(ISERROR(VLOOKUP($E44,'Res Admissions backsheet'!$D$377:$N$553,H$7,0)),"",VLOOKUP($E44,'Res Admissions backsheet'!$D$377:$N$553,H$7,0))</f>
        <v>532.46887609063003</v>
      </c>
      <c r="I44" s="261">
        <f>IF(ISERROR(VLOOKUP($E44,'Res Admissions backsheet'!$D$9:$N$185,I$7,0)),"",VLOOKUP($E44,'Res Admissions backsheet'!$D$9:$N$185, I$7,0))</f>
        <v>662.8</v>
      </c>
      <c r="J44" s="261">
        <f t="shared" si="0"/>
        <v>96.800000000000068</v>
      </c>
      <c r="K44" s="222">
        <f t="shared" si="1"/>
        <v>0.12743549236440241</v>
      </c>
      <c r="L44" s="261">
        <f t="shared" si="2"/>
        <v>-130.33112390936992</v>
      </c>
      <c r="M44" s="222">
        <f t="shared" si="3"/>
        <v>-0.24476759067357512</v>
      </c>
      <c r="Q44" s="40"/>
    </row>
    <row r="45" spans="2:17">
      <c r="B45" s="63" t="s">
        <v>20</v>
      </c>
      <c r="C45" s="64" t="s">
        <v>30</v>
      </c>
      <c r="D45" s="66" t="s">
        <v>48</v>
      </c>
      <c r="E45" s="83" t="s">
        <v>85</v>
      </c>
      <c r="F45" s="79" t="s">
        <v>86</v>
      </c>
      <c r="G45" s="261">
        <f>IF(ISERROR(VLOOKUP($E45,'Res Admissions backsheet'!$D$9:$N$185,G$7,0)),"",VLOOKUP($E45,'Res Admissions backsheet'!$D$9:$N$185, G$7,0))</f>
        <v>1240.9000000000001</v>
      </c>
      <c r="H45" s="261">
        <f>IF(ISERROR(VLOOKUP($E45,'Res Admissions backsheet'!$D$377:$N$553,H$7,0)),"",VLOOKUP($E45,'Res Admissions backsheet'!$D$377:$N$553,H$7,0))</f>
        <v>886.82229998561911</v>
      </c>
      <c r="I45" s="261">
        <f>IF(ISERROR(VLOOKUP($E45,'Res Admissions backsheet'!$D$9:$N$185,I$7,0)),"",VLOOKUP($E45,'Res Admissions backsheet'!$D$9:$N$185, I$7,0))</f>
        <v>316.39999999999998</v>
      </c>
      <c r="J45" s="261">
        <f t="shared" si="0"/>
        <v>924.50000000000011</v>
      </c>
      <c r="K45" s="222">
        <f t="shared" si="1"/>
        <v>0.74502377306793455</v>
      </c>
      <c r="L45" s="261">
        <f t="shared" si="2"/>
        <v>570.42229998561913</v>
      </c>
      <c r="M45" s="222">
        <f t="shared" si="3"/>
        <v>0.64322051891891896</v>
      </c>
      <c r="Q45" s="40"/>
    </row>
    <row r="46" spans="2:17">
      <c r="B46" s="63" t="s">
        <v>20</v>
      </c>
      <c r="C46" s="64" t="s">
        <v>30</v>
      </c>
      <c r="D46" s="66" t="s">
        <v>48</v>
      </c>
      <c r="E46" s="83" t="s">
        <v>87</v>
      </c>
      <c r="F46" s="79" t="s">
        <v>88</v>
      </c>
      <c r="G46" s="261">
        <f>IF(ISERROR(VLOOKUP($E46,'Res Admissions backsheet'!$D$9:$N$185,G$7,0)),"",VLOOKUP($E46,'Res Admissions backsheet'!$D$9:$N$185, G$7,0))</f>
        <v>867.2</v>
      </c>
      <c r="H46" s="261">
        <f>IF(ISERROR(VLOOKUP($E46,'Res Admissions backsheet'!$D$377:$N$553,H$7,0)),"",VLOOKUP($E46,'Res Admissions backsheet'!$D$377:$N$553,H$7,0))</f>
        <v>889.37322037473189</v>
      </c>
      <c r="I46" s="261">
        <f>IF(ISERROR(VLOOKUP($E46,'Res Admissions backsheet'!$D$9:$N$185,I$7,0)),"",VLOOKUP($E46,'Res Admissions backsheet'!$D$9:$N$185, I$7,0))</f>
        <v>984.3</v>
      </c>
      <c r="J46" s="261">
        <f t="shared" si="0"/>
        <v>-117.09999999999991</v>
      </c>
      <c r="K46" s="222">
        <f t="shared" si="1"/>
        <v>-0.13503228782287813</v>
      </c>
      <c r="L46" s="261">
        <f t="shared" si="2"/>
        <v>-94.926779625268068</v>
      </c>
      <c r="M46" s="222">
        <f t="shared" si="3"/>
        <v>-0.10673447035573126</v>
      </c>
      <c r="Q46" s="40"/>
    </row>
    <row r="47" spans="2:17">
      <c r="B47" s="63" t="s">
        <v>20</v>
      </c>
      <c r="C47" s="64" t="s">
        <v>30</v>
      </c>
      <c r="D47" s="66" t="s">
        <v>48</v>
      </c>
      <c r="E47" s="83" t="s">
        <v>89</v>
      </c>
      <c r="F47" s="79" t="s">
        <v>90</v>
      </c>
      <c r="G47" s="261">
        <f>IF(ISERROR(VLOOKUP($E47,'Res Admissions backsheet'!$D$9:$N$185,G$7,0)),"",VLOOKUP($E47,'Res Admissions backsheet'!$D$9:$N$185, G$7,0))</f>
        <v>985.2</v>
      </c>
      <c r="H47" s="261">
        <f>IF(ISERROR(VLOOKUP($E47,'Res Admissions backsheet'!$D$377:$N$553,H$7,0)),"",VLOOKUP($E47,'Res Admissions backsheet'!$D$377:$N$553,H$7,0))</f>
        <v>826.32433230042795</v>
      </c>
      <c r="I47" s="261">
        <f>IF(ISERROR(VLOOKUP($E47,'Res Admissions backsheet'!$D$9:$N$185,I$7,0)),"",VLOOKUP($E47,'Res Admissions backsheet'!$D$9:$N$185, I$7,0))</f>
        <v>978.1</v>
      </c>
      <c r="J47" s="261">
        <f t="shared" si="0"/>
        <v>7.1000000000000227</v>
      </c>
      <c r="K47" s="222">
        <f t="shared" si="1"/>
        <v>7.2066585464880453E-3</v>
      </c>
      <c r="L47" s="261">
        <f t="shared" si="2"/>
        <v>-151.77566769957207</v>
      </c>
      <c r="M47" s="222">
        <f t="shared" si="3"/>
        <v>-0.18367566071428568</v>
      </c>
      <c r="Q47" s="40"/>
    </row>
    <row r="48" spans="2:17">
      <c r="B48" s="63" t="s">
        <v>26</v>
      </c>
      <c r="C48" s="64" t="s">
        <v>44</v>
      </c>
      <c r="D48" s="66" t="s">
        <v>68</v>
      </c>
      <c r="E48" s="83" t="s">
        <v>91</v>
      </c>
      <c r="F48" s="79" t="s">
        <v>92</v>
      </c>
      <c r="G48" s="261">
        <f>IF(ISERROR(VLOOKUP($E48,'Res Admissions backsheet'!$D$9:$N$185,G$7,0)),"",VLOOKUP($E48,'Res Admissions backsheet'!$D$9:$N$185, G$7,0))</f>
        <v>827.17039413109978</v>
      </c>
      <c r="H48" s="261">
        <f>IF(ISERROR(VLOOKUP($E48,'Res Admissions backsheet'!$D$377:$N$553,H$7,0)),"",VLOOKUP($E48,'Res Admissions backsheet'!$D$377:$N$553,H$7,0))</f>
        <v>616.14928753143249</v>
      </c>
      <c r="I48" s="261">
        <f>IF(ISERROR(VLOOKUP($E48,'Res Admissions backsheet'!$D$9:$N$185,I$7,0)),"",VLOOKUP($E48,'Res Admissions backsheet'!$D$9:$N$185, I$7,0))</f>
        <v>866.13825860623797</v>
      </c>
      <c r="J48" s="261">
        <f t="shared" si="0"/>
        <v>-38.967864475138185</v>
      </c>
      <c r="K48" s="222">
        <f t="shared" si="1"/>
        <v>-4.7109839461882498E-2</v>
      </c>
      <c r="L48" s="261">
        <f t="shared" si="2"/>
        <v>-249.98897107480548</v>
      </c>
      <c r="M48" s="222">
        <f t="shared" si="3"/>
        <v>-0.40572792362768484</v>
      </c>
      <c r="Q48" s="40"/>
    </row>
    <row r="49" spans="2:17">
      <c r="B49" s="63" t="s">
        <v>26</v>
      </c>
      <c r="C49" s="64" t="s">
        <v>42</v>
      </c>
      <c r="D49" s="66" t="s">
        <v>66</v>
      </c>
      <c r="E49" s="83" t="s">
        <v>93</v>
      </c>
      <c r="F49" s="79" t="s">
        <v>94</v>
      </c>
      <c r="G49" s="261">
        <f>IF(ISERROR(VLOOKUP($E49,'Res Admissions backsheet'!$D$9:$N$185,G$7,0)),"",VLOOKUP($E49,'Res Admissions backsheet'!$D$9:$N$185, G$7,0))</f>
        <v>475</v>
      </c>
      <c r="H49" s="261">
        <f>IF(ISERROR(VLOOKUP($E49,'Res Admissions backsheet'!$D$377:$N$553,H$7,0)),"",VLOOKUP($E49,'Res Admissions backsheet'!$D$377:$N$553,H$7,0))</f>
        <v>602.03956259982795</v>
      </c>
      <c r="I49" s="261">
        <f>IF(ISERROR(VLOOKUP($E49,'Res Admissions backsheet'!$D$9:$N$185,I$7,0)),"",VLOOKUP($E49,'Res Admissions backsheet'!$D$9:$N$185, I$7,0))</f>
        <v>718.8</v>
      </c>
      <c r="J49" s="261">
        <f t="shared" si="0"/>
        <v>-243.79999999999995</v>
      </c>
      <c r="K49" s="222">
        <f t="shared" si="1"/>
        <v>-0.51326315789473675</v>
      </c>
      <c r="L49" s="261">
        <f t="shared" si="2"/>
        <v>-116.76043740017201</v>
      </c>
      <c r="M49" s="222">
        <f t="shared" si="3"/>
        <v>-0.19394146938775511</v>
      </c>
      <c r="Q49" s="40"/>
    </row>
    <row r="50" spans="2:17">
      <c r="B50" s="63" t="s">
        <v>20</v>
      </c>
      <c r="C50" s="64" t="s">
        <v>32</v>
      </c>
      <c r="D50" s="66" t="s">
        <v>46</v>
      </c>
      <c r="E50" s="83" t="s">
        <v>95</v>
      </c>
      <c r="F50" s="79" t="s">
        <v>96</v>
      </c>
      <c r="G50" s="261">
        <f>IF(ISERROR(VLOOKUP($E50,'Res Admissions backsheet'!$D$9:$N$185,G$7,0)),"",VLOOKUP($E50,'Res Admissions backsheet'!$D$9:$N$185, G$7,0))</f>
        <v>561.6</v>
      </c>
      <c r="H50" s="261">
        <f>IF(ISERROR(VLOOKUP($E50,'Res Admissions backsheet'!$D$377:$N$553,H$7,0)),"",VLOOKUP($E50,'Res Admissions backsheet'!$D$377:$N$553,H$7,0))</f>
        <v>707.07601724319204</v>
      </c>
      <c r="I50" s="261">
        <f>IF(ISERROR(VLOOKUP($E50,'Res Admissions backsheet'!$D$9:$N$185,I$7,0)),"",VLOOKUP($E50,'Res Admissions backsheet'!$D$9:$N$185, I$7,0))</f>
        <v>506</v>
      </c>
      <c r="J50" s="261">
        <f t="shared" si="0"/>
        <v>55.600000000000023</v>
      </c>
      <c r="K50" s="222">
        <f t="shared" si="1"/>
        <v>9.9002849002849044E-2</v>
      </c>
      <c r="L50" s="261">
        <f t="shared" si="2"/>
        <v>201.07601724319204</v>
      </c>
      <c r="M50" s="222">
        <f t="shared" si="3"/>
        <v>0.28437680297397766</v>
      </c>
      <c r="Q50" s="40"/>
    </row>
    <row r="51" spans="2:17">
      <c r="B51" s="63" t="s">
        <v>24</v>
      </c>
      <c r="C51" s="64" t="s">
        <v>40</v>
      </c>
      <c r="D51" s="66" t="s">
        <v>70</v>
      </c>
      <c r="E51" s="83" t="s">
        <v>97</v>
      </c>
      <c r="F51" s="79" t="s">
        <v>98</v>
      </c>
      <c r="G51" s="261">
        <f>IF(ISERROR(VLOOKUP($E51,'Res Admissions backsheet'!$D$9:$N$185,G$7,0)),"",VLOOKUP($E51,'Res Admissions backsheet'!$D$9:$N$185, G$7,0))</f>
        <v>258.8</v>
      </c>
      <c r="H51" s="261">
        <f>IF(ISERROR(VLOOKUP($E51,'Res Admissions backsheet'!$D$377:$N$553,H$7,0)),"",VLOOKUP($E51,'Res Admissions backsheet'!$D$377:$N$553,H$7,0))</f>
        <v>267.53296388304989</v>
      </c>
      <c r="I51" s="261">
        <f>IF(ISERROR(VLOOKUP($E51,'Res Admissions backsheet'!$D$9:$N$185,I$7,0)),"",VLOOKUP($E51,'Res Admissions backsheet'!$D$9:$N$185, I$7,0))</f>
        <v>256.60000000000002</v>
      </c>
      <c r="J51" s="261">
        <f t="shared" si="0"/>
        <v>2.1999999999999886</v>
      </c>
      <c r="K51" s="222">
        <f t="shared" si="1"/>
        <v>8.500772797527003E-3</v>
      </c>
      <c r="L51" s="261">
        <f t="shared" si="2"/>
        <v>10.932963883049865</v>
      </c>
      <c r="M51" s="222">
        <f t="shared" si="3"/>
        <v>4.08658571428571E-2</v>
      </c>
      <c r="Q51" s="40"/>
    </row>
    <row r="52" spans="2:17">
      <c r="B52" s="63" t="s">
        <v>26</v>
      </c>
      <c r="C52" s="64" t="s">
        <v>42</v>
      </c>
      <c r="D52" s="66" t="s">
        <v>64</v>
      </c>
      <c r="E52" s="83" t="s">
        <v>99</v>
      </c>
      <c r="F52" s="79" t="s">
        <v>100</v>
      </c>
      <c r="G52" s="261">
        <f>IF(ISERROR(VLOOKUP($E52,'Res Admissions backsheet'!$D$9:$N$185,G$7,0)),"",VLOOKUP($E52,'Res Admissions backsheet'!$D$9:$N$185, G$7,0))</f>
        <v>835.1</v>
      </c>
      <c r="H52" s="261">
        <f>IF(ISERROR(VLOOKUP($E52,'Res Admissions backsheet'!$D$377:$N$553,H$7,0)),"",VLOOKUP($E52,'Res Admissions backsheet'!$D$377:$N$553,H$7,0))</f>
        <v>774.78660538411032</v>
      </c>
      <c r="I52" s="261">
        <f>IF(ISERROR(VLOOKUP($E52,'Res Admissions backsheet'!$D$9:$N$185,I$7,0)),"",VLOOKUP($E52,'Res Admissions backsheet'!$D$9:$N$185, I$7,0))</f>
        <v>835.2</v>
      </c>
      <c r="J52" s="261">
        <f t="shared" si="0"/>
        <v>-0.10000000000002274</v>
      </c>
      <c r="K52" s="222">
        <f t="shared" si="1"/>
        <v>-1.1974613818707069E-4</v>
      </c>
      <c r="L52" s="261">
        <f t="shared" si="2"/>
        <v>-60.413394615889729</v>
      </c>
      <c r="M52" s="222">
        <f t="shared" si="3"/>
        <v>-7.7974237288135642E-2</v>
      </c>
      <c r="Q52" s="40"/>
    </row>
    <row r="53" spans="2:17">
      <c r="B53" s="63" t="s">
        <v>26</v>
      </c>
      <c r="C53" s="64" t="s">
        <v>44</v>
      </c>
      <c r="D53" s="66" t="s">
        <v>62</v>
      </c>
      <c r="E53" s="83" t="s">
        <v>101</v>
      </c>
      <c r="F53" s="79" t="s">
        <v>102</v>
      </c>
      <c r="G53" s="261">
        <f>IF(ISERROR(VLOOKUP($E53,'Res Admissions backsheet'!$D$9:$N$185,G$7,0)),"",VLOOKUP($E53,'Res Admissions backsheet'!$D$9:$N$185, G$7,0))</f>
        <v>1094.0999999999999</v>
      </c>
      <c r="H53" s="261">
        <f>IF(ISERROR(VLOOKUP($E53,'Res Admissions backsheet'!$D$377:$N$553,H$7,0)),"",VLOOKUP($E53,'Res Admissions backsheet'!$D$377:$N$553,H$7,0))</f>
        <v>952.65394213259594</v>
      </c>
      <c r="I53" s="261">
        <f>IF(ISERROR(VLOOKUP($E53,'Res Admissions backsheet'!$D$9:$N$185,I$7,0)),"",VLOOKUP($E53,'Res Admissions backsheet'!$D$9:$N$185, I$7,0))</f>
        <v>940.9</v>
      </c>
      <c r="J53" s="261">
        <f t="shared" si="0"/>
        <v>153.19999999999993</v>
      </c>
      <c r="K53" s="222">
        <f t="shared" si="1"/>
        <v>0.14002376382414766</v>
      </c>
      <c r="L53" s="261">
        <f t="shared" si="2"/>
        <v>11.753942132595967</v>
      </c>
      <c r="M53" s="222">
        <f t="shared" si="3"/>
        <v>1.2338102654867284E-2</v>
      </c>
      <c r="Q53" s="40"/>
    </row>
    <row r="54" spans="2:17">
      <c r="B54" s="63" t="s">
        <v>24</v>
      </c>
      <c r="C54" s="64" t="s">
        <v>40</v>
      </c>
      <c r="D54" s="66" t="s">
        <v>70</v>
      </c>
      <c r="E54" s="83" t="s">
        <v>103</v>
      </c>
      <c r="F54" s="79" t="s">
        <v>104</v>
      </c>
      <c r="G54" s="261">
        <f>IF(ISERROR(VLOOKUP($E54,'Res Admissions backsheet'!$D$9:$N$185,G$7,0)),"",VLOOKUP($E54,'Res Admissions backsheet'!$D$9:$N$185, G$7,0))</f>
        <v>79.900000000000006</v>
      </c>
      <c r="H54" s="261">
        <f>IF(ISERROR(VLOOKUP($E54,'Res Admissions backsheet'!$D$377:$N$553,H$7,0)),"",VLOOKUP($E54,'Res Admissions backsheet'!$D$377:$N$553,H$7,0))</f>
        <v>491.23177688569621</v>
      </c>
      <c r="I54" s="261">
        <f>IF(ISERROR(VLOOKUP($E54,'Res Admissions backsheet'!$D$9:$N$185,I$7,0)),"",VLOOKUP($E54,'Res Admissions backsheet'!$D$9:$N$185, I$7,0))</f>
        <v>188.4</v>
      </c>
      <c r="J54" s="261">
        <f t="shared" si="0"/>
        <v>-108.5</v>
      </c>
      <c r="K54" s="222">
        <f t="shared" si="1"/>
        <v>-1.3579474342928659</v>
      </c>
      <c r="L54" s="261">
        <f t="shared" si="2"/>
        <v>302.83177688569617</v>
      </c>
      <c r="M54" s="222">
        <f t="shared" si="3"/>
        <v>0.61647432258064516</v>
      </c>
      <c r="Q54" s="40"/>
    </row>
    <row r="55" spans="2:17">
      <c r="B55" s="63" t="s">
        <v>26</v>
      </c>
      <c r="C55" s="64" t="s">
        <v>42</v>
      </c>
      <c r="D55" s="66" t="s">
        <v>66</v>
      </c>
      <c r="E55" s="83" t="s">
        <v>105</v>
      </c>
      <c r="F55" s="79" t="s">
        <v>106</v>
      </c>
      <c r="G55" s="261">
        <f>IF(ISERROR(VLOOKUP($E55,'Res Admissions backsheet'!$D$9:$N$185,G$7,0)),"",VLOOKUP($E55,'Res Admissions backsheet'!$D$9:$N$185, G$7,0))</f>
        <v>565.20000000000005</v>
      </c>
      <c r="H55" s="261">
        <f>IF(ISERROR(VLOOKUP($E55,'Res Admissions backsheet'!$D$377:$N$553,H$7,0)),"",VLOOKUP($E55,'Res Admissions backsheet'!$D$377:$N$553,H$7,0))</f>
        <v>405.73860030586451</v>
      </c>
      <c r="I55" s="261">
        <f>IF(ISERROR(VLOOKUP($E55,'Res Admissions backsheet'!$D$9:$N$185,I$7,0)),"",VLOOKUP($E55,'Res Admissions backsheet'!$D$9:$N$185, I$7,0))</f>
        <v>497.3</v>
      </c>
      <c r="J55" s="261">
        <f t="shared" si="0"/>
        <v>67.900000000000034</v>
      </c>
      <c r="K55" s="222">
        <f t="shared" si="1"/>
        <v>0.120134465675867</v>
      </c>
      <c r="L55" s="261">
        <f t="shared" si="2"/>
        <v>-91.561399694135503</v>
      </c>
      <c r="M55" s="222">
        <f t="shared" si="3"/>
        <v>-0.22566598205128199</v>
      </c>
      <c r="Q55" s="40"/>
    </row>
    <row r="56" spans="2:17">
      <c r="B56" s="63" t="s">
        <v>20</v>
      </c>
      <c r="C56" s="64" t="s">
        <v>30</v>
      </c>
      <c r="D56" s="66" t="s">
        <v>48</v>
      </c>
      <c r="E56" s="83" t="s">
        <v>107</v>
      </c>
      <c r="F56" s="79" t="s">
        <v>108</v>
      </c>
      <c r="G56" s="261">
        <f>IF(ISERROR(VLOOKUP($E56,'Res Admissions backsheet'!$D$9:$N$185,G$7,0)),"",VLOOKUP($E56,'Res Admissions backsheet'!$D$9:$N$185, G$7,0))</f>
        <v>742.8</v>
      </c>
      <c r="H56" s="261">
        <f>IF(ISERROR(VLOOKUP($E56,'Res Admissions backsheet'!$D$377:$N$553,H$7,0)),"",VLOOKUP($E56,'Res Admissions backsheet'!$D$377:$N$553,H$7,0))</f>
        <v>682.36913776075176</v>
      </c>
      <c r="I56" s="261">
        <f>IF(ISERROR(VLOOKUP($E56,'Res Admissions backsheet'!$D$9:$N$185,I$7,0)),"",VLOOKUP($E56,'Res Admissions backsheet'!$D$9:$N$185, I$7,0))</f>
        <v>888.9</v>
      </c>
      <c r="J56" s="261">
        <f t="shared" si="0"/>
        <v>-146.10000000000002</v>
      </c>
      <c r="K56" s="222">
        <f t="shared" si="1"/>
        <v>-0.19668820678513735</v>
      </c>
      <c r="L56" s="261">
        <f t="shared" si="2"/>
        <v>-206.53086223924822</v>
      </c>
      <c r="M56" s="222">
        <f t="shared" si="3"/>
        <v>-0.30266735526315797</v>
      </c>
      <c r="Q56" s="40"/>
    </row>
    <row r="57" spans="2:17">
      <c r="B57" s="63" t="s">
        <v>20</v>
      </c>
      <c r="C57" s="64" t="s">
        <v>32</v>
      </c>
      <c r="D57" s="66" t="s">
        <v>46</v>
      </c>
      <c r="E57" s="83" t="s">
        <v>109</v>
      </c>
      <c r="F57" s="79" t="s">
        <v>110</v>
      </c>
      <c r="G57" s="261">
        <f>IF(ISERROR(VLOOKUP($E57,'Res Admissions backsheet'!$D$9:$N$185,G$7,0)),"",VLOOKUP($E57,'Res Admissions backsheet'!$D$9:$N$185, G$7,0))</f>
        <v>613.29999999999995</v>
      </c>
      <c r="H57" s="261">
        <f>IF(ISERROR(VLOOKUP($E57,'Res Admissions backsheet'!$D$377:$N$553,H$7,0)),"",VLOOKUP($E57,'Res Admissions backsheet'!$D$377:$N$553,H$7,0))</f>
        <v>540.9333118036493</v>
      </c>
      <c r="I57" s="261">
        <f>IF(ISERROR(VLOOKUP($E57,'Res Admissions backsheet'!$D$9:$N$185,I$7,0)),"",VLOOKUP($E57,'Res Admissions backsheet'!$D$9:$N$185, I$7,0))</f>
        <v>621.70000000000005</v>
      </c>
      <c r="J57" s="261">
        <f t="shared" si="0"/>
        <v>-8.4000000000000909</v>
      </c>
      <c r="K57" s="222">
        <f t="shared" si="1"/>
        <v>-1.3696396543290546E-2</v>
      </c>
      <c r="L57" s="261">
        <f t="shared" si="2"/>
        <v>-80.766688196350742</v>
      </c>
      <c r="M57" s="222">
        <f t="shared" si="3"/>
        <v>-0.14930988059701497</v>
      </c>
      <c r="Q57" s="40"/>
    </row>
    <row r="58" spans="2:17">
      <c r="B58" s="63" t="s">
        <v>22</v>
      </c>
      <c r="C58" s="64" t="s">
        <v>38</v>
      </c>
      <c r="D58" s="66" t="s">
        <v>60</v>
      </c>
      <c r="E58" s="83" t="s">
        <v>111</v>
      </c>
      <c r="F58" s="79" t="s">
        <v>112</v>
      </c>
      <c r="G58" s="261">
        <f>IF(ISERROR(VLOOKUP($E58,'Res Admissions backsheet'!$D$9:$N$185,G$7,0)),"",VLOOKUP($E58,'Res Admissions backsheet'!$D$9:$N$185, G$7,0))</f>
        <v>570.70000000000005</v>
      </c>
      <c r="H58" s="261">
        <f>IF(ISERROR(VLOOKUP($E58,'Res Admissions backsheet'!$D$377:$N$553,H$7,0)),"",VLOOKUP($E58,'Res Admissions backsheet'!$D$377:$N$553,H$7,0))</f>
        <v>499.89244998924494</v>
      </c>
      <c r="I58" s="261">
        <f>IF(ISERROR(VLOOKUP($E58,'Res Admissions backsheet'!$D$9:$N$185,I$7,0)),"",VLOOKUP($E58,'Res Admissions backsheet'!$D$9:$N$185, I$7,0))</f>
        <v>561</v>
      </c>
      <c r="J58" s="261">
        <f t="shared" si="0"/>
        <v>9.7000000000000455</v>
      </c>
      <c r="K58" s="222">
        <f t="shared" si="1"/>
        <v>1.6996670755212974E-2</v>
      </c>
      <c r="L58" s="261">
        <f t="shared" si="2"/>
        <v>-61.107550010755062</v>
      </c>
      <c r="M58" s="222">
        <f t="shared" si="3"/>
        <v>-0.12224139414802079</v>
      </c>
      <c r="Q58" s="40"/>
    </row>
    <row r="59" spans="2:17">
      <c r="B59" s="63" t="s">
        <v>24</v>
      </c>
      <c r="C59" s="64" t="s">
        <v>40</v>
      </c>
      <c r="D59" s="66" t="s">
        <v>70</v>
      </c>
      <c r="E59" s="83" t="s">
        <v>113</v>
      </c>
      <c r="F59" s="79" t="s">
        <v>114</v>
      </c>
      <c r="G59" s="261">
        <f>IF(ISERROR(VLOOKUP($E59,'Res Admissions backsheet'!$D$9:$N$185,G$7,0)),"",VLOOKUP($E59,'Res Admissions backsheet'!$D$9:$N$185, G$7,0))</f>
        <v>767.3</v>
      </c>
      <c r="H59" s="261">
        <f>IF(ISERROR(VLOOKUP($E59,'Res Admissions backsheet'!$D$377:$N$553,H$7,0)),"",VLOOKUP($E59,'Res Admissions backsheet'!$D$377:$N$553,H$7,0))</f>
        <v>535.76497303434576</v>
      </c>
      <c r="I59" s="261">
        <f>IF(ISERROR(VLOOKUP($E59,'Res Admissions backsheet'!$D$9:$N$185,I$7,0)),"",VLOOKUP($E59,'Res Admissions backsheet'!$D$9:$N$185, I$7,0))</f>
        <v>539.29999999999995</v>
      </c>
      <c r="J59" s="261">
        <f t="shared" si="0"/>
        <v>228</v>
      </c>
      <c r="K59" s="222">
        <f t="shared" si="1"/>
        <v>0.29714583604848172</v>
      </c>
      <c r="L59" s="261">
        <f t="shared" si="2"/>
        <v>-3.5350269656541968</v>
      </c>
      <c r="M59" s="222">
        <f t="shared" si="3"/>
        <v>-6.5980927152316472E-3</v>
      </c>
      <c r="Q59" s="40"/>
    </row>
    <row r="60" spans="2:17">
      <c r="B60" s="63" t="s">
        <v>22</v>
      </c>
      <c r="C60" s="64" t="s">
        <v>38</v>
      </c>
      <c r="D60" s="66" t="s">
        <v>58</v>
      </c>
      <c r="E60" s="83" t="s">
        <v>115</v>
      </c>
      <c r="F60" s="79" t="s">
        <v>116</v>
      </c>
      <c r="G60" s="261">
        <f>IF(ISERROR(VLOOKUP($E60,'Res Admissions backsheet'!$D$9:$N$185,G$7,0)),"",VLOOKUP($E60,'Res Admissions backsheet'!$D$9:$N$185, G$7,0))</f>
        <v>393.8</v>
      </c>
      <c r="H60" s="261">
        <f>IF(ISERROR(VLOOKUP($E60,'Res Admissions backsheet'!$D$377:$N$553,H$7,0)),"",VLOOKUP($E60,'Res Admissions backsheet'!$D$377:$N$553,H$7,0))</f>
        <v>511.52523666001616</v>
      </c>
      <c r="I60" s="261">
        <f>IF(ISERROR(VLOOKUP($E60,'Res Admissions backsheet'!$D$9:$N$185,I$7,0)),"",VLOOKUP($E60,'Res Admissions backsheet'!$D$9:$N$185, I$7,0))</f>
        <v>503</v>
      </c>
      <c r="J60" s="261">
        <f t="shared" si="0"/>
        <v>-109.19999999999999</v>
      </c>
      <c r="K60" s="222">
        <f t="shared" si="1"/>
        <v>-0.27729812087353983</v>
      </c>
      <c r="L60" s="261">
        <f t="shared" si="2"/>
        <v>8.5252366600161622</v>
      </c>
      <c r="M60" s="222">
        <f t="shared" si="3"/>
        <v>1.6666307053941967E-2</v>
      </c>
      <c r="Q60" s="40"/>
    </row>
    <row r="61" spans="2:17">
      <c r="B61" s="63" t="s">
        <v>20</v>
      </c>
      <c r="C61" s="64" t="s">
        <v>30</v>
      </c>
      <c r="D61" s="66" t="s">
        <v>52</v>
      </c>
      <c r="E61" s="83" t="s">
        <v>117</v>
      </c>
      <c r="F61" s="79" t="s">
        <v>118</v>
      </c>
      <c r="G61" s="261">
        <f>IF(ISERROR(VLOOKUP($E61,'Res Admissions backsheet'!$D$9:$N$185,G$7,0)),"",VLOOKUP($E61,'Res Admissions backsheet'!$D$9:$N$185, G$7,0))</f>
        <v>611.9</v>
      </c>
      <c r="H61" s="261">
        <f>IF(ISERROR(VLOOKUP($E61,'Res Admissions backsheet'!$D$377:$N$553,H$7,0)),"",VLOOKUP($E61,'Res Admissions backsheet'!$D$377:$N$553,H$7,0))</f>
        <v>607.97665369649803</v>
      </c>
      <c r="I61" s="261">
        <f>IF(ISERROR(VLOOKUP($E61,'Res Admissions backsheet'!$D$9:$N$185,I$7,0)),"",VLOOKUP($E61,'Res Admissions backsheet'!$D$9:$N$185, I$7,0))</f>
        <v>629.9</v>
      </c>
      <c r="J61" s="261">
        <f t="shared" si="0"/>
        <v>-18</v>
      </c>
      <c r="K61" s="222">
        <f t="shared" si="1"/>
        <v>-2.9416571335185489E-2</v>
      </c>
      <c r="L61" s="261">
        <f t="shared" si="2"/>
        <v>-21.923346303501944</v>
      </c>
      <c r="M61" s="222">
        <f t="shared" si="3"/>
        <v>-3.6059519999999998E-2</v>
      </c>
      <c r="Q61" s="40"/>
    </row>
    <row r="62" spans="2:17">
      <c r="B62" s="63" t="s">
        <v>20</v>
      </c>
      <c r="C62" s="64" t="s">
        <v>30</v>
      </c>
      <c r="D62" s="66" t="s">
        <v>52</v>
      </c>
      <c r="E62" s="83" t="s">
        <v>119</v>
      </c>
      <c r="F62" s="79" t="s">
        <v>120</v>
      </c>
      <c r="G62" s="261">
        <f>IF(ISERROR(VLOOKUP($E62,'Res Admissions backsheet'!$D$9:$N$185,G$7,0)),"",VLOOKUP($E62,'Res Admissions backsheet'!$D$9:$N$185, G$7,0))</f>
        <v>732.6</v>
      </c>
      <c r="H62" s="261">
        <f>IF(ISERROR(VLOOKUP($E62,'Res Admissions backsheet'!$D$377:$N$553,H$7,0)),"",VLOOKUP($E62,'Res Admissions backsheet'!$D$377:$N$553,H$7,0))</f>
        <v>764.81003105680202</v>
      </c>
      <c r="I62" s="261">
        <f>IF(ISERROR(VLOOKUP($E62,'Res Admissions backsheet'!$D$9:$N$185,I$7,0)),"",VLOOKUP($E62,'Res Admissions backsheet'!$D$9:$N$185, I$7,0))</f>
        <v>766.3</v>
      </c>
      <c r="J62" s="261">
        <f t="shared" si="0"/>
        <v>-33.699999999999932</v>
      </c>
      <c r="K62" s="222">
        <f t="shared" si="1"/>
        <v>-4.6000546000545907E-2</v>
      </c>
      <c r="L62" s="261">
        <f t="shared" si="2"/>
        <v>-1.4899689431979368</v>
      </c>
      <c r="M62" s="222">
        <f t="shared" si="3"/>
        <v>-1.948155597722904E-3</v>
      </c>
      <c r="Q62" s="40"/>
    </row>
    <row r="63" spans="2:17">
      <c r="B63" s="63" t="s">
        <v>24</v>
      </c>
      <c r="C63" s="64" t="s">
        <v>40</v>
      </c>
      <c r="D63" s="66" t="s">
        <v>70</v>
      </c>
      <c r="E63" s="83" t="s">
        <v>121</v>
      </c>
      <c r="F63" s="79" t="s">
        <v>122</v>
      </c>
      <c r="G63" s="261">
        <f>IF(ISERROR(VLOOKUP($E63,'Res Admissions backsheet'!$D$9:$N$185,G$7,0)),"",VLOOKUP($E63,'Res Admissions backsheet'!$D$9:$N$185, G$7,0))</f>
        <v>705.3</v>
      </c>
      <c r="H63" s="261">
        <f>IF(ISERROR(VLOOKUP($E63,'Res Admissions backsheet'!$D$377:$N$553,H$7,0)),"",VLOOKUP($E63,'Res Admissions backsheet'!$D$377:$N$553,H$7,0))</f>
        <v>955.88235294117658</v>
      </c>
      <c r="I63" s="261">
        <f>IF(ISERROR(VLOOKUP($E63,'Res Admissions backsheet'!$D$9:$N$185,I$7,0)),"",VLOOKUP($E63,'Res Admissions backsheet'!$D$9:$N$185, I$7,0))</f>
        <v>808.8</v>
      </c>
      <c r="J63" s="261">
        <f t="shared" si="0"/>
        <v>-103.5</v>
      </c>
      <c r="K63" s="222">
        <f t="shared" si="1"/>
        <v>-0.14674606550404085</v>
      </c>
      <c r="L63" s="261">
        <f t="shared" si="2"/>
        <v>147.08235294117662</v>
      </c>
      <c r="M63" s="222">
        <f t="shared" si="3"/>
        <v>0.15387076923076937</v>
      </c>
      <c r="Q63" s="40"/>
    </row>
    <row r="64" spans="2:17">
      <c r="B64" s="63" t="s">
        <v>26</v>
      </c>
      <c r="C64" s="64" t="s">
        <v>44</v>
      </c>
      <c r="D64" s="66" t="s">
        <v>62</v>
      </c>
      <c r="E64" s="83" t="s">
        <v>123</v>
      </c>
      <c r="F64" s="79" t="s">
        <v>124</v>
      </c>
      <c r="G64" s="261" t="str">
        <f>IF(ISERROR(VLOOKUP($E64,'Res Admissions backsheet'!$D$9:$N$185,G$7,0)),"",VLOOKUP($E64,'Res Admissions backsheet'!$D$9:$N$185, G$7,0))</f>
        <v/>
      </c>
      <c r="H64" s="261">
        <f>IF(ISERROR(VLOOKUP($E64,'Res Admissions backsheet'!$D$377:$N$553,H$7,0)),"",VLOOKUP($E64,'Res Admissions backsheet'!$D$377:$N$553,H$7,0))</f>
        <v>415.07554374896233</v>
      </c>
      <c r="I64" s="261">
        <f>IF(ISERROR(VLOOKUP($E64,'Res Admissions backsheet'!$D$9:$N$185,I$7,0)),"",VLOOKUP($E64,'Res Admissions backsheet'!$D$9:$N$185, I$7,0))</f>
        <v>492.05319004422438</v>
      </c>
      <c r="J64" s="261" t="str">
        <f t="shared" si="0"/>
        <v/>
      </c>
      <c r="K64" s="222" t="str">
        <f t="shared" si="1"/>
        <v/>
      </c>
      <c r="L64" s="261">
        <f t="shared" si="2"/>
        <v>-76.977646295262048</v>
      </c>
      <c r="M64" s="222">
        <f t="shared" si="3"/>
        <v>-0.18545454545454532</v>
      </c>
      <c r="Q64" s="40"/>
    </row>
    <row r="65" spans="2:17">
      <c r="B65" s="63" t="s">
        <v>20</v>
      </c>
      <c r="C65" s="64" t="s">
        <v>28</v>
      </c>
      <c r="D65" s="66" t="s">
        <v>50</v>
      </c>
      <c r="E65" s="83" t="s">
        <v>125</v>
      </c>
      <c r="F65" s="79" t="s">
        <v>126</v>
      </c>
      <c r="G65" s="261">
        <f>IF(ISERROR(VLOOKUP($E65,'Res Admissions backsheet'!$D$9:$N$185,G$7,0)),"",VLOOKUP($E65,'Res Admissions backsheet'!$D$9:$N$185, G$7,0))</f>
        <v>823.9</v>
      </c>
      <c r="H65" s="261">
        <f>IF(ISERROR(VLOOKUP($E65,'Res Admissions backsheet'!$D$377:$N$553,H$7,0)),"",VLOOKUP($E65,'Res Admissions backsheet'!$D$377:$N$553,H$7,0))</f>
        <v>763.83853033599223</v>
      </c>
      <c r="I65" s="261">
        <f>IF(ISERROR(VLOOKUP($E65,'Res Admissions backsheet'!$D$9:$N$185,I$7,0)),"",VLOOKUP($E65,'Res Admissions backsheet'!$D$9:$N$185, I$7,0))</f>
        <v>741.6</v>
      </c>
      <c r="J65" s="261">
        <f t="shared" si="0"/>
        <v>82.299999999999955</v>
      </c>
      <c r="K65" s="222">
        <f t="shared" si="1"/>
        <v>9.9890763442165256E-2</v>
      </c>
      <c r="L65" s="261">
        <f t="shared" si="2"/>
        <v>22.238530335992209</v>
      </c>
      <c r="M65" s="222">
        <f t="shared" si="3"/>
        <v>2.9114177215189802E-2</v>
      </c>
      <c r="Q65" s="40"/>
    </row>
    <row r="66" spans="2:17">
      <c r="B66" s="63" t="s">
        <v>22</v>
      </c>
      <c r="C66" s="64" t="s">
        <v>36</v>
      </c>
      <c r="D66" s="66" t="s">
        <v>56</v>
      </c>
      <c r="E66" s="83" t="s">
        <v>127</v>
      </c>
      <c r="F66" s="79" t="s">
        <v>128</v>
      </c>
      <c r="G66" s="261">
        <f>IF(ISERROR(VLOOKUP($E66,'Res Admissions backsheet'!$D$9:$N$185,G$7,0)),"",VLOOKUP($E66,'Res Admissions backsheet'!$D$9:$N$185, G$7,0))</f>
        <v>705.7</v>
      </c>
      <c r="H66" s="261">
        <f>IF(ISERROR(VLOOKUP($E66,'Res Admissions backsheet'!$D$377:$N$553,H$7,0)),"",VLOOKUP($E66,'Res Admissions backsheet'!$D$377:$N$553,H$7,0))</f>
        <v>686.41985337422068</v>
      </c>
      <c r="I66" s="261">
        <f>IF(ISERROR(VLOOKUP($E66,'Res Admissions backsheet'!$D$9:$N$185,I$7,0)),"",VLOOKUP($E66,'Res Admissions backsheet'!$D$9:$N$185, I$7,0))</f>
        <v>720.9</v>
      </c>
      <c r="J66" s="261">
        <f t="shared" si="0"/>
        <v>-15.199999999999932</v>
      </c>
      <c r="K66" s="222">
        <f t="shared" si="1"/>
        <v>-2.1538897548533272E-2</v>
      </c>
      <c r="L66" s="261">
        <f t="shared" si="2"/>
        <v>-34.480146625779298</v>
      </c>
      <c r="M66" s="222">
        <f t="shared" si="3"/>
        <v>-5.0231860946745512E-2</v>
      </c>
      <c r="Q66" s="40"/>
    </row>
    <row r="67" spans="2:17">
      <c r="B67" s="63" t="s">
        <v>24</v>
      </c>
      <c r="C67" s="64" t="s">
        <v>40</v>
      </c>
      <c r="D67" s="66" t="s">
        <v>70</v>
      </c>
      <c r="E67" s="83" t="s">
        <v>129</v>
      </c>
      <c r="F67" s="79" t="s">
        <v>130</v>
      </c>
      <c r="G67" s="261">
        <f>IF(ISERROR(VLOOKUP($E67,'Res Admissions backsheet'!$D$9:$N$185,G$7,0)),"",VLOOKUP($E67,'Res Admissions backsheet'!$D$9:$N$185, G$7,0))</f>
        <v>426.1</v>
      </c>
      <c r="H67" s="261">
        <f>IF(ISERROR(VLOOKUP($E67,'Res Admissions backsheet'!$D$377:$N$553,H$7,0)),"",VLOOKUP($E67,'Res Admissions backsheet'!$D$377:$N$553,H$7,0))</f>
        <v>423.63433667781493</v>
      </c>
      <c r="I67" s="261">
        <f>IF(ISERROR(VLOOKUP($E67,'Res Admissions backsheet'!$D$9:$N$185,I$7,0)),"",VLOOKUP($E67,'Res Admissions backsheet'!$D$9:$N$185, I$7,0))</f>
        <v>431.7</v>
      </c>
      <c r="J67" s="261">
        <f t="shared" si="0"/>
        <v>-5.5999999999999659</v>
      </c>
      <c r="K67" s="222">
        <f t="shared" si="1"/>
        <v>-1.3142454822811466E-2</v>
      </c>
      <c r="L67" s="261">
        <f t="shared" si="2"/>
        <v>-8.0656633221850598</v>
      </c>
      <c r="M67" s="222">
        <f t="shared" si="3"/>
        <v>-1.9039210526315787E-2</v>
      </c>
      <c r="Q67" s="40"/>
    </row>
    <row r="68" spans="2:17">
      <c r="B68" s="63" t="s">
        <v>20</v>
      </c>
      <c r="C68" s="64" t="s">
        <v>30</v>
      </c>
      <c r="D68" s="66" t="s">
        <v>50</v>
      </c>
      <c r="E68" s="83" t="s">
        <v>131</v>
      </c>
      <c r="F68" s="79" t="s">
        <v>132</v>
      </c>
      <c r="G68" s="261">
        <f>IF(ISERROR(VLOOKUP($E68,'Res Admissions backsheet'!$D$9:$N$185,G$7,0)),"",VLOOKUP($E68,'Res Admissions backsheet'!$D$9:$N$185, G$7,0))</f>
        <v>798.9</v>
      </c>
      <c r="H68" s="261">
        <f>IF(ISERROR(VLOOKUP($E68,'Res Admissions backsheet'!$D$377:$N$553,H$7,0)),"",VLOOKUP($E68,'Res Admissions backsheet'!$D$377:$N$553,H$7,0))</f>
        <v>572.82716242253809</v>
      </c>
      <c r="I68" s="261">
        <f>IF(ISERROR(VLOOKUP($E68,'Res Admissions backsheet'!$D$9:$N$185,I$7,0)),"",VLOOKUP($E68,'Res Admissions backsheet'!$D$9:$N$185, I$7,0))</f>
        <v>491.2</v>
      </c>
      <c r="J68" s="261">
        <f t="shared" si="0"/>
        <v>307.7</v>
      </c>
      <c r="K68" s="222">
        <f t="shared" si="1"/>
        <v>0.38515458755789211</v>
      </c>
      <c r="L68" s="261">
        <f t="shared" si="2"/>
        <v>81.627162422538106</v>
      </c>
      <c r="M68" s="222">
        <f t="shared" si="3"/>
        <v>0.14249876363636357</v>
      </c>
      <c r="Q68" s="40"/>
    </row>
    <row r="69" spans="2:17">
      <c r="B69" s="63" t="s">
        <v>20</v>
      </c>
      <c r="C69" s="64" t="s">
        <v>28</v>
      </c>
      <c r="D69" s="66" t="s">
        <v>50</v>
      </c>
      <c r="E69" s="83" t="s">
        <v>133</v>
      </c>
      <c r="F69" s="79" t="s">
        <v>134</v>
      </c>
      <c r="G69" s="261">
        <f>IF(ISERROR(VLOOKUP($E69,'Res Admissions backsheet'!$D$9:$N$185,G$7,0)),"",VLOOKUP($E69,'Res Admissions backsheet'!$D$9:$N$185, G$7,0))</f>
        <v>788.4</v>
      </c>
      <c r="H69" s="261">
        <f>IF(ISERROR(VLOOKUP($E69,'Res Admissions backsheet'!$D$377:$N$553,H$7,0)),"",VLOOKUP($E69,'Res Admissions backsheet'!$D$377:$N$553,H$7,0))</f>
        <v>853.03436509870835</v>
      </c>
      <c r="I69" s="261">
        <f>IF(ISERROR(VLOOKUP($E69,'Res Admissions backsheet'!$D$9:$N$185,I$7,0)),"",VLOOKUP($E69,'Res Admissions backsheet'!$D$9:$N$185, I$7,0))</f>
        <v>843.3</v>
      </c>
      <c r="J69" s="261">
        <f t="shared" si="0"/>
        <v>-54.899999999999977</v>
      </c>
      <c r="K69" s="222">
        <f t="shared" si="1"/>
        <v>-6.9634703196347E-2</v>
      </c>
      <c r="L69" s="261">
        <f t="shared" si="2"/>
        <v>9.7343650987083947</v>
      </c>
      <c r="M69" s="222">
        <f t="shared" si="3"/>
        <v>1.1411457142857297E-2</v>
      </c>
      <c r="Q69" s="40"/>
    </row>
    <row r="70" spans="2:17">
      <c r="B70" s="63" t="s">
        <v>22</v>
      </c>
      <c r="C70" s="64" t="s">
        <v>34</v>
      </c>
      <c r="D70" s="66" t="s">
        <v>54</v>
      </c>
      <c r="E70" s="83" t="s">
        <v>135</v>
      </c>
      <c r="F70" s="79" t="s">
        <v>136</v>
      </c>
      <c r="G70" s="261">
        <f>IF(ISERROR(VLOOKUP($E70,'Res Admissions backsheet'!$D$9:$N$185,G$7,0)),"",VLOOKUP($E70,'Res Admissions backsheet'!$D$9:$N$185, G$7,0))</f>
        <v>593.1</v>
      </c>
      <c r="H70" s="261">
        <f>IF(ISERROR(VLOOKUP($E70,'Res Admissions backsheet'!$D$377:$N$553,H$7,0)),"",VLOOKUP($E70,'Res Admissions backsheet'!$D$377:$N$553,H$7,0))</f>
        <v>583.24756163309314</v>
      </c>
      <c r="I70" s="261">
        <f>IF(ISERROR(VLOOKUP($E70,'Res Admissions backsheet'!$D$9:$N$185,I$7,0)),"",VLOOKUP($E70,'Res Admissions backsheet'!$D$9:$N$185, I$7,0))</f>
        <v>600.4</v>
      </c>
      <c r="J70" s="261">
        <f t="shared" si="0"/>
        <v>-7.2999999999999545</v>
      </c>
      <c r="K70" s="222">
        <f t="shared" si="1"/>
        <v>-1.2308211094250471E-2</v>
      </c>
      <c r="L70" s="261">
        <f t="shared" si="2"/>
        <v>-17.152438366906836</v>
      </c>
      <c r="M70" s="222">
        <f t="shared" si="3"/>
        <v>-2.9408504201680688E-2</v>
      </c>
      <c r="Q70" s="40"/>
    </row>
    <row r="71" spans="2:17">
      <c r="B71" s="63" t="s">
        <v>22</v>
      </c>
      <c r="C71" s="64" t="s">
        <v>34</v>
      </c>
      <c r="D71" s="66" t="s">
        <v>54</v>
      </c>
      <c r="E71" s="83" t="s">
        <v>137</v>
      </c>
      <c r="F71" s="79" t="s">
        <v>138</v>
      </c>
      <c r="G71" s="261">
        <f>IF(ISERROR(VLOOKUP($E71,'Res Admissions backsheet'!$D$9:$N$185,G$7,0)),"",VLOOKUP($E71,'Res Admissions backsheet'!$D$9:$N$185, G$7,0))</f>
        <v>799.7</v>
      </c>
      <c r="H71" s="261">
        <f>IF(ISERROR(VLOOKUP($E71,'Res Admissions backsheet'!$D$377:$N$553,H$7,0)),"",VLOOKUP($E71,'Res Admissions backsheet'!$D$377:$N$553,H$7,0))</f>
        <v>760.22960531976355</v>
      </c>
      <c r="I71" s="261">
        <f>IF(ISERROR(VLOOKUP($E71,'Res Admissions backsheet'!$D$9:$N$185,I$7,0)),"",VLOOKUP($E71,'Res Admissions backsheet'!$D$9:$N$185, I$7,0))</f>
        <v>730.7</v>
      </c>
      <c r="J71" s="261">
        <f t="shared" si="0"/>
        <v>69</v>
      </c>
      <c r="K71" s="222">
        <f t="shared" si="1"/>
        <v>8.6282355883456285E-2</v>
      </c>
      <c r="L71" s="261">
        <f t="shared" si="2"/>
        <v>29.529605319763505</v>
      </c>
      <c r="M71" s="222">
        <f t="shared" si="3"/>
        <v>3.8843008892481802E-2</v>
      </c>
      <c r="Q71" s="40"/>
    </row>
    <row r="72" spans="2:17">
      <c r="B72" s="63" t="s">
        <v>26</v>
      </c>
      <c r="C72" s="64" t="s">
        <v>44</v>
      </c>
      <c r="D72" s="66" t="s">
        <v>62</v>
      </c>
      <c r="E72" s="83" t="s">
        <v>139</v>
      </c>
      <c r="F72" s="79" t="s">
        <v>140</v>
      </c>
      <c r="G72" s="261">
        <f>IF(ISERROR(VLOOKUP($E72,'Res Admissions backsheet'!$D$9:$N$185,G$7,0)),"",VLOOKUP($E72,'Res Admissions backsheet'!$D$9:$N$185, G$7,0))</f>
        <v>580.29999999999995</v>
      </c>
      <c r="H72" s="261">
        <f>IF(ISERROR(VLOOKUP($E72,'Res Admissions backsheet'!$D$377:$N$553,H$7,0)),"",VLOOKUP($E72,'Res Admissions backsheet'!$D$377:$N$553,H$7,0))</f>
        <v>528.57022282241724</v>
      </c>
      <c r="I72" s="261">
        <f>IF(ISERROR(VLOOKUP($E72,'Res Admissions backsheet'!$D$9:$N$185,I$7,0)),"",VLOOKUP($E72,'Res Admissions backsheet'!$D$9:$N$185, I$7,0))</f>
        <v>500.6</v>
      </c>
      <c r="J72" s="261">
        <f t="shared" si="0"/>
        <v>79.699999999999932</v>
      </c>
      <c r="K72" s="222">
        <f t="shared" si="1"/>
        <v>0.13734275374806124</v>
      </c>
      <c r="L72" s="261">
        <f t="shared" si="2"/>
        <v>27.970222822417213</v>
      </c>
      <c r="M72" s="222">
        <f t="shared" si="3"/>
        <v>5.2916758483033802E-2</v>
      </c>
      <c r="Q72" s="40"/>
    </row>
    <row r="73" spans="2:17">
      <c r="B73" s="63" t="s">
        <v>20</v>
      </c>
      <c r="C73" s="64" t="s">
        <v>32</v>
      </c>
      <c r="D73" s="66" t="s">
        <v>46</v>
      </c>
      <c r="E73" s="83" t="s">
        <v>141</v>
      </c>
      <c r="F73" s="79" t="s">
        <v>142</v>
      </c>
      <c r="G73" s="261">
        <f>IF(ISERROR(VLOOKUP($E73,'Res Admissions backsheet'!$D$9:$N$185,G$7,0)),"",VLOOKUP($E73,'Res Admissions backsheet'!$D$9:$N$185, G$7,0))</f>
        <v>1084.5999999999999</v>
      </c>
      <c r="H73" s="261">
        <f>IF(ISERROR(VLOOKUP($E73,'Res Admissions backsheet'!$D$377:$N$553,H$7,0)),"",VLOOKUP($E73,'Res Admissions backsheet'!$D$377:$N$553,H$7,0))</f>
        <v>874.08541470101295</v>
      </c>
      <c r="I73" s="261">
        <f>IF(ISERROR(VLOOKUP($E73,'Res Admissions backsheet'!$D$9:$N$185,I$7,0)),"",VLOOKUP($E73,'Res Admissions backsheet'!$D$9:$N$185, I$7,0))</f>
        <v>890.1</v>
      </c>
      <c r="J73" s="261">
        <f t="shared" si="0"/>
        <v>194.49999999999989</v>
      </c>
      <c r="K73" s="222">
        <f t="shared" si="1"/>
        <v>0.17932878480545814</v>
      </c>
      <c r="L73" s="261">
        <f t="shared" si="2"/>
        <v>-16.014585298987072</v>
      </c>
      <c r="M73" s="222">
        <f t="shared" si="3"/>
        <v>-1.8321533604887998E-2</v>
      </c>
      <c r="Q73" s="40"/>
    </row>
    <row r="74" spans="2:17">
      <c r="B74" s="63" t="s">
        <v>26</v>
      </c>
      <c r="C74" s="64" t="s">
        <v>44</v>
      </c>
      <c r="D74" s="66" t="s">
        <v>68</v>
      </c>
      <c r="E74" s="83" t="s">
        <v>143</v>
      </c>
      <c r="F74" s="79" t="s">
        <v>144</v>
      </c>
      <c r="G74" s="261">
        <f>IF(ISERROR(VLOOKUP($E74,'Res Admissions backsheet'!$D$9:$N$185,G$7,0)),"",VLOOKUP($E74,'Res Admissions backsheet'!$D$9:$N$185, G$7,0))</f>
        <v>580.4</v>
      </c>
      <c r="H74" s="261">
        <f>IF(ISERROR(VLOOKUP($E74,'Res Admissions backsheet'!$D$377:$N$553,H$7,0)),"",VLOOKUP($E74,'Res Admissions backsheet'!$D$377:$N$553,H$7,0))</f>
        <v>600.49332312664797</v>
      </c>
      <c r="I74" s="261">
        <f>IF(ISERROR(VLOOKUP($E74,'Res Admissions backsheet'!$D$9:$N$185,I$7,0)),"",VLOOKUP($E74,'Res Admissions backsheet'!$D$9:$N$185, I$7,0))</f>
        <v>595.4</v>
      </c>
      <c r="J74" s="261">
        <f t="shared" si="0"/>
        <v>-15</v>
      </c>
      <c r="K74" s="222">
        <f t="shared" si="1"/>
        <v>-2.5844245348035838E-2</v>
      </c>
      <c r="L74" s="261">
        <f t="shared" si="2"/>
        <v>5.0933231266479879</v>
      </c>
      <c r="M74" s="222">
        <f t="shared" si="3"/>
        <v>8.4818980169972229E-3</v>
      </c>
      <c r="Q74" s="40"/>
    </row>
    <row r="75" spans="2:17">
      <c r="B75" s="63" t="s">
        <v>22</v>
      </c>
      <c r="C75" s="64" t="s">
        <v>36</v>
      </c>
      <c r="D75" s="66" t="s">
        <v>56</v>
      </c>
      <c r="E75" s="83" t="s">
        <v>145</v>
      </c>
      <c r="F75" s="79" t="s">
        <v>146</v>
      </c>
      <c r="G75" s="261">
        <f>IF(ISERROR(VLOOKUP($E75,'Res Admissions backsheet'!$D$9:$N$185,G$7,0)),"",VLOOKUP($E75,'Res Admissions backsheet'!$D$9:$N$185, G$7,0))</f>
        <v>730.3</v>
      </c>
      <c r="H75" s="261">
        <f>IF(ISERROR(VLOOKUP($E75,'Res Admissions backsheet'!$D$377:$N$553,H$7,0)),"",VLOOKUP($E75,'Res Admissions backsheet'!$D$377:$N$553,H$7,0))</f>
        <v>704.98399923956788</v>
      </c>
      <c r="I75" s="261">
        <f>IF(ISERROR(VLOOKUP($E75,'Res Admissions backsheet'!$D$9:$N$185,I$7,0)),"",VLOOKUP($E75,'Res Admissions backsheet'!$D$9:$N$185, I$7,0))</f>
        <v>787.4</v>
      </c>
      <c r="J75" s="261">
        <f t="shared" si="0"/>
        <v>-57.100000000000023</v>
      </c>
      <c r="K75" s="222">
        <f t="shared" si="1"/>
        <v>-7.8187046419279788E-2</v>
      </c>
      <c r="L75" s="261">
        <f t="shared" si="2"/>
        <v>-82.416000760432098</v>
      </c>
      <c r="M75" s="222">
        <f t="shared" si="3"/>
        <v>-0.11690478202247179</v>
      </c>
      <c r="Q75" s="40"/>
    </row>
    <row r="76" spans="2:17">
      <c r="B76" s="63" t="s">
        <v>24</v>
      </c>
      <c r="C76" s="64" t="s">
        <v>40</v>
      </c>
      <c r="D76" s="66" t="s">
        <v>70</v>
      </c>
      <c r="E76" s="83" t="s">
        <v>147</v>
      </c>
      <c r="F76" s="79" t="s">
        <v>148</v>
      </c>
      <c r="G76" s="261">
        <f>IF(ISERROR(VLOOKUP($E76,'Res Admissions backsheet'!$D$9:$N$185,G$7,0)),"",VLOOKUP($E76,'Res Admissions backsheet'!$D$9:$N$185, G$7,0))</f>
        <v>425.1</v>
      </c>
      <c r="H76" s="261">
        <f>IF(ISERROR(VLOOKUP($E76,'Res Admissions backsheet'!$D$377:$N$553,H$7,0)),"",VLOOKUP($E76,'Res Admissions backsheet'!$D$377:$N$553,H$7,0))</f>
        <v>472.72547272547268</v>
      </c>
      <c r="I76" s="261">
        <f>IF(ISERROR(VLOOKUP($E76,'Res Admissions backsheet'!$D$9:$N$185,I$7,0)),"",VLOOKUP($E76,'Res Admissions backsheet'!$D$9:$N$185, I$7,0))</f>
        <v>438.1</v>
      </c>
      <c r="J76" s="261">
        <f t="shared" ref="J76:J139" si="4">IFERROR(G76-I76,"")</f>
        <v>-13</v>
      </c>
      <c r="K76" s="222">
        <f t="shared" ref="K76:K139" si="5">IFERROR(J76/G76,"")</f>
        <v>-3.0581039755351681E-2</v>
      </c>
      <c r="L76" s="261">
        <f t="shared" ref="L76:L139" si="6">IFERROR(H76-I76,"")</f>
        <v>34.625472725472662</v>
      </c>
      <c r="M76" s="222">
        <f t="shared" ref="M76:M139" si="7">IFERROR(L76/H76,"")</f>
        <v>7.3246471204188354E-2</v>
      </c>
      <c r="Q76" s="40"/>
    </row>
    <row r="77" spans="2:17">
      <c r="B77" s="63" t="s">
        <v>20</v>
      </c>
      <c r="C77" s="64" t="s">
        <v>32</v>
      </c>
      <c r="D77" s="66" t="s">
        <v>46</v>
      </c>
      <c r="E77" s="83" t="s">
        <v>149</v>
      </c>
      <c r="F77" s="79" t="s">
        <v>150</v>
      </c>
      <c r="G77" s="261">
        <f>IF(ISERROR(VLOOKUP($E77,'Res Admissions backsheet'!$D$9:$N$185,G$7,0)),"",VLOOKUP($E77,'Res Admissions backsheet'!$D$9:$N$185, G$7,0))</f>
        <v>780.3</v>
      </c>
      <c r="H77" s="261">
        <f>IF(ISERROR(VLOOKUP($E77,'Res Admissions backsheet'!$D$377:$N$553,H$7,0)),"",VLOOKUP($E77,'Res Admissions backsheet'!$D$377:$N$553,H$7,0))</f>
        <v>702.21318223642788</v>
      </c>
      <c r="I77" s="261">
        <f>IF(ISERROR(VLOOKUP($E77,'Res Admissions backsheet'!$D$9:$N$185,I$7,0)),"",VLOOKUP($E77,'Res Admissions backsheet'!$D$9:$N$185, I$7,0))</f>
        <v>785.8</v>
      </c>
      <c r="J77" s="261">
        <f t="shared" si="4"/>
        <v>-5.5</v>
      </c>
      <c r="K77" s="222">
        <f t="shared" si="5"/>
        <v>-7.0485710624118934E-3</v>
      </c>
      <c r="L77" s="261">
        <f t="shared" si="6"/>
        <v>-83.586817763572071</v>
      </c>
      <c r="M77" s="222">
        <f t="shared" si="7"/>
        <v>-0.11903339310344827</v>
      </c>
      <c r="Q77" s="40"/>
    </row>
    <row r="78" spans="2:17">
      <c r="B78" s="63" t="s">
        <v>26</v>
      </c>
      <c r="C78" s="64" t="s">
        <v>42</v>
      </c>
      <c r="D78" s="66" t="s">
        <v>64</v>
      </c>
      <c r="E78" s="83" t="s">
        <v>151</v>
      </c>
      <c r="F78" s="79" t="s">
        <v>152</v>
      </c>
      <c r="G78" s="261">
        <f>IF(ISERROR(VLOOKUP($E78,'Res Admissions backsheet'!$D$9:$N$185,G$7,0)),"",VLOOKUP($E78,'Res Admissions backsheet'!$D$9:$N$185, G$7,0))</f>
        <v>545.5</v>
      </c>
      <c r="H78" s="261">
        <f>IF(ISERROR(VLOOKUP($E78,'Res Admissions backsheet'!$D$377:$N$553,H$7,0)),"",VLOOKUP($E78,'Res Admissions backsheet'!$D$377:$N$553,H$7,0))</f>
        <v>542.64480358617436</v>
      </c>
      <c r="I78" s="261">
        <f>IF(ISERROR(VLOOKUP($E78,'Res Admissions backsheet'!$D$9:$N$185,I$7,0)),"",VLOOKUP($E78,'Res Admissions backsheet'!$D$9:$N$185, I$7,0))</f>
        <v>542.6</v>
      </c>
      <c r="J78" s="261">
        <f t="shared" si="4"/>
        <v>2.8999999999999773</v>
      </c>
      <c r="K78" s="222">
        <f t="shared" si="5"/>
        <v>5.3162236480292892E-3</v>
      </c>
      <c r="L78" s="261">
        <f t="shared" si="6"/>
        <v>4.4803586174339216E-2</v>
      </c>
      <c r="M78" s="222">
        <f t="shared" si="7"/>
        <v>8.2565217391276848E-5</v>
      </c>
      <c r="Q78" s="40"/>
    </row>
    <row r="79" spans="2:17">
      <c r="B79" s="63" t="s">
        <v>24</v>
      </c>
      <c r="C79" s="64" t="s">
        <v>40</v>
      </c>
      <c r="D79" s="66" t="s">
        <v>70</v>
      </c>
      <c r="E79" s="83" t="s">
        <v>153</v>
      </c>
      <c r="F79" s="79" t="s">
        <v>154</v>
      </c>
      <c r="G79" s="261">
        <f>IF(ISERROR(VLOOKUP($E79,'Res Admissions backsheet'!$D$9:$N$185,G$7,0)),"",VLOOKUP($E79,'Res Admissions backsheet'!$D$9:$N$185, G$7,0))</f>
        <v>478.4</v>
      </c>
      <c r="H79" s="261">
        <f>IF(ISERROR(VLOOKUP($E79,'Res Admissions backsheet'!$D$377:$N$553,H$7,0)),"",VLOOKUP($E79,'Res Admissions backsheet'!$D$377:$N$553,H$7,0))</f>
        <v>428.11273635390654</v>
      </c>
      <c r="I79" s="261">
        <f>IF(ISERROR(VLOOKUP($E79,'Res Admissions backsheet'!$D$9:$N$185,I$7,0)),"",VLOOKUP($E79,'Res Admissions backsheet'!$D$9:$N$185, I$7,0))</f>
        <v>1103.5999999999999</v>
      </c>
      <c r="J79" s="261">
        <f t="shared" si="4"/>
        <v>-625.19999999999993</v>
      </c>
      <c r="K79" s="222">
        <f t="shared" si="5"/>
        <v>-1.3068561872909699</v>
      </c>
      <c r="L79" s="261">
        <f t="shared" si="6"/>
        <v>-675.48726364609342</v>
      </c>
      <c r="M79" s="222">
        <f t="shared" si="7"/>
        <v>-1.5778256666666666</v>
      </c>
      <c r="Q79" s="40"/>
    </row>
    <row r="80" spans="2:17">
      <c r="B80" s="63" t="s">
        <v>22</v>
      </c>
      <c r="C80" s="64" t="s">
        <v>38</v>
      </c>
      <c r="D80" s="66" t="s">
        <v>60</v>
      </c>
      <c r="E80" s="83" t="s">
        <v>155</v>
      </c>
      <c r="F80" s="79" t="s">
        <v>156</v>
      </c>
      <c r="G80" s="261">
        <f>IF(ISERROR(VLOOKUP($E80,'Res Admissions backsheet'!$D$9:$N$185,G$7,0)),"",VLOOKUP($E80,'Res Admissions backsheet'!$D$9:$N$185, G$7,0))</f>
        <v>583.20000000000005</v>
      </c>
      <c r="H80" s="261">
        <f>IF(ISERROR(VLOOKUP($E80,'Res Admissions backsheet'!$D$377:$N$553,H$7,0)),"",VLOOKUP($E80,'Res Admissions backsheet'!$D$377:$N$553,H$7,0))</f>
        <v>562.67283319495243</v>
      </c>
      <c r="I80" s="261">
        <f>IF(ISERROR(VLOOKUP($E80,'Res Admissions backsheet'!$D$9:$N$185,I$7,0)),"",VLOOKUP($E80,'Res Admissions backsheet'!$D$9:$N$185, I$7,0))</f>
        <v>475.2</v>
      </c>
      <c r="J80" s="261">
        <f t="shared" si="4"/>
        <v>108.00000000000006</v>
      </c>
      <c r="K80" s="222">
        <f t="shared" si="5"/>
        <v>0.18518518518518526</v>
      </c>
      <c r="L80" s="261">
        <f t="shared" si="6"/>
        <v>87.472833194952443</v>
      </c>
      <c r="M80" s="222">
        <f t="shared" si="7"/>
        <v>0.15545949268292689</v>
      </c>
      <c r="Q80" s="40"/>
    </row>
    <row r="81" spans="2:17">
      <c r="B81" s="63" t="s">
        <v>20</v>
      </c>
      <c r="C81" s="64" t="s">
        <v>28</v>
      </c>
      <c r="D81" s="66" t="s">
        <v>50</v>
      </c>
      <c r="E81" s="83" t="s">
        <v>157</v>
      </c>
      <c r="F81" s="79" t="s">
        <v>158</v>
      </c>
      <c r="G81" s="261">
        <f>IF(ISERROR(VLOOKUP($E81,'Res Admissions backsheet'!$D$9:$N$185,G$7,0)),"",VLOOKUP($E81,'Res Admissions backsheet'!$D$9:$N$185, G$7,0))</f>
        <v>1033.4000000000001</v>
      </c>
      <c r="H81" s="261">
        <f>IF(ISERROR(VLOOKUP($E81,'Res Admissions backsheet'!$D$377:$N$553,H$7,0)),"",VLOOKUP($E81,'Res Admissions backsheet'!$D$377:$N$553,H$7,0))</f>
        <v>1064.2737896494157</v>
      </c>
      <c r="I81" s="261">
        <f>IF(ISERROR(VLOOKUP($E81,'Res Admissions backsheet'!$D$9:$N$185,I$7,0)),"",VLOOKUP($E81,'Res Admissions backsheet'!$D$9:$N$185, I$7,0))</f>
        <v>1129.5</v>
      </c>
      <c r="J81" s="261">
        <f t="shared" si="4"/>
        <v>-96.099999999999909</v>
      </c>
      <c r="K81" s="222">
        <f t="shared" si="5"/>
        <v>-9.2994000387071701E-2</v>
      </c>
      <c r="L81" s="261">
        <f t="shared" si="6"/>
        <v>-65.226210350584324</v>
      </c>
      <c r="M81" s="222">
        <f t="shared" si="7"/>
        <v>-6.1287058823529431E-2</v>
      </c>
      <c r="Q81" s="40"/>
    </row>
    <row r="82" spans="2:17">
      <c r="B82" s="63" t="s">
        <v>26</v>
      </c>
      <c r="C82" s="64" t="s">
        <v>44</v>
      </c>
      <c r="D82" s="66" t="s">
        <v>66</v>
      </c>
      <c r="E82" s="83" t="s">
        <v>159</v>
      </c>
      <c r="F82" s="79" t="s">
        <v>160</v>
      </c>
      <c r="G82" s="261">
        <f>IF(ISERROR(VLOOKUP($E82,'Res Admissions backsheet'!$D$9:$N$185,G$7,0)),"",VLOOKUP($E82,'Res Admissions backsheet'!$D$9:$N$185, G$7,0))</f>
        <v>694.7</v>
      </c>
      <c r="H82" s="261">
        <f>IF(ISERROR(VLOOKUP($E82,'Res Admissions backsheet'!$D$377:$N$553,H$7,0)),"",VLOOKUP($E82,'Res Admissions backsheet'!$D$377:$N$553,H$7,0))</f>
        <v>681.94002081296708</v>
      </c>
      <c r="I82" s="261">
        <f>IF(ISERROR(VLOOKUP($E82,'Res Admissions backsheet'!$D$9:$N$185,I$7,0)),"",VLOOKUP($E82,'Res Admissions backsheet'!$D$9:$N$185, I$7,0))</f>
        <v>665.4</v>
      </c>
      <c r="J82" s="261">
        <f t="shared" si="4"/>
        <v>29.300000000000068</v>
      </c>
      <c r="K82" s="222">
        <f t="shared" si="5"/>
        <v>4.2176479055707594E-2</v>
      </c>
      <c r="L82" s="261">
        <f t="shared" si="6"/>
        <v>16.5400208129671</v>
      </c>
      <c r="M82" s="222">
        <f t="shared" si="7"/>
        <v>2.4254363005780336E-2</v>
      </c>
      <c r="Q82" s="40"/>
    </row>
    <row r="83" spans="2:17">
      <c r="B83" s="63" t="s">
        <v>24</v>
      </c>
      <c r="C83" s="64" t="s">
        <v>40</v>
      </c>
      <c r="D83" s="66" t="s">
        <v>70</v>
      </c>
      <c r="E83" s="83" t="s">
        <v>161</v>
      </c>
      <c r="F83" s="79" t="s">
        <v>162</v>
      </c>
      <c r="G83" s="261">
        <f>IF(ISERROR(VLOOKUP($E83,'Res Admissions backsheet'!$D$9:$N$185,G$7,0)),"",VLOOKUP($E83,'Res Admissions backsheet'!$D$9:$N$185, G$7,0))</f>
        <v>589.1</v>
      </c>
      <c r="H83" s="261">
        <f>IF(ISERROR(VLOOKUP($E83,'Res Admissions backsheet'!$D$377:$N$553,H$7,0)),"",VLOOKUP($E83,'Res Admissions backsheet'!$D$377:$N$553,H$7,0))</f>
        <v>586.03969721282306</v>
      </c>
      <c r="I83" s="261">
        <f>IF(ISERROR(VLOOKUP($E83,'Res Admissions backsheet'!$D$9:$N$185,I$7,0)),"",VLOOKUP($E83,'Res Admissions backsheet'!$D$9:$N$185, I$7,0))</f>
        <v>544.20000000000005</v>
      </c>
      <c r="J83" s="261">
        <f t="shared" si="4"/>
        <v>44.899999999999977</v>
      </c>
      <c r="K83" s="222">
        <f t="shared" si="5"/>
        <v>7.621795959938886E-2</v>
      </c>
      <c r="L83" s="261">
        <f t="shared" si="6"/>
        <v>41.839697212823012</v>
      </c>
      <c r="M83" s="222">
        <f t="shared" si="7"/>
        <v>7.1393964285714123E-2</v>
      </c>
      <c r="Q83" s="40"/>
    </row>
    <row r="84" spans="2:17">
      <c r="B84" s="63" t="s">
        <v>24</v>
      </c>
      <c r="C84" s="64" t="s">
        <v>40</v>
      </c>
      <c r="D84" s="66" t="s">
        <v>70</v>
      </c>
      <c r="E84" s="83" t="s">
        <v>163</v>
      </c>
      <c r="F84" s="79" t="s">
        <v>164</v>
      </c>
      <c r="G84" s="261">
        <f>IF(ISERROR(VLOOKUP($E84,'Res Admissions backsheet'!$D$9:$N$185,G$7,0)),"",VLOOKUP($E84,'Res Admissions backsheet'!$D$9:$N$185, G$7,0))</f>
        <v>413.2</v>
      </c>
      <c r="H84" s="261">
        <f>IF(ISERROR(VLOOKUP($E84,'Res Admissions backsheet'!$D$377:$N$553,H$7,0)),"",VLOOKUP($E84,'Res Admissions backsheet'!$D$377:$N$553,H$7,0))</f>
        <v>325.88454376163872</v>
      </c>
      <c r="I84" s="261">
        <f>IF(ISERROR(VLOOKUP($E84,'Res Admissions backsheet'!$D$9:$N$185,I$7,0)),"",VLOOKUP($E84,'Res Admissions backsheet'!$D$9:$N$185, I$7,0))</f>
        <v>393.1</v>
      </c>
      <c r="J84" s="261">
        <f t="shared" si="4"/>
        <v>20.099999999999966</v>
      </c>
      <c r="K84" s="222">
        <f t="shared" si="5"/>
        <v>4.8644724104549772E-2</v>
      </c>
      <c r="L84" s="261">
        <f t="shared" si="6"/>
        <v>-67.215456238361298</v>
      </c>
      <c r="M84" s="222">
        <f t="shared" si="7"/>
        <v>-0.20625542857142867</v>
      </c>
      <c r="Q84" s="40"/>
    </row>
    <row r="85" spans="2:17">
      <c r="B85" s="63" t="s">
        <v>20</v>
      </c>
      <c r="C85" s="64" t="s">
        <v>30</v>
      </c>
      <c r="D85" s="66" t="s">
        <v>52</v>
      </c>
      <c r="E85" s="83" t="s">
        <v>165</v>
      </c>
      <c r="F85" s="79" t="s">
        <v>166</v>
      </c>
      <c r="G85" s="261">
        <f>IF(ISERROR(VLOOKUP($E85,'Res Admissions backsheet'!$D$9:$N$185,G$7,0)),"",VLOOKUP($E85,'Res Admissions backsheet'!$D$9:$N$185, G$7,0))</f>
        <v>728.1</v>
      </c>
      <c r="H85" s="261">
        <f>IF(ISERROR(VLOOKUP($E85,'Res Admissions backsheet'!$D$377:$N$553,H$7,0)),"",VLOOKUP($E85,'Res Admissions backsheet'!$D$377:$N$553,H$7,0))</f>
        <v>510.70151817633132</v>
      </c>
      <c r="I85" s="261">
        <f>IF(ISERROR(VLOOKUP($E85,'Res Admissions backsheet'!$D$9:$N$185,I$7,0)),"",VLOOKUP($E85,'Res Admissions backsheet'!$D$9:$N$185, I$7,0))</f>
        <v>742.8</v>
      </c>
      <c r="J85" s="261">
        <f t="shared" si="4"/>
        <v>-14.699999999999932</v>
      </c>
      <c r="K85" s="222">
        <f t="shared" si="5"/>
        <v>-2.0189534404614656E-2</v>
      </c>
      <c r="L85" s="261">
        <f t="shared" si="6"/>
        <v>-232.09848182366864</v>
      </c>
      <c r="M85" s="222">
        <f t="shared" si="7"/>
        <v>-0.45446992727272717</v>
      </c>
      <c r="Q85" s="40"/>
    </row>
    <row r="86" spans="2:17">
      <c r="B86" s="63" t="s">
        <v>24</v>
      </c>
      <c r="C86" s="64" t="s">
        <v>40</v>
      </c>
      <c r="D86" s="66" t="s">
        <v>70</v>
      </c>
      <c r="E86" s="83" t="s">
        <v>167</v>
      </c>
      <c r="F86" s="79" t="s">
        <v>168</v>
      </c>
      <c r="G86" s="261">
        <f>IF(ISERROR(VLOOKUP($E86,'Res Admissions backsheet'!$D$9:$N$185,G$7,0)),"",VLOOKUP($E86,'Res Admissions backsheet'!$D$9:$N$185, G$7,0))</f>
        <v>828.3</v>
      </c>
      <c r="H86" s="261">
        <f>IF(ISERROR(VLOOKUP($E86,'Res Admissions backsheet'!$D$377:$N$553,H$7,0)),"",VLOOKUP($E86,'Res Admissions backsheet'!$D$377:$N$553,H$7,0))</f>
        <v>433.25209856485242</v>
      </c>
      <c r="I86" s="261">
        <f>IF(ISERROR(VLOOKUP($E86,'Res Admissions backsheet'!$D$9:$N$185,I$7,0)),"",VLOOKUP($E86,'Res Admissions backsheet'!$D$9:$N$185, I$7,0))</f>
        <v>584.9</v>
      </c>
      <c r="J86" s="261">
        <f t="shared" si="4"/>
        <v>243.39999999999998</v>
      </c>
      <c r="K86" s="222">
        <f t="shared" si="5"/>
        <v>0.29385488349631772</v>
      </c>
      <c r="L86" s="261">
        <f t="shared" si="6"/>
        <v>-151.64790143514756</v>
      </c>
      <c r="M86" s="222">
        <f t="shared" si="7"/>
        <v>-0.35002231249999999</v>
      </c>
      <c r="Q86" s="40"/>
    </row>
    <row r="87" spans="2:17">
      <c r="B87" s="63" t="s">
        <v>26</v>
      </c>
      <c r="C87" s="64" t="s">
        <v>42</v>
      </c>
      <c r="D87" s="66" t="s">
        <v>68</v>
      </c>
      <c r="E87" s="83" t="s">
        <v>169</v>
      </c>
      <c r="F87" s="79" t="s">
        <v>170</v>
      </c>
      <c r="G87" s="261">
        <f>IF(ISERROR(VLOOKUP($E87,'Res Admissions backsheet'!$D$9:$N$185,G$7,0)),"",VLOOKUP($E87,'Res Admissions backsheet'!$D$9:$N$185, G$7,0))</f>
        <v>641.5</v>
      </c>
      <c r="H87" s="261">
        <f>IF(ISERROR(VLOOKUP($E87,'Res Admissions backsheet'!$D$377:$N$553,H$7,0)),"",VLOOKUP($E87,'Res Admissions backsheet'!$D$377:$N$553,H$7,0))</f>
        <v>600.1543253979595</v>
      </c>
      <c r="I87" s="261">
        <f>IF(ISERROR(VLOOKUP($E87,'Res Admissions backsheet'!$D$9:$N$185,I$7,0)),"",VLOOKUP($E87,'Res Admissions backsheet'!$D$9:$N$185, I$7,0))</f>
        <v>586.6</v>
      </c>
      <c r="J87" s="261">
        <f t="shared" si="4"/>
        <v>54.899999999999977</v>
      </c>
      <c r="K87" s="222">
        <f t="shared" si="5"/>
        <v>8.5580670303975023E-2</v>
      </c>
      <c r="L87" s="261">
        <f t="shared" si="6"/>
        <v>13.554325397959474</v>
      </c>
      <c r="M87" s="222">
        <f t="shared" si="7"/>
        <v>2.2584733333333329E-2</v>
      </c>
      <c r="Q87" s="40"/>
    </row>
    <row r="88" spans="2:17">
      <c r="B88" s="63" t="s">
        <v>24</v>
      </c>
      <c r="C88" s="64" t="s">
        <v>40</v>
      </c>
      <c r="D88" s="66" t="s">
        <v>70</v>
      </c>
      <c r="E88" s="83" t="s">
        <v>171</v>
      </c>
      <c r="F88" s="79" t="s">
        <v>172</v>
      </c>
      <c r="G88" s="261">
        <f>IF(ISERROR(VLOOKUP($E88,'Res Admissions backsheet'!$D$9:$N$185,G$7,0)),"",VLOOKUP($E88,'Res Admissions backsheet'!$D$9:$N$185, G$7,0))</f>
        <v>588.29999999999995</v>
      </c>
      <c r="H88" s="261">
        <f>IF(ISERROR(VLOOKUP($E88,'Res Admissions backsheet'!$D$377:$N$553,H$7,0)),"",VLOOKUP($E88,'Res Admissions backsheet'!$D$377:$N$553,H$7,0))</f>
        <v>584.91088013279057</v>
      </c>
      <c r="I88" s="261">
        <f>IF(ISERROR(VLOOKUP($E88,'Res Admissions backsheet'!$D$9:$N$185,I$7,0)),"",VLOOKUP($E88,'Res Admissions backsheet'!$D$9:$N$185, I$7,0))</f>
        <v>1019.6</v>
      </c>
      <c r="J88" s="261">
        <f t="shared" si="4"/>
        <v>-431.30000000000007</v>
      </c>
      <c r="K88" s="222">
        <f t="shared" si="5"/>
        <v>-0.73312935577086535</v>
      </c>
      <c r="L88" s="261">
        <f t="shared" si="6"/>
        <v>-434.68911986720946</v>
      </c>
      <c r="M88" s="222">
        <f t="shared" si="7"/>
        <v>-0.74317154054054058</v>
      </c>
      <c r="Q88" s="40"/>
    </row>
    <row r="89" spans="2:17">
      <c r="B89" s="63" t="s">
        <v>24</v>
      </c>
      <c r="C89" s="64" t="s">
        <v>40</v>
      </c>
      <c r="D89" s="66" t="s">
        <v>70</v>
      </c>
      <c r="E89" s="83" t="s">
        <v>173</v>
      </c>
      <c r="F89" s="79" t="s">
        <v>174</v>
      </c>
      <c r="G89" s="261">
        <f>IF(ISERROR(VLOOKUP($E89,'Res Admissions backsheet'!$D$9:$N$185,G$7,0)),"",VLOOKUP($E89,'Res Admissions backsheet'!$D$9:$N$185, G$7,0))</f>
        <v>313.60000000000002</v>
      </c>
      <c r="H89" s="261">
        <f>IF(ISERROR(VLOOKUP($E89,'Res Admissions backsheet'!$D$377:$N$553,H$7,0)),"",VLOOKUP($E89,'Res Admissions backsheet'!$D$377:$N$553,H$7,0))</f>
        <v>514.20838971583225</v>
      </c>
      <c r="I89" s="261">
        <f>IF(ISERROR(VLOOKUP($E89,'Res Admissions backsheet'!$D$9:$N$185,I$7,0)),"",VLOOKUP($E89,'Res Admissions backsheet'!$D$9:$N$185, I$7,0))</f>
        <v>511.5</v>
      </c>
      <c r="J89" s="261">
        <f t="shared" si="4"/>
        <v>-197.89999999999998</v>
      </c>
      <c r="K89" s="222">
        <f t="shared" si="5"/>
        <v>-0.6310586734693876</v>
      </c>
      <c r="L89" s="261">
        <f t="shared" si="6"/>
        <v>2.7083897158322543</v>
      </c>
      <c r="M89" s="222">
        <f t="shared" si="7"/>
        <v>5.2671052631579887E-3</v>
      </c>
      <c r="Q89" s="40"/>
    </row>
    <row r="90" spans="2:17">
      <c r="B90" s="63" t="s">
        <v>20</v>
      </c>
      <c r="C90" s="64" t="s">
        <v>28</v>
      </c>
      <c r="D90" s="66" t="s">
        <v>50</v>
      </c>
      <c r="E90" s="83" t="s">
        <v>175</v>
      </c>
      <c r="F90" s="79" t="s">
        <v>176</v>
      </c>
      <c r="G90" s="261">
        <f>IF(ISERROR(VLOOKUP($E90,'Res Admissions backsheet'!$D$9:$N$185,G$7,0)),"",VLOOKUP($E90,'Res Admissions backsheet'!$D$9:$N$185, G$7,0))</f>
        <v>1056.4000000000001</v>
      </c>
      <c r="H90" s="261">
        <f>IF(ISERROR(VLOOKUP($E90,'Res Admissions backsheet'!$D$377:$N$553,H$7,0)),"",VLOOKUP($E90,'Res Admissions backsheet'!$D$377:$N$553,H$7,0))</f>
        <v>687.74201005605971</v>
      </c>
      <c r="I90" s="261">
        <f>IF(ISERROR(VLOOKUP($E90,'Res Admissions backsheet'!$D$9:$N$185,I$7,0)),"",VLOOKUP($E90,'Res Admissions backsheet'!$D$9:$N$185, I$7,0))</f>
        <v>687.7</v>
      </c>
      <c r="J90" s="261">
        <f t="shared" si="4"/>
        <v>368.70000000000005</v>
      </c>
      <c r="K90" s="222">
        <f t="shared" si="5"/>
        <v>0.34901552442256722</v>
      </c>
      <c r="L90" s="261">
        <f t="shared" si="6"/>
        <v>4.2010056059666567E-2</v>
      </c>
      <c r="M90" s="222">
        <f t="shared" si="7"/>
        <v>6.1084033613479879E-5</v>
      </c>
      <c r="Q90" s="40"/>
    </row>
    <row r="91" spans="2:17">
      <c r="B91" s="63" t="s">
        <v>24</v>
      </c>
      <c r="C91" s="64" t="s">
        <v>40</v>
      </c>
      <c r="D91" s="66" t="s">
        <v>70</v>
      </c>
      <c r="E91" s="83" t="s">
        <v>177</v>
      </c>
      <c r="F91" s="79" t="s">
        <v>178</v>
      </c>
      <c r="G91" s="261">
        <f>IF(ISERROR(VLOOKUP($E91,'Res Admissions backsheet'!$D$9:$N$185,G$7,0)),"",VLOOKUP($E91,'Res Admissions backsheet'!$D$9:$N$185, G$7,0))</f>
        <v>596.70000000000005</v>
      </c>
      <c r="H91" s="261">
        <f>IF(ISERROR(VLOOKUP($E91,'Res Admissions backsheet'!$D$377:$N$553,H$7,0)),"",VLOOKUP($E91,'Res Admissions backsheet'!$D$377:$N$553,H$7,0))</f>
        <v>590.94179986480299</v>
      </c>
      <c r="I91" s="261">
        <f>IF(ISERROR(VLOOKUP($E91,'Res Admissions backsheet'!$D$9:$N$185,I$7,0)),"",VLOOKUP($E91,'Res Admissions backsheet'!$D$9:$N$185, I$7,0))</f>
        <v>590.9</v>
      </c>
      <c r="J91" s="261">
        <f t="shared" si="4"/>
        <v>5.8000000000000682</v>
      </c>
      <c r="K91" s="222">
        <f t="shared" si="5"/>
        <v>9.7201273671863042E-3</v>
      </c>
      <c r="L91" s="261">
        <f t="shared" si="6"/>
        <v>4.1799864803010678E-2</v>
      </c>
      <c r="M91" s="222">
        <f t="shared" si="7"/>
        <v>7.0734317343220174E-5</v>
      </c>
      <c r="Q91" s="40"/>
    </row>
    <row r="92" spans="2:17">
      <c r="B92" s="63" t="s">
        <v>22</v>
      </c>
      <c r="C92" s="64" t="s">
        <v>36</v>
      </c>
      <c r="D92" s="66" t="s">
        <v>56</v>
      </c>
      <c r="E92" s="83" t="s">
        <v>179</v>
      </c>
      <c r="F92" s="79" t="s">
        <v>180</v>
      </c>
      <c r="G92" s="261">
        <f>IF(ISERROR(VLOOKUP($E92,'Res Admissions backsheet'!$D$9:$N$185,G$7,0)),"",VLOOKUP($E92,'Res Admissions backsheet'!$D$9:$N$185, G$7,0))</f>
        <v>655.29999999999995</v>
      </c>
      <c r="H92" s="261">
        <f>IF(ISERROR(VLOOKUP($E92,'Res Admissions backsheet'!$D$377:$N$553,H$7,0)),"",VLOOKUP($E92,'Res Admissions backsheet'!$D$377:$N$553,H$7,0))</f>
        <v>489.4595455994172</v>
      </c>
      <c r="I92" s="261">
        <f>IF(ISERROR(VLOOKUP($E92,'Res Admissions backsheet'!$D$9:$N$185,I$7,0)),"",VLOOKUP($E92,'Res Admissions backsheet'!$D$9:$N$185, I$7,0))</f>
        <v>416.6</v>
      </c>
      <c r="J92" s="261">
        <f t="shared" si="4"/>
        <v>238.69999999999993</v>
      </c>
      <c r="K92" s="222">
        <f t="shared" si="5"/>
        <v>0.36426064397985647</v>
      </c>
      <c r="L92" s="261">
        <f t="shared" si="6"/>
        <v>72.859545599417174</v>
      </c>
      <c r="M92" s="222">
        <f t="shared" si="7"/>
        <v>0.14885713488372088</v>
      </c>
      <c r="Q92" s="40"/>
    </row>
    <row r="93" spans="2:17">
      <c r="B93" s="63" t="s">
        <v>22</v>
      </c>
      <c r="C93" s="64" t="s">
        <v>38</v>
      </c>
      <c r="D93" s="66" t="s">
        <v>58</v>
      </c>
      <c r="E93" s="83" t="s">
        <v>181</v>
      </c>
      <c r="F93" s="79" t="s">
        <v>182</v>
      </c>
      <c r="G93" s="261">
        <f>IF(ISERROR(VLOOKUP($E93,'Res Admissions backsheet'!$D$9:$N$185,G$7,0)),"",VLOOKUP($E93,'Res Admissions backsheet'!$D$9:$N$185, G$7,0))</f>
        <v>655.7</v>
      </c>
      <c r="H93" s="261">
        <f>IF(ISERROR(VLOOKUP($E93,'Res Admissions backsheet'!$D$377:$N$553,H$7,0)),"",VLOOKUP($E93,'Res Admissions backsheet'!$D$377:$N$553,H$7,0))</f>
        <v>595.89971594417682</v>
      </c>
      <c r="I93" s="261">
        <f>IF(ISERROR(VLOOKUP($E93,'Res Admissions backsheet'!$D$9:$N$185,I$7,0)),"",VLOOKUP($E93,'Res Admissions backsheet'!$D$9:$N$185, I$7,0))</f>
        <v>608.20000000000005</v>
      </c>
      <c r="J93" s="261">
        <f t="shared" si="4"/>
        <v>47.5</v>
      </c>
      <c r="K93" s="222">
        <f t="shared" si="5"/>
        <v>7.2441665395760246E-2</v>
      </c>
      <c r="L93" s="261">
        <f t="shared" si="6"/>
        <v>-12.300284055823226</v>
      </c>
      <c r="M93" s="222">
        <f t="shared" si="7"/>
        <v>-2.0641533678756617E-2</v>
      </c>
      <c r="Q93" s="40"/>
    </row>
    <row r="94" spans="2:17">
      <c r="B94" s="63" t="s">
        <v>24</v>
      </c>
      <c r="C94" s="64" t="s">
        <v>40</v>
      </c>
      <c r="D94" s="66" t="s">
        <v>70</v>
      </c>
      <c r="E94" s="83" t="s">
        <v>183</v>
      </c>
      <c r="F94" s="79" t="s">
        <v>184</v>
      </c>
      <c r="G94" s="261">
        <f>IF(ISERROR(VLOOKUP($E94,'Res Admissions backsheet'!$D$9:$N$185,G$7,0)),"",VLOOKUP($E94,'Res Admissions backsheet'!$D$9:$N$185, G$7,0))</f>
        <v>356</v>
      </c>
      <c r="H94" s="261">
        <f>IF(ISERROR(VLOOKUP($E94,'Res Admissions backsheet'!$D$377:$N$553,H$7,0)),"",VLOOKUP($E94,'Res Admissions backsheet'!$D$377:$N$553,H$7,0))</f>
        <v>385.30696121243255</v>
      </c>
      <c r="I94" s="261">
        <f>IF(ISERROR(VLOOKUP($E94,'Res Admissions backsheet'!$D$9:$N$185,I$7,0)),"",VLOOKUP($E94,'Res Admissions backsheet'!$D$9:$N$185, I$7,0))</f>
        <v>341.6</v>
      </c>
      <c r="J94" s="261">
        <f t="shared" si="4"/>
        <v>14.399999999999977</v>
      </c>
      <c r="K94" s="222">
        <f t="shared" si="5"/>
        <v>4.0449438202247126E-2</v>
      </c>
      <c r="L94" s="261">
        <f t="shared" si="6"/>
        <v>43.706961212432532</v>
      </c>
      <c r="M94" s="222">
        <f t="shared" si="7"/>
        <v>0.11343413333333324</v>
      </c>
      <c r="Q94" s="40"/>
    </row>
    <row r="95" spans="2:17">
      <c r="B95" s="63" t="s">
        <v>24</v>
      </c>
      <c r="C95" s="64" t="s">
        <v>40</v>
      </c>
      <c r="D95" s="66" t="s">
        <v>70</v>
      </c>
      <c r="E95" s="83" t="s">
        <v>185</v>
      </c>
      <c r="F95" s="79" t="s">
        <v>186</v>
      </c>
      <c r="G95" s="261">
        <f>IF(ISERROR(VLOOKUP($E95,'Res Admissions backsheet'!$D$9:$N$185,G$7,0)),"",VLOOKUP($E95,'Res Admissions backsheet'!$D$9:$N$185, G$7,0))</f>
        <v>436.6</v>
      </c>
      <c r="H95" s="261">
        <f>IF(ISERROR(VLOOKUP($E95,'Res Admissions backsheet'!$D$377:$N$553,H$7,0)),"",VLOOKUP($E95,'Res Admissions backsheet'!$D$377:$N$553,H$7,0))</f>
        <v>361.65176223040504</v>
      </c>
      <c r="I95" s="261">
        <f>IF(ISERROR(VLOOKUP($E95,'Res Admissions backsheet'!$D$9:$N$185,I$7,0)),"",VLOOKUP($E95,'Res Admissions backsheet'!$D$9:$N$185, I$7,0))</f>
        <v>345.2</v>
      </c>
      <c r="J95" s="261">
        <f t="shared" si="4"/>
        <v>91.400000000000034</v>
      </c>
      <c r="K95" s="222">
        <f t="shared" si="5"/>
        <v>0.20934493815849756</v>
      </c>
      <c r="L95" s="261">
        <f t="shared" si="6"/>
        <v>16.451762230405052</v>
      </c>
      <c r="M95" s="222">
        <f t="shared" si="7"/>
        <v>4.5490618181818189E-2</v>
      </c>
      <c r="Q95" s="40"/>
    </row>
    <row r="96" spans="2:17">
      <c r="B96" s="63" t="s">
        <v>26</v>
      </c>
      <c r="C96" s="64" t="s">
        <v>42</v>
      </c>
      <c r="D96" s="66" t="s">
        <v>68</v>
      </c>
      <c r="E96" s="83" t="s">
        <v>187</v>
      </c>
      <c r="F96" s="79" t="s">
        <v>188</v>
      </c>
      <c r="G96" s="261">
        <f>IF(ISERROR(VLOOKUP($E96,'Res Admissions backsheet'!$D$9:$N$185,G$7,0)),"",VLOOKUP($E96,'Res Admissions backsheet'!$D$9:$N$185, G$7,0))</f>
        <v>881.3</v>
      </c>
      <c r="H96" s="261">
        <f>IF(ISERROR(VLOOKUP($E96,'Res Admissions backsheet'!$D$377:$N$553,H$7,0)),"",VLOOKUP($E96,'Res Admissions backsheet'!$D$377:$N$553,H$7,0))</f>
        <v>701.81121278376122</v>
      </c>
      <c r="I96" s="261">
        <f>IF(ISERROR(VLOOKUP($E96,'Res Admissions backsheet'!$D$9:$N$185,I$7,0)),"",VLOOKUP($E96,'Res Admissions backsheet'!$D$9:$N$185, I$7,0))</f>
        <v>699.1</v>
      </c>
      <c r="J96" s="261">
        <f t="shared" si="4"/>
        <v>182.19999999999993</v>
      </c>
      <c r="K96" s="222">
        <f t="shared" si="5"/>
        <v>0.20674004311812089</v>
      </c>
      <c r="L96" s="261">
        <f t="shared" si="6"/>
        <v>2.7112127837611979</v>
      </c>
      <c r="M96" s="222">
        <f t="shared" si="7"/>
        <v>3.8631653846154267E-3</v>
      </c>
      <c r="Q96" s="40"/>
    </row>
    <row r="97" spans="2:17">
      <c r="B97" s="63" t="s">
        <v>24</v>
      </c>
      <c r="C97" s="64" t="s">
        <v>40</v>
      </c>
      <c r="D97" s="66" t="s">
        <v>70</v>
      </c>
      <c r="E97" s="83" t="s">
        <v>189</v>
      </c>
      <c r="F97" s="79" t="s">
        <v>190</v>
      </c>
      <c r="G97" s="261">
        <f>IF(ISERROR(VLOOKUP($E97,'Res Admissions backsheet'!$D$9:$N$185,G$7,0)),"",VLOOKUP($E97,'Res Admissions backsheet'!$D$9:$N$185, G$7,0))</f>
        <v>1248.9000000000001</v>
      </c>
      <c r="H97" s="261">
        <f>IF(ISERROR(VLOOKUP($E97,'Res Admissions backsheet'!$D$377:$N$553,H$7,0)),"",VLOOKUP($E97,'Res Admissions backsheet'!$D$377:$N$553,H$7,0))</f>
        <v>639.68015992003996</v>
      </c>
      <c r="I97" s="261">
        <f>IF(ISERROR(VLOOKUP($E97,'Res Admissions backsheet'!$D$9:$N$185,I$7,0)),"",VLOOKUP($E97,'Res Admissions backsheet'!$D$9:$N$185, I$7,0))</f>
        <v>819.6</v>
      </c>
      <c r="J97" s="261">
        <f t="shared" si="4"/>
        <v>429.30000000000007</v>
      </c>
      <c r="K97" s="222">
        <f t="shared" si="5"/>
        <v>0.34374249339418689</v>
      </c>
      <c r="L97" s="261">
        <f t="shared" si="6"/>
        <v>-179.91984007996007</v>
      </c>
      <c r="M97" s="222">
        <f t="shared" si="7"/>
        <v>-0.28126531250000009</v>
      </c>
      <c r="Q97" s="40"/>
    </row>
    <row r="98" spans="2:17">
      <c r="B98" s="63" t="s">
        <v>24</v>
      </c>
      <c r="C98" s="64" t="s">
        <v>40</v>
      </c>
      <c r="D98" s="66" t="s">
        <v>70</v>
      </c>
      <c r="E98" s="83" t="s">
        <v>191</v>
      </c>
      <c r="F98" s="79" t="s">
        <v>192</v>
      </c>
      <c r="G98" s="261">
        <f>IF(ISERROR(VLOOKUP($E98,'Res Admissions backsheet'!$D$9:$N$185,G$7,0)),"",VLOOKUP($E98,'Res Admissions backsheet'!$D$9:$N$185, G$7,0))</f>
        <v>376.3</v>
      </c>
      <c r="H98" s="261">
        <f>IF(ISERROR(VLOOKUP($E98,'Res Admissions backsheet'!$D$377:$N$553,H$7,0)),"",VLOOKUP($E98,'Res Admissions backsheet'!$D$377:$N$553,H$7,0))</f>
        <v>212.13594378397491</v>
      </c>
      <c r="I98" s="261">
        <f>IF(ISERROR(VLOOKUP($E98,'Res Admissions backsheet'!$D$9:$N$185,I$7,0)),"",VLOOKUP($E98,'Res Admissions backsheet'!$D$9:$N$185, I$7,0))</f>
        <v>335.9</v>
      </c>
      <c r="J98" s="261">
        <f t="shared" si="4"/>
        <v>40.400000000000034</v>
      </c>
      <c r="K98" s="222">
        <f t="shared" si="5"/>
        <v>0.10736114802019674</v>
      </c>
      <c r="L98" s="261">
        <f t="shared" si="6"/>
        <v>-123.76405621602507</v>
      </c>
      <c r="M98" s="222">
        <f t="shared" si="7"/>
        <v>-0.58341860416666647</v>
      </c>
      <c r="Q98" s="40"/>
    </row>
    <row r="99" spans="2:17">
      <c r="B99" s="63" t="s">
        <v>26</v>
      </c>
      <c r="C99" s="64" t="s">
        <v>42</v>
      </c>
      <c r="D99" s="66" t="s">
        <v>64</v>
      </c>
      <c r="E99" s="83" t="s">
        <v>193</v>
      </c>
      <c r="F99" s="79" t="s">
        <v>194</v>
      </c>
      <c r="G99" s="261">
        <f>IF(ISERROR(VLOOKUP($E99,'Res Admissions backsheet'!$D$9:$N$185,G$7,0)),"",VLOOKUP($E99,'Res Admissions backsheet'!$D$9:$N$185, G$7,0))</f>
        <v>598.6</v>
      </c>
      <c r="H99" s="261">
        <f>IF(ISERROR(VLOOKUP($E99,'Res Admissions backsheet'!$D$377:$N$553,H$7,0)),"",VLOOKUP($E99,'Res Admissions backsheet'!$D$377:$N$553,H$7,0))</f>
        <v>600.45158755003763</v>
      </c>
      <c r="I99" s="261">
        <f>IF(ISERROR(VLOOKUP($E99,'Res Admissions backsheet'!$D$9:$N$185,I$7,0)),"",VLOOKUP($E99,'Res Admissions backsheet'!$D$9:$N$185, I$7,0))</f>
        <v>594.79999999999995</v>
      </c>
      <c r="J99" s="261">
        <f t="shared" si="4"/>
        <v>3.8000000000000682</v>
      </c>
      <c r="K99" s="222">
        <f t="shared" si="5"/>
        <v>6.3481456732376682E-3</v>
      </c>
      <c r="L99" s="261">
        <f t="shared" si="6"/>
        <v>5.6515875500376751</v>
      </c>
      <c r="M99" s="222">
        <f t="shared" si="7"/>
        <v>9.4122285080422228E-3</v>
      </c>
      <c r="Q99" s="40"/>
    </row>
    <row r="100" spans="2:17">
      <c r="B100" s="63" t="s">
        <v>20</v>
      </c>
      <c r="C100" s="64" t="s">
        <v>32</v>
      </c>
      <c r="D100" s="66" t="s">
        <v>46</v>
      </c>
      <c r="E100" s="83" t="s">
        <v>195</v>
      </c>
      <c r="F100" s="79" t="s">
        <v>196</v>
      </c>
      <c r="G100" s="261">
        <f>IF(ISERROR(VLOOKUP($E100,'Res Admissions backsheet'!$D$9:$N$185,G$7,0)),"",VLOOKUP($E100,'Res Admissions backsheet'!$D$9:$N$185, G$7,0))</f>
        <v>938.1</v>
      </c>
      <c r="H100" s="261">
        <f>IF(ISERROR(VLOOKUP($E100,'Res Admissions backsheet'!$D$377:$N$553,H$7,0)),"",VLOOKUP($E100,'Res Admissions backsheet'!$D$377:$N$553,H$7,0))</f>
        <v>878.25083892617454</v>
      </c>
      <c r="I100" s="261">
        <f>IF(ISERROR(VLOOKUP($E100,'Res Admissions backsheet'!$D$9:$N$185,I$7,0)),"",VLOOKUP($E100,'Res Admissions backsheet'!$D$9:$N$185, I$7,0))</f>
        <v>878.3</v>
      </c>
      <c r="J100" s="261">
        <f t="shared" si="4"/>
        <v>59.800000000000068</v>
      </c>
      <c r="K100" s="222">
        <f t="shared" si="5"/>
        <v>6.3745869310308137E-2</v>
      </c>
      <c r="L100" s="261">
        <f t="shared" si="6"/>
        <v>-4.9161073825416679E-2</v>
      </c>
      <c r="M100" s="222">
        <f t="shared" si="7"/>
        <v>-5.5976119402886383E-5</v>
      </c>
      <c r="Q100" s="40"/>
    </row>
    <row r="101" spans="2:17">
      <c r="B101" s="63" t="s">
        <v>24</v>
      </c>
      <c r="C101" s="64" t="s">
        <v>40</v>
      </c>
      <c r="D101" s="66" t="s">
        <v>70</v>
      </c>
      <c r="E101" s="83" t="s">
        <v>197</v>
      </c>
      <c r="F101" s="79" t="s">
        <v>198</v>
      </c>
      <c r="G101" s="261">
        <f>IF(ISERROR(VLOOKUP($E101,'Res Admissions backsheet'!$D$9:$N$185,G$7,0)),"",VLOOKUP($E101,'Res Admissions backsheet'!$D$9:$N$185, G$7,0))</f>
        <v>462.1</v>
      </c>
      <c r="H101" s="261">
        <f>IF(ISERROR(VLOOKUP($E101,'Res Admissions backsheet'!$D$377:$N$553,H$7,0)),"",VLOOKUP($E101,'Res Admissions backsheet'!$D$377:$N$553,H$7,0))</f>
        <v>539.50574312565266</v>
      </c>
      <c r="I101" s="261">
        <f>IF(ISERROR(VLOOKUP($E101,'Res Admissions backsheet'!$D$9:$N$185,I$7,0)),"",VLOOKUP($E101,'Res Admissions backsheet'!$D$9:$N$185, I$7,0))</f>
        <v>513.4</v>
      </c>
      <c r="J101" s="261">
        <f t="shared" si="4"/>
        <v>-51.299999999999955</v>
      </c>
      <c r="K101" s="222">
        <f t="shared" si="5"/>
        <v>-0.11101493183293649</v>
      </c>
      <c r="L101" s="261">
        <f t="shared" si="6"/>
        <v>26.10574312565268</v>
      </c>
      <c r="M101" s="222">
        <f t="shared" si="7"/>
        <v>4.8388258064516222E-2</v>
      </c>
      <c r="Q101" s="40"/>
    </row>
    <row r="102" spans="2:17">
      <c r="B102" s="63" t="s">
        <v>20</v>
      </c>
      <c r="C102" s="64" t="s">
        <v>32</v>
      </c>
      <c r="D102" s="66" t="s">
        <v>46</v>
      </c>
      <c r="E102" s="83" t="s">
        <v>199</v>
      </c>
      <c r="F102" s="79" t="s">
        <v>200</v>
      </c>
      <c r="G102" s="261">
        <f>IF(ISERROR(VLOOKUP($E102,'Res Admissions backsheet'!$D$9:$N$185,G$7,0)),"",VLOOKUP($E102,'Res Admissions backsheet'!$D$9:$N$185, G$7,0))</f>
        <v>503</v>
      </c>
      <c r="H102" s="261">
        <f>IF(ISERROR(VLOOKUP($E102,'Res Admissions backsheet'!$D$377:$N$553,H$7,0)),"",VLOOKUP($E102,'Res Admissions backsheet'!$D$377:$N$553,H$7,0))</f>
        <v>502.88338025089507</v>
      </c>
      <c r="I102" s="261">
        <f>IF(ISERROR(VLOOKUP($E102,'Res Admissions backsheet'!$D$9:$N$185,I$7,0)),"",VLOOKUP($E102,'Res Admissions backsheet'!$D$9:$N$185, I$7,0))</f>
        <v>517.9</v>
      </c>
      <c r="J102" s="261">
        <f t="shared" si="4"/>
        <v>-14.899999999999977</v>
      </c>
      <c r="K102" s="222">
        <f t="shared" si="5"/>
        <v>-2.9622266401590411E-2</v>
      </c>
      <c r="L102" s="261">
        <f t="shared" si="6"/>
        <v>-15.016619749104905</v>
      </c>
      <c r="M102" s="222">
        <f t="shared" si="7"/>
        <v>-2.9861038043478227E-2</v>
      </c>
      <c r="Q102" s="40"/>
    </row>
    <row r="103" spans="2:17">
      <c r="B103" s="63" t="s">
        <v>20</v>
      </c>
      <c r="C103" s="64" t="s">
        <v>30</v>
      </c>
      <c r="D103" s="66" t="s">
        <v>52</v>
      </c>
      <c r="E103" s="83" t="s">
        <v>201</v>
      </c>
      <c r="F103" s="79" t="s">
        <v>202</v>
      </c>
      <c r="G103" s="261">
        <f>IF(ISERROR(VLOOKUP($E103,'Res Admissions backsheet'!$D$9:$N$185,G$7,0)),"",VLOOKUP($E103,'Res Admissions backsheet'!$D$9:$N$185, G$7,0))</f>
        <v>874.2</v>
      </c>
      <c r="H103" s="261">
        <f>IF(ISERROR(VLOOKUP($E103,'Res Admissions backsheet'!$D$377:$N$553,H$7,0)),"",VLOOKUP($E103,'Res Admissions backsheet'!$D$377:$N$553,H$7,0))</f>
        <v>770.97873721798408</v>
      </c>
      <c r="I103" s="261">
        <f>IF(ISERROR(VLOOKUP($E103,'Res Admissions backsheet'!$D$9:$N$185,I$7,0)),"",VLOOKUP($E103,'Res Admissions backsheet'!$D$9:$N$185, I$7,0))</f>
        <v>783.2</v>
      </c>
      <c r="J103" s="261">
        <f t="shared" si="4"/>
        <v>91</v>
      </c>
      <c r="K103" s="222">
        <f t="shared" si="5"/>
        <v>0.10409517272935255</v>
      </c>
      <c r="L103" s="261">
        <f t="shared" si="6"/>
        <v>-12.22126278201597</v>
      </c>
      <c r="M103" s="222">
        <f t="shared" si="7"/>
        <v>-1.5851621052631663E-2</v>
      </c>
      <c r="Q103" s="40"/>
    </row>
    <row r="104" spans="2:17">
      <c r="B104" s="63" t="s">
        <v>24</v>
      </c>
      <c r="C104" s="64" t="s">
        <v>40</v>
      </c>
      <c r="D104" s="66" t="s">
        <v>70</v>
      </c>
      <c r="E104" s="83" t="s">
        <v>203</v>
      </c>
      <c r="F104" s="79" t="s">
        <v>204</v>
      </c>
      <c r="G104" s="261">
        <f>IF(ISERROR(VLOOKUP($E104,'Res Admissions backsheet'!$D$9:$N$185,G$7,0)),"",VLOOKUP($E104,'Res Admissions backsheet'!$D$9:$N$185, G$7,0))</f>
        <v>452.3</v>
      </c>
      <c r="H104" s="261">
        <f>IF(ISERROR(VLOOKUP($E104,'Res Admissions backsheet'!$D$377:$N$553,H$7,0)),"",VLOOKUP($E104,'Res Admissions backsheet'!$D$377:$N$553,H$7,0))</f>
        <v>591.76266372100361</v>
      </c>
      <c r="I104" s="261">
        <f>IF(ISERROR(VLOOKUP($E104,'Res Admissions backsheet'!$D$9:$N$185,I$7,0)),"",VLOOKUP($E104,'Res Admissions backsheet'!$D$9:$N$185, I$7,0))</f>
        <v>548.4</v>
      </c>
      <c r="J104" s="261">
        <f t="shared" si="4"/>
        <v>-96.099999999999966</v>
      </c>
      <c r="K104" s="222">
        <f t="shared" si="5"/>
        <v>-0.21246959982312616</v>
      </c>
      <c r="L104" s="261">
        <f t="shared" si="6"/>
        <v>43.362663721003628</v>
      </c>
      <c r="M104" s="222">
        <f t="shared" si="7"/>
        <v>7.3277120000000001E-2</v>
      </c>
      <c r="Q104" s="40"/>
    </row>
    <row r="105" spans="2:17">
      <c r="B105" s="63" t="s">
        <v>20</v>
      </c>
      <c r="C105" s="64" t="s">
        <v>30</v>
      </c>
      <c r="D105" s="66" t="s">
        <v>48</v>
      </c>
      <c r="E105" s="83" t="s">
        <v>205</v>
      </c>
      <c r="F105" s="79" t="s">
        <v>206</v>
      </c>
      <c r="G105" s="261">
        <f>IF(ISERROR(VLOOKUP($E105,'Res Admissions backsheet'!$D$9:$N$185,G$7,0)),"",VLOOKUP($E105,'Res Admissions backsheet'!$D$9:$N$185, G$7,0))</f>
        <v>774.9</v>
      </c>
      <c r="H105" s="261">
        <f>IF(ISERROR(VLOOKUP($E105,'Res Admissions backsheet'!$D$377:$N$553,H$7,0)),"",VLOOKUP($E105,'Res Admissions backsheet'!$D$377:$N$553,H$7,0))</f>
        <v>715.97939663995089</v>
      </c>
      <c r="I105" s="261">
        <f>IF(ISERROR(VLOOKUP($E105,'Res Admissions backsheet'!$D$9:$N$185,I$7,0)),"",VLOOKUP($E105,'Res Admissions backsheet'!$D$9:$N$185, I$7,0))</f>
        <v>714.7</v>
      </c>
      <c r="J105" s="261">
        <f t="shared" si="4"/>
        <v>60.199999999999932</v>
      </c>
      <c r="K105" s="222">
        <f t="shared" si="5"/>
        <v>7.7687443541101991E-2</v>
      </c>
      <c r="L105" s="261">
        <f t="shared" si="6"/>
        <v>1.2793966399508463</v>
      </c>
      <c r="M105" s="222">
        <f t="shared" si="7"/>
        <v>1.7869182352941708E-3</v>
      </c>
      <c r="Q105" s="40"/>
    </row>
    <row r="106" spans="2:17">
      <c r="B106" s="63" t="s">
        <v>20</v>
      </c>
      <c r="C106" s="64" t="s">
        <v>32</v>
      </c>
      <c r="D106" s="66" t="s">
        <v>46</v>
      </c>
      <c r="E106" s="83" t="s">
        <v>207</v>
      </c>
      <c r="F106" s="79" t="s">
        <v>208</v>
      </c>
      <c r="G106" s="261">
        <f>IF(ISERROR(VLOOKUP($E106,'Res Admissions backsheet'!$D$9:$N$185,G$7,0)),"",VLOOKUP($E106,'Res Admissions backsheet'!$D$9:$N$185, G$7,0))</f>
        <v>763.7</v>
      </c>
      <c r="H106" s="261">
        <f>IF(ISERROR(VLOOKUP($E106,'Res Admissions backsheet'!$D$377:$N$553,H$7,0)),"",VLOOKUP($E106,'Res Admissions backsheet'!$D$377:$N$553,H$7,0))</f>
        <v>872.4905410280287</v>
      </c>
      <c r="I106" s="261">
        <f>IF(ISERROR(VLOOKUP($E106,'Res Admissions backsheet'!$D$9:$N$185,I$7,0)),"",VLOOKUP($E106,'Res Admissions backsheet'!$D$9:$N$185, I$7,0))</f>
        <v>726.5</v>
      </c>
      <c r="J106" s="261">
        <f t="shared" si="4"/>
        <v>37.200000000000045</v>
      </c>
      <c r="K106" s="222">
        <f t="shared" si="5"/>
        <v>4.8710226528741712E-2</v>
      </c>
      <c r="L106" s="261">
        <f t="shared" si="6"/>
        <v>145.9905410280287</v>
      </c>
      <c r="M106" s="222">
        <f t="shared" si="7"/>
        <v>0.1673262163461538</v>
      </c>
      <c r="Q106" s="40"/>
    </row>
    <row r="107" spans="2:17">
      <c r="B107" s="63" t="s">
        <v>22</v>
      </c>
      <c r="C107" s="64" t="s">
        <v>34</v>
      </c>
      <c r="D107" s="66" t="s">
        <v>58</v>
      </c>
      <c r="E107" s="83" t="s">
        <v>209</v>
      </c>
      <c r="F107" s="79" t="s">
        <v>210</v>
      </c>
      <c r="G107" s="261">
        <f>IF(ISERROR(VLOOKUP($E107,'Res Admissions backsheet'!$D$9:$N$185,G$7,0)),"",VLOOKUP($E107,'Res Admissions backsheet'!$D$9:$N$185, G$7,0))</f>
        <v>727.2</v>
      </c>
      <c r="H107" s="261">
        <f>IF(ISERROR(VLOOKUP($E107,'Res Admissions backsheet'!$D$377:$N$553,H$7,0)),"",VLOOKUP($E107,'Res Admissions backsheet'!$D$377:$N$553,H$7,0))</f>
        <v>574.22479652469167</v>
      </c>
      <c r="I107" s="261">
        <f>IF(ISERROR(VLOOKUP($E107,'Res Admissions backsheet'!$D$9:$N$185,I$7,0)),"",VLOOKUP($E107,'Res Admissions backsheet'!$D$9:$N$185, I$7,0))</f>
        <v>644.1</v>
      </c>
      <c r="J107" s="261">
        <f t="shared" si="4"/>
        <v>83.100000000000023</v>
      </c>
      <c r="K107" s="222">
        <f t="shared" si="5"/>
        <v>0.1142739273927393</v>
      </c>
      <c r="L107" s="261">
        <f t="shared" si="6"/>
        <v>-69.875203475308354</v>
      </c>
      <c r="M107" s="222">
        <f t="shared" si="7"/>
        <v>-0.12168614782608698</v>
      </c>
      <c r="Q107" s="40"/>
    </row>
    <row r="108" spans="2:17">
      <c r="B108" s="63" t="s">
        <v>22</v>
      </c>
      <c r="C108" s="64" t="s">
        <v>34</v>
      </c>
      <c r="D108" s="66" t="s">
        <v>58</v>
      </c>
      <c r="E108" s="83" t="s">
        <v>211</v>
      </c>
      <c r="F108" s="79" t="s">
        <v>212</v>
      </c>
      <c r="G108" s="261">
        <f>IF(ISERROR(VLOOKUP($E108,'Res Admissions backsheet'!$D$9:$N$185,G$7,0)),"",VLOOKUP($E108,'Res Admissions backsheet'!$D$9:$N$185, G$7,0))</f>
        <v>711.8</v>
      </c>
      <c r="H108" s="261">
        <f>IF(ISERROR(VLOOKUP($E108,'Res Admissions backsheet'!$D$377:$N$553,H$7,0)),"",VLOOKUP($E108,'Res Admissions backsheet'!$D$377:$N$553,H$7,0))</f>
        <v>644.51822262858514</v>
      </c>
      <c r="I108" s="261">
        <f>IF(ISERROR(VLOOKUP($E108,'Res Admissions backsheet'!$D$9:$N$185,I$7,0)),"",VLOOKUP($E108,'Res Admissions backsheet'!$D$9:$N$185, I$7,0))</f>
        <v>593.6</v>
      </c>
      <c r="J108" s="261">
        <f t="shared" si="4"/>
        <v>118.19999999999993</v>
      </c>
      <c r="K108" s="222">
        <f t="shared" si="5"/>
        <v>0.16605788142736716</v>
      </c>
      <c r="L108" s="261">
        <f t="shared" si="6"/>
        <v>50.918222628585113</v>
      </c>
      <c r="M108" s="222">
        <f t="shared" si="7"/>
        <v>7.9001990697674385E-2</v>
      </c>
      <c r="Q108" s="40"/>
    </row>
    <row r="109" spans="2:17">
      <c r="B109" s="63" t="s">
        <v>24</v>
      </c>
      <c r="C109" s="64" t="s">
        <v>40</v>
      </c>
      <c r="D109" s="66" t="s">
        <v>70</v>
      </c>
      <c r="E109" s="83" t="s">
        <v>213</v>
      </c>
      <c r="F109" s="79" t="s">
        <v>214</v>
      </c>
      <c r="G109" s="261">
        <f>IF(ISERROR(VLOOKUP($E109,'Res Admissions backsheet'!$D$9:$N$185,G$7,0)),"",VLOOKUP($E109,'Res Admissions backsheet'!$D$9:$N$185, G$7,0))</f>
        <v>566.20000000000005</v>
      </c>
      <c r="H109" s="261">
        <f>IF(ISERROR(VLOOKUP($E109,'Res Admissions backsheet'!$D$377:$N$553,H$7,0)),"",VLOOKUP($E109,'Res Admissions backsheet'!$D$377:$N$553,H$7,0))</f>
        <v>560.68005064206909</v>
      </c>
      <c r="I109" s="261">
        <f>IF(ISERROR(VLOOKUP($E109,'Res Admissions backsheet'!$D$9:$N$185,I$7,0)),"",VLOOKUP($E109,'Res Admissions backsheet'!$D$9:$N$185, I$7,0))</f>
        <v>1164.8</v>
      </c>
      <c r="J109" s="261">
        <f t="shared" si="4"/>
        <v>-598.59999999999991</v>
      </c>
      <c r="K109" s="222">
        <f t="shared" si="5"/>
        <v>-1.0572235959025078</v>
      </c>
      <c r="L109" s="261">
        <f t="shared" si="6"/>
        <v>-604.11994935793086</v>
      </c>
      <c r="M109" s="222">
        <f t="shared" si="7"/>
        <v>-1.0774771612903224</v>
      </c>
      <c r="Q109" s="40"/>
    </row>
    <row r="110" spans="2:17">
      <c r="B110" s="63" t="s">
        <v>22</v>
      </c>
      <c r="C110" s="64" t="s">
        <v>34</v>
      </c>
      <c r="D110" s="66" t="s">
        <v>58</v>
      </c>
      <c r="E110" s="83" t="s">
        <v>215</v>
      </c>
      <c r="F110" s="79" t="s">
        <v>216</v>
      </c>
      <c r="G110" s="261">
        <f>IF(ISERROR(VLOOKUP($E110,'Res Admissions backsheet'!$D$9:$N$185,G$7,0)),"",VLOOKUP($E110,'Res Admissions backsheet'!$D$9:$N$185, G$7,0))</f>
        <v>585.1</v>
      </c>
      <c r="H110" s="261">
        <f>IF(ISERROR(VLOOKUP($E110,'Res Admissions backsheet'!$D$377:$N$553,H$7,0)),"",VLOOKUP($E110,'Res Admissions backsheet'!$D$377:$N$553,H$7,0))</f>
        <v>523.04811207662624</v>
      </c>
      <c r="I110" s="261">
        <f>IF(ISERROR(VLOOKUP($E110,'Res Admissions backsheet'!$D$9:$N$185,I$7,0)),"",VLOOKUP($E110,'Res Admissions backsheet'!$D$9:$N$185, I$7,0))</f>
        <v>613.70000000000005</v>
      </c>
      <c r="J110" s="261">
        <f t="shared" si="4"/>
        <v>-28.600000000000023</v>
      </c>
      <c r="K110" s="222">
        <f t="shared" si="5"/>
        <v>-4.8880533242180862E-2</v>
      </c>
      <c r="L110" s="261">
        <f t="shared" si="6"/>
        <v>-90.651887923373806</v>
      </c>
      <c r="M110" s="222">
        <f t="shared" si="7"/>
        <v>-0.1733146259977196</v>
      </c>
      <c r="Q110" s="40"/>
    </row>
    <row r="111" spans="2:17">
      <c r="B111" s="63" t="s">
        <v>20</v>
      </c>
      <c r="C111" s="64" t="s">
        <v>30</v>
      </c>
      <c r="D111" s="66" t="s">
        <v>52</v>
      </c>
      <c r="E111" s="83" t="s">
        <v>217</v>
      </c>
      <c r="F111" s="79" t="s">
        <v>218</v>
      </c>
      <c r="G111" s="261">
        <f>IF(ISERROR(VLOOKUP($E111,'Res Admissions backsheet'!$D$9:$N$185,G$7,0)),"",VLOOKUP($E111,'Res Admissions backsheet'!$D$9:$N$185, G$7,0))</f>
        <v>753.2</v>
      </c>
      <c r="H111" s="261">
        <f>IF(ISERROR(VLOOKUP($E111,'Res Admissions backsheet'!$D$377:$N$553,H$7,0)),"",VLOOKUP($E111,'Res Admissions backsheet'!$D$377:$N$553,H$7,0))</f>
        <v>772.42679078798949</v>
      </c>
      <c r="I111" s="261">
        <f>IF(ISERROR(VLOOKUP($E111,'Res Admissions backsheet'!$D$9:$N$185,I$7,0)),"",VLOOKUP($E111,'Res Admissions backsheet'!$D$9:$N$185, I$7,0))</f>
        <v>773.9</v>
      </c>
      <c r="J111" s="261">
        <f t="shared" si="4"/>
        <v>-20.699999999999932</v>
      </c>
      <c r="K111" s="222">
        <f t="shared" si="5"/>
        <v>-2.7482740308019026E-2</v>
      </c>
      <c r="L111" s="261">
        <f t="shared" si="6"/>
        <v>-1.473209212010488</v>
      </c>
      <c r="M111" s="222">
        <f t="shared" si="7"/>
        <v>-1.9072476894640034E-3</v>
      </c>
      <c r="Q111" s="40"/>
    </row>
    <row r="112" spans="2:17">
      <c r="B112" s="63" t="s">
        <v>22</v>
      </c>
      <c r="C112" s="64" t="s">
        <v>38</v>
      </c>
      <c r="D112" s="66" t="s">
        <v>58</v>
      </c>
      <c r="E112" s="83" t="s">
        <v>219</v>
      </c>
      <c r="F112" s="79" t="s">
        <v>220</v>
      </c>
      <c r="G112" s="261">
        <f>IF(ISERROR(VLOOKUP($E112,'Res Admissions backsheet'!$D$9:$N$185,G$7,0)),"",VLOOKUP($E112,'Res Admissions backsheet'!$D$9:$N$185, G$7,0))</f>
        <v>306</v>
      </c>
      <c r="H112" s="261">
        <f>IF(ISERROR(VLOOKUP($E112,'Res Admissions backsheet'!$D$377:$N$553,H$7,0)),"",VLOOKUP($E112,'Res Admissions backsheet'!$D$377:$N$553,H$7,0))</f>
        <v>541.60702541684395</v>
      </c>
      <c r="I112" s="261">
        <f>IF(ISERROR(VLOOKUP($E112,'Res Admissions backsheet'!$D$9:$N$185,I$7,0)),"",VLOOKUP($E112,'Res Admissions backsheet'!$D$9:$N$185, I$7,0))</f>
        <v>394.6</v>
      </c>
      <c r="J112" s="261">
        <f t="shared" si="4"/>
        <v>-88.600000000000023</v>
      </c>
      <c r="K112" s="222">
        <f t="shared" si="5"/>
        <v>-0.2895424836601308</v>
      </c>
      <c r="L112" s="261">
        <f t="shared" si="6"/>
        <v>147.00702541684393</v>
      </c>
      <c r="M112" s="222">
        <f t="shared" si="7"/>
        <v>0.27142747142857138</v>
      </c>
      <c r="Q112" s="40"/>
    </row>
    <row r="113" spans="2:17">
      <c r="B113" s="63" t="s">
        <v>20</v>
      </c>
      <c r="C113" s="64" t="s">
        <v>30</v>
      </c>
      <c r="D113" s="66" t="s">
        <v>48</v>
      </c>
      <c r="E113" s="83" t="s">
        <v>221</v>
      </c>
      <c r="F113" s="79" t="s">
        <v>222</v>
      </c>
      <c r="G113" s="261">
        <f>IF(ISERROR(VLOOKUP($E113,'Res Admissions backsheet'!$D$9:$N$185,G$7,0)),"",VLOOKUP($E113,'Res Admissions backsheet'!$D$9:$N$185, G$7,0))</f>
        <v>468</v>
      </c>
      <c r="H113" s="261">
        <f>IF(ISERROR(VLOOKUP($E113,'Res Admissions backsheet'!$D$377:$N$553,H$7,0)),"",VLOOKUP($E113,'Res Admissions backsheet'!$D$377:$N$553,H$7,0))</f>
        <v>713.22377144694019</v>
      </c>
      <c r="I113" s="261">
        <f>IF(ISERROR(VLOOKUP($E113,'Res Admissions backsheet'!$D$9:$N$185,I$7,0)),"",VLOOKUP($E113,'Res Admissions backsheet'!$D$9:$N$185, I$7,0))</f>
        <v>401.8</v>
      </c>
      <c r="J113" s="261">
        <f t="shared" si="4"/>
        <v>66.199999999999989</v>
      </c>
      <c r="K113" s="222">
        <f t="shared" si="5"/>
        <v>0.14145299145299142</v>
      </c>
      <c r="L113" s="261">
        <f t="shared" si="6"/>
        <v>311.42377144694018</v>
      </c>
      <c r="M113" s="222">
        <f t="shared" si="7"/>
        <v>0.43664244507042255</v>
      </c>
      <c r="Q113" s="40"/>
    </row>
    <row r="114" spans="2:17">
      <c r="B114" s="63" t="s">
        <v>26</v>
      </c>
      <c r="C114" s="64" t="s">
        <v>42</v>
      </c>
      <c r="D114" s="66" t="s">
        <v>64</v>
      </c>
      <c r="E114" s="83" t="s">
        <v>223</v>
      </c>
      <c r="F114" s="79" t="s">
        <v>224</v>
      </c>
      <c r="G114" s="261">
        <f>IF(ISERROR(VLOOKUP($E114,'Res Admissions backsheet'!$D$9:$N$185,G$7,0)),"",VLOOKUP($E114,'Res Admissions backsheet'!$D$9:$N$185, G$7,0))</f>
        <v>715</v>
      </c>
      <c r="H114" s="261">
        <f>IF(ISERROR(VLOOKUP($E114,'Res Admissions backsheet'!$D$377:$N$553,H$7,0)),"",VLOOKUP($E114,'Res Admissions backsheet'!$D$377:$N$553,H$7,0))</f>
        <v>604.54941074074941</v>
      </c>
      <c r="I114" s="261">
        <f>IF(ISERROR(VLOOKUP($E114,'Res Admissions backsheet'!$D$9:$N$185,I$7,0)),"",VLOOKUP($E114,'Res Admissions backsheet'!$D$9:$N$185, I$7,0))</f>
        <v>597.5</v>
      </c>
      <c r="J114" s="261">
        <f t="shared" si="4"/>
        <v>117.5</v>
      </c>
      <c r="K114" s="222">
        <f t="shared" si="5"/>
        <v>0.16433566433566432</v>
      </c>
      <c r="L114" s="261">
        <f t="shared" si="6"/>
        <v>7.0494107407494084</v>
      </c>
      <c r="M114" s="222">
        <f t="shared" si="7"/>
        <v>1.1660603112840394E-2</v>
      </c>
      <c r="Q114" s="40"/>
    </row>
    <row r="115" spans="2:17">
      <c r="B115" s="63" t="s">
        <v>24</v>
      </c>
      <c r="C115" s="64" t="s">
        <v>40</v>
      </c>
      <c r="D115" s="66" t="s">
        <v>70</v>
      </c>
      <c r="E115" s="83" t="s">
        <v>225</v>
      </c>
      <c r="F115" s="79" t="s">
        <v>226</v>
      </c>
      <c r="G115" s="261">
        <f>IF(ISERROR(VLOOKUP($E115,'Res Admissions backsheet'!$D$9:$N$185,G$7,0)),"",VLOOKUP($E115,'Res Admissions backsheet'!$D$9:$N$185, G$7,0))</f>
        <v>336.9</v>
      </c>
      <c r="H115" s="261">
        <f>IF(ISERROR(VLOOKUP($E115,'Res Admissions backsheet'!$D$377:$N$553,H$7,0)),"",VLOOKUP($E115,'Res Admissions backsheet'!$D$377:$N$553,H$7,0))</f>
        <v>421.07795957651592</v>
      </c>
      <c r="I115" s="261">
        <f>IF(ISERROR(VLOOKUP($E115,'Res Admissions backsheet'!$D$9:$N$185,I$7,0)),"",VLOOKUP($E115,'Res Admissions backsheet'!$D$9:$N$185, I$7,0))</f>
        <v>417.1</v>
      </c>
      <c r="J115" s="261">
        <f t="shared" si="4"/>
        <v>-80.200000000000045</v>
      </c>
      <c r="K115" s="222">
        <f t="shared" si="5"/>
        <v>-0.2380528346690414</v>
      </c>
      <c r="L115" s="261">
        <f t="shared" si="6"/>
        <v>3.9779595765159002</v>
      </c>
      <c r="M115" s="222">
        <f t="shared" si="7"/>
        <v>9.4470857142857599E-3</v>
      </c>
      <c r="Q115" s="40"/>
    </row>
    <row r="116" spans="2:17">
      <c r="B116" s="63" t="s">
        <v>20</v>
      </c>
      <c r="C116" s="64" t="s">
        <v>28</v>
      </c>
      <c r="D116" s="66" t="s">
        <v>50</v>
      </c>
      <c r="E116" s="83" t="s">
        <v>227</v>
      </c>
      <c r="F116" s="79" t="s">
        <v>228</v>
      </c>
      <c r="G116" s="261">
        <f>IF(ISERROR(VLOOKUP($E116,'Res Admissions backsheet'!$D$9:$N$185,G$7,0)),"",VLOOKUP($E116,'Res Admissions backsheet'!$D$9:$N$185, G$7,0))</f>
        <v>1188.5999999999999</v>
      </c>
      <c r="H116" s="261">
        <f>IF(ISERROR(VLOOKUP($E116,'Res Admissions backsheet'!$D$377:$N$553,H$7,0)),"",VLOOKUP($E116,'Res Admissions backsheet'!$D$377:$N$553,H$7,0))</f>
        <v>1018.7910346388952</v>
      </c>
      <c r="I116" s="261">
        <f>IF(ISERROR(VLOOKUP($E116,'Res Admissions backsheet'!$D$9:$N$185,I$7,0)),"",VLOOKUP($E116,'Res Admissions backsheet'!$D$9:$N$185, I$7,0))</f>
        <v>1086.7</v>
      </c>
      <c r="J116" s="261">
        <f t="shared" si="4"/>
        <v>101.89999999999986</v>
      </c>
      <c r="K116" s="222">
        <f t="shared" si="5"/>
        <v>8.5731112232878909E-2</v>
      </c>
      <c r="L116" s="261">
        <f t="shared" si="6"/>
        <v>-67.908965361104833</v>
      </c>
      <c r="M116" s="222">
        <f t="shared" si="7"/>
        <v>-6.6656422222222234E-2</v>
      </c>
      <c r="Q116" s="40"/>
    </row>
    <row r="117" spans="2:17">
      <c r="B117" s="63" t="s">
        <v>22</v>
      </c>
      <c r="C117" s="64" t="s">
        <v>42</v>
      </c>
      <c r="D117" s="66" t="s">
        <v>58</v>
      </c>
      <c r="E117" s="83" t="s">
        <v>229</v>
      </c>
      <c r="F117" s="79" t="s">
        <v>230</v>
      </c>
      <c r="G117" s="261">
        <f>IF(ISERROR(VLOOKUP($E117,'Res Admissions backsheet'!$D$9:$N$185,G$7,0)),"",VLOOKUP($E117,'Res Admissions backsheet'!$D$9:$N$185, G$7,0))</f>
        <v>591.6</v>
      </c>
      <c r="H117" s="261">
        <f>IF(ISERROR(VLOOKUP($E117,'Res Admissions backsheet'!$D$377:$N$553,H$7,0)),"",VLOOKUP($E117,'Res Admissions backsheet'!$D$377:$N$553,H$7,0))</f>
        <v>603.92250657737384</v>
      </c>
      <c r="I117" s="261">
        <f>IF(ISERROR(VLOOKUP($E117,'Res Admissions backsheet'!$D$9:$N$185,I$7,0)),"",VLOOKUP($E117,'Res Admissions backsheet'!$D$9:$N$185, I$7,0))</f>
        <v>577</v>
      </c>
      <c r="J117" s="261">
        <f t="shared" si="4"/>
        <v>14.600000000000023</v>
      </c>
      <c r="K117" s="222">
        <f t="shared" si="5"/>
        <v>2.4678837052062242E-2</v>
      </c>
      <c r="L117" s="261">
        <f t="shared" si="6"/>
        <v>26.922506577373838</v>
      </c>
      <c r="M117" s="222">
        <f t="shared" si="7"/>
        <v>4.4579405940594063E-2</v>
      </c>
      <c r="Q117" s="40"/>
    </row>
    <row r="118" spans="2:17">
      <c r="B118" s="63" t="s">
        <v>20</v>
      </c>
      <c r="C118" s="64" t="s">
        <v>28</v>
      </c>
      <c r="D118" s="66" t="s">
        <v>50</v>
      </c>
      <c r="E118" s="83" t="s">
        <v>231</v>
      </c>
      <c r="F118" s="79" t="s">
        <v>232</v>
      </c>
      <c r="G118" s="261">
        <f>IF(ISERROR(VLOOKUP($E118,'Res Admissions backsheet'!$D$9:$N$185,G$7,0)),"",VLOOKUP($E118,'Res Admissions backsheet'!$D$9:$N$185, G$7,0))</f>
        <v>914.2</v>
      </c>
      <c r="H118" s="261">
        <f>IF(ISERROR(VLOOKUP($E118,'Res Admissions backsheet'!$D$377:$N$553,H$7,0)),"",VLOOKUP($E118,'Res Admissions backsheet'!$D$377:$N$553,H$7,0))</f>
        <v>783.47067956526928</v>
      </c>
      <c r="I118" s="261">
        <f>IF(ISERROR(VLOOKUP($E118,'Res Admissions backsheet'!$D$9:$N$185,I$7,0)),"",VLOOKUP($E118,'Res Admissions backsheet'!$D$9:$N$185, I$7,0))</f>
        <v>938.7</v>
      </c>
      <c r="J118" s="261">
        <f t="shared" si="4"/>
        <v>-24.5</v>
      </c>
      <c r="K118" s="222">
        <f t="shared" si="5"/>
        <v>-2.679938744257274E-2</v>
      </c>
      <c r="L118" s="261">
        <f t="shared" si="6"/>
        <v>-155.22932043473077</v>
      </c>
      <c r="M118" s="222">
        <f t="shared" si="7"/>
        <v>-0.19813035060975623</v>
      </c>
      <c r="Q118" s="40"/>
    </row>
    <row r="119" spans="2:17">
      <c r="B119" s="63" t="s">
        <v>24</v>
      </c>
      <c r="C119" s="64" t="s">
        <v>40</v>
      </c>
      <c r="D119" s="66" t="s">
        <v>70</v>
      </c>
      <c r="E119" s="83" t="s">
        <v>233</v>
      </c>
      <c r="F119" s="79" t="s">
        <v>234</v>
      </c>
      <c r="G119" s="261">
        <f>IF(ISERROR(VLOOKUP($E119,'Res Admissions backsheet'!$D$9:$N$185,G$7,0)),"",VLOOKUP($E119,'Res Admissions backsheet'!$D$9:$N$185, G$7,0))</f>
        <v>541.20000000000005</v>
      </c>
      <c r="H119" s="261">
        <f>IF(ISERROR(VLOOKUP($E119,'Res Admissions backsheet'!$D$377:$N$553,H$7,0)),"",VLOOKUP($E119,'Res Admissions backsheet'!$D$377:$N$553,H$7,0))</f>
        <v>397.16433208062864</v>
      </c>
      <c r="I119" s="261">
        <f>IF(ISERROR(VLOOKUP($E119,'Res Admissions backsheet'!$D$9:$N$185,I$7,0)),"",VLOOKUP($E119,'Res Admissions backsheet'!$D$9:$N$185, I$7,0))</f>
        <v>482.6</v>
      </c>
      <c r="J119" s="261">
        <f t="shared" si="4"/>
        <v>58.600000000000023</v>
      </c>
      <c r="K119" s="222">
        <f t="shared" si="5"/>
        <v>0.10827790096082782</v>
      </c>
      <c r="L119" s="261">
        <f t="shared" si="6"/>
        <v>-85.435667919371383</v>
      </c>
      <c r="M119" s="222">
        <f t="shared" si="7"/>
        <v>-0.21511415053763444</v>
      </c>
      <c r="Q119" s="40"/>
    </row>
    <row r="120" spans="2:17">
      <c r="B120" s="63" t="s">
        <v>22</v>
      </c>
      <c r="C120" s="64" t="s">
        <v>38</v>
      </c>
      <c r="D120" s="66" t="s">
        <v>60</v>
      </c>
      <c r="E120" s="83" t="s">
        <v>235</v>
      </c>
      <c r="F120" s="79" t="s">
        <v>236</v>
      </c>
      <c r="G120" s="261">
        <f>IF(ISERROR(VLOOKUP($E120,'Res Admissions backsheet'!$D$9:$N$185,G$7,0)),"",VLOOKUP($E120,'Res Admissions backsheet'!$D$9:$N$185, G$7,0))</f>
        <v>707</v>
      </c>
      <c r="H120" s="261">
        <f>IF(ISERROR(VLOOKUP($E120,'Res Admissions backsheet'!$D$377:$N$553,H$7,0)),"",VLOOKUP($E120,'Res Admissions backsheet'!$D$377:$N$553,H$7,0))</f>
        <v>614.03089283152406</v>
      </c>
      <c r="I120" s="261">
        <f>IF(ISERROR(VLOOKUP($E120,'Res Admissions backsheet'!$D$9:$N$185,I$7,0)),"",VLOOKUP($E120,'Res Admissions backsheet'!$D$9:$N$185, I$7,0))</f>
        <v>616.4</v>
      </c>
      <c r="J120" s="261">
        <f t="shared" si="4"/>
        <v>90.600000000000023</v>
      </c>
      <c r="K120" s="222">
        <f t="shared" si="5"/>
        <v>0.12814710042432817</v>
      </c>
      <c r="L120" s="261">
        <f t="shared" si="6"/>
        <v>-2.3691071684759208</v>
      </c>
      <c r="M120" s="222">
        <f t="shared" si="7"/>
        <v>-3.8582866043613694E-3</v>
      </c>
      <c r="Q120" s="40"/>
    </row>
    <row r="121" spans="2:17">
      <c r="B121" s="63" t="s">
        <v>20</v>
      </c>
      <c r="C121" s="64" t="s">
        <v>32</v>
      </c>
      <c r="D121" s="66" t="s">
        <v>46</v>
      </c>
      <c r="E121" s="83" t="s">
        <v>237</v>
      </c>
      <c r="F121" s="79" t="s">
        <v>238</v>
      </c>
      <c r="G121" s="261">
        <f>IF(ISERROR(VLOOKUP($E121,'Res Admissions backsheet'!$D$9:$N$185,G$7,0)),"",VLOOKUP($E121,'Res Admissions backsheet'!$D$9:$N$185, G$7,0))</f>
        <v>553.20000000000005</v>
      </c>
      <c r="H121" s="261">
        <f>IF(ISERROR(VLOOKUP($E121,'Res Admissions backsheet'!$D$377:$N$553,H$7,0)),"",VLOOKUP($E121,'Res Admissions backsheet'!$D$377:$N$553,H$7,0))</f>
        <v>699.86195383479401</v>
      </c>
      <c r="I121" s="261">
        <f>IF(ISERROR(VLOOKUP($E121,'Res Admissions backsheet'!$D$9:$N$185,I$7,0)),"",VLOOKUP($E121,'Res Admissions backsheet'!$D$9:$N$185, I$7,0))</f>
        <v>661.3</v>
      </c>
      <c r="J121" s="261">
        <f t="shared" si="4"/>
        <v>-108.09999999999991</v>
      </c>
      <c r="K121" s="222">
        <f t="shared" si="5"/>
        <v>-0.19540853217642787</v>
      </c>
      <c r="L121" s="261">
        <f t="shared" si="6"/>
        <v>38.561953834794053</v>
      </c>
      <c r="M121" s="222">
        <f t="shared" si="7"/>
        <v>5.5099371559633029E-2</v>
      </c>
      <c r="Q121" s="40"/>
    </row>
    <row r="122" spans="2:17">
      <c r="B122" s="63" t="s">
        <v>20</v>
      </c>
      <c r="C122" s="64" t="s">
        <v>32</v>
      </c>
      <c r="D122" s="66" t="s">
        <v>46</v>
      </c>
      <c r="E122" s="83" t="s">
        <v>239</v>
      </c>
      <c r="F122" s="79" t="s">
        <v>240</v>
      </c>
      <c r="G122" s="261">
        <f>IF(ISERROR(VLOOKUP($E122,'Res Admissions backsheet'!$D$9:$N$185,G$7,0)),"",VLOOKUP($E122,'Res Admissions backsheet'!$D$9:$N$185, G$7,0))</f>
        <v>560.4</v>
      </c>
      <c r="H122" s="261">
        <f>IF(ISERROR(VLOOKUP($E122,'Res Admissions backsheet'!$D$377:$N$553,H$7,0)),"",VLOOKUP($E122,'Res Admissions backsheet'!$D$377:$N$553,H$7,0))</f>
        <v>560.57760037567505</v>
      </c>
      <c r="I122" s="261">
        <f>IF(ISERROR(VLOOKUP($E122,'Res Admissions backsheet'!$D$9:$N$185,I$7,0)),"",VLOOKUP($E122,'Res Admissions backsheet'!$D$9:$N$185, I$7,0))</f>
        <v>575.29999999999995</v>
      </c>
      <c r="J122" s="261">
        <f t="shared" si="4"/>
        <v>-14.899999999999977</v>
      </c>
      <c r="K122" s="222">
        <f t="shared" si="5"/>
        <v>-2.6588151320485327E-2</v>
      </c>
      <c r="L122" s="261">
        <f t="shared" si="6"/>
        <v>-14.722399624324908</v>
      </c>
      <c r="M122" s="222">
        <f t="shared" si="7"/>
        <v>-2.6262910994764306E-2</v>
      </c>
      <c r="Q122" s="40"/>
    </row>
    <row r="123" spans="2:17">
      <c r="B123" s="63" t="s">
        <v>26</v>
      </c>
      <c r="C123" s="64" t="s">
        <v>44</v>
      </c>
      <c r="D123" s="66" t="s">
        <v>62</v>
      </c>
      <c r="E123" s="83" t="s">
        <v>241</v>
      </c>
      <c r="F123" s="79" t="s">
        <v>242</v>
      </c>
      <c r="G123" s="261">
        <f>IF(ISERROR(VLOOKUP($E123,'Res Admissions backsheet'!$D$9:$N$185,G$7,0)),"",VLOOKUP($E123,'Res Admissions backsheet'!$D$9:$N$185, G$7,0))</f>
        <v>795.1</v>
      </c>
      <c r="H123" s="261">
        <f>IF(ISERROR(VLOOKUP($E123,'Res Admissions backsheet'!$D$377:$N$553,H$7,0)),"",VLOOKUP($E123,'Res Admissions backsheet'!$D$377:$N$553,H$7,0))</f>
        <v>776.67117504815769</v>
      </c>
      <c r="I123" s="261">
        <f>IF(ISERROR(VLOOKUP($E123,'Res Admissions backsheet'!$D$9:$N$185,I$7,0)),"",VLOOKUP($E123,'Res Admissions backsheet'!$D$9:$N$185, I$7,0))</f>
        <v>793.1</v>
      </c>
      <c r="J123" s="261">
        <f t="shared" si="4"/>
        <v>2</v>
      </c>
      <c r="K123" s="222">
        <f t="shared" si="5"/>
        <v>2.515406867060747E-3</v>
      </c>
      <c r="L123" s="261">
        <f t="shared" si="6"/>
        <v>-16.42882495184233</v>
      </c>
      <c r="M123" s="222">
        <f t="shared" si="7"/>
        <v>-2.1152870712401108E-2</v>
      </c>
      <c r="Q123" s="40"/>
    </row>
    <row r="124" spans="2:17">
      <c r="B124" s="63" t="s">
        <v>20</v>
      </c>
      <c r="C124" s="64" t="s">
        <v>28</v>
      </c>
      <c r="D124" s="66" t="s">
        <v>50</v>
      </c>
      <c r="E124" s="83" t="s">
        <v>243</v>
      </c>
      <c r="F124" s="79" t="s">
        <v>244</v>
      </c>
      <c r="G124" s="261">
        <f>IF(ISERROR(VLOOKUP($E124,'Res Admissions backsheet'!$D$9:$N$185,G$7,0)),"",VLOOKUP($E124,'Res Admissions backsheet'!$D$9:$N$185, G$7,0))</f>
        <v>613</v>
      </c>
      <c r="H124" s="261">
        <f>IF(ISERROR(VLOOKUP($E124,'Res Admissions backsheet'!$D$377:$N$553,H$7,0)),"",VLOOKUP($E124,'Res Admissions backsheet'!$D$377:$N$553,H$7,0))</f>
        <v>770.1920379485349</v>
      </c>
      <c r="I124" s="261">
        <f>IF(ISERROR(VLOOKUP($E124,'Res Admissions backsheet'!$D$9:$N$185,I$7,0)),"",VLOOKUP($E124,'Res Admissions backsheet'!$D$9:$N$185, I$7,0))</f>
        <v>816.1</v>
      </c>
      <c r="J124" s="261">
        <f t="shared" si="4"/>
        <v>-203.10000000000002</v>
      </c>
      <c r="K124" s="222">
        <f t="shared" si="5"/>
        <v>-0.33132137030995112</v>
      </c>
      <c r="L124" s="261">
        <f t="shared" si="6"/>
        <v>-45.90796205146512</v>
      </c>
      <c r="M124" s="222">
        <f t="shared" si="7"/>
        <v>-5.960586423841055E-2</v>
      </c>
      <c r="Q124" s="40"/>
    </row>
    <row r="125" spans="2:17">
      <c r="B125" s="63" t="s">
        <v>20</v>
      </c>
      <c r="C125" s="64" t="s">
        <v>32</v>
      </c>
      <c r="D125" s="66" t="s">
        <v>46</v>
      </c>
      <c r="E125" s="83" t="s">
        <v>245</v>
      </c>
      <c r="F125" s="79" t="s">
        <v>246</v>
      </c>
      <c r="G125" s="261">
        <f>IF(ISERROR(VLOOKUP($E125,'Res Admissions backsheet'!$D$9:$N$185,G$7,0)),"",VLOOKUP($E125,'Res Admissions backsheet'!$D$9:$N$185, G$7,0))</f>
        <v>785.5</v>
      </c>
      <c r="H125" s="261">
        <f>IF(ISERROR(VLOOKUP($E125,'Res Admissions backsheet'!$D$377:$N$553,H$7,0)),"",VLOOKUP($E125,'Res Admissions backsheet'!$D$377:$N$553,H$7,0))</f>
        <v>562.77827248441679</v>
      </c>
      <c r="I125" s="261">
        <f>IF(ISERROR(VLOOKUP($E125,'Res Admissions backsheet'!$D$9:$N$185,I$7,0)),"",VLOOKUP($E125,'Res Admissions backsheet'!$D$9:$N$185, I$7,0))</f>
        <v>525</v>
      </c>
      <c r="J125" s="261">
        <f t="shared" si="4"/>
        <v>260.5</v>
      </c>
      <c r="K125" s="222">
        <f t="shared" si="5"/>
        <v>0.33163590070019094</v>
      </c>
      <c r="L125" s="261">
        <f t="shared" si="6"/>
        <v>37.778272484416789</v>
      </c>
      <c r="M125" s="222">
        <f t="shared" si="7"/>
        <v>6.7128164556962105E-2</v>
      </c>
      <c r="Q125" s="40"/>
    </row>
    <row r="126" spans="2:17">
      <c r="B126" s="63" t="s">
        <v>22</v>
      </c>
      <c r="C126" s="64" t="s">
        <v>34</v>
      </c>
      <c r="D126" s="66" t="s">
        <v>58</v>
      </c>
      <c r="E126" s="83" t="s">
        <v>247</v>
      </c>
      <c r="F126" s="79" t="s">
        <v>248</v>
      </c>
      <c r="G126" s="261">
        <f>IF(ISERROR(VLOOKUP($E126,'Res Admissions backsheet'!$D$9:$N$185,G$7,0)),"",VLOOKUP($E126,'Res Admissions backsheet'!$D$9:$N$185, G$7,0))</f>
        <v>526.20000000000005</v>
      </c>
      <c r="H126" s="261">
        <f>IF(ISERROR(VLOOKUP($E126,'Res Admissions backsheet'!$D$377:$N$553,H$7,0)),"",VLOOKUP($E126,'Res Admissions backsheet'!$D$377:$N$553,H$7,0))</f>
        <v>490.43883892199307</v>
      </c>
      <c r="I126" s="261">
        <f>IF(ISERROR(VLOOKUP($E126,'Res Admissions backsheet'!$D$9:$N$185,I$7,0)),"",VLOOKUP($E126,'Res Admissions backsheet'!$D$9:$N$185, I$7,0))</f>
        <v>491.2</v>
      </c>
      <c r="J126" s="261">
        <f t="shared" si="4"/>
        <v>35.000000000000057</v>
      </c>
      <c r="K126" s="222">
        <f t="shared" si="5"/>
        <v>6.6514633219308353E-2</v>
      </c>
      <c r="L126" s="261">
        <f t="shared" si="6"/>
        <v>-0.76116107800692134</v>
      </c>
      <c r="M126" s="222">
        <f t="shared" si="7"/>
        <v>-1.5519999999999757E-3</v>
      </c>
      <c r="Q126" s="40"/>
    </row>
    <row r="127" spans="2:17">
      <c r="B127" s="63" t="s">
        <v>20</v>
      </c>
      <c r="C127" s="64" t="s">
        <v>28</v>
      </c>
      <c r="D127" s="66" t="s">
        <v>50</v>
      </c>
      <c r="E127" s="83" t="s">
        <v>249</v>
      </c>
      <c r="F127" s="79" t="s">
        <v>250</v>
      </c>
      <c r="G127" s="261">
        <f>IF(ISERROR(VLOOKUP($E127,'Res Admissions backsheet'!$D$9:$N$185,G$7,0)),"",VLOOKUP($E127,'Res Admissions backsheet'!$D$9:$N$185, G$7,0))</f>
        <v>593.20000000000005</v>
      </c>
      <c r="H127" s="261">
        <f>IF(ISERROR(VLOOKUP($E127,'Res Admissions backsheet'!$D$377:$N$553,H$7,0)),"",VLOOKUP($E127,'Res Admissions backsheet'!$D$377:$N$553,H$7,0))</f>
        <v>583.05028808734755</v>
      </c>
      <c r="I127" s="261">
        <f>IF(ISERROR(VLOOKUP($E127,'Res Admissions backsheet'!$D$9:$N$185,I$7,0)),"",VLOOKUP($E127,'Res Admissions backsheet'!$D$9:$N$185, I$7,0))</f>
        <v>633.9</v>
      </c>
      <c r="J127" s="261">
        <f t="shared" si="4"/>
        <v>-40.699999999999932</v>
      </c>
      <c r="K127" s="222">
        <f t="shared" si="5"/>
        <v>-6.86109238031017E-2</v>
      </c>
      <c r="L127" s="261">
        <f t="shared" si="6"/>
        <v>-50.849711912652424</v>
      </c>
      <c r="M127" s="222">
        <f t="shared" si="7"/>
        <v>-8.7213252358490492E-2</v>
      </c>
      <c r="Q127" s="40"/>
    </row>
    <row r="128" spans="2:17">
      <c r="B128" s="63" t="s">
        <v>22</v>
      </c>
      <c r="C128" s="64" t="s">
        <v>34</v>
      </c>
      <c r="D128" s="66" t="s">
        <v>54</v>
      </c>
      <c r="E128" s="83" t="s">
        <v>251</v>
      </c>
      <c r="F128" s="79" t="s">
        <v>252</v>
      </c>
      <c r="G128" s="261">
        <f>IF(ISERROR(VLOOKUP($E128,'Res Admissions backsheet'!$D$9:$N$185,G$7,0)),"",VLOOKUP($E128,'Res Admissions backsheet'!$D$9:$N$185, G$7,0))</f>
        <v>773.1</v>
      </c>
      <c r="H128" s="261">
        <f>IF(ISERROR(VLOOKUP($E128,'Res Admissions backsheet'!$D$377:$N$553,H$7,0)),"",VLOOKUP($E128,'Res Admissions backsheet'!$D$377:$N$553,H$7,0))</f>
        <v>666.61290756121821</v>
      </c>
      <c r="I128" s="261">
        <f>IF(ISERROR(VLOOKUP($E128,'Res Admissions backsheet'!$D$9:$N$185,I$7,0)),"",VLOOKUP($E128,'Res Admissions backsheet'!$D$9:$N$185, I$7,0))</f>
        <v>674.7</v>
      </c>
      <c r="J128" s="261">
        <f t="shared" si="4"/>
        <v>98.399999999999977</v>
      </c>
      <c r="K128" s="222">
        <f t="shared" si="5"/>
        <v>0.1272797826930539</v>
      </c>
      <c r="L128" s="261">
        <f t="shared" si="6"/>
        <v>-8.0870924387818377</v>
      </c>
      <c r="M128" s="222">
        <f t="shared" si="7"/>
        <v>-1.2131616935483898E-2</v>
      </c>
      <c r="Q128" s="40"/>
    </row>
    <row r="129" spans="2:17">
      <c r="B129" s="63" t="s">
        <v>22</v>
      </c>
      <c r="C129" s="64" t="s">
        <v>34</v>
      </c>
      <c r="D129" s="66" t="s">
        <v>54</v>
      </c>
      <c r="E129" s="83" t="s">
        <v>253</v>
      </c>
      <c r="F129" s="79" t="s">
        <v>254</v>
      </c>
      <c r="G129" s="261">
        <f>IF(ISERROR(VLOOKUP($E129,'Res Admissions backsheet'!$D$9:$N$185,G$7,0)),"",VLOOKUP($E129,'Res Admissions backsheet'!$D$9:$N$185, G$7,0))</f>
        <v>704.1</v>
      </c>
      <c r="H129" s="261">
        <f>IF(ISERROR(VLOOKUP($E129,'Res Admissions backsheet'!$D$377:$N$553,H$7,0)),"",VLOOKUP($E129,'Res Admissions backsheet'!$D$377:$N$553,H$7,0))</f>
        <v>592.3869600510593</v>
      </c>
      <c r="I129" s="261">
        <f>IF(ISERROR(VLOOKUP($E129,'Res Admissions backsheet'!$D$9:$N$185,I$7,0)),"",VLOOKUP($E129,'Res Admissions backsheet'!$D$9:$N$185, I$7,0))</f>
        <v>598.6</v>
      </c>
      <c r="J129" s="261">
        <f t="shared" si="4"/>
        <v>105.5</v>
      </c>
      <c r="K129" s="222">
        <f t="shared" si="5"/>
        <v>0.14983667092742509</v>
      </c>
      <c r="L129" s="261">
        <f t="shared" si="6"/>
        <v>-6.2130399489407182</v>
      </c>
      <c r="M129" s="222">
        <f t="shared" si="7"/>
        <v>-1.0488144351464456E-2</v>
      </c>
      <c r="Q129" s="40"/>
    </row>
    <row r="130" spans="2:17">
      <c r="B130" s="63" t="s">
        <v>20</v>
      </c>
      <c r="C130" s="64" t="s">
        <v>30</v>
      </c>
      <c r="D130" s="66" t="s">
        <v>48</v>
      </c>
      <c r="E130" s="83" t="s">
        <v>255</v>
      </c>
      <c r="F130" s="79" t="s">
        <v>256</v>
      </c>
      <c r="G130" s="261">
        <f>IF(ISERROR(VLOOKUP($E130,'Res Admissions backsheet'!$D$9:$N$185,G$7,0)),"",VLOOKUP($E130,'Res Admissions backsheet'!$D$9:$N$185, G$7,0))</f>
        <v>797.1</v>
      </c>
      <c r="H130" s="261">
        <f>IF(ISERROR(VLOOKUP($E130,'Res Admissions backsheet'!$D$377:$N$553,H$7,0)),"",VLOOKUP($E130,'Res Admissions backsheet'!$D$377:$N$553,H$7,0))</f>
        <v>859.13482652613084</v>
      </c>
      <c r="I130" s="261">
        <f>IF(ISERROR(VLOOKUP($E130,'Res Admissions backsheet'!$D$9:$N$185,I$7,0)),"",VLOOKUP($E130,'Res Admissions backsheet'!$D$9:$N$185, I$7,0))</f>
        <v>859.1</v>
      </c>
      <c r="J130" s="261">
        <f t="shared" si="4"/>
        <v>-62</v>
      </c>
      <c r="K130" s="222">
        <f t="shared" si="5"/>
        <v>-7.778195960356292E-2</v>
      </c>
      <c r="L130" s="261">
        <f t="shared" si="6"/>
        <v>3.4826526130814273E-2</v>
      </c>
      <c r="M130" s="222">
        <f t="shared" si="7"/>
        <v>4.0536741213988041E-5</v>
      </c>
      <c r="Q130" s="40"/>
    </row>
    <row r="131" spans="2:17">
      <c r="B131" s="63" t="s">
        <v>26</v>
      </c>
      <c r="C131" s="64" t="s">
        <v>42</v>
      </c>
      <c r="D131" s="66" t="s">
        <v>66</v>
      </c>
      <c r="E131" s="83" t="s">
        <v>257</v>
      </c>
      <c r="F131" s="79" t="s">
        <v>258</v>
      </c>
      <c r="G131" s="261">
        <f>IF(ISERROR(VLOOKUP($E131,'Res Admissions backsheet'!$D$9:$N$185,G$7,0)),"",VLOOKUP($E131,'Res Admissions backsheet'!$D$9:$N$185, G$7,0))</f>
        <v>514.9</v>
      </c>
      <c r="H131" s="261">
        <f>IF(ISERROR(VLOOKUP($E131,'Res Admissions backsheet'!$D$377:$N$553,H$7,0)),"",VLOOKUP($E131,'Res Admissions backsheet'!$D$377:$N$553,H$7,0))</f>
        <v>444.26050895700132</v>
      </c>
      <c r="I131" s="261">
        <f>IF(ISERROR(VLOOKUP($E131,'Res Admissions backsheet'!$D$9:$N$185,I$7,0)),"",VLOOKUP($E131,'Res Admissions backsheet'!$D$9:$N$185, I$7,0))</f>
        <v>530.4</v>
      </c>
      <c r="J131" s="261">
        <f t="shared" si="4"/>
        <v>-15.5</v>
      </c>
      <c r="K131" s="222">
        <f t="shared" si="5"/>
        <v>-3.0102932608273451E-2</v>
      </c>
      <c r="L131" s="261">
        <f t="shared" si="6"/>
        <v>-86.139491042998657</v>
      </c>
      <c r="M131" s="222">
        <f t="shared" si="7"/>
        <v>-0.19389409885931555</v>
      </c>
      <c r="Q131" s="40"/>
    </row>
    <row r="132" spans="2:17">
      <c r="B132" s="63" t="s">
        <v>22</v>
      </c>
      <c r="C132" s="64" t="s">
        <v>38</v>
      </c>
      <c r="D132" s="66" t="s">
        <v>60</v>
      </c>
      <c r="E132" s="83" t="s">
        <v>259</v>
      </c>
      <c r="F132" s="79" t="s">
        <v>260</v>
      </c>
      <c r="G132" s="261">
        <f>IF(ISERROR(VLOOKUP($E132,'Res Admissions backsheet'!$D$9:$N$185,G$7,0)),"",VLOOKUP($E132,'Res Admissions backsheet'!$D$9:$N$185, G$7,0))</f>
        <v>473.2</v>
      </c>
      <c r="H132" s="261">
        <f>IF(ISERROR(VLOOKUP($E132,'Res Admissions backsheet'!$D$377:$N$553,H$7,0)),"",VLOOKUP($E132,'Res Admissions backsheet'!$D$377:$N$553,H$7,0))</f>
        <v>448.2375300319145</v>
      </c>
      <c r="I132" s="261">
        <f>IF(ISERROR(VLOOKUP($E132,'Res Admissions backsheet'!$D$9:$N$185,I$7,0)),"",VLOOKUP($E132,'Res Admissions backsheet'!$D$9:$N$185, I$7,0))</f>
        <v>394.4</v>
      </c>
      <c r="J132" s="261">
        <f t="shared" si="4"/>
        <v>78.800000000000011</v>
      </c>
      <c r="K132" s="222">
        <f t="shared" si="5"/>
        <v>0.16652578191039732</v>
      </c>
      <c r="L132" s="261">
        <f t="shared" si="6"/>
        <v>53.837530031914525</v>
      </c>
      <c r="M132" s="222">
        <f t="shared" si="7"/>
        <v>0.12010937600000003</v>
      </c>
      <c r="Q132" s="40"/>
    </row>
    <row r="133" spans="2:17">
      <c r="B133" s="63" t="s">
        <v>26</v>
      </c>
      <c r="C133" s="64" t="s">
        <v>44</v>
      </c>
      <c r="D133" s="66" t="s">
        <v>62</v>
      </c>
      <c r="E133" s="83" t="s">
        <v>261</v>
      </c>
      <c r="F133" s="79" t="s">
        <v>262</v>
      </c>
      <c r="G133" s="261">
        <f>IF(ISERROR(VLOOKUP($E133,'Res Admissions backsheet'!$D$9:$N$185,G$7,0)),"",VLOOKUP($E133,'Res Admissions backsheet'!$D$9:$N$185, G$7,0))</f>
        <v>460.5</v>
      </c>
      <c r="H133" s="261">
        <f>IF(ISERROR(VLOOKUP($E133,'Res Admissions backsheet'!$D$377:$N$553,H$7,0)),"",VLOOKUP($E133,'Res Admissions backsheet'!$D$377:$N$553,H$7,0))</f>
        <v>420.41265118685726</v>
      </c>
      <c r="I133" s="261">
        <f>IF(ISERROR(VLOOKUP($E133,'Res Admissions backsheet'!$D$9:$N$185,I$7,0)),"",VLOOKUP($E133,'Res Admissions backsheet'!$D$9:$N$185, I$7,0))</f>
        <v>513.1</v>
      </c>
      <c r="J133" s="261">
        <f t="shared" si="4"/>
        <v>-52.600000000000023</v>
      </c>
      <c r="K133" s="222">
        <f t="shared" si="5"/>
        <v>-0.11422366992399571</v>
      </c>
      <c r="L133" s="261">
        <f t="shared" si="6"/>
        <v>-92.687348813142762</v>
      </c>
      <c r="M133" s="222">
        <f t="shared" si="7"/>
        <v>-0.22046755384615388</v>
      </c>
      <c r="Q133" s="40"/>
    </row>
    <row r="134" spans="2:17">
      <c r="B134" s="63" t="s">
        <v>26</v>
      </c>
      <c r="C134" s="64" t="s">
        <v>42</v>
      </c>
      <c r="D134" s="66" t="s">
        <v>68</v>
      </c>
      <c r="E134" s="83" t="s">
        <v>263</v>
      </c>
      <c r="F134" s="79" t="s">
        <v>264</v>
      </c>
      <c r="G134" s="261">
        <f>IF(ISERROR(VLOOKUP($E134,'Res Admissions backsheet'!$D$9:$N$185,G$7,0)),"",VLOOKUP($E134,'Res Admissions backsheet'!$D$9:$N$185, G$7,0))</f>
        <v>736.3</v>
      </c>
      <c r="H134" s="261">
        <f>IF(ISERROR(VLOOKUP($E134,'Res Admissions backsheet'!$D$377:$N$553,H$7,0)),"",VLOOKUP($E134,'Res Admissions backsheet'!$D$377:$N$553,H$7,0))</f>
        <v>690.58447027118075</v>
      </c>
      <c r="I134" s="261">
        <f>IF(ISERROR(VLOOKUP($E134,'Res Admissions backsheet'!$D$9:$N$185,I$7,0)),"",VLOOKUP($E134,'Res Admissions backsheet'!$D$9:$N$185, I$7,0))</f>
        <v>720.9</v>
      </c>
      <c r="J134" s="261">
        <f t="shared" si="4"/>
        <v>15.399999999999977</v>
      </c>
      <c r="K134" s="222">
        <f t="shared" si="5"/>
        <v>2.0915387749558575E-2</v>
      </c>
      <c r="L134" s="261">
        <f t="shared" si="6"/>
        <v>-30.315529728819229</v>
      </c>
      <c r="M134" s="222">
        <f t="shared" si="7"/>
        <v>-4.3898365853658479E-2</v>
      </c>
      <c r="Q134" s="40"/>
    </row>
    <row r="135" spans="2:17">
      <c r="B135" s="63" t="s">
        <v>26</v>
      </c>
      <c r="C135" s="64" t="s">
        <v>42</v>
      </c>
      <c r="D135" s="66" t="s">
        <v>66</v>
      </c>
      <c r="E135" s="83" t="s">
        <v>265</v>
      </c>
      <c r="F135" s="79" t="s">
        <v>266</v>
      </c>
      <c r="G135" s="261">
        <f>IF(ISERROR(VLOOKUP($E135,'Res Admissions backsheet'!$D$9:$N$185,G$7,0)),"",VLOOKUP($E135,'Res Admissions backsheet'!$D$9:$N$185, G$7,0))</f>
        <v>936.1</v>
      </c>
      <c r="H135" s="261">
        <f>IF(ISERROR(VLOOKUP($E135,'Res Admissions backsheet'!$D$377:$N$553,H$7,0)),"",VLOOKUP($E135,'Res Admissions backsheet'!$D$377:$N$553,H$7,0))</f>
        <v>643.23573303144133</v>
      </c>
      <c r="I135" s="261">
        <f>IF(ISERROR(VLOOKUP($E135,'Res Admissions backsheet'!$D$9:$N$185,I$7,0)),"",VLOOKUP($E135,'Res Admissions backsheet'!$D$9:$N$185, I$7,0))</f>
        <v>833.6</v>
      </c>
      <c r="J135" s="261">
        <f t="shared" si="4"/>
        <v>102.5</v>
      </c>
      <c r="K135" s="222">
        <f t="shared" si="5"/>
        <v>0.10949684862728341</v>
      </c>
      <c r="L135" s="261">
        <f t="shared" si="6"/>
        <v>-190.3642669685587</v>
      </c>
      <c r="M135" s="222">
        <f t="shared" si="7"/>
        <v>-0.29594790400000009</v>
      </c>
      <c r="Q135" s="40"/>
    </row>
    <row r="136" spans="2:17">
      <c r="B136" s="63" t="s">
        <v>24</v>
      </c>
      <c r="C136" s="64" t="s">
        <v>40</v>
      </c>
      <c r="D136" s="66" t="s">
        <v>70</v>
      </c>
      <c r="E136" s="83" t="s">
        <v>267</v>
      </c>
      <c r="F136" s="79" t="s">
        <v>268</v>
      </c>
      <c r="G136" s="261">
        <f>IF(ISERROR(VLOOKUP($E136,'Res Admissions backsheet'!$D$9:$N$185,G$7,0)),"",VLOOKUP($E136,'Res Admissions backsheet'!$D$9:$N$185, G$7,0))</f>
        <v>558.20000000000005</v>
      </c>
      <c r="H136" s="261">
        <f>IF(ISERROR(VLOOKUP($E136,'Res Admissions backsheet'!$D$377:$N$553,H$7,0)),"",VLOOKUP($E136,'Res Admissions backsheet'!$D$377:$N$553,H$7,0))</f>
        <v>505.27362085151032</v>
      </c>
      <c r="I136" s="261">
        <f>IF(ISERROR(VLOOKUP($E136,'Res Admissions backsheet'!$D$9:$N$185,I$7,0)),"",VLOOKUP($E136,'Res Admissions backsheet'!$D$9:$N$185, I$7,0))</f>
        <v>505.3</v>
      </c>
      <c r="J136" s="261">
        <f t="shared" si="4"/>
        <v>52.900000000000034</v>
      </c>
      <c r="K136" s="222">
        <f t="shared" si="5"/>
        <v>9.4768900035829509E-2</v>
      </c>
      <c r="L136" s="261">
        <f t="shared" si="6"/>
        <v>-2.6379148489695581E-2</v>
      </c>
      <c r="M136" s="222">
        <f t="shared" si="7"/>
        <v>-5.2207650273212816E-5</v>
      </c>
      <c r="Q136" s="40"/>
    </row>
    <row r="137" spans="2:17">
      <c r="B137" s="63" t="s">
        <v>20</v>
      </c>
      <c r="C137" s="64" t="s">
        <v>28</v>
      </c>
      <c r="D137" s="66" t="s">
        <v>50</v>
      </c>
      <c r="E137" s="83" t="s">
        <v>269</v>
      </c>
      <c r="F137" s="79" t="s">
        <v>270</v>
      </c>
      <c r="G137" s="261">
        <f>IF(ISERROR(VLOOKUP($E137,'Res Admissions backsheet'!$D$9:$N$185,G$7,0)),"",VLOOKUP($E137,'Res Admissions backsheet'!$D$9:$N$185, G$7,0))</f>
        <v>926.8</v>
      </c>
      <c r="H137" s="261">
        <f>IF(ISERROR(VLOOKUP($E137,'Res Admissions backsheet'!$D$377:$N$553,H$7,0)),"",VLOOKUP($E137,'Res Admissions backsheet'!$D$377:$N$553,H$7,0))</f>
        <v>845.28250230998242</v>
      </c>
      <c r="I137" s="261">
        <f>IF(ISERROR(VLOOKUP($E137,'Res Admissions backsheet'!$D$9:$N$185,I$7,0)),"",VLOOKUP($E137,'Res Admissions backsheet'!$D$9:$N$185, I$7,0))</f>
        <v>886.3</v>
      </c>
      <c r="J137" s="261">
        <f t="shared" si="4"/>
        <v>40.5</v>
      </c>
      <c r="K137" s="222">
        <f t="shared" si="5"/>
        <v>4.369874838152784E-2</v>
      </c>
      <c r="L137" s="261">
        <f t="shared" si="6"/>
        <v>-41.017497690017535</v>
      </c>
      <c r="M137" s="222">
        <f t="shared" si="7"/>
        <v>-4.8525194331983913E-2</v>
      </c>
      <c r="Q137" s="40"/>
    </row>
    <row r="138" spans="2:17">
      <c r="B138" s="63" t="s">
        <v>24</v>
      </c>
      <c r="C138" s="64" t="s">
        <v>40</v>
      </c>
      <c r="D138" s="66" t="s">
        <v>70</v>
      </c>
      <c r="E138" s="83" t="s">
        <v>271</v>
      </c>
      <c r="F138" s="79" t="s">
        <v>272</v>
      </c>
      <c r="G138" s="261">
        <f>IF(ISERROR(VLOOKUP($E138,'Res Admissions backsheet'!$D$9:$N$185,G$7,0)),"",VLOOKUP($E138,'Res Admissions backsheet'!$D$9:$N$185, G$7,0))</f>
        <v>466.5</v>
      </c>
      <c r="H138" s="261">
        <f>IF(ISERROR(VLOOKUP($E138,'Res Admissions backsheet'!$D$377:$N$553,H$7,0)),"",VLOOKUP($E138,'Res Admissions backsheet'!$D$377:$N$553,H$7,0))</f>
        <v>363.95147313691507</v>
      </c>
      <c r="I138" s="261">
        <f>IF(ISERROR(VLOOKUP($E138,'Res Admissions backsheet'!$D$9:$N$185,I$7,0)),"",VLOOKUP($E138,'Res Admissions backsheet'!$D$9:$N$185, I$7,0))</f>
        <v>381.3</v>
      </c>
      <c r="J138" s="261">
        <f t="shared" si="4"/>
        <v>85.199999999999989</v>
      </c>
      <c r="K138" s="222">
        <f t="shared" si="5"/>
        <v>0.18263665594855302</v>
      </c>
      <c r="L138" s="261">
        <f t="shared" si="6"/>
        <v>-17.348526863084942</v>
      </c>
      <c r="M138" s="222">
        <f t="shared" si="7"/>
        <v>-4.7667142857142915E-2</v>
      </c>
      <c r="Q138" s="40"/>
    </row>
    <row r="139" spans="2:17">
      <c r="B139" s="63" t="s">
        <v>20</v>
      </c>
      <c r="C139" s="64" t="s">
        <v>30</v>
      </c>
      <c r="D139" s="66" t="s">
        <v>48</v>
      </c>
      <c r="E139" s="83" t="s">
        <v>273</v>
      </c>
      <c r="F139" s="79" t="s">
        <v>274</v>
      </c>
      <c r="G139" s="261">
        <f>IF(ISERROR(VLOOKUP($E139,'Res Admissions backsheet'!$D$9:$N$185,G$7,0)),"",VLOOKUP($E139,'Res Admissions backsheet'!$D$9:$N$185, G$7,0))</f>
        <v>800.2</v>
      </c>
      <c r="H139" s="261">
        <f>IF(ISERROR(VLOOKUP($E139,'Res Admissions backsheet'!$D$377:$N$553,H$7,0)),"",VLOOKUP($E139,'Res Admissions backsheet'!$D$377:$N$553,H$7,0))</f>
        <v>731.07505898115517</v>
      </c>
      <c r="I139" s="261">
        <f>IF(ISERROR(VLOOKUP($E139,'Res Admissions backsheet'!$D$9:$N$185,I$7,0)),"",VLOOKUP($E139,'Res Admissions backsheet'!$D$9:$N$185, I$7,0))</f>
        <v>742.7</v>
      </c>
      <c r="J139" s="261">
        <f t="shared" si="4"/>
        <v>57.5</v>
      </c>
      <c r="K139" s="222">
        <f t="shared" si="5"/>
        <v>7.1857035741064723E-2</v>
      </c>
      <c r="L139" s="261">
        <f t="shared" si="6"/>
        <v>-11.624941018844879</v>
      </c>
      <c r="M139" s="222">
        <f t="shared" si="7"/>
        <v>-1.5901159362549849E-2</v>
      </c>
      <c r="Q139" s="40"/>
    </row>
    <row r="140" spans="2:17">
      <c r="B140" s="63" t="s">
        <v>20</v>
      </c>
      <c r="C140" s="64" t="s">
        <v>32</v>
      </c>
      <c r="D140" s="66" t="s">
        <v>46</v>
      </c>
      <c r="E140" s="83" t="s">
        <v>275</v>
      </c>
      <c r="F140" s="79" t="s">
        <v>276</v>
      </c>
      <c r="G140" s="261">
        <f>IF(ISERROR(VLOOKUP($E140,'Res Admissions backsheet'!$D$9:$N$185,G$7,0)),"",VLOOKUP($E140,'Res Admissions backsheet'!$D$9:$N$185, G$7,0))</f>
        <v>958.5</v>
      </c>
      <c r="H140" s="261">
        <f>IF(ISERROR(VLOOKUP($E140,'Res Admissions backsheet'!$D$377:$N$553,H$7,0)),"",VLOOKUP($E140,'Res Admissions backsheet'!$D$377:$N$553,H$7,0))</f>
        <v>808.06045340050377</v>
      </c>
      <c r="I140" s="261">
        <f>IF(ISERROR(VLOOKUP($E140,'Res Admissions backsheet'!$D$9:$N$185,I$7,0)),"",VLOOKUP($E140,'Res Admissions backsheet'!$D$9:$N$185, I$7,0))</f>
        <v>808.1</v>
      </c>
      <c r="J140" s="261">
        <f t="shared" ref="J140:J187" si="8">IFERROR(G140-I140,"")</f>
        <v>150.39999999999998</v>
      </c>
      <c r="K140" s="222">
        <f t="shared" ref="K140:K187" si="9">IFERROR(J140/G140,"")</f>
        <v>0.15691184141888365</v>
      </c>
      <c r="L140" s="261">
        <f t="shared" ref="L140:L187" si="10">IFERROR(H140-I140,"")</f>
        <v>-3.9546599496247836E-2</v>
      </c>
      <c r="M140" s="222">
        <f t="shared" ref="M140:M187" si="11">IFERROR(L140/H140,"")</f>
        <v>-4.8940149625967556E-5</v>
      </c>
      <c r="Q140" s="40"/>
    </row>
    <row r="141" spans="2:17">
      <c r="B141" s="63" t="s">
        <v>22</v>
      </c>
      <c r="C141" s="64" t="s">
        <v>34</v>
      </c>
      <c r="D141" s="66" t="s">
        <v>58</v>
      </c>
      <c r="E141" s="83" t="s">
        <v>277</v>
      </c>
      <c r="F141" s="79" t="s">
        <v>278</v>
      </c>
      <c r="G141" s="261">
        <f>IF(ISERROR(VLOOKUP($E141,'Res Admissions backsheet'!$D$9:$N$185,G$7,0)),"",VLOOKUP($E141,'Res Admissions backsheet'!$D$9:$N$185, G$7,0))</f>
        <v>634.20000000000005</v>
      </c>
      <c r="H141" s="261">
        <f>IF(ISERROR(VLOOKUP($E141,'Res Admissions backsheet'!$D$377:$N$553,H$7,0)),"",VLOOKUP($E141,'Res Admissions backsheet'!$D$377:$N$553,H$7,0))</f>
        <v>329.63410614218213</v>
      </c>
      <c r="I141" s="261">
        <f>IF(ISERROR(VLOOKUP($E141,'Res Admissions backsheet'!$D$9:$N$185,I$7,0)),"",VLOOKUP($E141,'Res Admissions backsheet'!$D$9:$N$185, I$7,0))</f>
        <v>351.6</v>
      </c>
      <c r="J141" s="261">
        <f t="shared" si="8"/>
        <v>282.60000000000002</v>
      </c>
      <c r="K141" s="222">
        <f t="shared" si="9"/>
        <v>0.445600756859035</v>
      </c>
      <c r="L141" s="261">
        <f t="shared" si="10"/>
        <v>-21.965893857817889</v>
      </c>
      <c r="M141" s="222">
        <f t="shared" si="11"/>
        <v>-6.6637200000000216E-2</v>
      </c>
      <c r="Q141" s="40"/>
    </row>
    <row r="142" spans="2:17">
      <c r="B142" s="63" t="s">
        <v>20</v>
      </c>
      <c r="C142" s="64" t="s">
        <v>30</v>
      </c>
      <c r="D142" s="66" t="s">
        <v>48</v>
      </c>
      <c r="E142" s="83" t="s">
        <v>279</v>
      </c>
      <c r="F142" s="79" t="s">
        <v>280</v>
      </c>
      <c r="G142" s="261">
        <f>IF(ISERROR(VLOOKUP($E142,'Res Admissions backsheet'!$D$9:$N$185,G$7,0)),"",VLOOKUP($E142,'Res Admissions backsheet'!$D$9:$N$185, G$7,0))</f>
        <v>970.7</v>
      </c>
      <c r="H142" s="261">
        <f>IF(ISERROR(VLOOKUP($E142,'Res Admissions backsheet'!$D$377:$N$553,H$7,0)),"",VLOOKUP($E142,'Res Admissions backsheet'!$D$377:$N$553,H$7,0))</f>
        <v>989.73914502194759</v>
      </c>
      <c r="I142" s="261">
        <f>IF(ISERROR(VLOOKUP($E142,'Res Admissions backsheet'!$D$9:$N$185,I$7,0)),"",VLOOKUP($E142,'Res Admissions backsheet'!$D$9:$N$185, I$7,0))</f>
        <v>989.7</v>
      </c>
      <c r="J142" s="261">
        <f t="shared" si="8"/>
        <v>-19</v>
      </c>
      <c r="K142" s="222">
        <f t="shared" si="9"/>
        <v>-1.9573503657154628E-2</v>
      </c>
      <c r="L142" s="261">
        <f t="shared" si="10"/>
        <v>3.914502194754732E-2</v>
      </c>
      <c r="M142" s="222">
        <f t="shared" si="11"/>
        <v>3.9550847457568502E-5</v>
      </c>
      <c r="Q142" s="40"/>
    </row>
    <row r="143" spans="2:17">
      <c r="B143" s="63" t="s">
        <v>22</v>
      </c>
      <c r="C143" s="64" t="s">
        <v>36</v>
      </c>
      <c r="D143" s="66" t="s">
        <v>56</v>
      </c>
      <c r="E143" s="83" t="s">
        <v>281</v>
      </c>
      <c r="F143" s="79" t="s">
        <v>282</v>
      </c>
      <c r="G143" s="261">
        <f>IF(ISERROR(VLOOKUP($E143,'Res Admissions backsheet'!$D$9:$N$185,G$7,0)),"",VLOOKUP($E143,'Res Admissions backsheet'!$D$9:$N$185, G$7,0))</f>
        <v>1117</v>
      </c>
      <c r="H143" s="261">
        <f>IF(ISERROR(VLOOKUP($E143,'Res Admissions backsheet'!$D$377:$N$553,H$7,0)),"",VLOOKUP($E143,'Res Admissions backsheet'!$D$377:$N$553,H$7,0))</f>
        <v>985.24189741168743</v>
      </c>
      <c r="I143" s="261">
        <f>IF(ISERROR(VLOOKUP($E143,'Res Admissions backsheet'!$D$9:$N$185,I$7,0)),"",VLOOKUP($E143,'Res Admissions backsheet'!$D$9:$N$185, I$7,0))</f>
        <v>1001.7</v>
      </c>
      <c r="J143" s="261">
        <f t="shared" si="8"/>
        <v>115.29999999999995</v>
      </c>
      <c r="K143" s="222">
        <f t="shared" si="9"/>
        <v>0.10322291853178152</v>
      </c>
      <c r="L143" s="261">
        <f t="shared" si="10"/>
        <v>-16.458102588312613</v>
      </c>
      <c r="M143" s="222">
        <f t="shared" si="11"/>
        <v>-1.6704631250000046E-2</v>
      </c>
      <c r="Q143" s="40"/>
    </row>
    <row r="144" spans="2:17">
      <c r="B144" s="63" t="s">
        <v>20</v>
      </c>
      <c r="C144" s="64" t="s">
        <v>30</v>
      </c>
      <c r="D144" s="66" t="s">
        <v>52</v>
      </c>
      <c r="E144" s="83" t="s">
        <v>283</v>
      </c>
      <c r="F144" s="79" t="s">
        <v>284</v>
      </c>
      <c r="G144" s="261">
        <f>IF(ISERROR(VLOOKUP($E144,'Res Admissions backsheet'!$D$9:$N$185,G$7,0)),"",VLOOKUP($E144,'Res Admissions backsheet'!$D$9:$N$185, G$7,0))</f>
        <v>832.3</v>
      </c>
      <c r="H144" s="261">
        <f>IF(ISERROR(VLOOKUP($E144,'Res Admissions backsheet'!$D$377:$N$553,H$7,0)),"",VLOOKUP($E144,'Res Admissions backsheet'!$D$377:$N$553,H$7,0))</f>
        <v>792.76480771408694</v>
      </c>
      <c r="I144" s="261">
        <f>IF(ISERROR(VLOOKUP($E144,'Res Admissions backsheet'!$D$9:$N$185,I$7,0)),"",VLOOKUP($E144,'Res Admissions backsheet'!$D$9:$N$185, I$7,0))</f>
        <v>792.8</v>
      </c>
      <c r="J144" s="261">
        <f t="shared" si="8"/>
        <v>39.5</v>
      </c>
      <c r="K144" s="222">
        <f t="shared" si="9"/>
        <v>4.7458848972726182E-2</v>
      </c>
      <c r="L144" s="261">
        <f t="shared" si="10"/>
        <v>-3.5192285913012711E-2</v>
      </c>
      <c r="M144" s="222">
        <f t="shared" si="11"/>
        <v>-4.4391836734640873E-5</v>
      </c>
      <c r="Q144" s="40"/>
    </row>
    <row r="145" spans="2:17">
      <c r="B145" s="63" t="s">
        <v>20</v>
      </c>
      <c r="C145" s="64" t="s">
        <v>32</v>
      </c>
      <c r="D145" s="66" t="s">
        <v>46</v>
      </c>
      <c r="E145" s="83" t="s">
        <v>285</v>
      </c>
      <c r="F145" s="79" t="s">
        <v>286</v>
      </c>
      <c r="G145" s="261">
        <f>IF(ISERROR(VLOOKUP($E145,'Res Admissions backsheet'!$D$9:$N$185,G$7,0)),"",VLOOKUP($E145,'Res Admissions backsheet'!$D$9:$N$185, G$7,0))</f>
        <v>846.6</v>
      </c>
      <c r="H145" s="261">
        <f>IF(ISERROR(VLOOKUP($E145,'Res Admissions backsheet'!$D$377:$N$553,H$7,0)),"",VLOOKUP($E145,'Res Admissions backsheet'!$D$377:$N$553,H$7,0))</f>
        <v>928.12972080032159</v>
      </c>
      <c r="I145" s="261">
        <f>IF(ISERROR(VLOOKUP($E145,'Res Admissions backsheet'!$D$9:$N$185,I$7,0)),"",VLOOKUP($E145,'Res Admissions backsheet'!$D$9:$N$185, I$7,0))</f>
        <v>987.9</v>
      </c>
      <c r="J145" s="261">
        <f t="shared" si="8"/>
        <v>-141.29999999999995</v>
      </c>
      <c r="K145" s="222">
        <f t="shared" si="9"/>
        <v>-0.16690290574060943</v>
      </c>
      <c r="L145" s="261">
        <f t="shared" si="10"/>
        <v>-59.770279199678384</v>
      </c>
      <c r="M145" s="222">
        <f t="shared" si="11"/>
        <v>-6.4398626463700329E-2</v>
      </c>
      <c r="Q145" s="40"/>
    </row>
    <row r="146" spans="2:17">
      <c r="B146" s="63" t="s">
        <v>22</v>
      </c>
      <c r="C146" s="64" t="s">
        <v>36</v>
      </c>
      <c r="D146" s="66" t="s">
        <v>54</v>
      </c>
      <c r="E146" s="83" t="s">
        <v>287</v>
      </c>
      <c r="F146" s="79" t="s">
        <v>288</v>
      </c>
      <c r="G146" s="261">
        <f>IF(ISERROR(VLOOKUP($E146,'Res Admissions backsheet'!$D$9:$N$185,G$7,0)),"",VLOOKUP($E146,'Res Admissions backsheet'!$D$9:$N$185, G$7,0))</f>
        <v>608</v>
      </c>
      <c r="H146" s="261">
        <f>IF(ISERROR(VLOOKUP($E146,'Res Admissions backsheet'!$D$377:$N$553,H$7,0)),"",VLOOKUP($E146,'Res Admissions backsheet'!$D$377:$N$553,H$7,0))</f>
        <v>623.237256655431</v>
      </c>
      <c r="I146" s="261">
        <f>IF(ISERROR(VLOOKUP($E146,'Res Admissions backsheet'!$D$9:$N$185,I$7,0)),"",VLOOKUP($E146,'Res Admissions backsheet'!$D$9:$N$185, I$7,0))</f>
        <v>573.70000000000005</v>
      </c>
      <c r="J146" s="261">
        <f t="shared" si="8"/>
        <v>34.299999999999955</v>
      </c>
      <c r="K146" s="222">
        <f t="shared" si="9"/>
        <v>5.6414473684210452E-2</v>
      </c>
      <c r="L146" s="261">
        <f t="shared" si="10"/>
        <v>49.537256655430951</v>
      </c>
      <c r="M146" s="222">
        <f t="shared" si="11"/>
        <v>7.9483785871964655E-2</v>
      </c>
      <c r="Q146" s="40"/>
    </row>
    <row r="147" spans="2:17">
      <c r="B147" s="63" t="s">
        <v>26</v>
      </c>
      <c r="C147" s="64" t="s">
        <v>42</v>
      </c>
      <c r="D147" s="66" t="s">
        <v>66</v>
      </c>
      <c r="E147" s="83" t="s">
        <v>289</v>
      </c>
      <c r="F147" s="79" t="s">
        <v>290</v>
      </c>
      <c r="G147" s="261">
        <f>IF(ISERROR(VLOOKUP($E147,'Res Admissions backsheet'!$D$9:$N$185,G$7,0)),"",VLOOKUP($E147,'Res Admissions backsheet'!$D$9:$N$185, G$7,0))</f>
        <v>558.1</v>
      </c>
      <c r="H147" s="261">
        <f>IF(ISERROR(VLOOKUP($E147,'Res Admissions backsheet'!$D$377:$N$553,H$7,0)),"",VLOOKUP($E147,'Res Admissions backsheet'!$D$377:$N$553,H$7,0))</f>
        <v>517.31570627963788</v>
      </c>
      <c r="I147" s="261">
        <f>IF(ISERROR(VLOOKUP($E147,'Res Admissions backsheet'!$D$9:$N$185,I$7,0)),"",VLOOKUP($E147,'Res Admissions backsheet'!$D$9:$N$185, I$7,0))</f>
        <v>538.9</v>
      </c>
      <c r="J147" s="261">
        <f t="shared" si="8"/>
        <v>19.200000000000045</v>
      </c>
      <c r="K147" s="222">
        <f t="shared" si="9"/>
        <v>3.4402436839276199E-2</v>
      </c>
      <c r="L147" s="261">
        <f t="shared" si="10"/>
        <v>-21.584293720362098</v>
      </c>
      <c r="M147" s="222">
        <f t="shared" si="11"/>
        <v>-4.1723638888888845E-2</v>
      </c>
      <c r="Q147" s="40"/>
    </row>
    <row r="148" spans="2:17">
      <c r="B148" s="63" t="s">
        <v>22</v>
      </c>
      <c r="C148" s="64" t="s">
        <v>36</v>
      </c>
      <c r="D148" s="66" t="s">
        <v>56</v>
      </c>
      <c r="E148" s="83" t="s">
        <v>291</v>
      </c>
      <c r="F148" s="79" t="s">
        <v>292</v>
      </c>
      <c r="G148" s="261">
        <f>IF(ISERROR(VLOOKUP($E148,'Res Admissions backsheet'!$D$9:$N$185,G$7,0)),"",VLOOKUP($E148,'Res Admissions backsheet'!$D$9:$N$185, G$7,0))</f>
        <v>543.1</v>
      </c>
      <c r="H148" s="261">
        <f>IF(ISERROR(VLOOKUP($E148,'Res Admissions backsheet'!$D$377:$N$553,H$7,0)),"",VLOOKUP($E148,'Res Admissions backsheet'!$D$377:$N$553,H$7,0))</f>
        <v>512.65692998245572</v>
      </c>
      <c r="I148" s="261">
        <f>IF(ISERROR(VLOOKUP($E148,'Res Admissions backsheet'!$D$9:$N$185,I$7,0)),"",VLOOKUP($E148,'Res Admissions backsheet'!$D$9:$N$185, I$7,0))</f>
        <v>540</v>
      </c>
      <c r="J148" s="261">
        <f t="shared" si="8"/>
        <v>3.1000000000000227</v>
      </c>
      <c r="K148" s="222">
        <f t="shared" si="9"/>
        <v>5.7079727490333687E-3</v>
      </c>
      <c r="L148" s="261">
        <f t="shared" si="10"/>
        <v>-27.343070017544278</v>
      </c>
      <c r="M148" s="222">
        <f t="shared" si="11"/>
        <v>-5.3336000000000036E-2</v>
      </c>
      <c r="Q148" s="40"/>
    </row>
    <row r="149" spans="2:17">
      <c r="B149" s="63" t="s">
        <v>26</v>
      </c>
      <c r="C149" s="64" t="s">
        <v>44</v>
      </c>
      <c r="D149" s="66" t="s">
        <v>62</v>
      </c>
      <c r="E149" s="83" t="s">
        <v>293</v>
      </c>
      <c r="F149" s="79" t="s">
        <v>294</v>
      </c>
      <c r="G149" s="261">
        <f>IF(ISERROR(VLOOKUP($E149,'Res Admissions backsheet'!$D$9:$N$185,G$7,0)),"",VLOOKUP($E149,'Res Admissions backsheet'!$D$9:$N$185, G$7,0))</f>
        <v>748.3</v>
      </c>
      <c r="H149" s="261">
        <f>IF(ISERROR(VLOOKUP($E149,'Res Admissions backsheet'!$D$377:$N$553,H$7,0)),"",VLOOKUP($E149,'Res Admissions backsheet'!$D$377:$N$553,H$7,0))</f>
        <v>565.92564800050025</v>
      </c>
      <c r="I149" s="261">
        <f>IF(ISERROR(VLOOKUP($E149,'Res Admissions backsheet'!$D$9:$N$185,I$7,0)),"",VLOOKUP($E149,'Res Admissions backsheet'!$D$9:$N$185, I$7,0))</f>
        <v>565.9</v>
      </c>
      <c r="J149" s="261">
        <f t="shared" si="8"/>
        <v>182.39999999999998</v>
      </c>
      <c r="K149" s="222">
        <f t="shared" si="9"/>
        <v>0.24375250567954027</v>
      </c>
      <c r="L149" s="261">
        <f t="shared" si="10"/>
        <v>2.5648000500268608E-2</v>
      </c>
      <c r="M149" s="222">
        <f t="shared" si="11"/>
        <v>4.5320441988955302E-5</v>
      </c>
      <c r="Q149" s="40"/>
    </row>
    <row r="150" spans="2:17">
      <c r="B150" s="63" t="s">
        <v>26</v>
      </c>
      <c r="C150" s="64" t="s">
        <v>44</v>
      </c>
      <c r="D150" s="66" t="s">
        <v>62</v>
      </c>
      <c r="E150" s="83" t="s">
        <v>295</v>
      </c>
      <c r="F150" s="79" t="s">
        <v>296</v>
      </c>
      <c r="G150" s="261">
        <f>IF(ISERROR(VLOOKUP($E150,'Res Admissions backsheet'!$D$9:$N$185,G$7,0)),"",VLOOKUP($E150,'Res Admissions backsheet'!$D$9:$N$185, G$7,0))</f>
        <v>610.1</v>
      </c>
      <c r="H150" s="261">
        <f>IF(ISERROR(VLOOKUP($E150,'Res Admissions backsheet'!$D$377:$N$553,H$7,0)),"",VLOOKUP($E150,'Res Admissions backsheet'!$D$377:$N$553,H$7,0))</f>
        <v>629.93997741724615</v>
      </c>
      <c r="I150" s="261">
        <f>IF(ISERROR(VLOOKUP($E150,'Res Admissions backsheet'!$D$9:$N$185,I$7,0)),"",VLOOKUP($E150,'Res Admissions backsheet'!$D$9:$N$185, I$7,0))</f>
        <v>633.9</v>
      </c>
      <c r="J150" s="261">
        <f t="shared" si="8"/>
        <v>-23.799999999999955</v>
      </c>
      <c r="K150" s="222">
        <f t="shared" si="9"/>
        <v>-3.9009998360924364E-2</v>
      </c>
      <c r="L150" s="261">
        <f t="shared" si="10"/>
        <v>-3.9600225827538225</v>
      </c>
      <c r="M150" s="222">
        <f t="shared" si="11"/>
        <v>-6.2863490566036377E-3</v>
      </c>
      <c r="Q150" s="40"/>
    </row>
    <row r="151" spans="2:17">
      <c r="B151" s="63" t="s">
        <v>20</v>
      </c>
      <c r="C151" s="64" t="s">
        <v>28</v>
      </c>
      <c r="D151" s="66" t="s">
        <v>50</v>
      </c>
      <c r="E151" s="83" t="s">
        <v>297</v>
      </c>
      <c r="F151" s="79" t="s">
        <v>298</v>
      </c>
      <c r="G151" s="261">
        <f>IF(ISERROR(VLOOKUP($E151,'Res Admissions backsheet'!$D$9:$N$185,G$7,0)),"",VLOOKUP($E151,'Res Admissions backsheet'!$D$9:$N$185, G$7,0))</f>
        <v>774</v>
      </c>
      <c r="H151" s="261">
        <f>IF(ISERROR(VLOOKUP($E151,'Res Admissions backsheet'!$D$377:$N$553,H$7,0)),"",VLOOKUP($E151,'Res Admissions backsheet'!$D$377:$N$553,H$7,0))</f>
        <v>1138.9365351629501</v>
      </c>
      <c r="I151" s="261">
        <f>IF(ISERROR(VLOOKUP($E151,'Res Admissions backsheet'!$D$9:$N$185,I$7,0)),"",VLOOKUP($E151,'Res Admissions backsheet'!$D$9:$N$185, I$7,0))</f>
        <v>1097.8</v>
      </c>
      <c r="J151" s="261">
        <f t="shared" si="8"/>
        <v>-323.79999999999995</v>
      </c>
      <c r="K151" s="222">
        <f t="shared" si="9"/>
        <v>-0.4183462532299741</v>
      </c>
      <c r="L151" s="261">
        <f t="shared" si="10"/>
        <v>41.136535162950167</v>
      </c>
      <c r="M151" s="222">
        <f t="shared" si="11"/>
        <v>3.6118373493975828E-2</v>
      </c>
      <c r="Q151" s="40"/>
    </row>
    <row r="152" spans="2:17">
      <c r="B152" s="63" t="s">
        <v>26</v>
      </c>
      <c r="C152" s="64" t="s">
        <v>42</v>
      </c>
      <c r="D152" s="66" t="s">
        <v>68</v>
      </c>
      <c r="E152" s="83" t="s">
        <v>299</v>
      </c>
      <c r="F152" s="79" t="s">
        <v>300</v>
      </c>
      <c r="G152" s="261">
        <f>IF(ISERROR(VLOOKUP($E152,'Res Admissions backsheet'!$D$9:$N$185,G$7,0)),"",VLOOKUP($E152,'Res Admissions backsheet'!$D$9:$N$185, G$7,0))</f>
        <v>955.8</v>
      </c>
      <c r="H152" s="261">
        <f>IF(ISERROR(VLOOKUP($E152,'Res Admissions backsheet'!$D$377:$N$553,H$7,0)),"",VLOOKUP($E152,'Res Admissions backsheet'!$D$377:$N$553,H$7,0))</f>
        <v>922.66601918174081</v>
      </c>
      <c r="I152" s="261">
        <f>IF(ISERROR(VLOOKUP($E152,'Res Admissions backsheet'!$D$9:$N$185,I$7,0)),"",VLOOKUP($E152,'Res Admissions backsheet'!$D$9:$N$185, I$7,0))</f>
        <v>1116.9000000000001</v>
      </c>
      <c r="J152" s="261">
        <f t="shared" si="8"/>
        <v>-161.10000000000014</v>
      </c>
      <c r="K152" s="222">
        <f t="shared" si="9"/>
        <v>-0.16854990583804158</v>
      </c>
      <c r="L152" s="261">
        <f t="shared" si="10"/>
        <v>-194.23398081825928</v>
      </c>
      <c r="M152" s="222">
        <f t="shared" si="11"/>
        <v>-0.21051385526315813</v>
      </c>
      <c r="Q152" s="40"/>
    </row>
    <row r="153" spans="2:17">
      <c r="B153" s="63" t="s">
        <v>22</v>
      </c>
      <c r="C153" s="64" t="s">
        <v>38</v>
      </c>
      <c r="D153" s="66" t="s">
        <v>60</v>
      </c>
      <c r="E153" s="83" t="s">
        <v>301</v>
      </c>
      <c r="F153" s="79" t="s">
        <v>302</v>
      </c>
      <c r="G153" s="261">
        <f>IF(ISERROR(VLOOKUP($E153,'Res Admissions backsheet'!$D$9:$N$185,G$7,0)),"",VLOOKUP($E153,'Res Admissions backsheet'!$D$9:$N$185, G$7,0))</f>
        <v>831</v>
      </c>
      <c r="H153" s="261">
        <f>IF(ISERROR(VLOOKUP($E153,'Res Admissions backsheet'!$D$377:$N$553,H$7,0)),"",VLOOKUP($E153,'Res Admissions backsheet'!$D$377:$N$553,H$7,0))</f>
        <v>704.99074699644564</v>
      </c>
      <c r="I153" s="261">
        <f>IF(ISERROR(VLOOKUP($E153,'Res Admissions backsheet'!$D$9:$N$185,I$7,0)),"",VLOOKUP($E153,'Res Admissions backsheet'!$D$9:$N$185, I$7,0))</f>
        <v>669.7</v>
      </c>
      <c r="J153" s="261">
        <f t="shared" si="8"/>
        <v>161.29999999999995</v>
      </c>
      <c r="K153" s="222">
        <f t="shared" si="9"/>
        <v>0.19410348977135974</v>
      </c>
      <c r="L153" s="261">
        <f t="shared" si="10"/>
        <v>35.290746996445591</v>
      </c>
      <c r="M153" s="222">
        <f t="shared" si="11"/>
        <v>5.0058454166666558E-2</v>
      </c>
      <c r="Q153" s="40"/>
    </row>
    <row r="154" spans="2:17">
      <c r="B154" s="63" t="s">
        <v>24</v>
      </c>
      <c r="C154" s="64" t="s">
        <v>40</v>
      </c>
      <c r="D154" s="66" t="s">
        <v>70</v>
      </c>
      <c r="E154" s="83" t="s">
        <v>303</v>
      </c>
      <c r="F154" s="79" t="s">
        <v>304</v>
      </c>
      <c r="G154" s="261">
        <f>IF(ISERROR(VLOOKUP($E154,'Res Admissions backsheet'!$D$9:$N$185,G$7,0)),"",VLOOKUP($E154,'Res Admissions backsheet'!$D$9:$N$185, G$7,0))</f>
        <v>458.8</v>
      </c>
      <c r="H154" s="261">
        <f>IF(ISERROR(VLOOKUP($E154,'Res Admissions backsheet'!$D$377:$N$553,H$7,0)),"",VLOOKUP($E154,'Res Admissions backsheet'!$D$377:$N$553,H$7,0))</f>
        <v>632.13703099510599</v>
      </c>
      <c r="I154" s="261">
        <f>IF(ISERROR(VLOOKUP($E154,'Res Admissions backsheet'!$D$9:$N$185,I$7,0)),"",VLOOKUP($E154,'Res Admissions backsheet'!$D$9:$N$185, I$7,0))</f>
        <v>566.9</v>
      </c>
      <c r="J154" s="261">
        <f t="shared" si="8"/>
        <v>-108.09999999999997</v>
      </c>
      <c r="K154" s="222">
        <f t="shared" si="9"/>
        <v>-0.23561464690496942</v>
      </c>
      <c r="L154" s="261">
        <f t="shared" si="10"/>
        <v>65.237030995106011</v>
      </c>
      <c r="M154" s="222">
        <f t="shared" si="11"/>
        <v>0.10320077419354835</v>
      </c>
      <c r="Q154" s="40"/>
    </row>
    <row r="155" spans="2:17">
      <c r="B155" s="63" t="s">
        <v>20</v>
      </c>
      <c r="C155" s="64" t="s">
        <v>30</v>
      </c>
      <c r="D155" s="66" t="s">
        <v>52</v>
      </c>
      <c r="E155" s="83" t="s">
        <v>305</v>
      </c>
      <c r="F155" s="79" t="s">
        <v>306</v>
      </c>
      <c r="G155" s="261">
        <f>IF(ISERROR(VLOOKUP($E155,'Res Admissions backsheet'!$D$9:$N$185,G$7,0)),"",VLOOKUP($E155,'Res Admissions backsheet'!$D$9:$N$185, G$7,0))</f>
        <v>714.6</v>
      </c>
      <c r="H155" s="261">
        <f>IF(ISERROR(VLOOKUP($E155,'Res Admissions backsheet'!$D$377:$N$553,H$7,0)),"",VLOOKUP($E155,'Res Admissions backsheet'!$D$377:$N$553,H$7,0))</f>
        <v>808.27492652046124</v>
      </c>
      <c r="I155" s="261">
        <f>IF(ISERROR(VLOOKUP($E155,'Res Admissions backsheet'!$D$9:$N$185,I$7,0)),"",VLOOKUP($E155,'Res Admissions backsheet'!$D$9:$N$185, I$7,0))</f>
        <v>765.9</v>
      </c>
      <c r="J155" s="261">
        <f t="shared" si="8"/>
        <v>-51.299999999999955</v>
      </c>
      <c r="K155" s="222">
        <f t="shared" si="9"/>
        <v>-7.1788413098236706E-2</v>
      </c>
      <c r="L155" s="261">
        <f t="shared" si="10"/>
        <v>42.374926520461258</v>
      </c>
      <c r="M155" s="222">
        <f t="shared" si="11"/>
        <v>5.242637762237766E-2</v>
      </c>
      <c r="Q155" s="40"/>
    </row>
    <row r="156" spans="2:17">
      <c r="B156" s="63" t="s">
        <v>22</v>
      </c>
      <c r="C156" s="64" t="s">
        <v>36</v>
      </c>
      <c r="D156" s="66" t="s">
        <v>54</v>
      </c>
      <c r="E156" s="83" t="s">
        <v>307</v>
      </c>
      <c r="F156" s="79" t="s">
        <v>308</v>
      </c>
      <c r="G156" s="261">
        <f>IF(ISERROR(VLOOKUP($E156,'Res Admissions backsheet'!$D$9:$N$185,G$7,0)),"",VLOOKUP($E156,'Res Admissions backsheet'!$D$9:$N$185, G$7,0))</f>
        <v>641.9</v>
      </c>
      <c r="H156" s="261" t="str">
        <f>IF(ISERROR(VLOOKUP($E156,'Res Admissions backsheet'!$D$377:$N$553,H$7,0)),"",VLOOKUP($E156,'Res Admissions backsheet'!$D$377:$N$553,H$7,0))</f>
        <v/>
      </c>
      <c r="I156" s="261">
        <f>IF(ISERROR(VLOOKUP($E156,'Res Admissions backsheet'!$D$9:$N$185,I$7,0)),"",VLOOKUP($E156,'Res Admissions backsheet'!$D$9:$N$185, I$7,0))</f>
        <v>624.79999999999995</v>
      </c>
      <c r="J156" s="261">
        <f t="shared" si="8"/>
        <v>17.100000000000023</v>
      </c>
      <c r="K156" s="222">
        <f t="shared" si="9"/>
        <v>2.6639663498987418E-2</v>
      </c>
      <c r="L156" s="261" t="str">
        <f t="shared" si="10"/>
        <v/>
      </c>
      <c r="M156" s="222" t="str">
        <f t="shared" si="11"/>
        <v/>
      </c>
      <c r="Q156" s="40"/>
    </row>
    <row r="157" spans="2:17">
      <c r="B157" s="63" t="s">
        <v>20</v>
      </c>
      <c r="C157" s="64" t="s">
        <v>30</v>
      </c>
      <c r="D157" s="66" t="s">
        <v>48</v>
      </c>
      <c r="E157" s="83" t="s">
        <v>309</v>
      </c>
      <c r="F157" s="79" t="s">
        <v>310</v>
      </c>
      <c r="G157" s="261">
        <f>IF(ISERROR(VLOOKUP($E157,'Res Admissions backsheet'!$D$9:$N$185,G$7,0)),"",VLOOKUP($E157,'Res Admissions backsheet'!$D$9:$N$185, G$7,0))</f>
        <v>731.7</v>
      </c>
      <c r="H157" s="261">
        <f>IF(ISERROR(VLOOKUP($E157,'Res Admissions backsheet'!$D$377:$N$553,H$7,0)),"",VLOOKUP($E157,'Res Admissions backsheet'!$D$377:$N$553,H$7,0))</f>
        <v>588.58943938803691</v>
      </c>
      <c r="I157" s="261">
        <f>IF(ISERROR(VLOOKUP($E157,'Res Admissions backsheet'!$D$9:$N$185,I$7,0)),"",VLOOKUP($E157,'Res Admissions backsheet'!$D$9:$N$185, I$7,0))</f>
        <v>579</v>
      </c>
      <c r="J157" s="261">
        <f t="shared" si="8"/>
        <v>152.70000000000005</v>
      </c>
      <c r="K157" s="222">
        <f t="shared" si="9"/>
        <v>0.20869208692086927</v>
      </c>
      <c r="L157" s="261">
        <f t="shared" si="10"/>
        <v>9.589439388036908</v>
      </c>
      <c r="M157" s="222">
        <f t="shared" si="11"/>
        <v>1.6292238267147905E-2</v>
      </c>
      <c r="Q157" s="40"/>
    </row>
    <row r="158" spans="2:17">
      <c r="B158" s="63" t="s">
        <v>20</v>
      </c>
      <c r="C158" s="64" t="s">
        <v>28</v>
      </c>
      <c r="D158" s="66" t="s">
        <v>50</v>
      </c>
      <c r="E158" s="83" t="s">
        <v>311</v>
      </c>
      <c r="F158" s="79" t="s">
        <v>312</v>
      </c>
      <c r="G158" s="261">
        <f>IF(ISERROR(VLOOKUP($E158,'Res Admissions backsheet'!$D$9:$N$185,G$7,0)),"",VLOOKUP($E158,'Res Admissions backsheet'!$D$9:$N$185, G$7,0))</f>
        <v>1090.5999999999999</v>
      </c>
      <c r="H158" s="261">
        <f>IF(ISERROR(VLOOKUP($E158,'Res Admissions backsheet'!$D$377:$N$553,H$7,0)),"",VLOOKUP($E158,'Res Admissions backsheet'!$D$377:$N$553,H$7,0))</f>
        <v>916.56318372656847</v>
      </c>
      <c r="I158" s="261">
        <f>IF(ISERROR(VLOOKUP($E158,'Res Admissions backsheet'!$D$9:$N$185,I$7,0)),"",VLOOKUP($E158,'Res Admissions backsheet'!$D$9:$N$185, I$7,0))</f>
        <v>700.7</v>
      </c>
      <c r="J158" s="261">
        <f t="shared" si="8"/>
        <v>389.89999999999986</v>
      </c>
      <c r="K158" s="222">
        <f t="shared" si="9"/>
        <v>0.35750962772785611</v>
      </c>
      <c r="L158" s="261">
        <f t="shared" si="10"/>
        <v>215.86318372656842</v>
      </c>
      <c r="M158" s="222">
        <f t="shared" si="11"/>
        <v>0.23551369677419345</v>
      </c>
      <c r="Q158" s="40"/>
    </row>
    <row r="159" spans="2:17">
      <c r="B159" s="63" t="s">
        <v>22</v>
      </c>
      <c r="C159" s="64" t="s">
        <v>36</v>
      </c>
      <c r="D159" s="66" t="s">
        <v>54</v>
      </c>
      <c r="E159" s="83" t="s">
        <v>313</v>
      </c>
      <c r="F159" s="79" t="s">
        <v>314</v>
      </c>
      <c r="G159" s="261">
        <f>IF(ISERROR(VLOOKUP($E159,'Res Admissions backsheet'!$D$9:$N$185,G$7,0)),"",VLOOKUP($E159,'Res Admissions backsheet'!$D$9:$N$185, G$7,0))</f>
        <v>725.4</v>
      </c>
      <c r="H159" s="261" t="str">
        <f>IF(ISERROR(VLOOKUP($E159,'Res Admissions backsheet'!$D$377:$N$553,H$7,0)),"",VLOOKUP($E159,'Res Admissions backsheet'!$D$377:$N$553,H$7,0))</f>
        <v/>
      </c>
      <c r="I159" s="261">
        <f>IF(ISERROR(VLOOKUP($E159,'Res Admissions backsheet'!$D$9:$N$185,I$7,0)),"",VLOOKUP($E159,'Res Admissions backsheet'!$D$9:$N$185, I$7,0))</f>
        <v>859.8</v>
      </c>
      <c r="J159" s="261">
        <f t="shared" si="8"/>
        <v>-134.39999999999998</v>
      </c>
      <c r="K159" s="222">
        <f t="shared" si="9"/>
        <v>-0.18527708850289493</v>
      </c>
      <c r="L159" s="261" t="str">
        <f t="shared" si="10"/>
        <v/>
      </c>
      <c r="M159" s="222" t="str">
        <f t="shared" si="11"/>
        <v/>
      </c>
      <c r="Q159" s="40"/>
    </row>
    <row r="160" spans="2:17">
      <c r="B160" s="63" t="s">
        <v>22</v>
      </c>
      <c r="C160" s="64" t="s">
        <v>38</v>
      </c>
      <c r="D160" s="66" t="s">
        <v>60</v>
      </c>
      <c r="E160" s="83" t="s">
        <v>315</v>
      </c>
      <c r="F160" s="79" t="s">
        <v>316</v>
      </c>
      <c r="G160" s="261">
        <f>IF(ISERROR(VLOOKUP($E160,'Res Admissions backsheet'!$D$9:$N$185,G$7,0)),"",VLOOKUP($E160,'Res Admissions backsheet'!$D$9:$N$185, G$7,0))</f>
        <v>637.5</v>
      </c>
      <c r="H160" s="261">
        <f>IF(ISERROR(VLOOKUP($E160,'Res Admissions backsheet'!$D$377:$N$553,H$7,0)),"",VLOOKUP($E160,'Res Admissions backsheet'!$D$377:$N$553,H$7,0))</f>
        <v>682.26355209848646</v>
      </c>
      <c r="I160" s="261">
        <f>IF(ISERROR(VLOOKUP($E160,'Res Admissions backsheet'!$D$9:$N$185,I$7,0)),"",VLOOKUP($E160,'Res Admissions backsheet'!$D$9:$N$185, I$7,0))</f>
        <v>660.6</v>
      </c>
      <c r="J160" s="261">
        <f t="shared" si="8"/>
        <v>-23.100000000000023</v>
      </c>
      <c r="K160" s="222">
        <f t="shared" si="9"/>
        <v>-3.6235294117647095E-2</v>
      </c>
      <c r="L160" s="261">
        <f t="shared" si="10"/>
        <v>21.663552098486434</v>
      </c>
      <c r="M160" s="222">
        <f t="shared" si="11"/>
        <v>3.1752468722467016E-2</v>
      </c>
      <c r="Q160" s="40"/>
    </row>
    <row r="161" spans="2:17">
      <c r="B161" s="63" t="s">
        <v>20</v>
      </c>
      <c r="C161" s="64" t="s">
        <v>28</v>
      </c>
      <c r="D161" s="66" t="s">
        <v>50</v>
      </c>
      <c r="E161" s="83" t="s">
        <v>317</v>
      </c>
      <c r="F161" s="79" t="s">
        <v>318</v>
      </c>
      <c r="G161" s="261">
        <f>IF(ISERROR(VLOOKUP($E161,'Res Admissions backsheet'!$D$9:$N$185,G$7,0)),"",VLOOKUP($E161,'Res Admissions backsheet'!$D$9:$N$185, G$7,0))</f>
        <v>767</v>
      </c>
      <c r="H161" s="261">
        <f>IF(ISERROR(VLOOKUP($E161,'Res Admissions backsheet'!$D$377:$N$553,H$7,0)),"",VLOOKUP($E161,'Res Admissions backsheet'!$D$377:$N$553,H$7,0))</f>
        <v>904.09948974642521</v>
      </c>
      <c r="I161" s="261">
        <f>IF(ISERROR(VLOOKUP($E161,'Res Admissions backsheet'!$D$9:$N$185,I$7,0)),"",VLOOKUP($E161,'Res Admissions backsheet'!$D$9:$N$185, I$7,0))</f>
        <v>942.9</v>
      </c>
      <c r="J161" s="261">
        <f t="shared" si="8"/>
        <v>-175.89999999999998</v>
      </c>
      <c r="K161" s="222">
        <f t="shared" si="9"/>
        <v>-0.22933507170795303</v>
      </c>
      <c r="L161" s="261">
        <f t="shared" si="10"/>
        <v>-38.800510253574771</v>
      </c>
      <c r="M161" s="222">
        <f t="shared" si="11"/>
        <v>-4.291619527897006E-2</v>
      </c>
      <c r="Q161" s="40"/>
    </row>
    <row r="162" spans="2:17">
      <c r="B162" s="63" t="s">
        <v>26</v>
      </c>
      <c r="C162" s="64" t="s">
        <v>42</v>
      </c>
      <c r="D162" s="66" t="s">
        <v>64</v>
      </c>
      <c r="E162" s="83" t="s">
        <v>319</v>
      </c>
      <c r="F162" s="79" t="s">
        <v>320</v>
      </c>
      <c r="G162" s="261">
        <f>IF(ISERROR(VLOOKUP($E162,'Res Admissions backsheet'!$D$9:$N$185,G$7,0)),"",VLOOKUP($E162,'Res Admissions backsheet'!$D$9:$N$185, G$7,0))</f>
        <v>564.5</v>
      </c>
      <c r="H162" s="261">
        <f>IF(ISERROR(VLOOKUP($E162,'Res Admissions backsheet'!$D$377:$N$553,H$7,0)),"",VLOOKUP($E162,'Res Admissions backsheet'!$D$377:$N$553,H$7,0))</f>
        <v>561.98697925077624</v>
      </c>
      <c r="I162" s="261">
        <f>IF(ISERROR(VLOOKUP($E162,'Res Admissions backsheet'!$D$9:$N$185,I$7,0)),"",VLOOKUP($E162,'Res Admissions backsheet'!$D$9:$N$185, I$7,0))</f>
        <v>632.1</v>
      </c>
      <c r="J162" s="261">
        <f t="shared" si="8"/>
        <v>-67.600000000000023</v>
      </c>
      <c r="K162" s="222">
        <f t="shared" si="9"/>
        <v>-0.1197519929140833</v>
      </c>
      <c r="L162" s="261">
        <f t="shared" si="10"/>
        <v>-70.113020749223779</v>
      </c>
      <c r="M162" s="222">
        <f t="shared" si="11"/>
        <v>-0.12475915517241395</v>
      </c>
      <c r="Q162" s="40"/>
    </row>
    <row r="163" spans="2:17">
      <c r="B163" s="63" t="s">
        <v>24</v>
      </c>
      <c r="C163" s="64" t="s">
        <v>40</v>
      </c>
      <c r="D163" s="66" t="s">
        <v>70</v>
      </c>
      <c r="E163" s="83" t="s">
        <v>321</v>
      </c>
      <c r="F163" s="79" t="s">
        <v>322</v>
      </c>
      <c r="G163" s="261">
        <f>IF(ISERROR(VLOOKUP($E163,'Res Admissions backsheet'!$D$9:$N$185,G$7,0)),"",VLOOKUP($E163,'Res Admissions backsheet'!$D$9:$N$185, G$7,0))</f>
        <v>341.2</v>
      </c>
      <c r="H163" s="261">
        <f>IF(ISERROR(VLOOKUP($E163,'Res Admissions backsheet'!$D$377:$N$553,H$7,0)),"",VLOOKUP($E163,'Res Admissions backsheet'!$D$377:$N$553,H$7,0))</f>
        <v>288.47110315328757</v>
      </c>
      <c r="I163" s="261">
        <f>IF(ISERROR(VLOOKUP($E163,'Res Admissions backsheet'!$D$9:$N$185,I$7,0)),"",VLOOKUP($E163,'Res Admissions backsheet'!$D$9:$N$185, I$7,0))</f>
        <v>275.2</v>
      </c>
      <c r="J163" s="261">
        <f t="shared" si="8"/>
        <v>66</v>
      </c>
      <c r="K163" s="222">
        <f t="shared" si="9"/>
        <v>0.19343493552168817</v>
      </c>
      <c r="L163" s="261">
        <f t="shared" si="10"/>
        <v>13.271103153287584</v>
      </c>
      <c r="M163" s="222">
        <f t="shared" si="11"/>
        <v>4.6004965517241404E-2</v>
      </c>
      <c r="Q163" s="40"/>
    </row>
    <row r="164" spans="2:17">
      <c r="B164" s="63" t="s">
        <v>26</v>
      </c>
      <c r="C164" s="64" t="s">
        <v>44</v>
      </c>
      <c r="D164" s="66" t="s">
        <v>66</v>
      </c>
      <c r="E164" s="83" t="s">
        <v>323</v>
      </c>
      <c r="F164" s="79" t="s">
        <v>324</v>
      </c>
      <c r="G164" s="261">
        <f>IF(ISERROR(VLOOKUP($E164,'Res Admissions backsheet'!$D$9:$N$185,G$7,0)),"",VLOOKUP($E164,'Res Admissions backsheet'!$D$9:$N$185, G$7,0))</f>
        <v>676.2</v>
      </c>
      <c r="H164" s="261">
        <f>IF(ISERROR(VLOOKUP($E164,'Res Admissions backsheet'!$D$377:$N$553,H$7,0)),"",VLOOKUP($E164,'Res Admissions backsheet'!$D$377:$N$553,H$7,0))</f>
        <v>740.94235770882483</v>
      </c>
      <c r="I164" s="261">
        <f>IF(ISERROR(VLOOKUP($E164,'Res Admissions backsheet'!$D$9:$N$185,I$7,0)),"",VLOOKUP($E164,'Res Admissions backsheet'!$D$9:$N$185, I$7,0))</f>
        <v>665.3</v>
      </c>
      <c r="J164" s="261">
        <f t="shared" si="8"/>
        <v>10.900000000000091</v>
      </c>
      <c r="K164" s="222">
        <f t="shared" si="9"/>
        <v>1.6119491274770911E-2</v>
      </c>
      <c r="L164" s="261">
        <f t="shared" si="10"/>
        <v>75.642357708824875</v>
      </c>
      <c r="M164" s="222">
        <f t="shared" si="11"/>
        <v>0.10208939591836748</v>
      </c>
      <c r="Q164" s="40"/>
    </row>
    <row r="165" spans="2:17">
      <c r="B165" s="63" t="s">
        <v>20</v>
      </c>
      <c r="C165" s="64" t="s">
        <v>30</v>
      </c>
      <c r="D165" s="66" t="s">
        <v>48</v>
      </c>
      <c r="E165" s="83" t="s">
        <v>325</v>
      </c>
      <c r="F165" s="79" t="s">
        <v>326</v>
      </c>
      <c r="G165" s="261">
        <f>IF(ISERROR(VLOOKUP($E165,'Res Admissions backsheet'!$D$9:$N$185,G$7,0)),"",VLOOKUP($E165,'Res Admissions backsheet'!$D$9:$N$185, G$7,0))</f>
        <v>534.5</v>
      </c>
      <c r="H165" s="261">
        <f>IF(ISERROR(VLOOKUP($E165,'Res Admissions backsheet'!$D$377:$N$553,H$7,0)),"",VLOOKUP($E165,'Res Admissions backsheet'!$D$377:$N$553,H$7,0))</f>
        <v>633.75322744699167</v>
      </c>
      <c r="I165" s="261">
        <f>IF(ISERROR(VLOOKUP($E165,'Res Admissions backsheet'!$D$9:$N$185,I$7,0)),"",VLOOKUP($E165,'Res Admissions backsheet'!$D$9:$N$185, I$7,0))</f>
        <v>633.79999999999995</v>
      </c>
      <c r="J165" s="261">
        <f t="shared" si="8"/>
        <v>-99.299999999999955</v>
      </c>
      <c r="K165" s="222">
        <f t="shared" si="9"/>
        <v>-0.18578110383536006</v>
      </c>
      <c r="L165" s="261">
        <f t="shared" si="10"/>
        <v>-4.6772553008281648E-2</v>
      </c>
      <c r="M165" s="222">
        <f t="shared" si="11"/>
        <v>-7.3802469135660206E-5</v>
      </c>
      <c r="Q165" s="40"/>
    </row>
    <row r="166" spans="2:17">
      <c r="B166" s="63" t="s">
        <v>22</v>
      </c>
      <c r="C166" s="64" t="s">
        <v>36</v>
      </c>
      <c r="D166" s="66" t="s">
        <v>54</v>
      </c>
      <c r="E166" s="83" t="s">
        <v>327</v>
      </c>
      <c r="F166" s="79" t="s">
        <v>328</v>
      </c>
      <c r="G166" s="261">
        <f>IF(ISERROR(VLOOKUP($E166,'Res Admissions backsheet'!$D$9:$N$185,G$7,0)),"",VLOOKUP($E166,'Res Admissions backsheet'!$D$9:$N$185, G$7,0))</f>
        <v>701.3</v>
      </c>
      <c r="H166" s="261">
        <f>IF(ISERROR(VLOOKUP($E166,'Res Admissions backsheet'!$D$377:$N$553,H$7,0)),"",VLOOKUP($E166,'Res Admissions backsheet'!$D$377:$N$553,H$7,0))</f>
        <v>499.55396966993754</v>
      </c>
      <c r="I166" s="261">
        <f>IF(ISERROR(VLOOKUP($E166,'Res Admissions backsheet'!$D$9:$N$185,I$7,0)),"",VLOOKUP($E166,'Res Admissions backsheet'!$D$9:$N$185, I$7,0))</f>
        <v>460.3</v>
      </c>
      <c r="J166" s="261">
        <f t="shared" si="8"/>
        <v>240.99999999999994</v>
      </c>
      <c r="K166" s="222">
        <f t="shared" si="9"/>
        <v>0.34364751176386704</v>
      </c>
      <c r="L166" s="261">
        <f t="shared" si="10"/>
        <v>39.253969669937533</v>
      </c>
      <c r="M166" s="222">
        <f t="shared" si="11"/>
        <v>7.8578035714285677E-2</v>
      </c>
      <c r="Q166" s="40"/>
    </row>
    <row r="167" spans="2:17">
      <c r="B167" s="63" t="s">
        <v>22</v>
      </c>
      <c r="C167" s="64" t="s">
        <v>38</v>
      </c>
      <c r="D167" s="66" t="s">
        <v>60</v>
      </c>
      <c r="E167" s="83" t="s">
        <v>329</v>
      </c>
      <c r="F167" s="79" t="s">
        <v>330</v>
      </c>
      <c r="G167" s="261">
        <f>IF(ISERROR(VLOOKUP($E167,'Res Admissions backsheet'!$D$9:$N$185,G$7,0)),"",VLOOKUP($E167,'Res Admissions backsheet'!$D$9:$N$185, G$7,0))</f>
        <v>438.5</v>
      </c>
      <c r="H167" s="261">
        <f>IF(ISERROR(VLOOKUP($E167,'Res Admissions backsheet'!$D$377:$N$553,H$7,0)),"",VLOOKUP($E167,'Res Admissions backsheet'!$D$377:$N$553,H$7,0))</f>
        <v>674.10811993871744</v>
      </c>
      <c r="I167" s="261">
        <f>IF(ISERROR(VLOOKUP($E167,'Res Admissions backsheet'!$D$9:$N$185,I$7,0)),"",VLOOKUP($E167,'Res Admissions backsheet'!$D$9:$N$185, I$7,0))</f>
        <v>674.1</v>
      </c>
      <c r="J167" s="261">
        <f t="shared" si="8"/>
        <v>-235.60000000000002</v>
      </c>
      <c r="K167" s="222">
        <f t="shared" si="9"/>
        <v>-0.53728620296465224</v>
      </c>
      <c r="L167" s="261">
        <f t="shared" si="10"/>
        <v>8.1199387174137883E-3</v>
      </c>
      <c r="M167" s="222">
        <f t="shared" si="11"/>
        <v>1.2045454545410259E-5</v>
      </c>
      <c r="Q167" s="40"/>
    </row>
    <row r="168" spans="2:17">
      <c r="B168" s="63" t="s">
        <v>26</v>
      </c>
      <c r="C168" s="64" t="s">
        <v>44</v>
      </c>
      <c r="D168" s="66" t="s">
        <v>62</v>
      </c>
      <c r="E168" s="83" t="s">
        <v>331</v>
      </c>
      <c r="F168" s="79" t="s">
        <v>332</v>
      </c>
      <c r="G168" s="261">
        <f>IF(ISERROR(VLOOKUP($E168,'Res Admissions backsheet'!$D$9:$N$185,G$7,0)),"",VLOOKUP($E168,'Res Admissions backsheet'!$D$9:$N$185, G$7,0))</f>
        <v>606.29999999999995</v>
      </c>
      <c r="H168" s="261">
        <f>IF(ISERROR(VLOOKUP($E168,'Res Admissions backsheet'!$D$377:$N$553,H$7,0)),"",VLOOKUP($E168,'Res Admissions backsheet'!$D$377:$N$553,H$7,0))</f>
        <v>574.26031190788513</v>
      </c>
      <c r="I168" s="261">
        <f>IF(ISERROR(VLOOKUP($E168,'Res Admissions backsheet'!$D$9:$N$185,I$7,0)),"",VLOOKUP($E168,'Res Admissions backsheet'!$D$9:$N$185, I$7,0))</f>
        <v>513</v>
      </c>
      <c r="J168" s="261">
        <f t="shared" si="8"/>
        <v>93.299999999999955</v>
      </c>
      <c r="K168" s="222">
        <f t="shared" si="9"/>
        <v>0.1538842157347847</v>
      </c>
      <c r="L168" s="261">
        <f t="shared" si="10"/>
        <v>61.260311907885125</v>
      </c>
      <c r="M168" s="222">
        <f t="shared" si="11"/>
        <v>0.10667690355329945</v>
      </c>
      <c r="Q168" s="40"/>
    </row>
    <row r="169" spans="2:17">
      <c r="B169" s="63" t="s">
        <v>24</v>
      </c>
      <c r="C169" s="64" t="s">
        <v>40</v>
      </c>
      <c r="D169" s="66" t="s">
        <v>70</v>
      </c>
      <c r="E169" s="83" t="s">
        <v>333</v>
      </c>
      <c r="F169" s="79" t="s">
        <v>334</v>
      </c>
      <c r="G169" s="261">
        <f>IF(ISERROR(VLOOKUP($E169,'Res Admissions backsheet'!$D$9:$N$185,G$7,0)),"",VLOOKUP($E169,'Res Admissions backsheet'!$D$9:$N$185, G$7,0))</f>
        <v>591</v>
      </c>
      <c r="H169" s="261">
        <f>IF(ISERROR(VLOOKUP($E169,'Res Admissions backsheet'!$D$377:$N$553,H$7,0)),"",VLOOKUP($E169,'Res Admissions backsheet'!$D$377:$N$553,H$7,0))</f>
        <v>537.08729081863407</v>
      </c>
      <c r="I169" s="261">
        <f>IF(ISERROR(VLOOKUP($E169,'Res Admissions backsheet'!$D$9:$N$185,I$7,0)),"",VLOOKUP($E169,'Res Admissions backsheet'!$D$9:$N$185, I$7,0))</f>
        <v>542.70000000000005</v>
      </c>
      <c r="J169" s="261">
        <f t="shared" si="8"/>
        <v>48.299999999999955</v>
      </c>
      <c r="K169" s="222">
        <f t="shared" si="9"/>
        <v>8.1725888324873014E-2</v>
      </c>
      <c r="L169" s="261">
        <f t="shared" si="10"/>
        <v>-5.6127091813659717</v>
      </c>
      <c r="M169" s="222">
        <f t="shared" si="11"/>
        <v>-1.0450273684210665E-2</v>
      </c>
      <c r="Q169" s="40"/>
    </row>
    <row r="170" spans="2:17">
      <c r="B170" s="63" t="s">
        <v>20</v>
      </c>
      <c r="C170" s="64" t="s">
        <v>30</v>
      </c>
      <c r="D170" s="66" t="s">
        <v>48</v>
      </c>
      <c r="E170" s="83" t="s">
        <v>335</v>
      </c>
      <c r="F170" s="79" t="s">
        <v>336</v>
      </c>
      <c r="G170" s="261">
        <f>IF(ISERROR(VLOOKUP($E170,'Res Admissions backsheet'!$D$9:$N$185,G$7,0)),"",VLOOKUP($E170,'Res Admissions backsheet'!$D$9:$N$185, G$7,0))</f>
        <v>543</v>
      </c>
      <c r="H170" s="261">
        <f>IF(ISERROR(VLOOKUP($E170,'Res Admissions backsheet'!$D$377:$N$553,H$7,0)),"",VLOOKUP($E170,'Res Admissions backsheet'!$D$377:$N$553,H$7,0))</f>
        <v>715.02303683375715</v>
      </c>
      <c r="I170" s="261">
        <f>IF(ISERROR(VLOOKUP($E170,'Res Admissions backsheet'!$D$9:$N$185,I$7,0)),"",VLOOKUP($E170,'Res Admissions backsheet'!$D$9:$N$185, I$7,0))</f>
        <v>735.2</v>
      </c>
      <c r="J170" s="261">
        <f t="shared" si="8"/>
        <v>-192.20000000000005</v>
      </c>
      <c r="K170" s="222">
        <f t="shared" si="9"/>
        <v>-0.35395948434622476</v>
      </c>
      <c r="L170" s="261">
        <f t="shared" si="10"/>
        <v>-20.176963166242899</v>
      </c>
      <c r="M170" s="222">
        <f t="shared" si="11"/>
        <v>-2.8218619718309919E-2</v>
      </c>
      <c r="Q170" s="40"/>
    </row>
    <row r="171" spans="2:17">
      <c r="B171" s="63" t="s">
        <v>20</v>
      </c>
      <c r="C171" s="64" t="s">
        <v>32</v>
      </c>
      <c r="D171" s="66" t="s">
        <v>46</v>
      </c>
      <c r="E171" s="83" t="s">
        <v>337</v>
      </c>
      <c r="F171" s="79" t="s">
        <v>338</v>
      </c>
      <c r="G171" s="261">
        <f>IF(ISERROR(VLOOKUP($E171,'Res Admissions backsheet'!$D$9:$N$185,G$7,0)),"",VLOOKUP($E171,'Res Admissions backsheet'!$D$9:$N$185, G$7,0))</f>
        <v>748.3</v>
      </c>
      <c r="H171" s="261">
        <f>IF(ISERROR(VLOOKUP($E171,'Res Admissions backsheet'!$D$377:$N$553,H$7,0)),"",VLOOKUP($E171,'Res Admissions backsheet'!$D$377:$N$553,H$7,0))</f>
        <v>734.02765481383699</v>
      </c>
      <c r="I171" s="261">
        <f>IF(ISERROR(VLOOKUP($E171,'Res Admissions backsheet'!$D$9:$N$185,I$7,0)),"",VLOOKUP($E171,'Res Admissions backsheet'!$D$9:$N$185, I$7,0))</f>
        <v>735.6</v>
      </c>
      <c r="J171" s="261">
        <f t="shared" si="8"/>
        <v>12.699999999999932</v>
      </c>
      <c r="K171" s="222">
        <f t="shared" si="9"/>
        <v>1.6971802752906499E-2</v>
      </c>
      <c r="L171" s="261">
        <f t="shared" si="10"/>
        <v>-1.5723451861630338</v>
      </c>
      <c r="M171" s="222">
        <f t="shared" si="11"/>
        <v>-2.142078947368556E-3</v>
      </c>
      <c r="Q171" s="40"/>
    </row>
    <row r="172" spans="2:17">
      <c r="B172" s="63" t="s">
        <v>22</v>
      </c>
      <c r="C172" s="64" t="s">
        <v>36</v>
      </c>
      <c r="D172" s="66" t="s">
        <v>56</v>
      </c>
      <c r="E172" s="83" t="s">
        <v>339</v>
      </c>
      <c r="F172" s="79" t="s">
        <v>340</v>
      </c>
      <c r="G172" s="261">
        <f>IF(ISERROR(VLOOKUP($E172,'Res Admissions backsheet'!$D$9:$N$185,G$7,0)),"",VLOOKUP($E172,'Res Admissions backsheet'!$D$9:$N$185, G$7,0))</f>
        <v>480</v>
      </c>
      <c r="H172" s="261">
        <f>IF(ISERROR(VLOOKUP($E172,'Res Admissions backsheet'!$D$377:$N$553,H$7,0)),"",VLOOKUP($E172,'Res Admissions backsheet'!$D$377:$N$553,H$7,0))</f>
        <v>612.36115066932496</v>
      </c>
      <c r="I172" s="261">
        <f>IF(ISERROR(VLOOKUP($E172,'Res Admissions backsheet'!$D$9:$N$185,I$7,0)),"",VLOOKUP($E172,'Res Admissions backsheet'!$D$9:$N$185, I$7,0))</f>
        <v>551.29999999999995</v>
      </c>
      <c r="J172" s="261">
        <f t="shared" si="8"/>
        <v>-71.299999999999955</v>
      </c>
      <c r="K172" s="222">
        <f t="shared" si="9"/>
        <v>-0.14854166666666657</v>
      </c>
      <c r="L172" s="261">
        <f t="shared" si="10"/>
        <v>61.061150669325002</v>
      </c>
      <c r="M172" s="222">
        <f t="shared" si="11"/>
        <v>9.9714279069767486E-2</v>
      </c>
      <c r="Q172" s="40"/>
    </row>
    <row r="173" spans="2:17">
      <c r="B173" s="63" t="s">
        <v>24</v>
      </c>
      <c r="C173" s="64" t="s">
        <v>40</v>
      </c>
      <c r="D173" s="66" t="s">
        <v>70</v>
      </c>
      <c r="E173" s="83" t="s">
        <v>341</v>
      </c>
      <c r="F173" s="79" t="s">
        <v>342</v>
      </c>
      <c r="G173" s="261">
        <f>IF(ISERROR(VLOOKUP($E173,'Res Admissions backsheet'!$D$9:$N$185,G$7,0)),"",VLOOKUP($E173,'Res Admissions backsheet'!$D$9:$N$185, G$7,0))</f>
        <v>359.9</v>
      </c>
      <c r="H173" s="261">
        <f>IF(ISERROR(VLOOKUP($E173,'Res Admissions backsheet'!$D$377:$N$553,H$7,0)),"",VLOOKUP($E173,'Res Admissions backsheet'!$D$377:$N$553,H$7,0))</f>
        <v>333.56048922205088</v>
      </c>
      <c r="I173" s="261">
        <f>IF(ISERROR(VLOOKUP($E173,'Res Admissions backsheet'!$D$9:$N$185,I$7,0)),"",VLOOKUP($E173,'Res Admissions backsheet'!$D$9:$N$185, I$7,0))</f>
        <v>355.1</v>
      </c>
      <c r="J173" s="261">
        <f t="shared" si="8"/>
        <v>4.7999999999999545</v>
      </c>
      <c r="K173" s="222">
        <f t="shared" si="9"/>
        <v>1.3337038066129354E-2</v>
      </c>
      <c r="L173" s="261">
        <f t="shared" si="10"/>
        <v>-21.539510777949147</v>
      </c>
      <c r="M173" s="222">
        <f t="shared" si="11"/>
        <v>-6.457452688172044E-2</v>
      </c>
      <c r="Q173" s="40"/>
    </row>
    <row r="174" spans="2:17">
      <c r="B174" s="63" t="s">
        <v>24</v>
      </c>
      <c r="C174" s="64" t="s">
        <v>40</v>
      </c>
      <c r="D174" s="66" t="s">
        <v>70</v>
      </c>
      <c r="E174" s="83" t="s">
        <v>343</v>
      </c>
      <c r="F174" s="79" t="s">
        <v>344</v>
      </c>
      <c r="G174" s="261">
        <f>IF(ISERROR(VLOOKUP($E174,'Res Admissions backsheet'!$D$9:$N$185,G$7,0)),"",VLOOKUP($E174,'Res Admissions backsheet'!$D$9:$N$185, G$7,0))</f>
        <v>465.2</v>
      </c>
      <c r="H174" s="261">
        <f>IF(ISERROR(VLOOKUP($E174,'Res Admissions backsheet'!$D$377:$N$553,H$7,0)),"",VLOOKUP($E174,'Res Admissions backsheet'!$D$377:$N$553,H$7,0))</f>
        <v>433.31399911290049</v>
      </c>
      <c r="I174" s="261">
        <f>IF(ISERROR(VLOOKUP($E174,'Res Admissions backsheet'!$D$9:$N$185,I$7,0)),"",VLOOKUP($E174,'Res Admissions backsheet'!$D$9:$N$185, I$7,0))</f>
        <v>317.3</v>
      </c>
      <c r="J174" s="261">
        <f t="shared" si="8"/>
        <v>147.89999999999998</v>
      </c>
      <c r="K174" s="222">
        <f t="shared" si="9"/>
        <v>0.31792777300085978</v>
      </c>
      <c r="L174" s="261">
        <f t="shared" si="10"/>
        <v>116.01399911290048</v>
      </c>
      <c r="M174" s="222">
        <f t="shared" si="11"/>
        <v>0.26773655905511812</v>
      </c>
      <c r="Q174" s="40"/>
    </row>
    <row r="175" spans="2:17">
      <c r="B175" s="63" t="s">
        <v>20</v>
      </c>
      <c r="C175" s="64" t="s">
        <v>30</v>
      </c>
      <c r="D175" s="66" t="s">
        <v>52</v>
      </c>
      <c r="E175" s="83" t="s">
        <v>345</v>
      </c>
      <c r="F175" s="79" t="s">
        <v>346</v>
      </c>
      <c r="G175" s="261">
        <f>IF(ISERROR(VLOOKUP($E175,'Res Admissions backsheet'!$D$9:$N$185,G$7,0)),"",VLOOKUP($E175,'Res Admissions backsheet'!$D$9:$N$185, G$7,0))</f>
        <v>745.9</v>
      </c>
      <c r="H175" s="261">
        <f>IF(ISERROR(VLOOKUP($E175,'Res Admissions backsheet'!$D$377:$N$553,H$7,0)),"",VLOOKUP($E175,'Res Admissions backsheet'!$D$377:$N$553,H$7,0))</f>
        <v>694.21846187222047</v>
      </c>
      <c r="I175" s="261">
        <f>IF(ISERROR(VLOOKUP($E175,'Res Admissions backsheet'!$D$9:$N$185,I$7,0)),"",VLOOKUP($E175,'Res Admissions backsheet'!$D$9:$N$185, I$7,0))</f>
        <v>696.9</v>
      </c>
      <c r="J175" s="261">
        <f t="shared" si="8"/>
        <v>49</v>
      </c>
      <c r="K175" s="222">
        <f t="shared" si="9"/>
        <v>6.5692452071323237E-2</v>
      </c>
      <c r="L175" s="261">
        <f t="shared" si="10"/>
        <v>-2.6815381277795041</v>
      </c>
      <c r="M175" s="222">
        <f t="shared" si="11"/>
        <v>-3.8626718749998823E-3</v>
      </c>
      <c r="Q175" s="40"/>
    </row>
    <row r="176" spans="2:17">
      <c r="B176" s="63" t="s">
        <v>22</v>
      </c>
      <c r="C176" s="64" t="s">
        <v>36</v>
      </c>
      <c r="D176" s="66" t="s">
        <v>56</v>
      </c>
      <c r="E176" s="83" t="s">
        <v>347</v>
      </c>
      <c r="F176" s="79" t="s">
        <v>348</v>
      </c>
      <c r="G176" s="261">
        <f>IF(ISERROR(VLOOKUP($E176,'Res Admissions backsheet'!$D$9:$N$185,G$7,0)),"",VLOOKUP($E176,'Res Admissions backsheet'!$D$9:$N$185, G$7,0))</f>
        <v>489.9</v>
      </c>
      <c r="H176" s="261">
        <f>IF(ISERROR(VLOOKUP($E176,'Res Admissions backsheet'!$D$377:$N$553,H$7,0)),"",VLOOKUP($E176,'Res Admissions backsheet'!$D$377:$N$553,H$7,0))</f>
        <v>635.9342897547873</v>
      </c>
      <c r="I176" s="261">
        <f>IF(ISERROR(VLOOKUP($E176,'Res Admissions backsheet'!$D$9:$N$185,I$7,0)),"",VLOOKUP($E176,'Res Admissions backsheet'!$D$9:$N$185, I$7,0))</f>
        <v>572.79999999999995</v>
      </c>
      <c r="J176" s="261">
        <f t="shared" si="8"/>
        <v>-82.899999999999977</v>
      </c>
      <c r="K176" s="222">
        <f t="shared" si="9"/>
        <v>-0.16921820779750965</v>
      </c>
      <c r="L176" s="261">
        <f t="shared" si="10"/>
        <v>63.134289754787346</v>
      </c>
      <c r="M176" s="222">
        <f t="shared" si="11"/>
        <v>9.9278008391608469E-2</v>
      </c>
      <c r="Q176" s="40"/>
    </row>
    <row r="177" spans="1:17">
      <c r="B177" s="63" t="s">
        <v>26</v>
      </c>
      <c r="C177" s="64" t="s">
        <v>42</v>
      </c>
      <c r="D177" s="66" t="s">
        <v>66</v>
      </c>
      <c r="E177" s="83" t="s">
        <v>349</v>
      </c>
      <c r="F177" s="79" t="s">
        <v>350</v>
      </c>
      <c r="G177" s="261">
        <f>IF(ISERROR(VLOOKUP($E177,'Res Admissions backsheet'!$D$9:$N$185,G$7,0)),"",VLOOKUP($E177,'Res Admissions backsheet'!$D$9:$N$185, G$7,0))</f>
        <v>580.29999999999995</v>
      </c>
      <c r="H177" s="261">
        <f>IF(ISERROR(VLOOKUP($E177,'Res Admissions backsheet'!$D$377:$N$553,H$7,0)),"",VLOOKUP($E177,'Res Admissions backsheet'!$D$377:$N$553,H$7,0))</f>
        <v>609.84411085450347</v>
      </c>
      <c r="I177" s="261">
        <f>IF(ISERROR(VLOOKUP($E177,'Res Admissions backsheet'!$D$9:$N$185,I$7,0)),"",VLOOKUP($E177,'Res Admissions backsheet'!$D$9:$N$185, I$7,0))</f>
        <v>581</v>
      </c>
      <c r="J177" s="261">
        <f t="shared" si="8"/>
        <v>-0.70000000000004547</v>
      </c>
      <c r="K177" s="222">
        <f t="shared" si="9"/>
        <v>-1.2062726176116586E-3</v>
      </c>
      <c r="L177" s="261">
        <f t="shared" si="10"/>
        <v>28.844110854503469</v>
      </c>
      <c r="M177" s="222">
        <f t="shared" si="11"/>
        <v>4.7297514792899419E-2</v>
      </c>
      <c r="Q177" s="40"/>
    </row>
    <row r="178" spans="1:17">
      <c r="B178" s="63" t="s">
        <v>26</v>
      </c>
      <c r="C178" s="64" t="s">
        <v>42</v>
      </c>
      <c r="D178" s="66" t="s">
        <v>64</v>
      </c>
      <c r="E178" s="83" t="s">
        <v>351</v>
      </c>
      <c r="F178" s="79" t="s">
        <v>352</v>
      </c>
      <c r="G178" s="261">
        <f>IF(ISERROR(VLOOKUP($E178,'Res Admissions backsheet'!$D$9:$N$185,G$7,0)),"",VLOOKUP($E178,'Res Admissions backsheet'!$D$9:$N$185, G$7,0))</f>
        <v>340.8</v>
      </c>
      <c r="H178" s="261">
        <f>IF(ISERROR(VLOOKUP($E178,'Res Admissions backsheet'!$D$377:$N$553,H$7,0)),"",VLOOKUP($E178,'Res Admissions backsheet'!$D$377:$N$553,H$7,0))</f>
        <v>597.10755961712346</v>
      </c>
      <c r="I178" s="261">
        <f>IF(ISERROR(VLOOKUP($E178,'Res Admissions backsheet'!$D$9:$N$185,I$7,0)),"",VLOOKUP($E178,'Res Admissions backsheet'!$D$9:$N$185, I$7,0))</f>
        <v>353.1</v>
      </c>
      <c r="J178" s="261">
        <f t="shared" si="8"/>
        <v>-12.300000000000011</v>
      </c>
      <c r="K178" s="222">
        <f t="shared" si="9"/>
        <v>-3.6091549295774683E-2</v>
      </c>
      <c r="L178" s="261">
        <f t="shared" si="10"/>
        <v>244.00755961712343</v>
      </c>
      <c r="M178" s="222">
        <f t="shared" si="11"/>
        <v>0.408649255376344</v>
      </c>
      <c r="Q178" s="40"/>
    </row>
    <row r="179" spans="1:17">
      <c r="B179" s="63" t="s">
        <v>24</v>
      </c>
      <c r="C179" s="64" t="s">
        <v>40</v>
      </c>
      <c r="D179" s="66" t="s">
        <v>70</v>
      </c>
      <c r="E179" s="83" t="s">
        <v>353</v>
      </c>
      <c r="F179" s="79" t="s">
        <v>354</v>
      </c>
      <c r="G179" s="261">
        <f>IF(ISERROR(VLOOKUP($E179,'Res Admissions backsheet'!$D$9:$N$185,G$7,0)),"",VLOOKUP($E179,'Res Admissions backsheet'!$D$9:$N$185, G$7,0))</f>
        <v>552.6</v>
      </c>
      <c r="H179" s="261">
        <f>IF(ISERROR(VLOOKUP($E179,'Res Admissions backsheet'!$D$377:$N$553,H$7,0)),"",VLOOKUP($E179,'Res Admissions backsheet'!$D$377:$N$553,H$7,0))</f>
        <v>320.59186189889027</v>
      </c>
      <c r="I179" s="261">
        <f>IF(ISERROR(VLOOKUP($E179,'Res Admissions backsheet'!$D$9:$N$185,I$7,0)),"",VLOOKUP($E179,'Res Admissions backsheet'!$D$9:$N$185, I$7,0))</f>
        <v>472.1</v>
      </c>
      <c r="J179" s="261">
        <f t="shared" si="8"/>
        <v>80.5</v>
      </c>
      <c r="K179" s="222">
        <f t="shared" si="9"/>
        <v>0.1456749909518639</v>
      </c>
      <c r="L179" s="261">
        <f t="shared" si="10"/>
        <v>-151.50813810110975</v>
      </c>
      <c r="M179" s="222">
        <f t="shared" si="11"/>
        <v>-0.47258884615384616</v>
      </c>
      <c r="Q179" s="40"/>
    </row>
    <row r="180" spans="1:17">
      <c r="B180" s="63" t="s">
        <v>20</v>
      </c>
      <c r="C180" s="64" t="s">
        <v>30</v>
      </c>
      <c r="D180" s="66" t="s">
        <v>48</v>
      </c>
      <c r="E180" s="83" t="s">
        <v>355</v>
      </c>
      <c r="F180" s="79" t="s">
        <v>356</v>
      </c>
      <c r="G180" s="261">
        <f>IF(ISERROR(VLOOKUP($E180,'Res Admissions backsheet'!$D$9:$N$185,G$7,0)),"",VLOOKUP($E180,'Res Admissions backsheet'!$D$9:$N$185, G$7,0))</f>
        <v>792.6</v>
      </c>
      <c r="H180" s="261">
        <f>IF(ISERROR(VLOOKUP($E180,'Res Admissions backsheet'!$D$377:$N$553,H$7,0)),"",VLOOKUP($E180,'Res Admissions backsheet'!$D$377:$N$553,H$7,0))</f>
        <v>714.23758506839158</v>
      </c>
      <c r="I180" s="261">
        <f>IF(ISERROR(VLOOKUP($E180,'Res Admissions backsheet'!$D$9:$N$185,I$7,0)),"",VLOOKUP($E180,'Res Admissions backsheet'!$D$9:$N$185, I$7,0))</f>
        <v>714.2</v>
      </c>
      <c r="J180" s="261">
        <f t="shared" si="8"/>
        <v>78.399999999999977</v>
      </c>
      <c r="K180" s="222">
        <f t="shared" si="9"/>
        <v>9.8914963411556867E-2</v>
      </c>
      <c r="L180" s="261">
        <f t="shared" si="10"/>
        <v>3.758506839153597E-2</v>
      </c>
      <c r="M180" s="222">
        <f t="shared" si="11"/>
        <v>5.2622641509319372E-5</v>
      </c>
      <c r="Q180" s="40"/>
    </row>
    <row r="181" spans="1:17">
      <c r="B181" s="63" t="s">
        <v>26</v>
      </c>
      <c r="C181" s="64" t="s">
        <v>44</v>
      </c>
      <c r="D181" s="66" t="s">
        <v>66</v>
      </c>
      <c r="E181" s="83" t="s">
        <v>357</v>
      </c>
      <c r="F181" s="79" t="s">
        <v>358</v>
      </c>
      <c r="G181" s="261">
        <f>IF(ISERROR(VLOOKUP($E181,'Res Admissions backsheet'!$D$9:$N$185,G$7,0)),"",VLOOKUP($E181,'Res Admissions backsheet'!$D$9:$N$185, G$7,0))</f>
        <v>536.20000000000005</v>
      </c>
      <c r="H181" s="261">
        <f>IF(ISERROR(VLOOKUP($E181,'Res Admissions backsheet'!$D$377:$N$553,H$7,0)),"",VLOOKUP($E181,'Res Admissions backsheet'!$D$377:$N$553,H$7,0))</f>
        <v>514.18546972354977</v>
      </c>
      <c r="I181" s="261">
        <f>IF(ISERROR(VLOOKUP($E181,'Res Admissions backsheet'!$D$9:$N$185,I$7,0)),"",VLOOKUP($E181,'Res Admissions backsheet'!$D$9:$N$185, I$7,0))</f>
        <v>494</v>
      </c>
      <c r="J181" s="261">
        <f t="shared" si="8"/>
        <v>42.200000000000045</v>
      </c>
      <c r="K181" s="222">
        <f t="shared" si="9"/>
        <v>7.8701976874300708E-2</v>
      </c>
      <c r="L181" s="261">
        <f t="shared" si="10"/>
        <v>20.185469723549772</v>
      </c>
      <c r="M181" s="222">
        <f t="shared" si="11"/>
        <v>3.9257176470588379E-2</v>
      </c>
      <c r="Q181" s="40"/>
    </row>
    <row r="182" spans="1:17">
      <c r="B182" s="63" t="s">
        <v>26</v>
      </c>
      <c r="C182" s="64" t="s">
        <v>42</v>
      </c>
      <c r="D182" s="66" t="s">
        <v>66</v>
      </c>
      <c r="E182" s="83" t="s">
        <v>359</v>
      </c>
      <c r="F182" s="79" t="s">
        <v>360</v>
      </c>
      <c r="G182" s="261">
        <f>IF(ISERROR(VLOOKUP($E182,'Res Admissions backsheet'!$D$9:$N$185,G$7,0)),"",VLOOKUP($E182,'Res Admissions backsheet'!$D$9:$N$185, G$7,0))</f>
        <v>774.2</v>
      </c>
      <c r="H182" s="261">
        <f>IF(ISERROR(VLOOKUP($E182,'Res Admissions backsheet'!$D$377:$N$553,H$7,0)),"",VLOOKUP($E182,'Res Admissions backsheet'!$D$377:$N$553,H$7,0))</f>
        <v>516.63259617171536</v>
      </c>
      <c r="I182" s="261">
        <f>IF(ISERROR(VLOOKUP($E182,'Res Admissions backsheet'!$D$9:$N$185,I$7,0)),"",VLOOKUP($E182,'Res Admissions backsheet'!$D$9:$N$185, I$7,0))</f>
        <v>315.89999999999998</v>
      </c>
      <c r="J182" s="261">
        <f t="shared" si="8"/>
        <v>458.30000000000007</v>
      </c>
      <c r="K182" s="222">
        <f t="shared" si="9"/>
        <v>0.5919659002841644</v>
      </c>
      <c r="L182" s="261">
        <f t="shared" si="10"/>
        <v>200.73259617171539</v>
      </c>
      <c r="M182" s="222">
        <f t="shared" si="11"/>
        <v>0.38854032374100733</v>
      </c>
      <c r="Q182" s="40"/>
    </row>
    <row r="183" spans="1:17">
      <c r="B183" s="63" t="s">
        <v>20</v>
      </c>
      <c r="C183" s="64" t="s">
        <v>30</v>
      </c>
      <c r="D183" s="66" t="s">
        <v>52</v>
      </c>
      <c r="E183" s="83" t="s">
        <v>361</v>
      </c>
      <c r="F183" s="79" t="s">
        <v>362</v>
      </c>
      <c r="G183" s="261">
        <f>IF(ISERROR(VLOOKUP($E183,'Res Admissions backsheet'!$D$9:$N$185,G$7,0)),"",VLOOKUP($E183,'Res Admissions backsheet'!$D$9:$N$185, G$7,0))</f>
        <v>839.4</v>
      </c>
      <c r="H183" s="261">
        <f>IF(ISERROR(VLOOKUP($E183,'Res Admissions backsheet'!$D$377:$N$553,H$7,0)),"",VLOOKUP($E183,'Res Admissions backsheet'!$D$377:$N$553,H$7,0))</f>
        <v>764.09927321026169</v>
      </c>
      <c r="I183" s="261">
        <f>IF(ISERROR(VLOOKUP($E183,'Res Admissions backsheet'!$D$9:$N$185,I$7,0)),"",VLOOKUP($E183,'Res Admissions backsheet'!$D$9:$N$185, I$7,0))</f>
        <v>795.4</v>
      </c>
      <c r="J183" s="261">
        <f t="shared" si="8"/>
        <v>44</v>
      </c>
      <c r="K183" s="222">
        <f t="shared" si="9"/>
        <v>5.2418394091017395E-2</v>
      </c>
      <c r="L183" s="261">
        <f t="shared" si="10"/>
        <v>-31.300726789738292</v>
      </c>
      <c r="M183" s="222">
        <f t="shared" si="11"/>
        <v>-4.0964214843749874E-2</v>
      </c>
      <c r="Q183" s="40"/>
    </row>
    <row r="184" spans="1:17">
      <c r="B184" s="63" t="s">
        <v>26</v>
      </c>
      <c r="C184" s="64" t="s">
        <v>42</v>
      </c>
      <c r="D184" s="66" t="s">
        <v>66</v>
      </c>
      <c r="E184" s="83" t="s">
        <v>363</v>
      </c>
      <c r="F184" s="79" t="s">
        <v>364</v>
      </c>
      <c r="G184" s="261">
        <f>IF(ISERROR(VLOOKUP($E184,'Res Admissions backsheet'!$D$9:$N$185,G$7,0)),"",VLOOKUP($E184,'Res Admissions backsheet'!$D$9:$N$185, G$7,0))</f>
        <v>484.1</v>
      </c>
      <c r="H184" s="261">
        <f>IF(ISERROR(VLOOKUP($E184,'Res Admissions backsheet'!$D$377:$N$553,H$7,0)),"",VLOOKUP($E184,'Res Admissions backsheet'!$D$377:$N$553,H$7,0))</f>
        <v>390.27210638528527</v>
      </c>
      <c r="I184" s="261">
        <f>IF(ISERROR(VLOOKUP($E184,'Res Admissions backsheet'!$D$9:$N$185,I$7,0)),"",VLOOKUP($E184,'Res Admissions backsheet'!$D$9:$N$185, I$7,0))</f>
        <v>646.79999999999995</v>
      </c>
      <c r="J184" s="261">
        <f t="shared" si="8"/>
        <v>-162.69999999999993</v>
      </c>
      <c r="K184" s="222">
        <f t="shared" si="9"/>
        <v>-0.33608758520966725</v>
      </c>
      <c r="L184" s="261">
        <f t="shared" si="10"/>
        <v>-256.52789361471469</v>
      </c>
      <c r="M184" s="222">
        <f t="shared" si="11"/>
        <v>-0.65730522222222221</v>
      </c>
      <c r="Q184" s="40"/>
    </row>
    <row r="185" spans="1:17">
      <c r="B185" s="63" t="s">
        <v>22</v>
      </c>
      <c r="C185" s="64" t="s">
        <v>36</v>
      </c>
      <c r="D185" s="66" t="s">
        <v>56</v>
      </c>
      <c r="E185" s="83" t="s">
        <v>365</v>
      </c>
      <c r="F185" s="79" t="s">
        <v>366</v>
      </c>
      <c r="G185" s="261">
        <f>IF(ISERROR(VLOOKUP($E185,'Res Admissions backsheet'!$D$9:$N$185,G$7,0)),"",VLOOKUP($E185,'Res Admissions backsheet'!$D$9:$N$185, G$7,0))</f>
        <v>644.29999999999995</v>
      </c>
      <c r="H185" s="261">
        <f>IF(ISERROR(VLOOKUP($E185,'Res Admissions backsheet'!$D$377:$N$553,H$7,0)),"",VLOOKUP($E185,'Res Admissions backsheet'!$D$377:$N$553,H$7,0))</f>
        <v>639.52398800599701</v>
      </c>
      <c r="I185" s="261">
        <f>IF(ISERROR(VLOOKUP($E185,'Res Admissions backsheet'!$D$9:$N$185,I$7,0)),"",VLOOKUP($E185,'Res Admissions backsheet'!$D$9:$N$185, I$7,0))</f>
        <v>700.4</v>
      </c>
      <c r="J185" s="261">
        <f t="shared" si="8"/>
        <v>-56.100000000000023</v>
      </c>
      <c r="K185" s="222">
        <f t="shared" si="9"/>
        <v>-8.7071240105540945E-2</v>
      </c>
      <c r="L185" s="261">
        <f t="shared" si="10"/>
        <v>-60.876011994002965</v>
      </c>
      <c r="M185" s="222">
        <f t="shared" si="11"/>
        <v>-9.5189567765567709E-2</v>
      </c>
      <c r="Q185" s="40"/>
    </row>
    <row r="186" spans="1:17">
      <c r="B186" s="63" t="s">
        <v>22</v>
      </c>
      <c r="C186" s="64" t="s">
        <v>36</v>
      </c>
      <c r="D186" s="66" t="s">
        <v>56</v>
      </c>
      <c r="E186" s="83" t="s">
        <v>367</v>
      </c>
      <c r="F186" s="79" t="s">
        <v>368</v>
      </c>
      <c r="G186" s="261">
        <f>IF(ISERROR(VLOOKUP($E186,'Res Admissions backsheet'!$D$9:$N$185,G$7,0)),"",VLOOKUP($E186,'Res Admissions backsheet'!$D$9:$N$185, G$7,0))</f>
        <v>617.79999999999995</v>
      </c>
      <c r="H186" s="261">
        <f>IF(ISERROR(VLOOKUP($E186,'Res Admissions backsheet'!$D$377:$N$553,H$7,0)),"",VLOOKUP($E186,'Res Admissions backsheet'!$D$377:$N$553,H$7,0))</f>
        <v>600.67256156494363</v>
      </c>
      <c r="I186" s="261">
        <f>IF(ISERROR(VLOOKUP($E186,'Res Admissions backsheet'!$D$9:$N$185,I$7,0)),"",VLOOKUP($E186,'Res Admissions backsheet'!$D$9:$N$185, I$7,0))</f>
        <v>635</v>
      </c>
      <c r="J186" s="261">
        <f t="shared" si="8"/>
        <v>-17.200000000000045</v>
      </c>
      <c r="K186" s="222">
        <f t="shared" si="9"/>
        <v>-2.7840725153771523E-2</v>
      </c>
      <c r="L186" s="261">
        <f t="shared" si="10"/>
        <v>-34.327438435056365</v>
      </c>
      <c r="M186" s="222">
        <f t="shared" si="11"/>
        <v>-5.714833776595761E-2</v>
      </c>
      <c r="Q186" s="40"/>
    </row>
    <row r="187" spans="1:17" ht="15.75" thickBot="1">
      <c r="B187" s="67" t="s">
        <v>20</v>
      </c>
      <c r="C187" s="68" t="s">
        <v>32</v>
      </c>
      <c r="D187" s="70" t="s">
        <v>46</v>
      </c>
      <c r="E187" s="86" t="s">
        <v>369</v>
      </c>
      <c r="F187" s="81" t="s">
        <v>370</v>
      </c>
      <c r="G187" s="262">
        <f>IF(ISERROR(VLOOKUP($E187,'Res Admissions backsheet'!$D$9:$N$185,G$7,0)),"",VLOOKUP($E187,'Res Admissions backsheet'!$D$9:$N$185, G$7,0))</f>
        <v>630.79999999999995</v>
      </c>
      <c r="H187" s="262">
        <f>IF(ISERROR(VLOOKUP($E187,'Res Admissions backsheet'!$D$377:$N$553,H$7,0)),"",VLOOKUP($E187,'Res Admissions backsheet'!$D$377:$N$553,H$7,0))</f>
        <v>693.90069390069391</v>
      </c>
      <c r="I187" s="262">
        <f>IF(ISERROR(VLOOKUP($E187,'Res Admissions backsheet'!$D$9:$N$185,I$7,0)),"",VLOOKUP($E187,'Res Admissions backsheet'!$D$9:$N$185, I$7,0))</f>
        <v>683.1</v>
      </c>
      <c r="J187" s="262">
        <f t="shared" si="8"/>
        <v>-52.300000000000068</v>
      </c>
      <c r="K187" s="224">
        <f t="shared" si="9"/>
        <v>-8.2910589727330494E-2</v>
      </c>
      <c r="L187" s="262">
        <f t="shared" si="10"/>
        <v>10.800693900693886</v>
      </c>
      <c r="M187" s="224">
        <f t="shared" si="11"/>
        <v>1.5565186770427996E-2</v>
      </c>
      <c r="Q187" s="40"/>
    </row>
    <row r="188" spans="1:17">
      <c r="E188" s="42"/>
      <c r="F188" s="42"/>
      <c r="G188" s="42"/>
      <c r="H188" s="42"/>
      <c r="I188" s="42"/>
      <c r="J188" s="42"/>
      <c r="K188" s="42"/>
      <c r="L188" s="42"/>
      <c r="M188" s="42"/>
      <c r="Q188" s="40"/>
    </row>
    <row r="189" spans="1:17" ht="15" customHeight="1">
      <c r="A189" s="207"/>
      <c r="B189" s="258"/>
      <c r="C189" s="258"/>
      <c r="D189" s="258"/>
      <c r="E189" s="190" t="s">
        <v>371</v>
      </c>
      <c r="F189" s="207"/>
      <c r="G189" s="207"/>
      <c r="H189" s="207"/>
      <c r="I189" s="207"/>
      <c r="J189" s="207"/>
      <c r="K189" s="209"/>
      <c r="L189" s="207"/>
      <c r="M189" s="207"/>
      <c r="N189" s="267"/>
      <c r="Q189" s="40"/>
    </row>
    <row r="190" spans="1:17">
      <c r="F190" s="42"/>
      <c r="G190" s="42"/>
      <c r="H190" s="42"/>
      <c r="I190" s="42"/>
      <c r="J190" s="42"/>
      <c r="K190" s="42"/>
      <c r="L190" s="42"/>
      <c r="M190" s="42"/>
      <c r="Q190" s="40"/>
    </row>
    <row r="191" spans="1:17" ht="45" customHeight="1">
      <c r="E191" s="322" t="s">
        <v>563</v>
      </c>
      <c r="F191" s="322"/>
      <c r="G191" s="322"/>
      <c r="H191" s="322"/>
      <c r="I191" s="322"/>
      <c r="J191" s="322"/>
      <c r="K191" s="322"/>
      <c r="L191" s="322"/>
      <c r="M191" s="322"/>
      <c r="Q191" s="40"/>
    </row>
    <row r="192" spans="1:17">
      <c r="E192" s="322"/>
      <c r="F192" s="322"/>
      <c r="G192" s="322"/>
      <c r="H192" s="322"/>
      <c r="I192" s="322"/>
      <c r="J192" s="322"/>
      <c r="K192" s="322"/>
      <c r="L192" s="322"/>
      <c r="M192" s="322"/>
      <c r="Q192" s="40"/>
    </row>
    <row r="193" spans="1:17">
      <c r="E193" s="11" t="s">
        <v>548</v>
      </c>
      <c r="F193" s="53"/>
      <c r="G193" s="53"/>
      <c r="H193" s="53"/>
      <c r="I193" s="53"/>
      <c r="J193" s="53"/>
      <c r="K193" s="53"/>
      <c r="L193" s="53"/>
      <c r="M193" s="53"/>
      <c r="Q193" s="40"/>
    </row>
    <row r="194" spans="1:17" ht="30" customHeight="1">
      <c r="E194" s="320" t="s">
        <v>559</v>
      </c>
      <c r="F194" s="320"/>
      <c r="G194" s="320"/>
      <c r="H194" s="320"/>
      <c r="I194" s="320"/>
      <c r="J194" s="320"/>
      <c r="K194" s="320"/>
      <c r="L194" s="320"/>
      <c r="M194" s="320"/>
      <c r="Q194" s="40"/>
    </row>
    <row r="195" spans="1:17" s="8" customFormat="1" ht="30" customHeight="1">
      <c r="A195" s="198"/>
      <c r="B195" s="198"/>
      <c r="C195" s="198"/>
      <c r="D195" s="198"/>
      <c r="E195" s="322" t="s">
        <v>549</v>
      </c>
      <c r="F195" s="322"/>
      <c r="G195" s="322"/>
      <c r="H195" s="322"/>
      <c r="I195" s="322"/>
      <c r="J195" s="322"/>
      <c r="K195" s="322"/>
      <c r="L195" s="322"/>
      <c r="M195" s="322"/>
    </row>
    <row r="196" spans="1:17">
      <c r="A196" s="198"/>
      <c r="B196" s="198"/>
      <c r="C196" s="198"/>
      <c r="D196" s="198"/>
      <c r="E196" s="11" t="s">
        <v>560</v>
      </c>
      <c r="F196" s="41"/>
      <c r="G196" s="41"/>
      <c r="H196" s="41"/>
      <c r="I196" s="41"/>
      <c r="J196" s="41"/>
      <c r="K196" s="41"/>
      <c r="L196" s="41"/>
      <c r="M196" s="41"/>
      <c r="Q196" s="40"/>
    </row>
    <row r="197" spans="1:17" ht="30" customHeight="1">
      <c r="E197" s="321" t="s">
        <v>562</v>
      </c>
      <c r="F197" s="321"/>
      <c r="G197" s="321"/>
      <c r="H197" s="321"/>
      <c r="I197" s="321"/>
      <c r="J197" s="321"/>
      <c r="K197" s="321"/>
      <c r="L197" s="321"/>
      <c r="M197" s="321"/>
      <c r="Q197" s="40"/>
    </row>
    <row r="198" spans="1:17" ht="30" customHeight="1">
      <c r="E198" s="315" t="s">
        <v>564</v>
      </c>
      <c r="F198" s="316"/>
      <c r="G198" s="316"/>
      <c r="H198" s="316"/>
      <c r="I198" s="316"/>
      <c r="J198" s="316"/>
      <c r="K198" s="316"/>
      <c r="L198" s="316"/>
      <c r="M198" s="316"/>
    </row>
  </sheetData>
  <sheetProtection password="DCA1" sheet="1" objects="1" scenarios="1"/>
  <mergeCells count="8">
    <mergeCell ref="E198:M198"/>
    <mergeCell ref="E197:M197"/>
    <mergeCell ref="H1:I3"/>
    <mergeCell ref="E4:M4"/>
    <mergeCell ref="E9:F9"/>
    <mergeCell ref="E191:M192"/>
    <mergeCell ref="E195:M195"/>
    <mergeCell ref="E194:M194"/>
  </mergeCells>
  <conditionalFormatting sqref="M11:M187">
    <cfRule type="iconSet" priority="2">
      <iconSet iconSet="3Arrows">
        <cfvo type="percent" val="0"/>
        <cfvo type="num" val="0"/>
        <cfvo type="num" val="0"/>
      </iconSet>
    </cfRule>
  </conditionalFormatting>
  <conditionalFormatting sqref="K11:K187">
    <cfRule type="iconSet" priority="1">
      <iconSet iconSet="3Arrows">
        <cfvo type="percent" val="0"/>
        <cfvo type="num" val="0"/>
        <cfvo type="num" val="0"/>
      </iconSet>
    </cfRule>
  </conditionalFormatting>
  <pageMargins left="0.7" right="0.7" top="0.75" bottom="0.75" header="0.3" footer="0.3"/>
  <pageSetup paperSize="9" orientation="portrait" r:id="rId1"/>
  <ignoredErrors>
    <ignoredError sqref="H11:H18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X200"/>
  <sheetViews>
    <sheetView showGridLines="0" zoomScale="70" zoomScaleNormal="70" workbookViewId="0">
      <selection sqref="A1:W3"/>
    </sheetView>
  </sheetViews>
  <sheetFormatPr defaultColWidth="8.85546875" defaultRowHeight="15" outlineLevelCol="1"/>
  <cols>
    <col min="1" max="1" width="5.7109375" style="2" customWidth="1"/>
    <col min="2" max="2" width="48.140625" style="2" hidden="1" customWidth="1" outlineLevel="1"/>
    <col min="3" max="3" width="32.7109375" style="2" hidden="1" customWidth="1" outlineLevel="1"/>
    <col min="4" max="4" width="50.5703125" style="2" hidden="1" customWidth="1" outlineLevel="1"/>
    <col min="5" max="5" width="25.7109375" style="40" customWidth="1" collapsed="1"/>
    <col min="6" max="6" width="40.85546875" style="40" customWidth="1"/>
    <col min="7" max="22" width="30.7109375" style="40" customWidth="1"/>
    <col min="23" max="23" width="13.42578125" style="20" customWidth="1"/>
    <col min="24" max="24" width="9.140625" style="40" customWidth="1"/>
    <col min="25" max="16384" width="8.85546875" style="40"/>
  </cols>
  <sheetData>
    <row r="1" spans="1:24" ht="9.9499999999999993" customHeight="1">
      <c r="A1" s="294" t="s">
        <v>460</v>
      </c>
      <c r="B1" s="294"/>
      <c r="C1" s="294"/>
      <c r="D1" s="294"/>
      <c r="E1" s="294"/>
      <c r="F1" s="294"/>
      <c r="G1" s="294"/>
      <c r="H1" s="294"/>
      <c r="I1" s="294"/>
      <c r="J1" s="294"/>
      <c r="K1" s="294"/>
      <c r="L1" s="294"/>
      <c r="M1" s="294"/>
      <c r="N1" s="294"/>
      <c r="O1" s="294"/>
      <c r="P1" s="294"/>
      <c r="Q1" s="294"/>
      <c r="R1" s="294"/>
      <c r="S1" s="294"/>
      <c r="T1" s="294"/>
      <c r="U1" s="294"/>
      <c r="V1" s="294"/>
      <c r="W1" s="294"/>
    </row>
    <row r="2" spans="1:24" ht="9.9499999999999993" customHeight="1">
      <c r="A2" s="294"/>
      <c r="B2" s="294"/>
      <c r="C2" s="294"/>
      <c r="D2" s="294"/>
      <c r="E2" s="294"/>
      <c r="F2" s="294"/>
      <c r="G2" s="294"/>
      <c r="H2" s="294"/>
      <c r="I2" s="294"/>
      <c r="J2" s="294"/>
      <c r="K2" s="294"/>
      <c r="L2" s="294"/>
      <c r="M2" s="294"/>
      <c r="N2" s="294"/>
      <c r="O2" s="294"/>
      <c r="P2" s="294"/>
      <c r="Q2" s="294"/>
      <c r="R2" s="294"/>
      <c r="S2" s="294"/>
      <c r="T2" s="294"/>
      <c r="U2" s="294"/>
      <c r="V2" s="294"/>
      <c r="W2" s="294"/>
    </row>
    <row r="3" spans="1:24" ht="9.9499999999999993" customHeight="1">
      <c r="A3" s="294"/>
      <c r="B3" s="294"/>
      <c r="C3" s="294"/>
      <c r="D3" s="294"/>
      <c r="E3" s="294"/>
      <c r="F3" s="294"/>
      <c r="G3" s="294"/>
      <c r="H3" s="294"/>
      <c r="I3" s="294"/>
      <c r="J3" s="294"/>
      <c r="K3" s="294"/>
      <c r="L3" s="294"/>
      <c r="M3" s="294"/>
      <c r="N3" s="294"/>
      <c r="O3" s="294"/>
      <c r="P3" s="294"/>
      <c r="Q3" s="294"/>
      <c r="R3" s="294"/>
      <c r="S3" s="294"/>
      <c r="T3" s="294"/>
      <c r="U3" s="294"/>
      <c r="V3" s="294"/>
      <c r="W3" s="294"/>
    </row>
    <row r="4" spans="1:24" ht="15.75" customHeight="1">
      <c r="A4" s="295"/>
      <c r="B4" s="295"/>
      <c r="C4" s="295"/>
      <c r="D4" s="295"/>
      <c r="E4" s="295"/>
      <c r="F4" s="295"/>
      <c r="G4" s="295"/>
      <c r="H4" s="295"/>
      <c r="I4" s="295"/>
      <c r="J4" s="295"/>
      <c r="K4" s="295"/>
      <c r="L4" s="295"/>
      <c r="M4" s="295"/>
      <c r="N4" s="295"/>
      <c r="O4" s="295"/>
      <c r="P4" s="295"/>
      <c r="Q4" s="295"/>
      <c r="R4" s="295"/>
      <c r="S4" s="295"/>
      <c r="T4" s="295"/>
      <c r="U4" s="295"/>
      <c r="V4" s="295"/>
      <c r="W4" s="271"/>
    </row>
    <row r="5" spans="1:24" s="213" customFormat="1">
      <c r="A5" s="268"/>
      <c r="B5" s="268"/>
      <c r="C5" s="268"/>
      <c r="D5" s="268"/>
      <c r="E5" s="268"/>
      <c r="F5" s="268"/>
      <c r="G5" s="268"/>
      <c r="H5" s="268"/>
      <c r="I5" s="268"/>
      <c r="J5" s="268"/>
      <c r="K5" s="268"/>
      <c r="L5" s="268"/>
      <c r="M5" s="268"/>
      <c r="N5" s="268"/>
      <c r="O5" s="268"/>
      <c r="P5" s="268"/>
      <c r="Q5" s="268"/>
      <c r="R5" s="268"/>
      <c r="S5" s="268"/>
      <c r="T5" s="268"/>
      <c r="U5" s="268"/>
      <c r="V5" s="268"/>
      <c r="W5" s="269"/>
      <c r="X5" s="40"/>
    </row>
    <row r="6" spans="1:24" ht="15" customHeight="1">
      <c r="W6" s="19"/>
    </row>
    <row r="7" spans="1:24" ht="15" customHeight="1">
      <c r="A7" s="189"/>
      <c r="B7" s="190" t="s">
        <v>462</v>
      </c>
      <c r="C7" s="189"/>
      <c r="D7" s="189"/>
      <c r="E7" s="191"/>
      <c r="F7" s="191"/>
      <c r="G7" s="191"/>
      <c r="H7" s="191"/>
      <c r="I7" s="191"/>
      <c r="J7" s="190"/>
      <c r="K7" s="190"/>
      <c r="L7" s="189"/>
      <c r="M7" s="189"/>
      <c r="N7" s="189"/>
      <c r="O7" s="189"/>
      <c r="P7" s="189"/>
      <c r="Q7" s="189"/>
      <c r="R7" s="189"/>
      <c r="S7" s="189"/>
      <c r="T7" s="189"/>
      <c r="U7" s="189"/>
      <c r="V7" s="189"/>
      <c r="W7" s="192"/>
    </row>
    <row r="8" spans="1:24" s="5" customFormat="1" ht="15" customHeight="1">
      <c r="A8" s="193"/>
      <c r="B8" s="193"/>
      <c r="C8" s="193"/>
      <c r="D8" s="193"/>
      <c r="E8" s="194"/>
      <c r="F8" s="194"/>
      <c r="G8" s="194"/>
      <c r="H8" s="194"/>
      <c r="I8" s="194"/>
      <c r="J8" s="193"/>
      <c r="K8" s="193"/>
      <c r="L8" s="193"/>
      <c r="M8" s="193"/>
      <c r="N8" s="193"/>
      <c r="O8" s="193"/>
      <c r="P8" s="193"/>
      <c r="Q8" s="193"/>
      <c r="R8" s="193"/>
      <c r="S8" s="193"/>
      <c r="T8" s="193"/>
      <c r="U8" s="193"/>
      <c r="V8" s="193"/>
      <c r="W8" s="195"/>
      <c r="X8" s="40"/>
    </row>
    <row r="9" spans="1:24">
      <c r="B9" s="4"/>
      <c r="E9" s="42"/>
      <c r="W9" s="19"/>
    </row>
    <row r="10" spans="1:24" ht="15" customHeight="1" thickBot="1">
      <c r="E10" s="42"/>
      <c r="W10" s="19"/>
    </row>
    <row r="11" spans="1:24" ht="60" customHeight="1" thickBot="1">
      <c r="B11"/>
      <c r="C11"/>
      <c r="D11"/>
      <c r="E11" s="323" t="s">
        <v>461</v>
      </c>
      <c r="F11" s="324"/>
      <c r="G11" s="327" t="s">
        <v>470</v>
      </c>
      <c r="H11" s="328"/>
      <c r="I11" s="327" t="s">
        <v>471</v>
      </c>
      <c r="J11" s="328"/>
      <c r="K11" s="327" t="s">
        <v>472</v>
      </c>
      <c r="L11" s="328"/>
      <c r="M11" s="327" t="s">
        <v>469</v>
      </c>
      <c r="N11" s="328"/>
      <c r="O11" s="327" t="s">
        <v>473</v>
      </c>
      <c r="P11" s="328"/>
      <c r="Q11" s="327" t="s">
        <v>474</v>
      </c>
      <c r="R11" s="328"/>
      <c r="S11" s="327" t="s">
        <v>475</v>
      </c>
      <c r="T11" s="328"/>
      <c r="U11" s="327" t="s">
        <v>476</v>
      </c>
      <c r="V11" s="328"/>
      <c r="X11" s="4"/>
    </row>
    <row r="12" spans="1:24" ht="15.75" thickBot="1">
      <c r="B12"/>
      <c r="C12"/>
      <c r="D12"/>
      <c r="E12" s="325"/>
      <c r="F12" s="326"/>
      <c r="G12" s="43" t="s">
        <v>397</v>
      </c>
      <c r="H12" s="43" t="s">
        <v>16</v>
      </c>
      <c r="I12" s="43" t="s">
        <v>397</v>
      </c>
      <c r="J12" s="43" t="s">
        <v>16</v>
      </c>
      <c r="K12" s="43" t="s">
        <v>397</v>
      </c>
      <c r="L12" s="43" t="s">
        <v>16</v>
      </c>
      <c r="M12" s="43" t="s">
        <v>397</v>
      </c>
      <c r="N12" s="43" t="s">
        <v>16</v>
      </c>
      <c r="O12" s="43" t="s">
        <v>397</v>
      </c>
      <c r="P12" s="43" t="s">
        <v>16</v>
      </c>
      <c r="Q12" s="43" t="s">
        <v>397</v>
      </c>
      <c r="R12" s="43" t="s">
        <v>16</v>
      </c>
      <c r="S12" s="43" t="s">
        <v>397</v>
      </c>
      <c r="T12" s="43" t="s">
        <v>16</v>
      </c>
      <c r="U12" s="43" t="s">
        <v>397</v>
      </c>
      <c r="V12" s="44" t="s">
        <v>16</v>
      </c>
      <c r="X12" s="4"/>
    </row>
    <row r="13" spans="1:24" ht="15" customHeight="1">
      <c r="B13"/>
      <c r="C13"/>
      <c r="D13"/>
      <c r="E13" s="329" t="s">
        <v>452</v>
      </c>
      <c r="F13" s="330"/>
      <c r="G13" s="45">
        <f>SUM(G$14,G$16)</f>
        <v>150</v>
      </c>
      <c r="H13" s="45">
        <f>SUM(H$14,H$16)</f>
        <v>150</v>
      </c>
      <c r="I13" s="45">
        <f t="shared" ref="I13:V13" si="0">SUM(I$14,I$16)</f>
        <v>150</v>
      </c>
      <c r="J13" s="45">
        <f t="shared" si="0"/>
        <v>150</v>
      </c>
      <c r="K13" s="45">
        <f t="shared" si="0"/>
        <v>150</v>
      </c>
      <c r="L13" s="45">
        <f t="shared" si="0"/>
        <v>150</v>
      </c>
      <c r="M13" s="45">
        <f t="shared" si="0"/>
        <v>150</v>
      </c>
      <c r="N13" s="45">
        <f t="shared" si="0"/>
        <v>150</v>
      </c>
      <c r="O13" s="45">
        <f t="shared" si="0"/>
        <v>150</v>
      </c>
      <c r="P13" s="45">
        <f t="shared" si="0"/>
        <v>150</v>
      </c>
      <c r="Q13" s="45">
        <f t="shared" si="0"/>
        <v>150</v>
      </c>
      <c r="R13" s="45">
        <f t="shared" si="0"/>
        <v>150</v>
      </c>
      <c r="S13" s="45">
        <f t="shared" si="0"/>
        <v>150</v>
      </c>
      <c r="T13" s="45">
        <f t="shared" si="0"/>
        <v>150</v>
      </c>
      <c r="U13" s="45">
        <f t="shared" si="0"/>
        <v>150</v>
      </c>
      <c r="V13" s="46">
        <f t="shared" si="0"/>
        <v>150</v>
      </c>
      <c r="X13" s="4"/>
    </row>
    <row r="14" spans="1:24" ht="15" customHeight="1">
      <c r="B14"/>
      <c r="C14"/>
      <c r="D14"/>
      <c r="E14" s="331" t="s">
        <v>453</v>
      </c>
      <c r="F14" s="332"/>
      <c r="G14" s="47">
        <f>COUNTIF(G$23:G$172,$E$14)</f>
        <v>148</v>
      </c>
      <c r="H14" s="47">
        <f>COUNTIF(H$23:H$172,$E$14)</f>
        <v>148</v>
      </c>
      <c r="I14" s="47">
        <f t="shared" ref="I14:V14" si="1">COUNTIF(I$23:I$172,$E$14)</f>
        <v>142</v>
      </c>
      <c r="J14" s="47">
        <f t="shared" si="1"/>
        <v>146</v>
      </c>
      <c r="K14" s="47">
        <f t="shared" si="1"/>
        <v>74</v>
      </c>
      <c r="L14" s="47">
        <f t="shared" si="1"/>
        <v>120</v>
      </c>
      <c r="M14" s="47">
        <f t="shared" si="1"/>
        <v>75</v>
      </c>
      <c r="N14" s="47">
        <f t="shared" si="1"/>
        <v>110</v>
      </c>
      <c r="O14" s="47">
        <f t="shared" si="1"/>
        <v>130</v>
      </c>
      <c r="P14" s="47">
        <f t="shared" si="1"/>
        <v>143</v>
      </c>
      <c r="Q14" s="47">
        <f t="shared" si="1"/>
        <v>120</v>
      </c>
      <c r="R14" s="47">
        <f t="shared" si="1"/>
        <v>140</v>
      </c>
      <c r="S14" s="47">
        <f t="shared" si="1"/>
        <v>74</v>
      </c>
      <c r="T14" s="47">
        <f t="shared" si="1"/>
        <v>108</v>
      </c>
      <c r="U14" s="47">
        <f t="shared" si="1"/>
        <v>128</v>
      </c>
      <c r="V14" s="48">
        <f t="shared" si="1"/>
        <v>141</v>
      </c>
      <c r="X14" s="4"/>
    </row>
    <row r="15" spans="1:24">
      <c r="B15"/>
      <c r="C15"/>
      <c r="D15"/>
      <c r="E15" s="331" t="s">
        <v>454</v>
      </c>
      <c r="F15" s="332"/>
      <c r="G15" s="54">
        <f>IF(ISERROR(G$14/G13),"",G$14/G13)</f>
        <v>0.98666666666666669</v>
      </c>
      <c r="H15" s="54">
        <f>IF(ISERROR(H$14/H13),"",H$14/H13)</f>
        <v>0.98666666666666669</v>
      </c>
      <c r="I15" s="54">
        <f t="shared" ref="I15:V15" si="2">IF(ISERROR(I$14/I13),"",I$14/I13)</f>
        <v>0.94666666666666666</v>
      </c>
      <c r="J15" s="54">
        <f t="shared" si="2"/>
        <v>0.97333333333333338</v>
      </c>
      <c r="K15" s="54">
        <f t="shared" si="2"/>
        <v>0.49333333333333335</v>
      </c>
      <c r="L15" s="54">
        <f t="shared" si="2"/>
        <v>0.8</v>
      </c>
      <c r="M15" s="54">
        <f t="shared" si="2"/>
        <v>0.5</v>
      </c>
      <c r="N15" s="54">
        <f t="shared" si="2"/>
        <v>0.73333333333333328</v>
      </c>
      <c r="O15" s="54">
        <f t="shared" si="2"/>
        <v>0.8666666666666667</v>
      </c>
      <c r="P15" s="54">
        <f t="shared" si="2"/>
        <v>0.95333333333333337</v>
      </c>
      <c r="Q15" s="54">
        <f t="shared" si="2"/>
        <v>0.8</v>
      </c>
      <c r="R15" s="54">
        <f t="shared" si="2"/>
        <v>0.93333333333333335</v>
      </c>
      <c r="S15" s="54">
        <f t="shared" ref="S15" si="3">IF(ISERROR(S$14/S13),"",S$14/S13)</f>
        <v>0.49333333333333335</v>
      </c>
      <c r="T15" s="54">
        <f t="shared" si="2"/>
        <v>0.72</v>
      </c>
      <c r="U15" s="54">
        <f t="shared" ref="U15" si="4">IF(ISERROR(U$14/U13),"",U$14/U13)</f>
        <v>0.85333333333333339</v>
      </c>
      <c r="V15" s="49">
        <f t="shared" si="2"/>
        <v>0.94</v>
      </c>
      <c r="X15" s="4"/>
    </row>
    <row r="16" spans="1:24">
      <c r="B16"/>
      <c r="C16"/>
      <c r="D16"/>
      <c r="E16" s="331" t="s">
        <v>455</v>
      </c>
      <c r="F16" s="332"/>
      <c r="G16" s="47">
        <f>COUNTIF(G$23:G$172,$E$16)</f>
        <v>2</v>
      </c>
      <c r="H16" s="47">
        <f>COUNTIF(H$23:H$172,$E$16)</f>
        <v>2</v>
      </c>
      <c r="I16" s="47">
        <f t="shared" ref="I16:V16" si="5">COUNTIF(I$23:I$172,$E$16)</f>
        <v>8</v>
      </c>
      <c r="J16" s="47">
        <f t="shared" si="5"/>
        <v>4</v>
      </c>
      <c r="K16" s="47">
        <f t="shared" si="5"/>
        <v>76</v>
      </c>
      <c r="L16" s="47">
        <f t="shared" si="5"/>
        <v>30</v>
      </c>
      <c r="M16" s="47">
        <f t="shared" si="5"/>
        <v>75</v>
      </c>
      <c r="N16" s="47">
        <f t="shared" si="5"/>
        <v>40</v>
      </c>
      <c r="O16" s="47">
        <f t="shared" si="5"/>
        <v>20</v>
      </c>
      <c r="P16" s="47">
        <f t="shared" si="5"/>
        <v>7</v>
      </c>
      <c r="Q16" s="47">
        <f t="shared" si="5"/>
        <v>30</v>
      </c>
      <c r="R16" s="47">
        <f t="shared" si="5"/>
        <v>10</v>
      </c>
      <c r="S16" s="47">
        <f t="shared" si="5"/>
        <v>76</v>
      </c>
      <c r="T16" s="47">
        <f t="shared" si="5"/>
        <v>42</v>
      </c>
      <c r="U16" s="47">
        <f t="shared" si="5"/>
        <v>22</v>
      </c>
      <c r="V16" s="48">
        <f t="shared" si="5"/>
        <v>9</v>
      </c>
      <c r="X16" s="4"/>
    </row>
    <row r="17" spans="2:24" ht="15.75" thickBot="1">
      <c r="B17"/>
      <c r="C17"/>
      <c r="D17"/>
      <c r="E17" s="333" t="s">
        <v>456</v>
      </c>
      <c r="F17" s="334"/>
      <c r="G17" s="50">
        <f>IF(ISERROR(G$16/G13),"",G$16/G13)</f>
        <v>1.3333333333333334E-2</v>
      </c>
      <c r="H17" s="50">
        <f>IF(ISERROR(H$16/H13),"",H$16/H13)</f>
        <v>1.3333333333333334E-2</v>
      </c>
      <c r="I17" s="50">
        <f t="shared" ref="I17:V17" si="6">IF(ISERROR(I$16/I13),"",I$16/I13)</f>
        <v>5.3333333333333337E-2</v>
      </c>
      <c r="J17" s="50">
        <f t="shared" si="6"/>
        <v>2.6666666666666668E-2</v>
      </c>
      <c r="K17" s="50">
        <f t="shared" si="6"/>
        <v>0.50666666666666671</v>
      </c>
      <c r="L17" s="50">
        <f t="shared" si="6"/>
        <v>0.2</v>
      </c>
      <c r="M17" s="50">
        <f t="shared" si="6"/>
        <v>0.5</v>
      </c>
      <c r="N17" s="50">
        <f t="shared" si="6"/>
        <v>0.26666666666666666</v>
      </c>
      <c r="O17" s="50">
        <f t="shared" si="6"/>
        <v>0.13333333333333333</v>
      </c>
      <c r="P17" s="50">
        <f t="shared" si="6"/>
        <v>4.6666666666666669E-2</v>
      </c>
      <c r="Q17" s="50">
        <f t="shared" si="6"/>
        <v>0.2</v>
      </c>
      <c r="R17" s="50">
        <f t="shared" si="6"/>
        <v>6.6666666666666666E-2</v>
      </c>
      <c r="S17" s="50">
        <f t="shared" ref="S17" si="7">IF(ISERROR(S$16/S13),"",S$16/S13)</f>
        <v>0.50666666666666671</v>
      </c>
      <c r="T17" s="50">
        <f t="shared" si="6"/>
        <v>0.28000000000000003</v>
      </c>
      <c r="U17" s="50">
        <f t="shared" ref="U17" si="8">IF(ISERROR(U$16/U13),"",U$16/U13)</f>
        <v>0.14666666666666667</v>
      </c>
      <c r="V17" s="50">
        <f t="shared" si="6"/>
        <v>0.06</v>
      </c>
      <c r="X17" s="4"/>
    </row>
    <row r="18" spans="2:24">
      <c r="E18" s="51"/>
      <c r="F18" s="42"/>
      <c r="G18" s="42"/>
      <c r="H18" s="42"/>
      <c r="I18" s="42"/>
      <c r="J18" s="52"/>
      <c r="K18" s="52"/>
      <c r="L18" s="52"/>
      <c r="M18" s="52"/>
      <c r="N18" s="52"/>
      <c r="O18" s="52"/>
      <c r="P18" s="52"/>
      <c r="Q18" s="52"/>
      <c r="R18" s="52"/>
      <c r="S18" s="52"/>
    </row>
    <row r="19" spans="2:24" ht="15.75" thickBot="1">
      <c r="E19" s="42"/>
      <c r="F19" s="42"/>
      <c r="G19" s="42"/>
      <c r="H19" s="42"/>
      <c r="I19" s="42"/>
      <c r="J19" s="42"/>
      <c r="K19" s="42"/>
      <c r="L19" s="42"/>
      <c r="M19" s="42"/>
      <c r="N19" s="42"/>
      <c r="O19" s="42"/>
      <c r="P19" s="42"/>
      <c r="Q19" s="42"/>
      <c r="R19" s="53"/>
      <c r="S19" s="53"/>
    </row>
    <row r="20" spans="2:24" ht="15.75" hidden="1" thickBot="1">
      <c r="B20" s="8">
        <v>4</v>
      </c>
      <c r="C20" s="8">
        <v>4</v>
      </c>
      <c r="D20" s="8">
        <v>4</v>
      </c>
      <c r="E20" s="42" t="s">
        <v>453</v>
      </c>
      <c r="F20" s="42" t="s">
        <v>455</v>
      </c>
      <c r="G20" s="42" t="s">
        <v>455</v>
      </c>
      <c r="H20" s="21">
        <v>19</v>
      </c>
      <c r="I20" s="21"/>
      <c r="J20" s="40">
        <v>20</v>
      </c>
      <c r="L20" s="40">
        <v>21</v>
      </c>
      <c r="N20" s="40">
        <v>22</v>
      </c>
      <c r="P20" s="40">
        <v>23</v>
      </c>
      <c r="R20" s="40">
        <v>24</v>
      </c>
      <c r="T20" s="40">
        <v>25</v>
      </c>
      <c r="V20" s="40">
        <v>26</v>
      </c>
    </row>
    <row r="21" spans="2:24" ht="60" customHeight="1" thickBot="1">
      <c r="B21" s="335" t="s">
        <v>417</v>
      </c>
      <c r="C21" s="337" t="s">
        <v>457</v>
      </c>
      <c r="D21" s="337" t="s">
        <v>419</v>
      </c>
      <c r="E21" s="337" t="s">
        <v>11</v>
      </c>
      <c r="F21" s="339" t="s">
        <v>12</v>
      </c>
      <c r="G21" s="327" t="str">
        <f>G11</f>
        <v>1) Are the plans still jointly agreed?</v>
      </c>
      <c r="H21" s="328"/>
      <c r="I21" s="327" t="str">
        <f t="shared" ref="I21:U21" si="9">I11</f>
        <v>2) Are Social Care Services (not spending) being protected?</v>
      </c>
      <c r="J21" s="328"/>
      <c r="K21" s="327" t="str">
        <f t="shared" si="9"/>
        <v>3) Are the 7 day services to support patients being discharged and prevent unnecessary admission at weekends in place and delivering?</v>
      </c>
      <c r="L21" s="328"/>
      <c r="M21" s="327" t="str">
        <f t="shared" si="9"/>
        <v>4 i) Is the NHS Number being used as the primary identifier for health and care services?</v>
      </c>
      <c r="N21" s="328"/>
      <c r="O21" s="327" t="str">
        <f t="shared" si="9"/>
        <v>4 ii) Are you pursuing open APIs (i.e. systems that speak to each other)?</v>
      </c>
      <c r="P21" s="328"/>
      <c r="Q21" s="327" t="str">
        <f t="shared" si="9"/>
        <v>4 iii) Are the appropriate Information Governance controls in place for information sharing in line with Caldicott 2?</v>
      </c>
      <c r="R21" s="328"/>
      <c r="S21" s="327" t="str">
        <f t="shared" si="9"/>
        <v>5) Is a joint approach to assessments and care planning taking place and where funding is being used for integrated packages of care, is there an accountable professional?</v>
      </c>
      <c r="T21" s="328"/>
      <c r="U21" s="327" t="str">
        <f t="shared" si="9"/>
        <v>6) Is an agreement on the consequential impact of changes in the acute sector in place?</v>
      </c>
      <c r="V21" s="328"/>
    </row>
    <row r="22" spans="2:24" ht="15" customHeight="1" thickBot="1">
      <c r="B22" s="336"/>
      <c r="C22" s="338"/>
      <c r="D22" s="338"/>
      <c r="E22" s="338"/>
      <c r="F22" s="340"/>
      <c r="G22" s="43" t="str">
        <f>G12</f>
        <v>Q4 14/15</v>
      </c>
      <c r="H22" s="43" t="str">
        <f t="shared" ref="H22:V22" si="10">H12</f>
        <v>Q4 15/16</v>
      </c>
      <c r="I22" s="43" t="str">
        <f t="shared" si="10"/>
        <v>Q4 14/15</v>
      </c>
      <c r="J22" s="43" t="str">
        <f t="shared" si="10"/>
        <v>Q4 15/16</v>
      </c>
      <c r="K22" s="43" t="str">
        <f t="shared" si="10"/>
        <v>Q4 14/15</v>
      </c>
      <c r="L22" s="43" t="str">
        <f t="shared" si="10"/>
        <v>Q4 15/16</v>
      </c>
      <c r="M22" s="43" t="str">
        <f t="shared" si="10"/>
        <v>Q4 14/15</v>
      </c>
      <c r="N22" s="43" t="str">
        <f t="shared" si="10"/>
        <v>Q4 15/16</v>
      </c>
      <c r="O22" s="43" t="str">
        <f t="shared" si="10"/>
        <v>Q4 14/15</v>
      </c>
      <c r="P22" s="43" t="str">
        <f t="shared" si="10"/>
        <v>Q4 15/16</v>
      </c>
      <c r="Q22" s="43" t="str">
        <f t="shared" si="10"/>
        <v>Q4 14/15</v>
      </c>
      <c r="R22" s="43" t="str">
        <f t="shared" si="10"/>
        <v>Q4 15/16</v>
      </c>
      <c r="S22" s="43" t="str">
        <f t="shared" si="10"/>
        <v>Q4 14/15</v>
      </c>
      <c r="T22" s="43" t="str">
        <f t="shared" si="10"/>
        <v>Q4 15/16</v>
      </c>
      <c r="U22" s="43" t="str">
        <f t="shared" si="10"/>
        <v>Q4 14/15</v>
      </c>
      <c r="V22" s="58" t="str">
        <f t="shared" si="10"/>
        <v>Q4 15/16</v>
      </c>
    </row>
    <row r="23" spans="2:24">
      <c r="B23" s="59" t="s">
        <v>24</v>
      </c>
      <c r="C23" s="60" t="s">
        <v>40</v>
      </c>
      <c r="D23" s="60" t="s">
        <v>70</v>
      </c>
      <c r="E23" s="61" t="s">
        <v>71</v>
      </c>
      <c r="F23" s="62" t="s">
        <v>72</v>
      </c>
      <c r="G23" s="32" t="s">
        <v>453</v>
      </c>
      <c r="H23" s="32" t="s">
        <v>453</v>
      </c>
      <c r="I23" s="32" t="s">
        <v>453</v>
      </c>
      <c r="J23" s="32" t="s">
        <v>453</v>
      </c>
      <c r="K23" s="32" t="s">
        <v>453</v>
      </c>
      <c r="L23" s="32" t="s">
        <v>453</v>
      </c>
      <c r="M23" s="32" t="s">
        <v>453</v>
      </c>
      <c r="N23" s="32" t="s">
        <v>453</v>
      </c>
      <c r="O23" s="32" t="s">
        <v>453</v>
      </c>
      <c r="P23" s="32" t="s">
        <v>453</v>
      </c>
      <c r="Q23" s="32" t="s">
        <v>453</v>
      </c>
      <c r="R23" s="32" t="s">
        <v>453</v>
      </c>
      <c r="S23" s="32" t="s">
        <v>453</v>
      </c>
      <c r="T23" s="32" t="s">
        <v>453</v>
      </c>
      <c r="U23" s="32" t="s">
        <v>453</v>
      </c>
      <c r="V23" s="32" t="s">
        <v>453</v>
      </c>
      <c r="X23" s="3"/>
    </row>
    <row r="24" spans="2:24">
      <c r="B24" s="63" t="s">
        <v>24</v>
      </c>
      <c r="C24" s="64" t="s">
        <v>40</v>
      </c>
      <c r="D24" s="64" t="s">
        <v>70</v>
      </c>
      <c r="E24" s="65" t="s">
        <v>73</v>
      </c>
      <c r="F24" s="66" t="s">
        <v>74</v>
      </c>
      <c r="G24" s="33" t="s">
        <v>453</v>
      </c>
      <c r="H24" s="33" t="s">
        <v>453</v>
      </c>
      <c r="I24" s="33" t="s">
        <v>453</v>
      </c>
      <c r="J24" s="33" t="s">
        <v>453</v>
      </c>
      <c r="K24" s="33" t="s">
        <v>453</v>
      </c>
      <c r="L24" s="33" t="s">
        <v>453</v>
      </c>
      <c r="M24" s="33" t="s">
        <v>455</v>
      </c>
      <c r="N24" s="33" t="s">
        <v>455</v>
      </c>
      <c r="O24" s="33" t="s">
        <v>453</v>
      </c>
      <c r="P24" s="33" t="s">
        <v>453</v>
      </c>
      <c r="Q24" s="33" t="s">
        <v>453</v>
      </c>
      <c r="R24" s="33" t="s">
        <v>453</v>
      </c>
      <c r="S24" s="33" t="s">
        <v>455</v>
      </c>
      <c r="T24" s="33" t="s">
        <v>453</v>
      </c>
      <c r="U24" s="33" t="s">
        <v>455</v>
      </c>
      <c r="V24" s="33" t="s">
        <v>453</v>
      </c>
      <c r="X24" s="3"/>
    </row>
    <row r="25" spans="2:24">
      <c r="B25" s="63" t="s">
        <v>20</v>
      </c>
      <c r="C25" s="64" t="s">
        <v>32</v>
      </c>
      <c r="D25" s="64" t="s">
        <v>46</v>
      </c>
      <c r="E25" s="65" t="s">
        <v>75</v>
      </c>
      <c r="F25" s="66" t="s">
        <v>76</v>
      </c>
      <c r="G25" s="33" t="s">
        <v>453</v>
      </c>
      <c r="H25" s="33" t="s">
        <v>453</v>
      </c>
      <c r="I25" s="33" t="s">
        <v>453</v>
      </c>
      <c r="J25" s="33" t="s">
        <v>453</v>
      </c>
      <c r="K25" s="33" t="s">
        <v>453</v>
      </c>
      <c r="L25" s="33" t="s">
        <v>453</v>
      </c>
      <c r="M25" s="33" t="s">
        <v>453</v>
      </c>
      <c r="N25" s="33" t="s">
        <v>453</v>
      </c>
      <c r="O25" s="33" t="s">
        <v>453</v>
      </c>
      <c r="P25" s="33" t="s">
        <v>453</v>
      </c>
      <c r="Q25" s="33" t="s">
        <v>453</v>
      </c>
      <c r="R25" s="33" t="s">
        <v>453</v>
      </c>
      <c r="S25" s="33" t="s">
        <v>453</v>
      </c>
      <c r="T25" s="33" t="s">
        <v>453</v>
      </c>
      <c r="U25" s="33" t="s">
        <v>453</v>
      </c>
      <c r="V25" s="33" t="s">
        <v>453</v>
      </c>
    </row>
    <row r="26" spans="2:24">
      <c r="B26" s="63" t="s">
        <v>26</v>
      </c>
      <c r="C26" s="64" t="s">
        <v>44</v>
      </c>
      <c r="D26" s="64" t="s">
        <v>66</v>
      </c>
      <c r="E26" s="65" t="s">
        <v>77</v>
      </c>
      <c r="F26" s="66" t="s">
        <v>78</v>
      </c>
      <c r="G26" s="33" t="s">
        <v>453</v>
      </c>
      <c r="H26" s="33" t="s">
        <v>453</v>
      </c>
      <c r="I26" s="33" t="s">
        <v>453</v>
      </c>
      <c r="J26" s="33" t="s">
        <v>453</v>
      </c>
      <c r="K26" s="33" t="s">
        <v>455</v>
      </c>
      <c r="L26" s="33" t="s">
        <v>455</v>
      </c>
      <c r="M26" s="33" t="s">
        <v>455</v>
      </c>
      <c r="N26" s="33" t="s">
        <v>455</v>
      </c>
      <c r="O26" s="33" t="s">
        <v>453</v>
      </c>
      <c r="P26" s="33" t="s">
        <v>453</v>
      </c>
      <c r="Q26" s="33" t="s">
        <v>453</v>
      </c>
      <c r="R26" s="33" t="s">
        <v>453</v>
      </c>
      <c r="S26" s="33" t="s">
        <v>453</v>
      </c>
      <c r="T26" s="33" t="s">
        <v>453</v>
      </c>
      <c r="U26" s="33" t="s">
        <v>453</v>
      </c>
      <c r="V26" s="33" t="s">
        <v>453</v>
      </c>
    </row>
    <row r="27" spans="2:24">
      <c r="B27" s="63" t="s">
        <v>22</v>
      </c>
      <c r="C27" s="64" t="s">
        <v>38</v>
      </c>
      <c r="D27" s="64" t="s">
        <v>58</v>
      </c>
      <c r="E27" s="65" t="s">
        <v>79</v>
      </c>
      <c r="F27" s="66" t="s">
        <v>80</v>
      </c>
      <c r="G27" s="33" t="s">
        <v>453</v>
      </c>
      <c r="H27" s="33" t="s">
        <v>453</v>
      </c>
      <c r="I27" s="33" t="s">
        <v>453</v>
      </c>
      <c r="J27" s="33" t="s">
        <v>453</v>
      </c>
      <c r="K27" s="33" t="s">
        <v>453</v>
      </c>
      <c r="L27" s="33" t="s">
        <v>453</v>
      </c>
      <c r="M27" s="33" t="s">
        <v>455</v>
      </c>
      <c r="N27" s="33" t="s">
        <v>455</v>
      </c>
      <c r="O27" s="33" t="s">
        <v>453</v>
      </c>
      <c r="P27" s="33" t="s">
        <v>455</v>
      </c>
      <c r="Q27" s="33" t="s">
        <v>455</v>
      </c>
      <c r="R27" s="33" t="s">
        <v>455</v>
      </c>
      <c r="S27" s="33" t="s">
        <v>455</v>
      </c>
      <c r="T27" s="33" t="s">
        <v>455</v>
      </c>
      <c r="U27" s="33" t="s">
        <v>453</v>
      </c>
      <c r="V27" s="33" t="s">
        <v>455</v>
      </c>
    </row>
    <row r="28" spans="2:24">
      <c r="B28" s="63" t="s">
        <v>24</v>
      </c>
      <c r="C28" s="64" t="s">
        <v>40</v>
      </c>
      <c r="D28" s="64" t="s">
        <v>70</v>
      </c>
      <c r="E28" s="65" t="s">
        <v>81</v>
      </c>
      <c r="F28" s="66" t="s">
        <v>82</v>
      </c>
      <c r="G28" s="33" t="s">
        <v>453</v>
      </c>
      <c r="H28" s="33" t="s">
        <v>453</v>
      </c>
      <c r="I28" s="33" t="s">
        <v>453</v>
      </c>
      <c r="J28" s="33" t="s">
        <v>453</v>
      </c>
      <c r="K28" s="33" t="s">
        <v>453</v>
      </c>
      <c r="L28" s="33" t="s">
        <v>453</v>
      </c>
      <c r="M28" s="33" t="s">
        <v>455</v>
      </c>
      <c r="N28" s="33" t="s">
        <v>453</v>
      </c>
      <c r="O28" s="33" t="s">
        <v>453</v>
      </c>
      <c r="P28" s="33" t="s">
        <v>453</v>
      </c>
      <c r="Q28" s="33" t="s">
        <v>455</v>
      </c>
      <c r="R28" s="33" t="s">
        <v>453</v>
      </c>
      <c r="S28" s="33" t="s">
        <v>455</v>
      </c>
      <c r="T28" s="33" t="s">
        <v>453</v>
      </c>
      <c r="U28" s="33" t="s">
        <v>453</v>
      </c>
      <c r="V28" s="33" t="s">
        <v>453</v>
      </c>
    </row>
    <row r="29" spans="2:24">
      <c r="B29" s="63" t="s">
        <v>22</v>
      </c>
      <c r="C29" s="64" t="s">
        <v>36</v>
      </c>
      <c r="D29" s="64" t="s">
        <v>56</v>
      </c>
      <c r="E29" s="65" t="s">
        <v>83</v>
      </c>
      <c r="F29" s="66" t="s">
        <v>84</v>
      </c>
      <c r="G29" s="33" t="s">
        <v>453</v>
      </c>
      <c r="H29" s="33" t="s">
        <v>453</v>
      </c>
      <c r="I29" s="33" t="s">
        <v>453</v>
      </c>
      <c r="J29" s="33" t="s">
        <v>453</v>
      </c>
      <c r="K29" s="33" t="s">
        <v>455</v>
      </c>
      <c r="L29" s="33" t="s">
        <v>453</v>
      </c>
      <c r="M29" s="33" t="s">
        <v>453</v>
      </c>
      <c r="N29" s="33" t="s">
        <v>453</v>
      </c>
      <c r="O29" s="33" t="s">
        <v>453</v>
      </c>
      <c r="P29" s="33" t="s">
        <v>453</v>
      </c>
      <c r="Q29" s="33" t="s">
        <v>453</v>
      </c>
      <c r="R29" s="33" t="s">
        <v>453</v>
      </c>
      <c r="S29" s="33" t="s">
        <v>455</v>
      </c>
      <c r="T29" s="33" t="s">
        <v>455</v>
      </c>
      <c r="U29" s="33" t="s">
        <v>453</v>
      </c>
      <c r="V29" s="33" t="s">
        <v>453</v>
      </c>
    </row>
    <row r="30" spans="2:24">
      <c r="B30" s="63" t="s">
        <v>20</v>
      </c>
      <c r="C30" s="64" t="s">
        <v>30</v>
      </c>
      <c r="D30" s="64" t="s">
        <v>48</v>
      </c>
      <c r="E30" s="65" t="s">
        <v>85</v>
      </c>
      <c r="F30" s="66" t="s">
        <v>86</v>
      </c>
      <c r="G30" s="33" t="s">
        <v>453</v>
      </c>
      <c r="H30" s="33" t="s">
        <v>453</v>
      </c>
      <c r="I30" s="33" t="s">
        <v>455</v>
      </c>
      <c r="J30" s="33" t="s">
        <v>453</v>
      </c>
      <c r="K30" s="33" t="s">
        <v>455</v>
      </c>
      <c r="L30" s="33" t="s">
        <v>453</v>
      </c>
      <c r="M30" s="33" t="s">
        <v>455</v>
      </c>
      <c r="N30" s="33" t="s">
        <v>455</v>
      </c>
      <c r="O30" s="33" t="s">
        <v>455</v>
      </c>
      <c r="P30" s="33" t="s">
        <v>453</v>
      </c>
      <c r="Q30" s="33" t="s">
        <v>453</v>
      </c>
      <c r="R30" s="33" t="s">
        <v>453</v>
      </c>
      <c r="S30" s="33" t="s">
        <v>455</v>
      </c>
      <c r="T30" s="33" t="s">
        <v>453</v>
      </c>
      <c r="U30" s="33" t="s">
        <v>453</v>
      </c>
      <c r="V30" s="33" t="s">
        <v>453</v>
      </c>
    </row>
    <row r="31" spans="2:24">
      <c r="B31" s="63" t="s">
        <v>20</v>
      </c>
      <c r="C31" s="64" t="s">
        <v>30</v>
      </c>
      <c r="D31" s="64" t="s">
        <v>48</v>
      </c>
      <c r="E31" s="65" t="s">
        <v>87</v>
      </c>
      <c r="F31" s="66" t="s">
        <v>88</v>
      </c>
      <c r="G31" s="33" t="s">
        <v>453</v>
      </c>
      <c r="H31" s="33" t="s">
        <v>453</v>
      </c>
      <c r="I31" s="33" t="s">
        <v>453</v>
      </c>
      <c r="J31" s="33" t="s">
        <v>453</v>
      </c>
      <c r="K31" s="33" t="s">
        <v>453</v>
      </c>
      <c r="L31" s="33" t="s">
        <v>453</v>
      </c>
      <c r="M31" s="33" t="s">
        <v>455</v>
      </c>
      <c r="N31" s="33" t="s">
        <v>453</v>
      </c>
      <c r="O31" s="33" t="s">
        <v>453</v>
      </c>
      <c r="P31" s="33" t="s">
        <v>453</v>
      </c>
      <c r="Q31" s="33" t="s">
        <v>453</v>
      </c>
      <c r="R31" s="33" t="s">
        <v>453</v>
      </c>
      <c r="S31" s="33" t="s">
        <v>455</v>
      </c>
      <c r="T31" s="33" t="s">
        <v>453</v>
      </c>
      <c r="U31" s="33" t="s">
        <v>453</v>
      </c>
      <c r="V31" s="33" t="s">
        <v>453</v>
      </c>
    </row>
    <row r="32" spans="2:24">
      <c r="B32" s="63" t="s">
        <v>20</v>
      </c>
      <c r="C32" s="64" t="s">
        <v>30</v>
      </c>
      <c r="D32" s="64" t="s">
        <v>48</v>
      </c>
      <c r="E32" s="65" t="s">
        <v>89</v>
      </c>
      <c r="F32" s="66" t="s">
        <v>90</v>
      </c>
      <c r="G32" s="33" t="s">
        <v>453</v>
      </c>
      <c r="H32" s="33" t="s">
        <v>453</v>
      </c>
      <c r="I32" s="33" t="s">
        <v>453</v>
      </c>
      <c r="J32" s="33" t="s">
        <v>453</v>
      </c>
      <c r="K32" s="33" t="s">
        <v>455</v>
      </c>
      <c r="L32" s="33" t="s">
        <v>453</v>
      </c>
      <c r="M32" s="33" t="s">
        <v>455</v>
      </c>
      <c r="N32" s="33" t="s">
        <v>453</v>
      </c>
      <c r="O32" s="33" t="s">
        <v>453</v>
      </c>
      <c r="P32" s="33" t="s">
        <v>453</v>
      </c>
      <c r="Q32" s="33" t="s">
        <v>453</v>
      </c>
      <c r="R32" s="33" t="s">
        <v>453</v>
      </c>
      <c r="S32" s="33" t="s">
        <v>453</v>
      </c>
      <c r="T32" s="33" t="s">
        <v>453</v>
      </c>
      <c r="U32" s="33" t="s">
        <v>453</v>
      </c>
      <c r="V32" s="33" t="s">
        <v>453</v>
      </c>
    </row>
    <row r="33" spans="1:24">
      <c r="B33" s="63" t="s">
        <v>26</v>
      </c>
      <c r="C33" s="64" t="s">
        <v>44</v>
      </c>
      <c r="D33" s="64" t="s">
        <v>68</v>
      </c>
      <c r="E33" s="65" t="s">
        <v>91</v>
      </c>
      <c r="F33" s="66" t="s">
        <v>92</v>
      </c>
      <c r="G33" s="33" t="s">
        <v>453</v>
      </c>
      <c r="H33" s="33" t="s">
        <v>453</v>
      </c>
      <c r="I33" s="33" t="s">
        <v>453</v>
      </c>
      <c r="J33" s="33" t="s">
        <v>453</v>
      </c>
      <c r="K33" s="33" t="s">
        <v>455</v>
      </c>
      <c r="L33" s="33" t="s">
        <v>453</v>
      </c>
      <c r="M33" s="33" t="s">
        <v>455</v>
      </c>
      <c r="N33" s="33" t="s">
        <v>455</v>
      </c>
      <c r="O33" s="33" t="s">
        <v>453</v>
      </c>
      <c r="P33" s="33" t="s">
        <v>453</v>
      </c>
      <c r="Q33" s="33" t="s">
        <v>455</v>
      </c>
      <c r="R33" s="33" t="s">
        <v>453</v>
      </c>
      <c r="S33" s="33" t="s">
        <v>455</v>
      </c>
      <c r="T33" s="33" t="s">
        <v>455</v>
      </c>
      <c r="U33" s="33" t="s">
        <v>453</v>
      </c>
      <c r="V33" s="33" t="s">
        <v>453</v>
      </c>
    </row>
    <row r="34" spans="1:24">
      <c r="B34" s="63" t="s">
        <v>26</v>
      </c>
      <c r="C34" s="64" t="s">
        <v>42</v>
      </c>
      <c r="D34" s="64" t="s">
        <v>66</v>
      </c>
      <c r="E34" s="65" t="s">
        <v>93</v>
      </c>
      <c r="F34" s="66" t="s">
        <v>94</v>
      </c>
      <c r="G34" s="33" t="s">
        <v>453</v>
      </c>
      <c r="H34" s="33" t="s">
        <v>453</v>
      </c>
      <c r="I34" s="33" t="s">
        <v>453</v>
      </c>
      <c r="J34" s="33" t="s">
        <v>453</v>
      </c>
      <c r="K34" s="33" t="s">
        <v>453</v>
      </c>
      <c r="L34" s="33" t="s">
        <v>453</v>
      </c>
      <c r="M34" s="33" t="s">
        <v>453</v>
      </c>
      <c r="N34" s="33" t="s">
        <v>453</v>
      </c>
      <c r="O34" s="33" t="s">
        <v>453</v>
      </c>
      <c r="P34" s="33" t="s">
        <v>453</v>
      </c>
      <c r="Q34" s="33" t="s">
        <v>453</v>
      </c>
      <c r="R34" s="33" t="s">
        <v>453</v>
      </c>
      <c r="S34" s="33" t="s">
        <v>453</v>
      </c>
      <c r="T34" s="33" t="s">
        <v>453</v>
      </c>
      <c r="U34" s="33" t="s">
        <v>453</v>
      </c>
      <c r="V34" s="33" t="s">
        <v>453</v>
      </c>
    </row>
    <row r="35" spans="1:24">
      <c r="B35" s="63" t="s">
        <v>20</v>
      </c>
      <c r="C35" s="64" t="s">
        <v>32</v>
      </c>
      <c r="D35" s="64" t="s">
        <v>46</v>
      </c>
      <c r="E35" s="65" t="s">
        <v>95</v>
      </c>
      <c r="F35" s="66" t="s">
        <v>96</v>
      </c>
      <c r="G35" s="33" t="s">
        <v>453</v>
      </c>
      <c r="H35" s="33" t="s">
        <v>453</v>
      </c>
      <c r="I35" s="33" t="s">
        <v>453</v>
      </c>
      <c r="J35" s="33" t="s">
        <v>453</v>
      </c>
      <c r="K35" s="33" t="s">
        <v>455</v>
      </c>
      <c r="L35" s="33" t="s">
        <v>453</v>
      </c>
      <c r="M35" s="33" t="s">
        <v>455</v>
      </c>
      <c r="N35" s="33" t="s">
        <v>455</v>
      </c>
      <c r="O35" s="33" t="s">
        <v>453</v>
      </c>
      <c r="P35" s="33" t="s">
        <v>453</v>
      </c>
      <c r="Q35" s="33" t="s">
        <v>455</v>
      </c>
      <c r="R35" s="33" t="s">
        <v>455</v>
      </c>
      <c r="S35" s="33" t="s">
        <v>453</v>
      </c>
      <c r="T35" s="33" t="s">
        <v>453</v>
      </c>
      <c r="U35" s="33" t="s">
        <v>453</v>
      </c>
      <c r="V35" s="33" t="s">
        <v>453</v>
      </c>
    </row>
    <row r="36" spans="1:24">
      <c r="B36" s="63" t="s">
        <v>24</v>
      </c>
      <c r="C36" s="64" t="s">
        <v>40</v>
      </c>
      <c r="D36" s="64" t="s">
        <v>70</v>
      </c>
      <c r="E36" s="65" t="s">
        <v>97</v>
      </c>
      <c r="F36" s="66" t="s">
        <v>98</v>
      </c>
      <c r="G36" s="33" t="s">
        <v>453</v>
      </c>
      <c r="H36" s="33" t="s">
        <v>453</v>
      </c>
      <c r="I36" s="33" t="s">
        <v>453</v>
      </c>
      <c r="J36" s="33" t="s">
        <v>453</v>
      </c>
      <c r="K36" s="33" t="s">
        <v>455</v>
      </c>
      <c r="L36" s="33" t="s">
        <v>453</v>
      </c>
      <c r="M36" s="33" t="s">
        <v>453</v>
      </c>
      <c r="N36" s="33" t="s">
        <v>453</v>
      </c>
      <c r="O36" s="33" t="s">
        <v>453</v>
      </c>
      <c r="P36" s="33" t="s">
        <v>453</v>
      </c>
      <c r="Q36" s="33" t="s">
        <v>453</v>
      </c>
      <c r="R36" s="33" t="s">
        <v>453</v>
      </c>
      <c r="S36" s="33" t="s">
        <v>455</v>
      </c>
      <c r="T36" s="33" t="s">
        <v>455</v>
      </c>
      <c r="U36" s="33" t="s">
        <v>455</v>
      </c>
      <c r="V36" s="33" t="s">
        <v>453</v>
      </c>
    </row>
    <row r="37" spans="1:24">
      <c r="B37" s="63" t="s">
        <v>26</v>
      </c>
      <c r="C37" s="64" t="s">
        <v>42</v>
      </c>
      <c r="D37" s="64" t="s">
        <v>64</v>
      </c>
      <c r="E37" s="65" t="s">
        <v>99</v>
      </c>
      <c r="F37" s="66" t="s">
        <v>100</v>
      </c>
      <c r="G37" s="33" t="s">
        <v>453</v>
      </c>
      <c r="H37" s="33" t="s">
        <v>453</v>
      </c>
      <c r="I37" s="33" t="s">
        <v>453</v>
      </c>
      <c r="J37" s="33" t="s">
        <v>453</v>
      </c>
      <c r="K37" s="33" t="s">
        <v>455</v>
      </c>
      <c r="L37" s="33" t="s">
        <v>455</v>
      </c>
      <c r="M37" s="33" t="s">
        <v>453</v>
      </c>
      <c r="N37" s="33" t="s">
        <v>453</v>
      </c>
      <c r="O37" s="33" t="s">
        <v>453</v>
      </c>
      <c r="P37" s="33" t="s">
        <v>453</v>
      </c>
      <c r="Q37" s="33" t="s">
        <v>453</v>
      </c>
      <c r="R37" s="33" t="s">
        <v>453</v>
      </c>
      <c r="S37" s="33" t="s">
        <v>455</v>
      </c>
      <c r="T37" s="33" t="s">
        <v>455</v>
      </c>
      <c r="U37" s="33" t="s">
        <v>453</v>
      </c>
      <c r="V37" s="33" t="s">
        <v>453</v>
      </c>
    </row>
    <row r="38" spans="1:24">
      <c r="B38" s="63" t="s">
        <v>26</v>
      </c>
      <c r="C38" s="64" t="s">
        <v>44</v>
      </c>
      <c r="D38" s="64" t="s">
        <v>62</v>
      </c>
      <c r="E38" s="65" t="s">
        <v>101</v>
      </c>
      <c r="F38" s="66" t="s">
        <v>102</v>
      </c>
      <c r="G38" s="33" t="s">
        <v>453</v>
      </c>
      <c r="H38" s="33" t="s">
        <v>453</v>
      </c>
      <c r="I38" s="33" t="s">
        <v>453</v>
      </c>
      <c r="J38" s="33" t="s">
        <v>453</v>
      </c>
      <c r="K38" s="33" t="s">
        <v>453</v>
      </c>
      <c r="L38" s="33" t="s">
        <v>455</v>
      </c>
      <c r="M38" s="33" t="s">
        <v>455</v>
      </c>
      <c r="N38" s="33" t="s">
        <v>453</v>
      </c>
      <c r="O38" s="33" t="s">
        <v>453</v>
      </c>
      <c r="P38" s="33" t="s">
        <v>453</v>
      </c>
      <c r="Q38" s="33" t="s">
        <v>453</v>
      </c>
      <c r="R38" s="33" t="s">
        <v>453</v>
      </c>
      <c r="S38" s="33" t="s">
        <v>455</v>
      </c>
      <c r="T38" s="33" t="s">
        <v>453</v>
      </c>
      <c r="U38" s="33" t="s">
        <v>453</v>
      </c>
      <c r="V38" s="33" t="s">
        <v>453</v>
      </c>
    </row>
    <row r="39" spans="1:24">
      <c r="B39" s="63" t="s">
        <v>24</v>
      </c>
      <c r="C39" s="64" t="s">
        <v>40</v>
      </c>
      <c r="D39" s="64" t="s">
        <v>70</v>
      </c>
      <c r="E39" s="65" t="s">
        <v>103</v>
      </c>
      <c r="F39" s="66" t="s">
        <v>104</v>
      </c>
      <c r="G39" s="33" t="s">
        <v>453</v>
      </c>
      <c r="H39" s="33" t="s">
        <v>453</v>
      </c>
      <c r="I39" s="33" t="s">
        <v>453</v>
      </c>
      <c r="J39" s="33" t="s">
        <v>453</v>
      </c>
      <c r="K39" s="33" t="s">
        <v>455</v>
      </c>
      <c r="L39" s="33" t="s">
        <v>455</v>
      </c>
      <c r="M39" s="33" t="s">
        <v>453</v>
      </c>
      <c r="N39" s="33" t="s">
        <v>453</v>
      </c>
      <c r="O39" s="33" t="s">
        <v>453</v>
      </c>
      <c r="P39" s="33" t="s">
        <v>453</v>
      </c>
      <c r="Q39" s="33" t="s">
        <v>453</v>
      </c>
      <c r="R39" s="33" t="s">
        <v>453</v>
      </c>
      <c r="S39" s="33" t="s">
        <v>455</v>
      </c>
      <c r="T39" s="33" t="s">
        <v>455</v>
      </c>
      <c r="U39" s="33" t="s">
        <v>455</v>
      </c>
      <c r="V39" s="33" t="s">
        <v>453</v>
      </c>
    </row>
    <row r="40" spans="1:24">
      <c r="B40" s="63" t="s">
        <v>26</v>
      </c>
      <c r="C40" s="64" t="s">
        <v>42</v>
      </c>
      <c r="D40" s="64" t="s">
        <v>66</v>
      </c>
      <c r="E40" s="65" t="s">
        <v>105</v>
      </c>
      <c r="F40" s="66" t="s">
        <v>106</v>
      </c>
      <c r="G40" s="33" t="s">
        <v>453</v>
      </c>
      <c r="H40" s="33" t="s">
        <v>453</v>
      </c>
      <c r="I40" s="33" t="s">
        <v>453</v>
      </c>
      <c r="J40" s="33" t="s">
        <v>453</v>
      </c>
      <c r="K40" s="33" t="s">
        <v>453</v>
      </c>
      <c r="L40" s="33" t="s">
        <v>453</v>
      </c>
      <c r="M40" s="33" t="s">
        <v>453</v>
      </c>
      <c r="N40" s="33" t="s">
        <v>453</v>
      </c>
      <c r="O40" s="33" t="s">
        <v>453</v>
      </c>
      <c r="P40" s="33" t="s">
        <v>453</v>
      </c>
      <c r="Q40" s="33" t="s">
        <v>453</v>
      </c>
      <c r="R40" s="33" t="s">
        <v>453</v>
      </c>
      <c r="S40" s="33" t="s">
        <v>453</v>
      </c>
      <c r="T40" s="33" t="s">
        <v>453</v>
      </c>
      <c r="U40" s="33" t="s">
        <v>453</v>
      </c>
      <c r="V40" s="33" t="s">
        <v>453</v>
      </c>
    </row>
    <row r="41" spans="1:24">
      <c r="B41" s="63" t="s">
        <v>20</v>
      </c>
      <c r="C41" s="64" t="s">
        <v>30</v>
      </c>
      <c r="D41" s="64" t="s">
        <v>48</v>
      </c>
      <c r="E41" s="65" t="s">
        <v>107</v>
      </c>
      <c r="F41" s="66" t="s">
        <v>108</v>
      </c>
      <c r="G41" s="33" t="s">
        <v>453</v>
      </c>
      <c r="H41" s="33" t="s">
        <v>453</v>
      </c>
      <c r="I41" s="33" t="s">
        <v>453</v>
      </c>
      <c r="J41" s="33" t="s">
        <v>453</v>
      </c>
      <c r="K41" s="33" t="s">
        <v>455</v>
      </c>
      <c r="L41" s="33" t="s">
        <v>453</v>
      </c>
      <c r="M41" s="33" t="s">
        <v>453</v>
      </c>
      <c r="N41" s="33" t="s">
        <v>453</v>
      </c>
      <c r="O41" s="33" t="s">
        <v>453</v>
      </c>
      <c r="P41" s="33" t="s">
        <v>453</v>
      </c>
      <c r="Q41" s="33" t="s">
        <v>453</v>
      </c>
      <c r="R41" s="33" t="s">
        <v>453</v>
      </c>
      <c r="S41" s="33" t="s">
        <v>455</v>
      </c>
      <c r="T41" s="33" t="s">
        <v>453</v>
      </c>
      <c r="U41" s="33" t="s">
        <v>453</v>
      </c>
      <c r="V41" s="33" t="s">
        <v>453</v>
      </c>
    </row>
    <row r="42" spans="1:24" s="3" customFormat="1">
      <c r="A42" s="2"/>
      <c r="B42" s="63" t="s">
        <v>20</v>
      </c>
      <c r="C42" s="64" t="s">
        <v>32</v>
      </c>
      <c r="D42" s="64" t="s">
        <v>46</v>
      </c>
      <c r="E42" s="65" t="s">
        <v>109</v>
      </c>
      <c r="F42" s="66" t="s">
        <v>110</v>
      </c>
      <c r="G42" s="33" t="s">
        <v>453</v>
      </c>
      <c r="H42" s="33" t="s">
        <v>453</v>
      </c>
      <c r="I42" s="33" t="s">
        <v>453</v>
      </c>
      <c r="J42" s="33" t="s">
        <v>453</v>
      </c>
      <c r="K42" s="33" t="s">
        <v>453</v>
      </c>
      <c r="L42" s="33" t="s">
        <v>453</v>
      </c>
      <c r="M42" s="33" t="s">
        <v>453</v>
      </c>
      <c r="N42" s="33" t="s">
        <v>453</v>
      </c>
      <c r="O42" s="33" t="s">
        <v>453</v>
      </c>
      <c r="P42" s="33" t="s">
        <v>453</v>
      </c>
      <c r="Q42" s="33" t="s">
        <v>453</v>
      </c>
      <c r="R42" s="33" t="s">
        <v>453</v>
      </c>
      <c r="S42" s="33" t="s">
        <v>453</v>
      </c>
      <c r="T42" s="33" t="s">
        <v>453</v>
      </c>
      <c r="U42" s="33" t="s">
        <v>453</v>
      </c>
      <c r="V42" s="33" t="s">
        <v>453</v>
      </c>
      <c r="W42" s="20"/>
      <c r="X42" s="40"/>
    </row>
    <row r="43" spans="1:24" s="3" customFormat="1">
      <c r="A43" s="2"/>
      <c r="B43" s="63" t="s">
        <v>22</v>
      </c>
      <c r="C43" s="64" t="s">
        <v>38</v>
      </c>
      <c r="D43" s="64" t="s">
        <v>60</v>
      </c>
      <c r="E43" s="65" t="s">
        <v>111</v>
      </c>
      <c r="F43" s="66" t="s">
        <v>112</v>
      </c>
      <c r="G43" s="33" t="s">
        <v>453</v>
      </c>
      <c r="H43" s="33" t="s">
        <v>453</v>
      </c>
      <c r="I43" s="33" t="s">
        <v>453</v>
      </c>
      <c r="J43" s="33" t="s">
        <v>453</v>
      </c>
      <c r="K43" s="33" t="s">
        <v>455</v>
      </c>
      <c r="L43" s="33" t="s">
        <v>455</v>
      </c>
      <c r="M43" s="33" t="s">
        <v>455</v>
      </c>
      <c r="N43" s="33" t="s">
        <v>455</v>
      </c>
      <c r="O43" s="33" t="s">
        <v>455</v>
      </c>
      <c r="P43" s="33" t="s">
        <v>453</v>
      </c>
      <c r="Q43" s="33" t="s">
        <v>455</v>
      </c>
      <c r="R43" s="33" t="s">
        <v>455</v>
      </c>
      <c r="S43" s="33" t="s">
        <v>455</v>
      </c>
      <c r="T43" s="33" t="s">
        <v>455</v>
      </c>
      <c r="U43" s="33" t="s">
        <v>453</v>
      </c>
      <c r="V43" s="33" t="s">
        <v>453</v>
      </c>
      <c r="W43" s="20"/>
      <c r="X43" s="40"/>
    </row>
    <row r="44" spans="1:24" s="3" customFormat="1">
      <c r="A44" s="2"/>
      <c r="B44" s="63" t="s">
        <v>24</v>
      </c>
      <c r="C44" s="64" t="s">
        <v>40</v>
      </c>
      <c r="D44" s="64" t="s">
        <v>70</v>
      </c>
      <c r="E44" s="65" t="s">
        <v>113</v>
      </c>
      <c r="F44" s="66" t="s">
        <v>114</v>
      </c>
      <c r="G44" s="33" t="s">
        <v>453</v>
      </c>
      <c r="H44" s="33" t="s">
        <v>453</v>
      </c>
      <c r="I44" s="33" t="s">
        <v>453</v>
      </c>
      <c r="J44" s="33" t="s">
        <v>453</v>
      </c>
      <c r="K44" s="33" t="s">
        <v>453</v>
      </c>
      <c r="L44" s="33" t="s">
        <v>453</v>
      </c>
      <c r="M44" s="33" t="s">
        <v>455</v>
      </c>
      <c r="N44" s="33" t="s">
        <v>453</v>
      </c>
      <c r="O44" s="33" t="s">
        <v>453</v>
      </c>
      <c r="P44" s="33" t="s">
        <v>453</v>
      </c>
      <c r="Q44" s="33" t="s">
        <v>453</v>
      </c>
      <c r="R44" s="33" t="s">
        <v>453</v>
      </c>
      <c r="S44" s="33" t="s">
        <v>453</v>
      </c>
      <c r="T44" s="33" t="s">
        <v>453</v>
      </c>
      <c r="U44" s="33" t="s">
        <v>453</v>
      </c>
      <c r="V44" s="33" t="s">
        <v>453</v>
      </c>
      <c r="W44" s="20"/>
      <c r="X44" s="40"/>
    </row>
    <row r="45" spans="1:24" s="3" customFormat="1">
      <c r="A45" s="2"/>
      <c r="B45" s="63" t="s">
        <v>22</v>
      </c>
      <c r="C45" s="64" t="s">
        <v>38</v>
      </c>
      <c r="D45" s="64" t="s">
        <v>58</v>
      </c>
      <c r="E45" s="65" t="s">
        <v>115</v>
      </c>
      <c r="F45" s="66" t="s">
        <v>116</v>
      </c>
      <c r="G45" s="33" t="s">
        <v>453</v>
      </c>
      <c r="H45" s="33" t="s">
        <v>453</v>
      </c>
      <c r="I45" s="33" t="s">
        <v>453</v>
      </c>
      <c r="J45" s="33" t="s">
        <v>453</v>
      </c>
      <c r="K45" s="33" t="s">
        <v>453</v>
      </c>
      <c r="L45" s="33" t="s">
        <v>453</v>
      </c>
      <c r="M45" s="33" t="s">
        <v>453</v>
      </c>
      <c r="N45" s="33" t="s">
        <v>453</v>
      </c>
      <c r="O45" s="33" t="s">
        <v>453</v>
      </c>
      <c r="P45" s="33" t="s">
        <v>453</v>
      </c>
      <c r="Q45" s="33" t="s">
        <v>453</v>
      </c>
      <c r="R45" s="33" t="s">
        <v>453</v>
      </c>
      <c r="S45" s="33" t="s">
        <v>453</v>
      </c>
      <c r="T45" s="33" t="s">
        <v>453</v>
      </c>
      <c r="U45" s="33" t="s">
        <v>455</v>
      </c>
      <c r="V45" s="33" t="s">
        <v>453</v>
      </c>
      <c r="W45" s="20"/>
      <c r="X45" s="40"/>
    </row>
    <row r="46" spans="1:24" s="3" customFormat="1">
      <c r="A46" s="2"/>
      <c r="B46" s="63" t="s">
        <v>20</v>
      </c>
      <c r="C46" s="64" t="s">
        <v>30</v>
      </c>
      <c r="D46" s="64" t="s">
        <v>52</v>
      </c>
      <c r="E46" s="65" t="s">
        <v>117</v>
      </c>
      <c r="F46" s="66" t="s">
        <v>118</v>
      </c>
      <c r="G46" s="33" t="s">
        <v>453</v>
      </c>
      <c r="H46" s="33" t="s">
        <v>453</v>
      </c>
      <c r="I46" s="33" t="s">
        <v>453</v>
      </c>
      <c r="J46" s="33" t="s">
        <v>453</v>
      </c>
      <c r="K46" s="33" t="s">
        <v>455</v>
      </c>
      <c r="L46" s="33" t="s">
        <v>455</v>
      </c>
      <c r="M46" s="33" t="s">
        <v>455</v>
      </c>
      <c r="N46" s="33" t="s">
        <v>455</v>
      </c>
      <c r="O46" s="33" t="s">
        <v>453</v>
      </c>
      <c r="P46" s="33" t="s">
        <v>453</v>
      </c>
      <c r="Q46" s="33" t="s">
        <v>455</v>
      </c>
      <c r="R46" s="33" t="s">
        <v>453</v>
      </c>
      <c r="S46" s="33" t="s">
        <v>455</v>
      </c>
      <c r="T46" s="33" t="s">
        <v>455</v>
      </c>
      <c r="U46" s="33" t="s">
        <v>455</v>
      </c>
      <c r="V46" s="33" t="s">
        <v>455</v>
      </c>
      <c r="W46" s="20"/>
      <c r="X46" s="40"/>
    </row>
    <row r="47" spans="1:24" s="3" customFormat="1">
      <c r="A47" s="2"/>
      <c r="B47" s="63" t="s">
        <v>20</v>
      </c>
      <c r="C47" s="64" t="s">
        <v>30</v>
      </c>
      <c r="D47" s="64" t="s">
        <v>52</v>
      </c>
      <c r="E47" s="65" t="s">
        <v>119</v>
      </c>
      <c r="F47" s="66" t="s">
        <v>120</v>
      </c>
      <c r="G47" s="33" t="s">
        <v>453</v>
      </c>
      <c r="H47" s="33" t="s">
        <v>453</v>
      </c>
      <c r="I47" s="33" t="s">
        <v>453</v>
      </c>
      <c r="J47" s="33" t="s">
        <v>453</v>
      </c>
      <c r="K47" s="33" t="s">
        <v>455</v>
      </c>
      <c r="L47" s="33" t="s">
        <v>453</v>
      </c>
      <c r="M47" s="33" t="s">
        <v>455</v>
      </c>
      <c r="N47" s="33" t="s">
        <v>453</v>
      </c>
      <c r="O47" s="33" t="s">
        <v>453</v>
      </c>
      <c r="P47" s="33" t="s">
        <v>453</v>
      </c>
      <c r="Q47" s="33" t="s">
        <v>453</v>
      </c>
      <c r="R47" s="33" t="s">
        <v>453</v>
      </c>
      <c r="S47" s="33" t="s">
        <v>455</v>
      </c>
      <c r="T47" s="33" t="s">
        <v>453</v>
      </c>
      <c r="U47" s="33" t="s">
        <v>455</v>
      </c>
      <c r="V47" s="33" t="s">
        <v>453</v>
      </c>
      <c r="W47" s="20"/>
      <c r="X47" s="40"/>
    </row>
    <row r="48" spans="1:24" s="3" customFormat="1">
      <c r="A48" s="2"/>
      <c r="B48" s="63" t="s">
        <v>24</v>
      </c>
      <c r="C48" s="64" t="s">
        <v>40</v>
      </c>
      <c r="D48" s="64" t="s">
        <v>70</v>
      </c>
      <c r="E48" s="65" t="s">
        <v>121</v>
      </c>
      <c r="F48" s="66" t="s">
        <v>122</v>
      </c>
      <c r="G48" s="33" t="s">
        <v>453</v>
      </c>
      <c r="H48" s="33" t="s">
        <v>453</v>
      </c>
      <c r="I48" s="33" t="s">
        <v>453</v>
      </c>
      <c r="J48" s="33" t="s">
        <v>453</v>
      </c>
      <c r="K48" s="33" t="s">
        <v>455</v>
      </c>
      <c r="L48" s="33" t="s">
        <v>453</v>
      </c>
      <c r="M48" s="33" t="s">
        <v>455</v>
      </c>
      <c r="N48" s="33" t="s">
        <v>455</v>
      </c>
      <c r="O48" s="33" t="s">
        <v>455</v>
      </c>
      <c r="P48" s="33" t="s">
        <v>453</v>
      </c>
      <c r="Q48" s="33" t="s">
        <v>455</v>
      </c>
      <c r="R48" s="33" t="s">
        <v>453</v>
      </c>
      <c r="S48" s="33" t="s">
        <v>453</v>
      </c>
      <c r="T48" s="33" t="s">
        <v>453</v>
      </c>
      <c r="U48" s="33" t="s">
        <v>453</v>
      </c>
      <c r="V48" s="33" t="s">
        <v>453</v>
      </c>
      <c r="W48" s="20"/>
      <c r="X48" s="40"/>
    </row>
    <row r="49" spans="1:24" s="3" customFormat="1">
      <c r="A49" s="2"/>
      <c r="B49" s="63" t="s">
        <v>26</v>
      </c>
      <c r="C49" s="64" t="s">
        <v>44</v>
      </c>
      <c r="D49" s="64" t="s">
        <v>62</v>
      </c>
      <c r="E49" s="65" t="s">
        <v>123</v>
      </c>
      <c r="F49" s="66" t="s">
        <v>124</v>
      </c>
      <c r="G49" s="33" t="s">
        <v>453</v>
      </c>
      <c r="H49" s="33" t="s">
        <v>453</v>
      </c>
      <c r="I49" s="33" t="s">
        <v>453</v>
      </c>
      <c r="J49" s="33" t="s">
        <v>453</v>
      </c>
      <c r="K49" s="33" t="s">
        <v>455</v>
      </c>
      <c r="L49" s="33" t="s">
        <v>455</v>
      </c>
      <c r="M49" s="33" t="s">
        <v>453</v>
      </c>
      <c r="N49" s="33" t="s">
        <v>455</v>
      </c>
      <c r="O49" s="33" t="s">
        <v>453</v>
      </c>
      <c r="P49" s="33" t="s">
        <v>453</v>
      </c>
      <c r="Q49" s="33" t="s">
        <v>453</v>
      </c>
      <c r="R49" s="33" t="s">
        <v>453</v>
      </c>
      <c r="S49" s="33" t="s">
        <v>455</v>
      </c>
      <c r="T49" s="33" t="s">
        <v>455</v>
      </c>
      <c r="U49" s="33" t="s">
        <v>453</v>
      </c>
      <c r="V49" s="33" t="s">
        <v>453</v>
      </c>
      <c r="W49" s="20"/>
      <c r="X49" s="40"/>
    </row>
    <row r="50" spans="1:24" s="3" customFormat="1">
      <c r="A50" s="2"/>
      <c r="B50" s="63" t="s">
        <v>20</v>
      </c>
      <c r="C50" s="64" t="s">
        <v>28</v>
      </c>
      <c r="D50" s="64" t="s">
        <v>50</v>
      </c>
      <c r="E50" s="65" t="s">
        <v>125</v>
      </c>
      <c r="F50" s="66" t="s">
        <v>126</v>
      </c>
      <c r="G50" s="33" t="s">
        <v>453</v>
      </c>
      <c r="H50" s="33" t="s">
        <v>453</v>
      </c>
      <c r="I50" s="33" t="s">
        <v>453</v>
      </c>
      <c r="J50" s="33" t="s">
        <v>453</v>
      </c>
      <c r="K50" s="33" t="s">
        <v>453</v>
      </c>
      <c r="L50" s="33" t="s">
        <v>453</v>
      </c>
      <c r="M50" s="33" t="s">
        <v>453</v>
      </c>
      <c r="N50" s="33" t="s">
        <v>453</v>
      </c>
      <c r="O50" s="33" t="s">
        <v>453</v>
      </c>
      <c r="P50" s="33" t="s">
        <v>453</v>
      </c>
      <c r="Q50" s="33" t="s">
        <v>453</v>
      </c>
      <c r="R50" s="33" t="s">
        <v>453</v>
      </c>
      <c r="S50" s="33" t="s">
        <v>453</v>
      </c>
      <c r="T50" s="33" t="s">
        <v>453</v>
      </c>
      <c r="U50" s="33" t="s">
        <v>453</v>
      </c>
      <c r="V50" s="33" t="s">
        <v>453</v>
      </c>
      <c r="W50" s="20"/>
      <c r="X50" s="40"/>
    </row>
    <row r="51" spans="1:24" s="3" customFormat="1">
      <c r="A51" s="2"/>
      <c r="B51" s="63" t="s">
        <v>22</v>
      </c>
      <c r="C51" s="64" t="s">
        <v>36</v>
      </c>
      <c r="D51" s="64" t="s">
        <v>56</v>
      </c>
      <c r="E51" s="65" t="s">
        <v>127</v>
      </c>
      <c r="F51" s="66" t="s">
        <v>128</v>
      </c>
      <c r="G51" s="33" t="s">
        <v>453</v>
      </c>
      <c r="H51" s="33" t="s">
        <v>453</v>
      </c>
      <c r="I51" s="33" t="s">
        <v>453</v>
      </c>
      <c r="J51" s="33" t="s">
        <v>453</v>
      </c>
      <c r="K51" s="33" t="s">
        <v>455</v>
      </c>
      <c r="L51" s="33" t="s">
        <v>453</v>
      </c>
      <c r="M51" s="33" t="s">
        <v>455</v>
      </c>
      <c r="N51" s="33" t="s">
        <v>453</v>
      </c>
      <c r="O51" s="33" t="s">
        <v>453</v>
      </c>
      <c r="P51" s="33" t="s">
        <v>453</v>
      </c>
      <c r="Q51" s="33" t="s">
        <v>455</v>
      </c>
      <c r="R51" s="33" t="s">
        <v>453</v>
      </c>
      <c r="S51" s="33" t="s">
        <v>455</v>
      </c>
      <c r="T51" s="33" t="s">
        <v>453</v>
      </c>
      <c r="U51" s="33" t="s">
        <v>453</v>
      </c>
      <c r="V51" s="33" t="s">
        <v>453</v>
      </c>
      <c r="W51" s="20"/>
      <c r="X51" s="40"/>
    </row>
    <row r="52" spans="1:24" s="3" customFormat="1">
      <c r="A52" s="2"/>
      <c r="B52" s="63" t="s">
        <v>24</v>
      </c>
      <c r="C52" s="64" t="s">
        <v>40</v>
      </c>
      <c r="D52" s="64" t="s">
        <v>70</v>
      </c>
      <c r="E52" s="65" t="s">
        <v>129</v>
      </c>
      <c r="F52" s="66" t="s">
        <v>130</v>
      </c>
      <c r="G52" s="33" t="s">
        <v>453</v>
      </c>
      <c r="H52" s="33" t="s">
        <v>453</v>
      </c>
      <c r="I52" s="33" t="s">
        <v>453</v>
      </c>
      <c r="J52" s="33" t="s">
        <v>453</v>
      </c>
      <c r="K52" s="33" t="s">
        <v>453</v>
      </c>
      <c r="L52" s="33" t="s">
        <v>453</v>
      </c>
      <c r="M52" s="33" t="s">
        <v>455</v>
      </c>
      <c r="N52" s="33" t="s">
        <v>453</v>
      </c>
      <c r="O52" s="33" t="s">
        <v>453</v>
      </c>
      <c r="P52" s="33" t="s">
        <v>453</v>
      </c>
      <c r="Q52" s="33" t="s">
        <v>453</v>
      </c>
      <c r="R52" s="33" t="s">
        <v>453</v>
      </c>
      <c r="S52" s="33" t="s">
        <v>453</v>
      </c>
      <c r="T52" s="33" t="s">
        <v>453</v>
      </c>
      <c r="U52" s="33" t="s">
        <v>453</v>
      </c>
      <c r="V52" s="33" t="s">
        <v>453</v>
      </c>
      <c r="W52" s="20"/>
      <c r="X52" s="40"/>
    </row>
    <row r="53" spans="1:24" s="3" customFormat="1">
      <c r="A53" s="2"/>
      <c r="B53" s="63" t="s">
        <v>20</v>
      </c>
      <c r="C53" s="64" t="s">
        <v>30</v>
      </c>
      <c r="D53" s="64" t="s">
        <v>50</v>
      </c>
      <c r="E53" s="65" t="s">
        <v>131</v>
      </c>
      <c r="F53" s="66" t="s">
        <v>132</v>
      </c>
      <c r="G53" s="33" t="s">
        <v>453</v>
      </c>
      <c r="H53" s="33" t="s">
        <v>453</v>
      </c>
      <c r="I53" s="33" t="s">
        <v>453</v>
      </c>
      <c r="J53" s="33" t="s">
        <v>453</v>
      </c>
      <c r="K53" s="33" t="s">
        <v>453</v>
      </c>
      <c r="L53" s="33" t="s">
        <v>453</v>
      </c>
      <c r="M53" s="33" t="s">
        <v>455</v>
      </c>
      <c r="N53" s="33" t="s">
        <v>455</v>
      </c>
      <c r="O53" s="33" t="s">
        <v>455</v>
      </c>
      <c r="P53" s="33" t="s">
        <v>455</v>
      </c>
      <c r="Q53" s="33" t="s">
        <v>453</v>
      </c>
      <c r="R53" s="33" t="s">
        <v>453</v>
      </c>
      <c r="S53" s="33" t="s">
        <v>455</v>
      </c>
      <c r="T53" s="33" t="s">
        <v>455</v>
      </c>
      <c r="U53" s="33" t="s">
        <v>453</v>
      </c>
      <c r="V53" s="33" t="s">
        <v>453</v>
      </c>
      <c r="W53" s="20"/>
      <c r="X53" s="40"/>
    </row>
    <row r="54" spans="1:24" s="3" customFormat="1">
      <c r="A54" s="2"/>
      <c r="B54" s="63" t="s">
        <v>20</v>
      </c>
      <c r="C54" s="64" t="s">
        <v>28</v>
      </c>
      <c r="D54" s="64" t="s">
        <v>50</v>
      </c>
      <c r="E54" s="65" t="s">
        <v>133</v>
      </c>
      <c r="F54" s="66" t="s">
        <v>134</v>
      </c>
      <c r="G54" s="33" t="s">
        <v>453</v>
      </c>
      <c r="H54" s="33" t="s">
        <v>453</v>
      </c>
      <c r="I54" s="33" t="s">
        <v>453</v>
      </c>
      <c r="J54" s="33" t="s">
        <v>453</v>
      </c>
      <c r="K54" s="33" t="s">
        <v>453</v>
      </c>
      <c r="L54" s="33" t="s">
        <v>453</v>
      </c>
      <c r="M54" s="33" t="s">
        <v>455</v>
      </c>
      <c r="N54" s="33" t="s">
        <v>455</v>
      </c>
      <c r="O54" s="33" t="s">
        <v>453</v>
      </c>
      <c r="P54" s="33" t="s">
        <v>453</v>
      </c>
      <c r="Q54" s="33" t="s">
        <v>453</v>
      </c>
      <c r="R54" s="33" t="s">
        <v>453</v>
      </c>
      <c r="S54" s="33" t="s">
        <v>453</v>
      </c>
      <c r="T54" s="33" t="s">
        <v>453</v>
      </c>
      <c r="U54" s="33" t="s">
        <v>453</v>
      </c>
      <c r="V54" s="33" t="s">
        <v>453</v>
      </c>
      <c r="W54" s="20"/>
      <c r="X54" s="40"/>
    </row>
    <row r="55" spans="1:24" s="3" customFormat="1">
      <c r="A55" s="2"/>
      <c r="B55" s="63" t="s">
        <v>22</v>
      </c>
      <c r="C55" s="64" t="s">
        <v>34</v>
      </c>
      <c r="D55" s="64" t="s">
        <v>54</v>
      </c>
      <c r="E55" s="65" t="s">
        <v>135</v>
      </c>
      <c r="F55" s="66" t="s">
        <v>136</v>
      </c>
      <c r="G55" s="33" t="s">
        <v>453</v>
      </c>
      <c r="H55" s="33" t="s">
        <v>453</v>
      </c>
      <c r="I55" s="33" t="s">
        <v>453</v>
      </c>
      <c r="J55" s="33" t="s">
        <v>453</v>
      </c>
      <c r="K55" s="33" t="s">
        <v>455</v>
      </c>
      <c r="L55" s="33" t="s">
        <v>453</v>
      </c>
      <c r="M55" s="33" t="s">
        <v>453</v>
      </c>
      <c r="N55" s="33" t="s">
        <v>453</v>
      </c>
      <c r="O55" s="33" t="s">
        <v>453</v>
      </c>
      <c r="P55" s="33" t="s">
        <v>453</v>
      </c>
      <c r="Q55" s="33" t="s">
        <v>453</v>
      </c>
      <c r="R55" s="33" t="s">
        <v>453</v>
      </c>
      <c r="S55" s="33" t="s">
        <v>455</v>
      </c>
      <c r="T55" s="33" t="s">
        <v>453</v>
      </c>
      <c r="U55" s="33" t="s">
        <v>453</v>
      </c>
      <c r="V55" s="33" t="s">
        <v>453</v>
      </c>
      <c r="W55" s="20"/>
      <c r="X55" s="40"/>
    </row>
    <row r="56" spans="1:24" s="3" customFormat="1">
      <c r="A56" s="2"/>
      <c r="B56" s="63" t="s">
        <v>22</v>
      </c>
      <c r="C56" s="64" t="s">
        <v>34</v>
      </c>
      <c r="D56" s="64" t="s">
        <v>54</v>
      </c>
      <c r="E56" s="65" t="s">
        <v>137</v>
      </c>
      <c r="F56" s="66" t="s">
        <v>138</v>
      </c>
      <c r="G56" s="33" t="s">
        <v>453</v>
      </c>
      <c r="H56" s="33" t="s">
        <v>453</v>
      </c>
      <c r="I56" s="33" t="s">
        <v>453</v>
      </c>
      <c r="J56" s="33" t="s">
        <v>453</v>
      </c>
      <c r="K56" s="33" t="s">
        <v>453</v>
      </c>
      <c r="L56" s="33" t="s">
        <v>453</v>
      </c>
      <c r="M56" s="33" t="s">
        <v>453</v>
      </c>
      <c r="N56" s="33" t="s">
        <v>453</v>
      </c>
      <c r="O56" s="33" t="s">
        <v>453</v>
      </c>
      <c r="P56" s="33" t="s">
        <v>453</v>
      </c>
      <c r="Q56" s="33" t="s">
        <v>453</v>
      </c>
      <c r="R56" s="33" t="s">
        <v>453</v>
      </c>
      <c r="S56" s="33" t="s">
        <v>453</v>
      </c>
      <c r="T56" s="33" t="s">
        <v>453</v>
      </c>
      <c r="U56" s="33" t="s">
        <v>453</v>
      </c>
      <c r="V56" s="33" t="s">
        <v>453</v>
      </c>
      <c r="W56" s="20"/>
      <c r="X56" s="40"/>
    </row>
    <row r="57" spans="1:24" s="3" customFormat="1">
      <c r="A57" s="2"/>
      <c r="B57" s="63" t="s">
        <v>26</v>
      </c>
      <c r="C57" s="64" t="s">
        <v>44</v>
      </c>
      <c r="D57" s="64" t="s">
        <v>62</v>
      </c>
      <c r="E57" s="65" t="s">
        <v>139</v>
      </c>
      <c r="F57" s="66" t="s">
        <v>140</v>
      </c>
      <c r="G57" s="33" t="s">
        <v>453</v>
      </c>
      <c r="H57" s="33" t="s">
        <v>453</v>
      </c>
      <c r="I57" s="33" t="s">
        <v>453</v>
      </c>
      <c r="J57" s="33" t="s">
        <v>453</v>
      </c>
      <c r="K57" s="33" t="s">
        <v>455</v>
      </c>
      <c r="L57" s="33" t="s">
        <v>453</v>
      </c>
      <c r="M57" s="33" t="s">
        <v>453</v>
      </c>
      <c r="N57" s="33" t="s">
        <v>453</v>
      </c>
      <c r="O57" s="33" t="s">
        <v>453</v>
      </c>
      <c r="P57" s="33" t="s">
        <v>453</v>
      </c>
      <c r="Q57" s="33" t="s">
        <v>455</v>
      </c>
      <c r="R57" s="33" t="s">
        <v>453</v>
      </c>
      <c r="S57" s="33" t="s">
        <v>455</v>
      </c>
      <c r="T57" s="33" t="s">
        <v>453</v>
      </c>
      <c r="U57" s="33" t="s">
        <v>455</v>
      </c>
      <c r="V57" s="33" t="s">
        <v>453</v>
      </c>
      <c r="W57" s="20"/>
      <c r="X57" s="40"/>
    </row>
    <row r="58" spans="1:24">
      <c r="B58" s="63" t="s">
        <v>20</v>
      </c>
      <c r="C58" s="64" t="s">
        <v>32</v>
      </c>
      <c r="D58" s="64" t="s">
        <v>46</v>
      </c>
      <c r="E58" s="65" t="s">
        <v>141</v>
      </c>
      <c r="F58" s="66" t="s">
        <v>142</v>
      </c>
      <c r="G58" s="33" t="s">
        <v>453</v>
      </c>
      <c r="H58" s="33" t="s">
        <v>453</v>
      </c>
      <c r="I58" s="33" t="s">
        <v>453</v>
      </c>
      <c r="J58" s="33" t="s">
        <v>453</v>
      </c>
      <c r="K58" s="33" t="s">
        <v>453</v>
      </c>
      <c r="L58" s="33" t="s">
        <v>453</v>
      </c>
      <c r="M58" s="33" t="s">
        <v>455</v>
      </c>
      <c r="N58" s="33" t="s">
        <v>453</v>
      </c>
      <c r="O58" s="33" t="s">
        <v>453</v>
      </c>
      <c r="P58" s="33" t="s">
        <v>453</v>
      </c>
      <c r="Q58" s="33" t="s">
        <v>455</v>
      </c>
      <c r="R58" s="33" t="s">
        <v>453</v>
      </c>
      <c r="S58" s="33" t="s">
        <v>453</v>
      </c>
      <c r="T58" s="33" t="s">
        <v>453</v>
      </c>
      <c r="U58" s="33" t="s">
        <v>453</v>
      </c>
      <c r="V58" s="33" t="s">
        <v>453</v>
      </c>
    </row>
    <row r="59" spans="1:24">
      <c r="B59" s="63" t="s">
        <v>26</v>
      </c>
      <c r="C59" s="64" t="s">
        <v>44</v>
      </c>
      <c r="D59" s="64" t="s">
        <v>68</v>
      </c>
      <c r="E59" s="65" t="s">
        <v>143</v>
      </c>
      <c r="F59" s="66" t="s">
        <v>144</v>
      </c>
      <c r="G59" s="33" t="s">
        <v>453</v>
      </c>
      <c r="H59" s="33" t="s">
        <v>453</v>
      </c>
      <c r="I59" s="33" t="s">
        <v>453</v>
      </c>
      <c r="J59" s="33" t="s">
        <v>453</v>
      </c>
      <c r="K59" s="33" t="s">
        <v>455</v>
      </c>
      <c r="L59" s="33" t="s">
        <v>453</v>
      </c>
      <c r="M59" s="33" t="s">
        <v>453</v>
      </c>
      <c r="N59" s="33" t="s">
        <v>453</v>
      </c>
      <c r="O59" s="33" t="s">
        <v>453</v>
      </c>
      <c r="P59" s="33" t="s">
        <v>453</v>
      </c>
      <c r="Q59" s="33" t="s">
        <v>455</v>
      </c>
      <c r="R59" s="33" t="s">
        <v>453</v>
      </c>
      <c r="S59" s="33" t="s">
        <v>455</v>
      </c>
      <c r="T59" s="33" t="s">
        <v>455</v>
      </c>
      <c r="U59" s="33" t="s">
        <v>453</v>
      </c>
      <c r="V59" s="33" t="s">
        <v>453</v>
      </c>
    </row>
    <row r="60" spans="1:24">
      <c r="B60" s="63" t="s">
        <v>22</v>
      </c>
      <c r="C60" s="64" t="s">
        <v>36</v>
      </c>
      <c r="D60" s="64" t="s">
        <v>56</v>
      </c>
      <c r="E60" s="65" t="s">
        <v>145</v>
      </c>
      <c r="F60" s="66" t="s">
        <v>146</v>
      </c>
      <c r="G60" s="33" t="s">
        <v>453</v>
      </c>
      <c r="H60" s="33" t="s">
        <v>453</v>
      </c>
      <c r="I60" s="33" t="s">
        <v>453</v>
      </c>
      <c r="J60" s="33" t="s">
        <v>453</v>
      </c>
      <c r="K60" s="33" t="s">
        <v>453</v>
      </c>
      <c r="L60" s="33" t="s">
        <v>453</v>
      </c>
      <c r="M60" s="33" t="s">
        <v>453</v>
      </c>
      <c r="N60" s="33" t="s">
        <v>453</v>
      </c>
      <c r="O60" s="33" t="s">
        <v>453</v>
      </c>
      <c r="P60" s="33" t="s">
        <v>453</v>
      </c>
      <c r="Q60" s="33" t="s">
        <v>453</v>
      </c>
      <c r="R60" s="33" t="s">
        <v>453</v>
      </c>
      <c r="S60" s="33" t="s">
        <v>453</v>
      </c>
      <c r="T60" s="33" t="s">
        <v>453</v>
      </c>
      <c r="U60" s="33" t="s">
        <v>453</v>
      </c>
      <c r="V60" s="33" t="s">
        <v>453</v>
      </c>
    </row>
    <row r="61" spans="1:24">
      <c r="B61" s="63" t="s">
        <v>24</v>
      </c>
      <c r="C61" s="64" t="s">
        <v>40</v>
      </c>
      <c r="D61" s="64" t="s">
        <v>70</v>
      </c>
      <c r="E61" s="65" t="s">
        <v>147</v>
      </c>
      <c r="F61" s="66" t="s">
        <v>148</v>
      </c>
      <c r="G61" s="33" t="s">
        <v>453</v>
      </c>
      <c r="H61" s="33" t="s">
        <v>453</v>
      </c>
      <c r="I61" s="33" t="s">
        <v>453</v>
      </c>
      <c r="J61" s="33" t="s">
        <v>453</v>
      </c>
      <c r="K61" s="33" t="s">
        <v>453</v>
      </c>
      <c r="L61" s="33" t="s">
        <v>453</v>
      </c>
      <c r="M61" s="33" t="s">
        <v>453</v>
      </c>
      <c r="N61" s="33" t="s">
        <v>453</v>
      </c>
      <c r="O61" s="33" t="s">
        <v>453</v>
      </c>
      <c r="P61" s="33" t="s">
        <v>453</v>
      </c>
      <c r="Q61" s="33" t="s">
        <v>453</v>
      </c>
      <c r="R61" s="33" t="s">
        <v>453</v>
      </c>
      <c r="S61" s="33" t="s">
        <v>453</v>
      </c>
      <c r="T61" s="33" t="s">
        <v>453</v>
      </c>
      <c r="U61" s="33" t="s">
        <v>453</v>
      </c>
      <c r="V61" s="33" t="s">
        <v>453</v>
      </c>
    </row>
    <row r="62" spans="1:24">
      <c r="B62" s="63" t="s">
        <v>20</v>
      </c>
      <c r="C62" s="64" t="s">
        <v>32</v>
      </c>
      <c r="D62" s="64" t="s">
        <v>46</v>
      </c>
      <c r="E62" s="65" t="s">
        <v>149</v>
      </c>
      <c r="F62" s="66" t="s">
        <v>150</v>
      </c>
      <c r="G62" s="33" t="s">
        <v>453</v>
      </c>
      <c r="H62" s="33" t="s">
        <v>453</v>
      </c>
      <c r="I62" s="33" t="s">
        <v>453</v>
      </c>
      <c r="J62" s="33" t="s">
        <v>453</v>
      </c>
      <c r="K62" s="33" t="s">
        <v>453</v>
      </c>
      <c r="L62" s="33" t="s">
        <v>453</v>
      </c>
      <c r="M62" s="33" t="s">
        <v>455</v>
      </c>
      <c r="N62" s="33" t="s">
        <v>453</v>
      </c>
      <c r="O62" s="33" t="s">
        <v>453</v>
      </c>
      <c r="P62" s="33" t="s">
        <v>453</v>
      </c>
      <c r="Q62" s="33" t="s">
        <v>453</v>
      </c>
      <c r="R62" s="33" t="s">
        <v>453</v>
      </c>
      <c r="S62" s="33" t="s">
        <v>455</v>
      </c>
      <c r="T62" s="33" t="s">
        <v>453</v>
      </c>
      <c r="U62" s="33" t="s">
        <v>453</v>
      </c>
      <c r="V62" s="33" t="s">
        <v>453</v>
      </c>
    </row>
    <row r="63" spans="1:24">
      <c r="B63" s="63" t="s">
        <v>26</v>
      </c>
      <c r="C63" s="64" t="s">
        <v>42</v>
      </c>
      <c r="D63" s="64" t="s">
        <v>64</v>
      </c>
      <c r="E63" s="65" t="s">
        <v>151</v>
      </c>
      <c r="F63" s="66" t="s">
        <v>152</v>
      </c>
      <c r="G63" s="33" t="s">
        <v>453</v>
      </c>
      <c r="H63" s="33" t="s">
        <v>453</v>
      </c>
      <c r="I63" s="33" t="s">
        <v>453</v>
      </c>
      <c r="J63" s="33" t="s">
        <v>453</v>
      </c>
      <c r="K63" s="33" t="s">
        <v>455</v>
      </c>
      <c r="L63" s="33" t="s">
        <v>453</v>
      </c>
      <c r="M63" s="33" t="s">
        <v>455</v>
      </c>
      <c r="N63" s="33" t="s">
        <v>455</v>
      </c>
      <c r="O63" s="33" t="s">
        <v>453</v>
      </c>
      <c r="P63" s="33" t="s">
        <v>453</v>
      </c>
      <c r="Q63" s="33" t="s">
        <v>453</v>
      </c>
      <c r="R63" s="33" t="s">
        <v>453</v>
      </c>
      <c r="S63" s="33" t="s">
        <v>455</v>
      </c>
      <c r="T63" s="33" t="s">
        <v>455</v>
      </c>
      <c r="U63" s="33" t="s">
        <v>453</v>
      </c>
      <c r="V63" s="33" t="s">
        <v>453</v>
      </c>
    </row>
    <row r="64" spans="1:24">
      <c r="B64" s="63" t="s">
        <v>24</v>
      </c>
      <c r="C64" s="64" t="s">
        <v>40</v>
      </c>
      <c r="D64" s="64" t="s">
        <v>70</v>
      </c>
      <c r="E64" s="65" t="s">
        <v>153</v>
      </c>
      <c r="F64" s="66" t="s">
        <v>154</v>
      </c>
      <c r="G64" s="33" t="s">
        <v>453</v>
      </c>
      <c r="H64" s="33" t="s">
        <v>453</v>
      </c>
      <c r="I64" s="33" t="s">
        <v>453</v>
      </c>
      <c r="J64" s="33" t="s">
        <v>453</v>
      </c>
      <c r="K64" s="33" t="s">
        <v>453</v>
      </c>
      <c r="L64" s="33" t="s">
        <v>453</v>
      </c>
      <c r="M64" s="33" t="s">
        <v>453</v>
      </c>
      <c r="N64" s="33" t="s">
        <v>453</v>
      </c>
      <c r="O64" s="33" t="s">
        <v>453</v>
      </c>
      <c r="P64" s="33" t="s">
        <v>453</v>
      </c>
      <c r="Q64" s="33" t="s">
        <v>453</v>
      </c>
      <c r="R64" s="33" t="s">
        <v>453</v>
      </c>
      <c r="S64" s="33" t="s">
        <v>453</v>
      </c>
      <c r="T64" s="33" t="s">
        <v>453</v>
      </c>
      <c r="U64" s="33" t="s">
        <v>455</v>
      </c>
      <c r="V64" s="33" t="s">
        <v>453</v>
      </c>
    </row>
    <row r="65" spans="2:22">
      <c r="B65" s="63" t="s">
        <v>22</v>
      </c>
      <c r="C65" s="64" t="s">
        <v>38</v>
      </c>
      <c r="D65" s="64" t="s">
        <v>60</v>
      </c>
      <c r="E65" s="65" t="s">
        <v>155</v>
      </c>
      <c r="F65" s="66" t="s">
        <v>156</v>
      </c>
      <c r="G65" s="33" t="s">
        <v>453</v>
      </c>
      <c r="H65" s="33" t="s">
        <v>453</v>
      </c>
      <c r="I65" s="33" t="s">
        <v>453</v>
      </c>
      <c r="J65" s="33" t="s">
        <v>453</v>
      </c>
      <c r="K65" s="33" t="s">
        <v>453</v>
      </c>
      <c r="L65" s="33" t="s">
        <v>453</v>
      </c>
      <c r="M65" s="33" t="s">
        <v>453</v>
      </c>
      <c r="N65" s="33" t="s">
        <v>453</v>
      </c>
      <c r="O65" s="33" t="s">
        <v>453</v>
      </c>
      <c r="P65" s="33" t="s">
        <v>453</v>
      </c>
      <c r="Q65" s="33" t="s">
        <v>453</v>
      </c>
      <c r="R65" s="33" t="s">
        <v>453</v>
      </c>
      <c r="S65" s="33" t="s">
        <v>455</v>
      </c>
      <c r="T65" s="33" t="s">
        <v>453</v>
      </c>
      <c r="U65" s="33" t="s">
        <v>453</v>
      </c>
      <c r="V65" s="33" t="s">
        <v>453</v>
      </c>
    </row>
    <row r="66" spans="2:22">
      <c r="B66" s="63" t="s">
        <v>20</v>
      </c>
      <c r="C66" s="64" t="s">
        <v>28</v>
      </c>
      <c r="D66" s="64" t="s">
        <v>50</v>
      </c>
      <c r="E66" s="65" t="s">
        <v>157</v>
      </c>
      <c r="F66" s="66" t="s">
        <v>158</v>
      </c>
      <c r="G66" s="33" t="s">
        <v>453</v>
      </c>
      <c r="H66" s="33" t="s">
        <v>453</v>
      </c>
      <c r="I66" s="33" t="s">
        <v>453</v>
      </c>
      <c r="J66" s="33" t="s">
        <v>453</v>
      </c>
      <c r="K66" s="33" t="s">
        <v>455</v>
      </c>
      <c r="L66" s="33" t="s">
        <v>453</v>
      </c>
      <c r="M66" s="33" t="s">
        <v>453</v>
      </c>
      <c r="N66" s="33" t="s">
        <v>453</v>
      </c>
      <c r="O66" s="33" t="s">
        <v>453</v>
      </c>
      <c r="P66" s="33" t="s">
        <v>453</v>
      </c>
      <c r="Q66" s="33" t="s">
        <v>453</v>
      </c>
      <c r="R66" s="33" t="s">
        <v>453</v>
      </c>
      <c r="S66" s="33" t="s">
        <v>455</v>
      </c>
      <c r="T66" s="33" t="s">
        <v>453</v>
      </c>
      <c r="U66" s="33" t="s">
        <v>453</v>
      </c>
      <c r="V66" s="33" t="s">
        <v>453</v>
      </c>
    </row>
    <row r="67" spans="2:22">
      <c r="B67" s="63" t="s">
        <v>26</v>
      </c>
      <c r="C67" s="64" t="s">
        <v>44</v>
      </c>
      <c r="D67" s="64" t="s">
        <v>66</v>
      </c>
      <c r="E67" s="65" t="s">
        <v>159</v>
      </c>
      <c r="F67" s="66" t="s">
        <v>160</v>
      </c>
      <c r="G67" s="33" t="s">
        <v>453</v>
      </c>
      <c r="H67" s="33" t="s">
        <v>453</v>
      </c>
      <c r="I67" s="33" t="s">
        <v>453</v>
      </c>
      <c r="J67" s="33" t="s">
        <v>453</v>
      </c>
      <c r="K67" s="33" t="s">
        <v>453</v>
      </c>
      <c r="L67" s="33" t="s">
        <v>453</v>
      </c>
      <c r="M67" s="33" t="s">
        <v>455</v>
      </c>
      <c r="N67" s="33" t="s">
        <v>455</v>
      </c>
      <c r="O67" s="33" t="s">
        <v>453</v>
      </c>
      <c r="P67" s="33" t="s">
        <v>453</v>
      </c>
      <c r="Q67" s="33" t="s">
        <v>453</v>
      </c>
      <c r="R67" s="33" t="s">
        <v>453</v>
      </c>
      <c r="S67" s="33" t="s">
        <v>455</v>
      </c>
      <c r="T67" s="33" t="s">
        <v>455</v>
      </c>
      <c r="U67" s="33" t="s">
        <v>453</v>
      </c>
      <c r="V67" s="33" t="s">
        <v>455</v>
      </c>
    </row>
    <row r="68" spans="2:22">
      <c r="B68" s="63" t="s">
        <v>24</v>
      </c>
      <c r="C68" s="64" t="s">
        <v>40</v>
      </c>
      <c r="D68" s="64" t="s">
        <v>70</v>
      </c>
      <c r="E68" s="65" t="s">
        <v>161</v>
      </c>
      <c r="F68" s="66" t="s">
        <v>162</v>
      </c>
      <c r="G68" s="33" t="s">
        <v>453</v>
      </c>
      <c r="H68" s="33" t="s">
        <v>453</v>
      </c>
      <c r="I68" s="33" t="s">
        <v>453</v>
      </c>
      <c r="J68" s="33" t="s">
        <v>453</v>
      </c>
      <c r="K68" s="33" t="s">
        <v>453</v>
      </c>
      <c r="L68" s="33" t="s">
        <v>453</v>
      </c>
      <c r="M68" s="33" t="s">
        <v>453</v>
      </c>
      <c r="N68" s="33" t="s">
        <v>453</v>
      </c>
      <c r="O68" s="33" t="s">
        <v>453</v>
      </c>
      <c r="P68" s="33" t="s">
        <v>453</v>
      </c>
      <c r="Q68" s="33" t="s">
        <v>453</v>
      </c>
      <c r="R68" s="33" t="s">
        <v>453</v>
      </c>
      <c r="S68" s="33" t="s">
        <v>453</v>
      </c>
      <c r="T68" s="33" t="s">
        <v>453</v>
      </c>
      <c r="U68" s="33" t="s">
        <v>453</v>
      </c>
      <c r="V68" s="33" t="s">
        <v>453</v>
      </c>
    </row>
    <row r="69" spans="2:22">
      <c r="B69" s="63" t="s">
        <v>24</v>
      </c>
      <c r="C69" s="64" t="s">
        <v>40</v>
      </c>
      <c r="D69" s="64" t="s">
        <v>70</v>
      </c>
      <c r="E69" s="65" t="s">
        <v>163</v>
      </c>
      <c r="F69" s="66" t="s">
        <v>164</v>
      </c>
      <c r="G69" s="33" t="s">
        <v>453</v>
      </c>
      <c r="H69" s="33" t="s">
        <v>453</v>
      </c>
      <c r="I69" s="33" t="s">
        <v>453</v>
      </c>
      <c r="J69" s="33" t="s">
        <v>453</v>
      </c>
      <c r="K69" s="33" t="s">
        <v>453</v>
      </c>
      <c r="L69" s="33" t="s">
        <v>453</v>
      </c>
      <c r="M69" s="33" t="s">
        <v>455</v>
      </c>
      <c r="N69" s="33" t="s">
        <v>453</v>
      </c>
      <c r="O69" s="33" t="s">
        <v>455</v>
      </c>
      <c r="P69" s="33" t="s">
        <v>453</v>
      </c>
      <c r="Q69" s="33" t="s">
        <v>453</v>
      </c>
      <c r="R69" s="33" t="s">
        <v>453</v>
      </c>
      <c r="S69" s="33" t="s">
        <v>453</v>
      </c>
      <c r="T69" s="33" t="s">
        <v>453</v>
      </c>
      <c r="U69" s="33" t="s">
        <v>453</v>
      </c>
      <c r="V69" s="33" t="s">
        <v>453</v>
      </c>
    </row>
    <row r="70" spans="2:22">
      <c r="B70" s="63" t="s">
        <v>20</v>
      </c>
      <c r="C70" s="64" t="s">
        <v>30</v>
      </c>
      <c r="D70" s="64" t="s">
        <v>52</v>
      </c>
      <c r="E70" s="65" t="s">
        <v>165</v>
      </c>
      <c r="F70" s="66" t="s">
        <v>166</v>
      </c>
      <c r="G70" s="33" t="s">
        <v>453</v>
      </c>
      <c r="H70" s="33" t="s">
        <v>453</v>
      </c>
      <c r="I70" s="33" t="s">
        <v>453</v>
      </c>
      <c r="J70" s="33" t="s">
        <v>453</v>
      </c>
      <c r="K70" s="33" t="s">
        <v>453</v>
      </c>
      <c r="L70" s="33" t="s">
        <v>453</v>
      </c>
      <c r="M70" s="33" t="s">
        <v>455</v>
      </c>
      <c r="N70" s="33" t="s">
        <v>455</v>
      </c>
      <c r="O70" s="33" t="s">
        <v>453</v>
      </c>
      <c r="P70" s="33" t="s">
        <v>453</v>
      </c>
      <c r="Q70" s="33" t="s">
        <v>453</v>
      </c>
      <c r="R70" s="33" t="s">
        <v>453</v>
      </c>
      <c r="S70" s="33" t="s">
        <v>453</v>
      </c>
      <c r="T70" s="33" t="s">
        <v>453</v>
      </c>
      <c r="U70" s="33" t="s">
        <v>453</v>
      </c>
      <c r="V70" s="33" t="s">
        <v>453</v>
      </c>
    </row>
    <row r="71" spans="2:22">
      <c r="B71" s="63" t="s">
        <v>24</v>
      </c>
      <c r="C71" s="64" t="s">
        <v>40</v>
      </c>
      <c r="D71" s="64" t="s">
        <v>70</v>
      </c>
      <c r="E71" s="65" t="s">
        <v>167</v>
      </c>
      <c r="F71" s="66" t="s">
        <v>168</v>
      </c>
      <c r="G71" s="33" t="s">
        <v>453</v>
      </c>
      <c r="H71" s="33" t="s">
        <v>453</v>
      </c>
      <c r="I71" s="33" t="s">
        <v>453</v>
      </c>
      <c r="J71" s="33" t="s">
        <v>453</v>
      </c>
      <c r="K71" s="33" t="s">
        <v>455</v>
      </c>
      <c r="L71" s="33" t="s">
        <v>453</v>
      </c>
      <c r="M71" s="33" t="s">
        <v>455</v>
      </c>
      <c r="N71" s="33" t="s">
        <v>453</v>
      </c>
      <c r="O71" s="33" t="s">
        <v>453</v>
      </c>
      <c r="P71" s="33" t="s">
        <v>453</v>
      </c>
      <c r="Q71" s="33" t="s">
        <v>453</v>
      </c>
      <c r="R71" s="33" t="s">
        <v>453</v>
      </c>
      <c r="S71" s="33" t="s">
        <v>455</v>
      </c>
      <c r="T71" s="33" t="s">
        <v>453</v>
      </c>
      <c r="U71" s="33" t="s">
        <v>453</v>
      </c>
      <c r="V71" s="33" t="s">
        <v>453</v>
      </c>
    </row>
    <row r="72" spans="2:22">
      <c r="B72" s="63" t="s">
        <v>26</v>
      </c>
      <c r="C72" s="64" t="s">
        <v>42</v>
      </c>
      <c r="D72" s="64" t="s">
        <v>68</v>
      </c>
      <c r="E72" s="65" t="s">
        <v>169</v>
      </c>
      <c r="F72" s="66" t="s">
        <v>170</v>
      </c>
      <c r="G72" s="33" t="s">
        <v>453</v>
      </c>
      <c r="H72" s="33" t="s">
        <v>453</v>
      </c>
      <c r="I72" s="33" t="s">
        <v>453</v>
      </c>
      <c r="J72" s="33" t="s">
        <v>453</v>
      </c>
      <c r="K72" s="33" t="s">
        <v>453</v>
      </c>
      <c r="L72" s="33" t="s">
        <v>453</v>
      </c>
      <c r="M72" s="33" t="s">
        <v>453</v>
      </c>
      <c r="N72" s="33" t="s">
        <v>453</v>
      </c>
      <c r="O72" s="33" t="s">
        <v>453</v>
      </c>
      <c r="P72" s="33" t="s">
        <v>453</v>
      </c>
      <c r="Q72" s="33" t="s">
        <v>453</v>
      </c>
      <c r="R72" s="33" t="s">
        <v>453</v>
      </c>
      <c r="S72" s="33" t="s">
        <v>453</v>
      </c>
      <c r="T72" s="33" t="s">
        <v>453</v>
      </c>
      <c r="U72" s="33" t="s">
        <v>453</v>
      </c>
      <c r="V72" s="33" t="s">
        <v>453</v>
      </c>
    </row>
    <row r="73" spans="2:22">
      <c r="B73" s="63" t="s">
        <v>24</v>
      </c>
      <c r="C73" s="64" t="s">
        <v>40</v>
      </c>
      <c r="D73" s="64" t="s">
        <v>70</v>
      </c>
      <c r="E73" s="65" t="s">
        <v>171</v>
      </c>
      <c r="F73" s="66" t="s">
        <v>172</v>
      </c>
      <c r="G73" s="33" t="s">
        <v>453</v>
      </c>
      <c r="H73" s="33" t="s">
        <v>453</v>
      </c>
      <c r="I73" s="33" t="s">
        <v>453</v>
      </c>
      <c r="J73" s="33" t="s">
        <v>453</v>
      </c>
      <c r="K73" s="33" t="s">
        <v>455</v>
      </c>
      <c r="L73" s="33" t="s">
        <v>453</v>
      </c>
      <c r="M73" s="33" t="s">
        <v>453</v>
      </c>
      <c r="N73" s="33" t="s">
        <v>453</v>
      </c>
      <c r="O73" s="33" t="s">
        <v>453</v>
      </c>
      <c r="P73" s="33" t="s">
        <v>453</v>
      </c>
      <c r="Q73" s="33" t="s">
        <v>453</v>
      </c>
      <c r="R73" s="33" t="s">
        <v>453</v>
      </c>
      <c r="S73" s="33" t="s">
        <v>455</v>
      </c>
      <c r="T73" s="33" t="s">
        <v>453</v>
      </c>
      <c r="U73" s="33" t="s">
        <v>453</v>
      </c>
      <c r="V73" s="33" t="s">
        <v>453</v>
      </c>
    </row>
    <row r="74" spans="2:22">
      <c r="B74" s="63" t="s">
        <v>24</v>
      </c>
      <c r="C74" s="64" t="s">
        <v>40</v>
      </c>
      <c r="D74" s="64" t="s">
        <v>70</v>
      </c>
      <c r="E74" s="65" t="s">
        <v>173</v>
      </c>
      <c r="F74" s="66" t="s">
        <v>174</v>
      </c>
      <c r="G74" s="33" t="s">
        <v>453</v>
      </c>
      <c r="H74" s="33" t="s">
        <v>453</v>
      </c>
      <c r="I74" s="33" t="s">
        <v>453</v>
      </c>
      <c r="J74" s="33" t="s">
        <v>453</v>
      </c>
      <c r="K74" s="33" t="s">
        <v>455</v>
      </c>
      <c r="L74" s="33" t="s">
        <v>453</v>
      </c>
      <c r="M74" s="33" t="s">
        <v>455</v>
      </c>
      <c r="N74" s="33" t="s">
        <v>453</v>
      </c>
      <c r="O74" s="33" t="s">
        <v>455</v>
      </c>
      <c r="P74" s="33" t="s">
        <v>453</v>
      </c>
      <c r="Q74" s="33" t="s">
        <v>455</v>
      </c>
      <c r="R74" s="33" t="s">
        <v>453</v>
      </c>
      <c r="S74" s="33" t="s">
        <v>455</v>
      </c>
      <c r="T74" s="33" t="s">
        <v>455</v>
      </c>
      <c r="U74" s="33" t="s">
        <v>455</v>
      </c>
      <c r="V74" s="33" t="s">
        <v>453</v>
      </c>
    </row>
    <row r="75" spans="2:22">
      <c r="B75" s="63" t="s">
        <v>20</v>
      </c>
      <c r="C75" s="64" t="s">
        <v>28</v>
      </c>
      <c r="D75" s="64" t="s">
        <v>50</v>
      </c>
      <c r="E75" s="65" t="s">
        <v>175</v>
      </c>
      <c r="F75" s="66" t="s">
        <v>176</v>
      </c>
      <c r="G75" s="33" t="s">
        <v>453</v>
      </c>
      <c r="H75" s="33" t="s">
        <v>453</v>
      </c>
      <c r="I75" s="33" t="s">
        <v>453</v>
      </c>
      <c r="J75" s="33" t="s">
        <v>453</v>
      </c>
      <c r="K75" s="33" t="s">
        <v>453</v>
      </c>
      <c r="L75" s="33" t="s">
        <v>453</v>
      </c>
      <c r="M75" s="33" t="s">
        <v>453</v>
      </c>
      <c r="N75" s="33" t="s">
        <v>453</v>
      </c>
      <c r="O75" s="33" t="s">
        <v>453</v>
      </c>
      <c r="P75" s="33" t="s">
        <v>453</v>
      </c>
      <c r="Q75" s="33" t="s">
        <v>455</v>
      </c>
      <c r="R75" s="33" t="s">
        <v>453</v>
      </c>
      <c r="S75" s="33" t="s">
        <v>455</v>
      </c>
      <c r="T75" s="33" t="s">
        <v>453</v>
      </c>
      <c r="U75" s="33" t="s">
        <v>453</v>
      </c>
      <c r="V75" s="33" t="s">
        <v>453</v>
      </c>
    </row>
    <row r="76" spans="2:22">
      <c r="B76" s="63" t="s">
        <v>24</v>
      </c>
      <c r="C76" s="64" t="s">
        <v>40</v>
      </c>
      <c r="D76" s="64" t="s">
        <v>70</v>
      </c>
      <c r="E76" s="65" t="s">
        <v>177</v>
      </c>
      <c r="F76" s="66" t="s">
        <v>178</v>
      </c>
      <c r="G76" s="33" t="s">
        <v>453</v>
      </c>
      <c r="H76" s="33" t="s">
        <v>453</v>
      </c>
      <c r="I76" s="33" t="s">
        <v>453</v>
      </c>
      <c r="J76" s="33" t="s">
        <v>453</v>
      </c>
      <c r="K76" s="33" t="s">
        <v>453</v>
      </c>
      <c r="L76" s="33" t="s">
        <v>453</v>
      </c>
      <c r="M76" s="33" t="s">
        <v>455</v>
      </c>
      <c r="N76" s="33" t="s">
        <v>453</v>
      </c>
      <c r="O76" s="33" t="s">
        <v>455</v>
      </c>
      <c r="P76" s="33" t="s">
        <v>453</v>
      </c>
      <c r="Q76" s="33" t="s">
        <v>453</v>
      </c>
      <c r="R76" s="33" t="s">
        <v>453</v>
      </c>
      <c r="S76" s="33" t="s">
        <v>455</v>
      </c>
      <c r="T76" s="33" t="s">
        <v>453</v>
      </c>
      <c r="U76" s="33" t="s">
        <v>453</v>
      </c>
      <c r="V76" s="33" t="s">
        <v>453</v>
      </c>
    </row>
    <row r="77" spans="2:22">
      <c r="B77" s="63" t="s">
        <v>22</v>
      </c>
      <c r="C77" s="64" t="s">
        <v>36</v>
      </c>
      <c r="D77" s="64" t="s">
        <v>56</v>
      </c>
      <c r="E77" s="65" t="s">
        <v>179</v>
      </c>
      <c r="F77" s="66" t="s">
        <v>180</v>
      </c>
      <c r="G77" s="33" t="s">
        <v>453</v>
      </c>
      <c r="H77" s="33" t="s">
        <v>453</v>
      </c>
      <c r="I77" s="33" t="s">
        <v>453</v>
      </c>
      <c r="J77" s="33" t="s">
        <v>453</v>
      </c>
      <c r="K77" s="33" t="s">
        <v>455</v>
      </c>
      <c r="L77" s="33" t="s">
        <v>455</v>
      </c>
      <c r="M77" s="33" t="s">
        <v>453</v>
      </c>
      <c r="N77" s="33" t="s">
        <v>453</v>
      </c>
      <c r="O77" s="33" t="s">
        <v>453</v>
      </c>
      <c r="P77" s="33" t="s">
        <v>453</v>
      </c>
      <c r="Q77" s="33" t="s">
        <v>455</v>
      </c>
      <c r="R77" s="33" t="s">
        <v>453</v>
      </c>
      <c r="S77" s="33" t="s">
        <v>455</v>
      </c>
      <c r="T77" s="33" t="s">
        <v>455</v>
      </c>
      <c r="U77" s="33" t="s">
        <v>453</v>
      </c>
      <c r="V77" s="33" t="s">
        <v>453</v>
      </c>
    </row>
    <row r="78" spans="2:22">
      <c r="B78" s="63" t="s">
        <v>22</v>
      </c>
      <c r="C78" s="64" t="s">
        <v>38</v>
      </c>
      <c r="D78" s="64" t="s">
        <v>58</v>
      </c>
      <c r="E78" s="65" t="s">
        <v>181</v>
      </c>
      <c r="F78" s="66" t="s">
        <v>182</v>
      </c>
      <c r="G78" s="33" t="s">
        <v>453</v>
      </c>
      <c r="H78" s="33" t="s">
        <v>453</v>
      </c>
      <c r="I78" s="33" t="s">
        <v>453</v>
      </c>
      <c r="J78" s="33" t="s">
        <v>453</v>
      </c>
      <c r="K78" s="33" t="s">
        <v>455</v>
      </c>
      <c r="L78" s="33" t="s">
        <v>453</v>
      </c>
      <c r="M78" s="33" t="s">
        <v>453</v>
      </c>
      <c r="N78" s="33" t="s">
        <v>453</v>
      </c>
      <c r="O78" s="33" t="s">
        <v>455</v>
      </c>
      <c r="P78" s="33" t="s">
        <v>453</v>
      </c>
      <c r="Q78" s="33" t="s">
        <v>453</v>
      </c>
      <c r="R78" s="33" t="s">
        <v>453</v>
      </c>
      <c r="S78" s="33" t="s">
        <v>455</v>
      </c>
      <c r="T78" s="33" t="s">
        <v>453</v>
      </c>
      <c r="U78" s="33" t="s">
        <v>453</v>
      </c>
      <c r="V78" s="33" t="s">
        <v>453</v>
      </c>
    </row>
    <row r="79" spans="2:22">
      <c r="B79" s="63" t="s">
        <v>24</v>
      </c>
      <c r="C79" s="64" t="s">
        <v>40</v>
      </c>
      <c r="D79" s="64" t="s">
        <v>70</v>
      </c>
      <c r="E79" s="65" t="s">
        <v>183</v>
      </c>
      <c r="F79" s="66" t="s">
        <v>184</v>
      </c>
      <c r="G79" s="33" t="s">
        <v>453</v>
      </c>
      <c r="H79" s="33" t="s">
        <v>453</v>
      </c>
      <c r="I79" s="33" t="s">
        <v>453</v>
      </c>
      <c r="J79" s="33" t="s">
        <v>453</v>
      </c>
      <c r="K79" s="33" t="s">
        <v>453</v>
      </c>
      <c r="L79" s="33" t="s">
        <v>453</v>
      </c>
      <c r="M79" s="33" t="s">
        <v>453</v>
      </c>
      <c r="N79" s="33" t="s">
        <v>453</v>
      </c>
      <c r="O79" s="33" t="s">
        <v>453</v>
      </c>
      <c r="P79" s="33" t="s">
        <v>453</v>
      </c>
      <c r="Q79" s="33" t="s">
        <v>453</v>
      </c>
      <c r="R79" s="33" t="s">
        <v>453</v>
      </c>
      <c r="S79" s="33" t="s">
        <v>453</v>
      </c>
      <c r="T79" s="33" t="s">
        <v>455</v>
      </c>
      <c r="U79" s="33" t="s">
        <v>453</v>
      </c>
      <c r="V79" s="33" t="s">
        <v>453</v>
      </c>
    </row>
    <row r="80" spans="2:22">
      <c r="B80" s="63" t="s">
        <v>24</v>
      </c>
      <c r="C80" s="64" t="s">
        <v>40</v>
      </c>
      <c r="D80" s="64" t="s">
        <v>70</v>
      </c>
      <c r="E80" s="65" t="s">
        <v>185</v>
      </c>
      <c r="F80" s="66" t="s">
        <v>186</v>
      </c>
      <c r="G80" s="33" t="s">
        <v>453</v>
      </c>
      <c r="H80" s="33" t="s">
        <v>453</v>
      </c>
      <c r="I80" s="33" t="s">
        <v>453</v>
      </c>
      <c r="J80" s="33" t="s">
        <v>453</v>
      </c>
      <c r="K80" s="33" t="s">
        <v>453</v>
      </c>
      <c r="L80" s="33" t="s">
        <v>453</v>
      </c>
      <c r="M80" s="33" t="s">
        <v>455</v>
      </c>
      <c r="N80" s="33" t="s">
        <v>455</v>
      </c>
      <c r="O80" s="33" t="s">
        <v>453</v>
      </c>
      <c r="P80" s="33" t="s">
        <v>453</v>
      </c>
      <c r="Q80" s="33" t="s">
        <v>453</v>
      </c>
      <c r="R80" s="33" t="s">
        <v>453</v>
      </c>
      <c r="S80" s="33" t="s">
        <v>453</v>
      </c>
      <c r="T80" s="33" t="s">
        <v>455</v>
      </c>
      <c r="U80" s="33" t="s">
        <v>453</v>
      </c>
      <c r="V80" s="33" t="s">
        <v>453</v>
      </c>
    </row>
    <row r="81" spans="2:22">
      <c r="B81" s="63" t="s">
        <v>26</v>
      </c>
      <c r="C81" s="64" t="s">
        <v>42</v>
      </c>
      <c r="D81" s="64" t="s">
        <v>68</v>
      </c>
      <c r="E81" s="65" t="s">
        <v>187</v>
      </c>
      <c r="F81" s="66" t="s">
        <v>188</v>
      </c>
      <c r="G81" s="33" t="s">
        <v>453</v>
      </c>
      <c r="H81" s="33" t="s">
        <v>453</v>
      </c>
      <c r="I81" s="33" t="s">
        <v>453</v>
      </c>
      <c r="J81" s="33" t="s">
        <v>453</v>
      </c>
      <c r="K81" s="33" t="s">
        <v>455</v>
      </c>
      <c r="L81" s="33" t="s">
        <v>455</v>
      </c>
      <c r="M81" s="33" t="s">
        <v>455</v>
      </c>
      <c r="N81" s="33" t="s">
        <v>453</v>
      </c>
      <c r="O81" s="33" t="s">
        <v>453</v>
      </c>
      <c r="P81" s="33" t="s">
        <v>453</v>
      </c>
      <c r="Q81" s="33" t="s">
        <v>453</v>
      </c>
      <c r="R81" s="33" t="s">
        <v>453</v>
      </c>
      <c r="S81" s="33" t="s">
        <v>455</v>
      </c>
      <c r="T81" s="33" t="s">
        <v>453</v>
      </c>
      <c r="U81" s="33" t="s">
        <v>453</v>
      </c>
      <c r="V81" s="33" t="s">
        <v>453</v>
      </c>
    </row>
    <row r="82" spans="2:22">
      <c r="B82" s="63" t="s">
        <v>24</v>
      </c>
      <c r="C82" s="64" t="s">
        <v>40</v>
      </c>
      <c r="D82" s="64" t="s">
        <v>70</v>
      </c>
      <c r="E82" s="65" t="s">
        <v>189</v>
      </c>
      <c r="F82" s="66" t="s">
        <v>190</v>
      </c>
      <c r="G82" s="33" t="s">
        <v>453</v>
      </c>
      <c r="H82" s="33" t="s">
        <v>453</v>
      </c>
      <c r="I82" s="33" t="s">
        <v>453</v>
      </c>
      <c r="J82" s="33" t="s">
        <v>453</v>
      </c>
      <c r="K82" s="33" t="s">
        <v>453</v>
      </c>
      <c r="L82" s="33" t="s">
        <v>453</v>
      </c>
      <c r="M82" s="33" t="s">
        <v>453</v>
      </c>
      <c r="N82" s="33" t="s">
        <v>453</v>
      </c>
      <c r="O82" s="33" t="s">
        <v>453</v>
      </c>
      <c r="P82" s="33" t="s">
        <v>453</v>
      </c>
      <c r="Q82" s="33" t="s">
        <v>453</v>
      </c>
      <c r="R82" s="33" t="s">
        <v>453</v>
      </c>
      <c r="S82" s="33" t="s">
        <v>455</v>
      </c>
      <c r="T82" s="33" t="s">
        <v>453</v>
      </c>
      <c r="U82" s="33" t="s">
        <v>455</v>
      </c>
      <c r="V82" s="33" t="s">
        <v>453</v>
      </c>
    </row>
    <row r="83" spans="2:22">
      <c r="B83" s="63" t="s">
        <v>24</v>
      </c>
      <c r="C83" s="64" t="s">
        <v>40</v>
      </c>
      <c r="D83" s="64" t="s">
        <v>70</v>
      </c>
      <c r="E83" s="65" t="s">
        <v>191</v>
      </c>
      <c r="F83" s="66" t="s">
        <v>192</v>
      </c>
      <c r="G83" s="33" t="s">
        <v>453</v>
      </c>
      <c r="H83" s="33" t="s">
        <v>453</v>
      </c>
      <c r="I83" s="33" t="s">
        <v>453</v>
      </c>
      <c r="J83" s="33" t="s">
        <v>453</v>
      </c>
      <c r="K83" s="33" t="s">
        <v>455</v>
      </c>
      <c r="L83" s="33" t="s">
        <v>453</v>
      </c>
      <c r="M83" s="33" t="s">
        <v>455</v>
      </c>
      <c r="N83" s="33" t="s">
        <v>453</v>
      </c>
      <c r="O83" s="33" t="s">
        <v>453</v>
      </c>
      <c r="P83" s="33" t="s">
        <v>453</v>
      </c>
      <c r="Q83" s="33" t="s">
        <v>453</v>
      </c>
      <c r="R83" s="33" t="s">
        <v>453</v>
      </c>
      <c r="S83" s="33" t="s">
        <v>455</v>
      </c>
      <c r="T83" s="33" t="s">
        <v>453</v>
      </c>
      <c r="U83" s="33" t="s">
        <v>453</v>
      </c>
      <c r="V83" s="33" t="s">
        <v>453</v>
      </c>
    </row>
    <row r="84" spans="2:22">
      <c r="B84" s="63" t="s">
        <v>26</v>
      </c>
      <c r="C84" s="64" t="s">
        <v>42</v>
      </c>
      <c r="D84" s="64" t="s">
        <v>64</v>
      </c>
      <c r="E84" s="65" t="s">
        <v>193</v>
      </c>
      <c r="F84" s="66" t="s">
        <v>194</v>
      </c>
      <c r="G84" s="33" t="s">
        <v>453</v>
      </c>
      <c r="H84" s="33" t="s">
        <v>453</v>
      </c>
      <c r="I84" s="33" t="s">
        <v>453</v>
      </c>
      <c r="J84" s="33" t="s">
        <v>453</v>
      </c>
      <c r="K84" s="33" t="s">
        <v>453</v>
      </c>
      <c r="L84" s="33" t="s">
        <v>453</v>
      </c>
      <c r="M84" s="33" t="s">
        <v>453</v>
      </c>
      <c r="N84" s="33" t="s">
        <v>453</v>
      </c>
      <c r="O84" s="33" t="s">
        <v>455</v>
      </c>
      <c r="P84" s="33" t="s">
        <v>453</v>
      </c>
      <c r="Q84" s="33" t="s">
        <v>453</v>
      </c>
      <c r="R84" s="33" t="s">
        <v>453</v>
      </c>
      <c r="S84" s="33" t="s">
        <v>453</v>
      </c>
      <c r="T84" s="33" t="s">
        <v>453</v>
      </c>
      <c r="U84" s="33" t="s">
        <v>453</v>
      </c>
      <c r="V84" s="33" t="s">
        <v>453</v>
      </c>
    </row>
    <row r="85" spans="2:22">
      <c r="B85" s="63" t="s">
        <v>20</v>
      </c>
      <c r="C85" s="64" t="s">
        <v>32</v>
      </c>
      <c r="D85" s="64" t="s">
        <v>46</v>
      </c>
      <c r="E85" s="65" t="s">
        <v>195</v>
      </c>
      <c r="F85" s="66" t="s">
        <v>196</v>
      </c>
      <c r="G85" s="33" t="s">
        <v>453</v>
      </c>
      <c r="H85" s="33" t="s">
        <v>453</v>
      </c>
      <c r="I85" s="33" t="s">
        <v>453</v>
      </c>
      <c r="J85" s="33" t="s">
        <v>453</v>
      </c>
      <c r="K85" s="33" t="s">
        <v>453</v>
      </c>
      <c r="L85" s="33" t="s">
        <v>453</v>
      </c>
      <c r="M85" s="33" t="s">
        <v>453</v>
      </c>
      <c r="N85" s="33" t="s">
        <v>453</v>
      </c>
      <c r="O85" s="33" t="s">
        <v>453</v>
      </c>
      <c r="P85" s="33" t="s">
        <v>453</v>
      </c>
      <c r="Q85" s="33" t="s">
        <v>453</v>
      </c>
      <c r="R85" s="33" t="s">
        <v>453</v>
      </c>
      <c r="S85" s="33" t="s">
        <v>455</v>
      </c>
      <c r="T85" s="33" t="s">
        <v>455</v>
      </c>
      <c r="U85" s="33" t="s">
        <v>453</v>
      </c>
      <c r="V85" s="33" t="s">
        <v>453</v>
      </c>
    </row>
    <row r="86" spans="2:22">
      <c r="B86" s="63" t="s">
        <v>24</v>
      </c>
      <c r="C86" s="64" t="s">
        <v>40</v>
      </c>
      <c r="D86" s="64" t="s">
        <v>70</v>
      </c>
      <c r="E86" s="65" t="s">
        <v>197</v>
      </c>
      <c r="F86" s="66" t="s">
        <v>198</v>
      </c>
      <c r="G86" s="33" t="s">
        <v>453</v>
      </c>
      <c r="H86" s="33" t="s">
        <v>453</v>
      </c>
      <c r="I86" s="33" t="s">
        <v>453</v>
      </c>
      <c r="J86" s="33" t="s">
        <v>453</v>
      </c>
      <c r="K86" s="33" t="s">
        <v>453</v>
      </c>
      <c r="L86" s="33" t="s">
        <v>453</v>
      </c>
      <c r="M86" s="33" t="s">
        <v>455</v>
      </c>
      <c r="N86" s="33" t="s">
        <v>455</v>
      </c>
      <c r="O86" s="33" t="s">
        <v>453</v>
      </c>
      <c r="P86" s="33" t="s">
        <v>453</v>
      </c>
      <c r="Q86" s="33" t="s">
        <v>455</v>
      </c>
      <c r="R86" s="33" t="s">
        <v>453</v>
      </c>
      <c r="S86" s="33" t="s">
        <v>455</v>
      </c>
      <c r="T86" s="33" t="s">
        <v>453</v>
      </c>
      <c r="U86" s="33" t="s">
        <v>453</v>
      </c>
      <c r="V86" s="33" t="s">
        <v>453</v>
      </c>
    </row>
    <row r="87" spans="2:22">
      <c r="B87" s="63" t="s">
        <v>20</v>
      </c>
      <c r="C87" s="64" t="s">
        <v>32</v>
      </c>
      <c r="D87" s="64" t="s">
        <v>46</v>
      </c>
      <c r="E87" s="65" t="s">
        <v>199</v>
      </c>
      <c r="F87" s="66" t="s">
        <v>200</v>
      </c>
      <c r="G87" s="33" t="s">
        <v>453</v>
      </c>
      <c r="H87" s="33" t="s">
        <v>453</v>
      </c>
      <c r="I87" s="33" t="s">
        <v>453</v>
      </c>
      <c r="J87" s="33" t="s">
        <v>453</v>
      </c>
      <c r="K87" s="33" t="s">
        <v>455</v>
      </c>
      <c r="L87" s="33" t="s">
        <v>453</v>
      </c>
      <c r="M87" s="33" t="s">
        <v>453</v>
      </c>
      <c r="N87" s="33" t="s">
        <v>453</v>
      </c>
      <c r="O87" s="33" t="s">
        <v>453</v>
      </c>
      <c r="P87" s="33" t="s">
        <v>453</v>
      </c>
      <c r="Q87" s="33" t="s">
        <v>453</v>
      </c>
      <c r="R87" s="33" t="s">
        <v>453</v>
      </c>
      <c r="S87" s="33" t="s">
        <v>455</v>
      </c>
      <c r="T87" s="33" t="s">
        <v>455</v>
      </c>
      <c r="U87" s="33" t="s">
        <v>453</v>
      </c>
      <c r="V87" s="33" t="s">
        <v>453</v>
      </c>
    </row>
    <row r="88" spans="2:22">
      <c r="B88" s="63" t="s">
        <v>20</v>
      </c>
      <c r="C88" s="64" t="s">
        <v>30</v>
      </c>
      <c r="D88" s="64" t="s">
        <v>52</v>
      </c>
      <c r="E88" s="65" t="s">
        <v>201</v>
      </c>
      <c r="F88" s="66" t="s">
        <v>202</v>
      </c>
      <c r="G88" s="33" t="s">
        <v>453</v>
      </c>
      <c r="H88" s="33" t="s">
        <v>453</v>
      </c>
      <c r="I88" s="33" t="s">
        <v>453</v>
      </c>
      <c r="J88" s="33" t="s">
        <v>453</v>
      </c>
      <c r="K88" s="33" t="s">
        <v>455</v>
      </c>
      <c r="L88" s="33" t="s">
        <v>455</v>
      </c>
      <c r="M88" s="33" t="s">
        <v>453</v>
      </c>
      <c r="N88" s="33" t="s">
        <v>453</v>
      </c>
      <c r="O88" s="33" t="s">
        <v>453</v>
      </c>
      <c r="P88" s="33" t="s">
        <v>453</v>
      </c>
      <c r="Q88" s="33" t="s">
        <v>453</v>
      </c>
      <c r="R88" s="33" t="s">
        <v>453</v>
      </c>
      <c r="S88" s="33" t="s">
        <v>453</v>
      </c>
      <c r="T88" s="33" t="s">
        <v>453</v>
      </c>
      <c r="U88" s="33" t="s">
        <v>453</v>
      </c>
      <c r="V88" s="33" t="s">
        <v>453</v>
      </c>
    </row>
    <row r="89" spans="2:22">
      <c r="B89" s="63" t="s">
        <v>24</v>
      </c>
      <c r="C89" s="64" t="s">
        <v>40</v>
      </c>
      <c r="D89" s="64" t="s">
        <v>70</v>
      </c>
      <c r="E89" s="65" t="s">
        <v>203</v>
      </c>
      <c r="F89" s="66" t="s">
        <v>204</v>
      </c>
      <c r="G89" s="33" t="s">
        <v>453</v>
      </c>
      <c r="H89" s="33" t="s">
        <v>453</v>
      </c>
      <c r="I89" s="33" t="s">
        <v>453</v>
      </c>
      <c r="J89" s="33" t="s">
        <v>453</v>
      </c>
      <c r="K89" s="33" t="s">
        <v>453</v>
      </c>
      <c r="L89" s="33" t="s">
        <v>453</v>
      </c>
      <c r="M89" s="33" t="s">
        <v>455</v>
      </c>
      <c r="N89" s="33" t="s">
        <v>453</v>
      </c>
      <c r="O89" s="33" t="s">
        <v>455</v>
      </c>
      <c r="P89" s="33" t="s">
        <v>453</v>
      </c>
      <c r="Q89" s="33" t="s">
        <v>455</v>
      </c>
      <c r="R89" s="33" t="s">
        <v>453</v>
      </c>
      <c r="S89" s="33" t="s">
        <v>455</v>
      </c>
      <c r="T89" s="33" t="s">
        <v>453</v>
      </c>
      <c r="U89" s="33" t="s">
        <v>453</v>
      </c>
      <c r="V89" s="33" t="s">
        <v>453</v>
      </c>
    </row>
    <row r="90" spans="2:22">
      <c r="B90" s="63" t="s">
        <v>20</v>
      </c>
      <c r="C90" s="64" t="s">
        <v>30</v>
      </c>
      <c r="D90" s="64" t="s">
        <v>48</v>
      </c>
      <c r="E90" s="65" t="s">
        <v>205</v>
      </c>
      <c r="F90" s="66" t="s">
        <v>206</v>
      </c>
      <c r="G90" s="33" t="s">
        <v>453</v>
      </c>
      <c r="H90" s="33" t="s">
        <v>453</v>
      </c>
      <c r="I90" s="33" t="s">
        <v>453</v>
      </c>
      <c r="J90" s="33" t="s">
        <v>453</v>
      </c>
      <c r="K90" s="33" t="s">
        <v>453</v>
      </c>
      <c r="L90" s="33" t="s">
        <v>453</v>
      </c>
      <c r="M90" s="33" t="s">
        <v>455</v>
      </c>
      <c r="N90" s="33" t="s">
        <v>455</v>
      </c>
      <c r="O90" s="33" t="s">
        <v>453</v>
      </c>
      <c r="P90" s="33" t="s">
        <v>453</v>
      </c>
      <c r="Q90" s="33" t="s">
        <v>453</v>
      </c>
      <c r="R90" s="33" t="s">
        <v>453</v>
      </c>
      <c r="S90" s="33" t="s">
        <v>453</v>
      </c>
      <c r="T90" s="33" t="s">
        <v>453</v>
      </c>
      <c r="U90" s="33" t="s">
        <v>453</v>
      </c>
      <c r="V90" s="33" t="s">
        <v>453</v>
      </c>
    </row>
    <row r="91" spans="2:22">
      <c r="B91" s="63" t="s">
        <v>20</v>
      </c>
      <c r="C91" s="64" t="s">
        <v>32</v>
      </c>
      <c r="D91" s="64" t="s">
        <v>46</v>
      </c>
      <c r="E91" s="65" t="s">
        <v>207</v>
      </c>
      <c r="F91" s="66" t="s">
        <v>208</v>
      </c>
      <c r="G91" s="33" t="s">
        <v>453</v>
      </c>
      <c r="H91" s="33" t="s">
        <v>453</v>
      </c>
      <c r="I91" s="33" t="s">
        <v>453</v>
      </c>
      <c r="J91" s="33" t="s">
        <v>453</v>
      </c>
      <c r="K91" s="33" t="s">
        <v>453</v>
      </c>
      <c r="L91" s="33" t="s">
        <v>453</v>
      </c>
      <c r="M91" s="33" t="s">
        <v>453</v>
      </c>
      <c r="N91" s="33" t="s">
        <v>453</v>
      </c>
      <c r="O91" s="33" t="s">
        <v>453</v>
      </c>
      <c r="P91" s="33" t="s">
        <v>453</v>
      </c>
      <c r="Q91" s="33" t="s">
        <v>453</v>
      </c>
      <c r="R91" s="33" t="s">
        <v>453</v>
      </c>
      <c r="S91" s="33" t="s">
        <v>453</v>
      </c>
      <c r="T91" s="33" t="s">
        <v>453</v>
      </c>
      <c r="U91" s="33" t="s">
        <v>453</v>
      </c>
      <c r="V91" s="33" t="s">
        <v>453</v>
      </c>
    </row>
    <row r="92" spans="2:22">
      <c r="B92" s="63" t="s">
        <v>22</v>
      </c>
      <c r="C92" s="64" t="s">
        <v>34</v>
      </c>
      <c r="D92" s="64" t="s">
        <v>58</v>
      </c>
      <c r="E92" s="65" t="s">
        <v>209</v>
      </c>
      <c r="F92" s="66" t="s">
        <v>210</v>
      </c>
      <c r="G92" s="33" t="s">
        <v>453</v>
      </c>
      <c r="H92" s="33" t="s">
        <v>453</v>
      </c>
      <c r="I92" s="33" t="s">
        <v>453</v>
      </c>
      <c r="J92" s="33" t="s">
        <v>453</v>
      </c>
      <c r="K92" s="33" t="s">
        <v>453</v>
      </c>
      <c r="L92" s="33" t="s">
        <v>453</v>
      </c>
      <c r="M92" s="33" t="s">
        <v>455</v>
      </c>
      <c r="N92" s="33" t="s">
        <v>453</v>
      </c>
      <c r="O92" s="33" t="s">
        <v>455</v>
      </c>
      <c r="P92" s="33" t="s">
        <v>453</v>
      </c>
      <c r="Q92" s="33" t="s">
        <v>455</v>
      </c>
      <c r="R92" s="33" t="s">
        <v>453</v>
      </c>
      <c r="S92" s="33" t="s">
        <v>453</v>
      </c>
      <c r="T92" s="33" t="s">
        <v>453</v>
      </c>
      <c r="U92" s="33" t="s">
        <v>453</v>
      </c>
      <c r="V92" s="33" t="s">
        <v>453</v>
      </c>
    </row>
    <row r="93" spans="2:22">
      <c r="B93" s="63" t="s">
        <v>22</v>
      </c>
      <c r="C93" s="64" t="s">
        <v>34</v>
      </c>
      <c r="D93" s="64" t="s">
        <v>58</v>
      </c>
      <c r="E93" s="65" t="s">
        <v>211</v>
      </c>
      <c r="F93" s="66" t="s">
        <v>212</v>
      </c>
      <c r="G93" s="33" t="s">
        <v>453</v>
      </c>
      <c r="H93" s="33" t="s">
        <v>453</v>
      </c>
      <c r="I93" s="33" t="s">
        <v>453</v>
      </c>
      <c r="J93" s="33" t="s">
        <v>453</v>
      </c>
      <c r="K93" s="33" t="s">
        <v>453</v>
      </c>
      <c r="L93" s="33" t="s">
        <v>453</v>
      </c>
      <c r="M93" s="33" t="s">
        <v>453</v>
      </c>
      <c r="N93" s="33" t="s">
        <v>453</v>
      </c>
      <c r="O93" s="33" t="s">
        <v>453</v>
      </c>
      <c r="P93" s="33" t="s">
        <v>453</v>
      </c>
      <c r="Q93" s="33" t="s">
        <v>453</v>
      </c>
      <c r="R93" s="33" t="s">
        <v>453</v>
      </c>
      <c r="S93" s="33" t="s">
        <v>453</v>
      </c>
      <c r="T93" s="33" t="s">
        <v>453</v>
      </c>
      <c r="U93" s="33" t="s">
        <v>453</v>
      </c>
      <c r="V93" s="33" t="s">
        <v>453</v>
      </c>
    </row>
    <row r="94" spans="2:22">
      <c r="B94" s="63" t="s">
        <v>24</v>
      </c>
      <c r="C94" s="64" t="s">
        <v>40</v>
      </c>
      <c r="D94" s="64" t="s">
        <v>70</v>
      </c>
      <c r="E94" s="65" t="s">
        <v>213</v>
      </c>
      <c r="F94" s="66" t="s">
        <v>214</v>
      </c>
      <c r="G94" s="33" t="s">
        <v>453</v>
      </c>
      <c r="H94" s="33" t="s">
        <v>453</v>
      </c>
      <c r="I94" s="33" t="s">
        <v>453</v>
      </c>
      <c r="J94" s="33" t="s">
        <v>453</v>
      </c>
      <c r="K94" s="33" t="s">
        <v>455</v>
      </c>
      <c r="L94" s="33" t="s">
        <v>453</v>
      </c>
      <c r="M94" s="33" t="s">
        <v>453</v>
      </c>
      <c r="N94" s="33" t="s">
        <v>453</v>
      </c>
      <c r="O94" s="33" t="s">
        <v>453</v>
      </c>
      <c r="P94" s="33" t="s">
        <v>453</v>
      </c>
      <c r="Q94" s="33" t="s">
        <v>455</v>
      </c>
      <c r="R94" s="33" t="s">
        <v>453</v>
      </c>
      <c r="S94" s="33" t="s">
        <v>455</v>
      </c>
      <c r="T94" s="33" t="s">
        <v>455</v>
      </c>
      <c r="U94" s="33" t="s">
        <v>453</v>
      </c>
      <c r="V94" s="33" t="s">
        <v>453</v>
      </c>
    </row>
    <row r="95" spans="2:22">
      <c r="B95" s="63" t="s">
        <v>22</v>
      </c>
      <c r="C95" s="64" t="s">
        <v>34</v>
      </c>
      <c r="D95" s="64" t="s">
        <v>58</v>
      </c>
      <c r="E95" s="65" t="s">
        <v>215</v>
      </c>
      <c r="F95" s="66" t="s">
        <v>216</v>
      </c>
      <c r="G95" s="33" t="s">
        <v>453</v>
      </c>
      <c r="H95" s="33" t="s">
        <v>453</v>
      </c>
      <c r="I95" s="33" t="s">
        <v>453</v>
      </c>
      <c r="J95" s="33" t="s">
        <v>453</v>
      </c>
      <c r="K95" s="33" t="s">
        <v>455</v>
      </c>
      <c r="L95" s="33" t="s">
        <v>455</v>
      </c>
      <c r="M95" s="33" t="s">
        <v>453</v>
      </c>
      <c r="N95" s="33" t="s">
        <v>453</v>
      </c>
      <c r="O95" s="33" t="s">
        <v>453</v>
      </c>
      <c r="P95" s="33" t="s">
        <v>453</v>
      </c>
      <c r="Q95" s="33" t="s">
        <v>453</v>
      </c>
      <c r="R95" s="33" t="s">
        <v>453</v>
      </c>
      <c r="S95" s="33" t="s">
        <v>453</v>
      </c>
      <c r="T95" s="33" t="s">
        <v>453</v>
      </c>
      <c r="U95" s="33" t="s">
        <v>453</v>
      </c>
      <c r="V95" s="33" t="s">
        <v>453</v>
      </c>
    </row>
    <row r="96" spans="2:22">
      <c r="B96" s="63" t="s">
        <v>20</v>
      </c>
      <c r="C96" s="64" t="s">
        <v>30</v>
      </c>
      <c r="D96" s="64" t="s">
        <v>52</v>
      </c>
      <c r="E96" s="65" t="s">
        <v>217</v>
      </c>
      <c r="F96" s="66" t="s">
        <v>218</v>
      </c>
      <c r="G96" s="33" t="s">
        <v>453</v>
      </c>
      <c r="H96" s="33" t="s">
        <v>453</v>
      </c>
      <c r="I96" s="33" t="s">
        <v>453</v>
      </c>
      <c r="J96" s="33" t="s">
        <v>453</v>
      </c>
      <c r="K96" s="33" t="s">
        <v>453</v>
      </c>
      <c r="L96" s="33" t="s">
        <v>453</v>
      </c>
      <c r="M96" s="33" t="s">
        <v>453</v>
      </c>
      <c r="N96" s="33" t="s">
        <v>453</v>
      </c>
      <c r="O96" s="33" t="s">
        <v>453</v>
      </c>
      <c r="P96" s="33" t="s">
        <v>453</v>
      </c>
      <c r="Q96" s="33" t="s">
        <v>453</v>
      </c>
      <c r="R96" s="33" t="s">
        <v>453</v>
      </c>
      <c r="S96" s="33" t="s">
        <v>455</v>
      </c>
      <c r="T96" s="33" t="s">
        <v>453</v>
      </c>
      <c r="U96" s="33" t="s">
        <v>453</v>
      </c>
      <c r="V96" s="33" t="s">
        <v>453</v>
      </c>
    </row>
    <row r="97" spans="2:22">
      <c r="B97" s="63" t="s">
        <v>22</v>
      </c>
      <c r="C97" s="64" t="s">
        <v>38</v>
      </c>
      <c r="D97" s="64" t="s">
        <v>58</v>
      </c>
      <c r="E97" s="65" t="s">
        <v>219</v>
      </c>
      <c r="F97" s="66" t="s">
        <v>220</v>
      </c>
      <c r="G97" s="33" t="s">
        <v>453</v>
      </c>
      <c r="H97" s="33" t="s">
        <v>453</v>
      </c>
      <c r="I97" s="33" t="s">
        <v>453</v>
      </c>
      <c r="J97" s="33" t="s">
        <v>453</v>
      </c>
      <c r="K97" s="33" t="s">
        <v>453</v>
      </c>
      <c r="L97" s="33" t="s">
        <v>453</v>
      </c>
      <c r="M97" s="33" t="s">
        <v>453</v>
      </c>
      <c r="N97" s="33" t="s">
        <v>453</v>
      </c>
      <c r="O97" s="33" t="s">
        <v>453</v>
      </c>
      <c r="P97" s="33" t="s">
        <v>453</v>
      </c>
      <c r="Q97" s="33" t="s">
        <v>453</v>
      </c>
      <c r="R97" s="33" t="s">
        <v>453</v>
      </c>
      <c r="S97" s="33" t="s">
        <v>453</v>
      </c>
      <c r="T97" s="33" t="s">
        <v>453</v>
      </c>
      <c r="U97" s="33" t="s">
        <v>453</v>
      </c>
      <c r="V97" s="33" t="s">
        <v>453</v>
      </c>
    </row>
    <row r="98" spans="2:22">
      <c r="B98" s="63" t="s">
        <v>20</v>
      </c>
      <c r="C98" s="64" t="s">
        <v>30</v>
      </c>
      <c r="D98" s="64" t="s">
        <v>48</v>
      </c>
      <c r="E98" s="65" t="s">
        <v>221</v>
      </c>
      <c r="F98" s="66" t="s">
        <v>222</v>
      </c>
      <c r="G98" s="33" t="s">
        <v>453</v>
      </c>
      <c r="H98" s="33" t="s">
        <v>453</v>
      </c>
      <c r="I98" s="33" t="s">
        <v>453</v>
      </c>
      <c r="J98" s="33" t="s">
        <v>453</v>
      </c>
      <c r="K98" s="33" t="s">
        <v>455</v>
      </c>
      <c r="L98" s="33" t="s">
        <v>453</v>
      </c>
      <c r="M98" s="33" t="s">
        <v>455</v>
      </c>
      <c r="N98" s="33" t="s">
        <v>453</v>
      </c>
      <c r="O98" s="33" t="s">
        <v>453</v>
      </c>
      <c r="P98" s="33" t="s">
        <v>453</v>
      </c>
      <c r="Q98" s="33" t="s">
        <v>453</v>
      </c>
      <c r="R98" s="33" t="s">
        <v>453</v>
      </c>
      <c r="S98" s="33" t="s">
        <v>455</v>
      </c>
      <c r="T98" s="33" t="s">
        <v>455</v>
      </c>
      <c r="U98" s="33" t="s">
        <v>455</v>
      </c>
      <c r="V98" s="33" t="s">
        <v>455</v>
      </c>
    </row>
    <row r="99" spans="2:22">
      <c r="B99" s="63" t="s">
        <v>26</v>
      </c>
      <c r="C99" s="64" t="s">
        <v>42</v>
      </c>
      <c r="D99" s="64" t="s">
        <v>64</v>
      </c>
      <c r="E99" s="65" t="s">
        <v>223</v>
      </c>
      <c r="F99" s="66" t="s">
        <v>224</v>
      </c>
      <c r="G99" s="33" t="s">
        <v>455</v>
      </c>
      <c r="H99" s="33" t="s">
        <v>453</v>
      </c>
      <c r="I99" s="33" t="s">
        <v>455</v>
      </c>
      <c r="J99" s="33" t="s">
        <v>453</v>
      </c>
      <c r="K99" s="33" t="s">
        <v>455</v>
      </c>
      <c r="L99" s="33" t="s">
        <v>453</v>
      </c>
      <c r="M99" s="33" t="s">
        <v>455</v>
      </c>
      <c r="N99" s="33" t="s">
        <v>455</v>
      </c>
      <c r="O99" s="33" t="s">
        <v>455</v>
      </c>
      <c r="P99" s="33" t="s">
        <v>453</v>
      </c>
      <c r="Q99" s="33" t="s">
        <v>455</v>
      </c>
      <c r="R99" s="33" t="s">
        <v>453</v>
      </c>
      <c r="S99" s="33" t="s">
        <v>453</v>
      </c>
      <c r="T99" s="33" t="s">
        <v>453</v>
      </c>
      <c r="U99" s="33" t="s">
        <v>453</v>
      </c>
      <c r="V99" s="33" t="s">
        <v>453</v>
      </c>
    </row>
    <row r="100" spans="2:22">
      <c r="B100" s="63" t="s">
        <v>24</v>
      </c>
      <c r="C100" s="64" t="s">
        <v>40</v>
      </c>
      <c r="D100" s="64" t="s">
        <v>70</v>
      </c>
      <c r="E100" s="65" t="s">
        <v>225</v>
      </c>
      <c r="F100" s="66" t="s">
        <v>226</v>
      </c>
      <c r="G100" s="33" t="s">
        <v>453</v>
      </c>
      <c r="H100" s="33" t="s">
        <v>453</v>
      </c>
      <c r="I100" s="33" t="s">
        <v>453</v>
      </c>
      <c r="J100" s="33" t="s">
        <v>453</v>
      </c>
      <c r="K100" s="33" t="s">
        <v>453</v>
      </c>
      <c r="L100" s="33" t="s">
        <v>453</v>
      </c>
      <c r="M100" s="33" t="s">
        <v>453</v>
      </c>
      <c r="N100" s="33" t="s">
        <v>453</v>
      </c>
      <c r="O100" s="33" t="s">
        <v>453</v>
      </c>
      <c r="P100" s="33" t="s">
        <v>453</v>
      </c>
      <c r="Q100" s="33" t="s">
        <v>453</v>
      </c>
      <c r="R100" s="33" t="s">
        <v>453</v>
      </c>
      <c r="S100" s="33" t="s">
        <v>453</v>
      </c>
      <c r="T100" s="33" t="s">
        <v>455</v>
      </c>
      <c r="U100" s="33" t="s">
        <v>453</v>
      </c>
      <c r="V100" s="33" t="s">
        <v>453</v>
      </c>
    </row>
    <row r="101" spans="2:22">
      <c r="B101" s="63" t="s">
        <v>20</v>
      </c>
      <c r="C101" s="64" t="s">
        <v>28</v>
      </c>
      <c r="D101" s="64" t="s">
        <v>50</v>
      </c>
      <c r="E101" s="65" t="s">
        <v>227</v>
      </c>
      <c r="F101" s="66" t="s">
        <v>228</v>
      </c>
      <c r="G101" s="33" t="s">
        <v>453</v>
      </c>
      <c r="H101" s="33" t="s">
        <v>453</v>
      </c>
      <c r="I101" s="33" t="s">
        <v>453</v>
      </c>
      <c r="J101" s="33" t="s">
        <v>453</v>
      </c>
      <c r="K101" s="33" t="s">
        <v>455</v>
      </c>
      <c r="L101" s="33" t="s">
        <v>453</v>
      </c>
      <c r="M101" s="33" t="s">
        <v>455</v>
      </c>
      <c r="N101" s="33" t="s">
        <v>455</v>
      </c>
      <c r="O101" s="33" t="s">
        <v>455</v>
      </c>
      <c r="P101" s="33" t="s">
        <v>455</v>
      </c>
      <c r="Q101" s="33" t="s">
        <v>453</v>
      </c>
      <c r="R101" s="33" t="s">
        <v>453</v>
      </c>
      <c r="S101" s="33" t="s">
        <v>453</v>
      </c>
      <c r="T101" s="33" t="s">
        <v>453</v>
      </c>
      <c r="U101" s="33" t="s">
        <v>453</v>
      </c>
      <c r="V101" s="33" t="s">
        <v>453</v>
      </c>
    </row>
    <row r="102" spans="2:22">
      <c r="B102" s="63" t="s">
        <v>22</v>
      </c>
      <c r="C102" s="64" t="s">
        <v>42</v>
      </c>
      <c r="D102" s="64" t="s">
        <v>58</v>
      </c>
      <c r="E102" s="65" t="s">
        <v>229</v>
      </c>
      <c r="F102" s="66" t="s">
        <v>230</v>
      </c>
      <c r="G102" s="33" t="s">
        <v>453</v>
      </c>
      <c r="H102" s="33" t="s">
        <v>453</v>
      </c>
      <c r="I102" s="33" t="s">
        <v>453</v>
      </c>
      <c r="J102" s="33" t="s">
        <v>453</v>
      </c>
      <c r="K102" s="33" t="s">
        <v>453</v>
      </c>
      <c r="L102" s="33" t="s">
        <v>455</v>
      </c>
      <c r="M102" s="33" t="s">
        <v>455</v>
      </c>
      <c r="N102" s="33" t="s">
        <v>455</v>
      </c>
      <c r="O102" s="33" t="s">
        <v>453</v>
      </c>
      <c r="P102" s="33" t="s">
        <v>453</v>
      </c>
      <c r="Q102" s="33" t="s">
        <v>455</v>
      </c>
      <c r="R102" s="33" t="s">
        <v>453</v>
      </c>
      <c r="S102" s="33" t="s">
        <v>455</v>
      </c>
      <c r="T102" s="33" t="s">
        <v>453</v>
      </c>
      <c r="U102" s="33" t="s">
        <v>453</v>
      </c>
      <c r="V102" s="33" t="s">
        <v>453</v>
      </c>
    </row>
    <row r="103" spans="2:22">
      <c r="B103" s="63" t="s">
        <v>20</v>
      </c>
      <c r="C103" s="64" t="s">
        <v>28</v>
      </c>
      <c r="D103" s="64" t="s">
        <v>50</v>
      </c>
      <c r="E103" s="65" t="s">
        <v>231</v>
      </c>
      <c r="F103" s="66" t="s">
        <v>232</v>
      </c>
      <c r="G103" s="33" t="s">
        <v>453</v>
      </c>
      <c r="H103" s="33" t="s">
        <v>453</v>
      </c>
      <c r="I103" s="33" t="s">
        <v>453</v>
      </c>
      <c r="J103" s="33" t="s">
        <v>453</v>
      </c>
      <c r="K103" s="33" t="s">
        <v>455</v>
      </c>
      <c r="L103" s="33" t="s">
        <v>453</v>
      </c>
      <c r="M103" s="33" t="s">
        <v>453</v>
      </c>
      <c r="N103" s="33" t="s">
        <v>453</v>
      </c>
      <c r="O103" s="33" t="s">
        <v>453</v>
      </c>
      <c r="P103" s="33" t="s">
        <v>453</v>
      </c>
      <c r="Q103" s="33" t="s">
        <v>453</v>
      </c>
      <c r="R103" s="33" t="s">
        <v>453</v>
      </c>
      <c r="S103" s="33" t="s">
        <v>455</v>
      </c>
      <c r="T103" s="33" t="s">
        <v>455</v>
      </c>
      <c r="U103" s="33" t="s">
        <v>453</v>
      </c>
      <c r="V103" s="33" t="s">
        <v>453</v>
      </c>
    </row>
    <row r="104" spans="2:22">
      <c r="B104" s="63" t="s">
        <v>24</v>
      </c>
      <c r="C104" s="64" t="s">
        <v>40</v>
      </c>
      <c r="D104" s="64" t="s">
        <v>70</v>
      </c>
      <c r="E104" s="65" t="s">
        <v>233</v>
      </c>
      <c r="F104" s="66" t="s">
        <v>234</v>
      </c>
      <c r="G104" s="33" t="s">
        <v>453</v>
      </c>
      <c r="H104" s="33" t="s">
        <v>453</v>
      </c>
      <c r="I104" s="33" t="s">
        <v>453</v>
      </c>
      <c r="J104" s="33" t="s">
        <v>453</v>
      </c>
      <c r="K104" s="33" t="s">
        <v>453</v>
      </c>
      <c r="L104" s="33" t="s">
        <v>453</v>
      </c>
      <c r="M104" s="33" t="s">
        <v>453</v>
      </c>
      <c r="N104" s="33" t="s">
        <v>453</v>
      </c>
      <c r="O104" s="33" t="s">
        <v>453</v>
      </c>
      <c r="P104" s="33" t="s">
        <v>453</v>
      </c>
      <c r="Q104" s="33" t="s">
        <v>453</v>
      </c>
      <c r="R104" s="33" t="s">
        <v>453</v>
      </c>
      <c r="S104" s="33" t="s">
        <v>453</v>
      </c>
      <c r="T104" s="33" t="s">
        <v>453</v>
      </c>
      <c r="U104" s="33" t="s">
        <v>453</v>
      </c>
      <c r="V104" s="33" t="s">
        <v>453</v>
      </c>
    </row>
    <row r="105" spans="2:22">
      <c r="B105" s="63" t="s">
        <v>22</v>
      </c>
      <c r="C105" s="64" t="s">
        <v>38</v>
      </c>
      <c r="D105" s="64" t="s">
        <v>60</v>
      </c>
      <c r="E105" s="65" t="s">
        <v>235</v>
      </c>
      <c r="F105" s="66" t="s">
        <v>236</v>
      </c>
      <c r="G105" s="33" t="s">
        <v>453</v>
      </c>
      <c r="H105" s="33" t="s">
        <v>453</v>
      </c>
      <c r="I105" s="33" t="s">
        <v>455</v>
      </c>
      <c r="J105" s="33" t="s">
        <v>453</v>
      </c>
      <c r="K105" s="33" t="s">
        <v>455</v>
      </c>
      <c r="L105" s="33" t="s">
        <v>455</v>
      </c>
      <c r="M105" s="33" t="s">
        <v>453</v>
      </c>
      <c r="N105" s="33" t="s">
        <v>453</v>
      </c>
      <c r="O105" s="33" t="s">
        <v>453</v>
      </c>
      <c r="P105" s="33" t="s">
        <v>453</v>
      </c>
      <c r="Q105" s="33" t="s">
        <v>453</v>
      </c>
      <c r="R105" s="33" t="s">
        <v>453</v>
      </c>
      <c r="S105" s="33" t="s">
        <v>455</v>
      </c>
      <c r="T105" s="33" t="s">
        <v>455</v>
      </c>
      <c r="U105" s="33" t="s">
        <v>455</v>
      </c>
      <c r="V105" s="33" t="s">
        <v>453</v>
      </c>
    </row>
    <row r="106" spans="2:22">
      <c r="B106" s="63" t="s">
        <v>20</v>
      </c>
      <c r="C106" s="64" t="s">
        <v>32</v>
      </c>
      <c r="D106" s="64" t="s">
        <v>46</v>
      </c>
      <c r="E106" s="65" t="s">
        <v>237</v>
      </c>
      <c r="F106" s="66" t="s">
        <v>238</v>
      </c>
      <c r="G106" s="33" t="s">
        <v>453</v>
      </c>
      <c r="H106" s="33" t="s">
        <v>453</v>
      </c>
      <c r="I106" s="33" t="s">
        <v>453</v>
      </c>
      <c r="J106" s="33" t="s">
        <v>453</v>
      </c>
      <c r="K106" s="33" t="s">
        <v>455</v>
      </c>
      <c r="L106" s="33" t="s">
        <v>455</v>
      </c>
      <c r="M106" s="33" t="s">
        <v>453</v>
      </c>
      <c r="N106" s="33" t="s">
        <v>453</v>
      </c>
      <c r="O106" s="33" t="s">
        <v>453</v>
      </c>
      <c r="P106" s="33" t="s">
        <v>453</v>
      </c>
      <c r="Q106" s="33" t="s">
        <v>453</v>
      </c>
      <c r="R106" s="33" t="s">
        <v>453</v>
      </c>
      <c r="S106" s="33" t="s">
        <v>453</v>
      </c>
      <c r="T106" s="33" t="s">
        <v>453</v>
      </c>
      <c r="U106" s="33" t="s">
        <v>453</v>
      </c>
      <c r="V106" s="33" t="s">
        <v>453</v>
      </c>
    </row>
    <row r="107" spans="2:22">
      <c r="B107" s="63" t="s">
        <v>20</v>
      </c>
      <c r="C107" s="64" t="s">
        <v>32</v>
      </c>
      <c r="D107" s="64" t="s">
        <v>46</v>
      </c>
      <c r="E107" s="65" t="s">
        <v>239</v>
      </c>
      <c r="F107" s="66" t="s">
        <v>240</v>
      </c>
      <c r="G107" s="33" t="s">
        <v>453</v>
      </c>
      <c r="H107" s="33" t="s">
        <v>453</v>
      </c>
      <c r="I107" s="33" t="s">
        <v>453</v>
      </c>
      <c r="J107" s="33" t="s">
        <v>453</v>
      </c>
      <c r="K107" s="33" t="s">
        <v>455</v>
      </c>
      <c r="L107" s="33" t="s">
        <v>453</v>
      </c>
      <c r="M107" s="33" t="s">
        <v>455</v>
      </c>
      <c r="N107" s="33" t="s">
        <v>453</v>
      </c>
      <c r="O107" s="33" t="s">
        <v>453</v>
      </c>
      <c r="P107" s="33" t="s">
        <v>453</v>
      </c>
      <c r="Q107" s="33" t="s">
        <v>453</v>
      </c>
      <c r="R107" s="33" t="s">
        <v>453</v>
      </c>
      <c r="S107" s="33" t="s">
        <v>455</v>
      </c>
      <c r="T107" s="33" t="s">
        <v>455</v>
      </c>
      <c r="U107" s="33" t="s">
        <v>453</v>
      </c>
      <c r="V107" s="33" t="s">
        <v>453</v>
      </c>
    </row>
    <row r="108" spans="2:22">
      <c r="B108" s="63" t="s">
        <v>26</v>
      </c>
      <c r="C108" s="64" t="s">
        <v>44</v>
      </c>
      <c r="D108" s="64" t="s">
        <v>62</v>
      </c>
      <c r="E108" s="65" t="s">
        <v>241</v>
      </c>
      <c r="F108" s="66" t="s">
        <v>242</v>
      </c>
      <c r="G108" s="33" t="s">
        <v>453</v>
      </c>
      <c r="H108" s="33" t="s">
        <v>453</v>
      </c>
      <c r="I108" s="33" t="s">
        <v>453</v>
      </c>
      <c r="J108" s="33" t="s">
        <v>453</v>
      </c>
      <c r="K108" s="33" t="s">
        <v>455</v>
      </c>
      <c r="L108" s="33" t="s">
        <v>453</v>
      </c>
      <c r="M108" s="33" t="s">
        <v>453</v>
      </c>
      <c r="N108" s="33" t="s">
        <v>453</v>
      </c>
      <c r="O108" s="33" t="s">
        <v>453</v>
      </c>
      <c r="P108" s="33" t="s">
        <v>453</v>
      </c>
      <c r="Q108" s="33" t="s">
        <v>453</v>
      </c>
      <c r="R108" s="33" t="s">
        <v>453</v>
      </c>
      <c r="S108" s="33" t="s">
        <v>455</v>
      </c>
      <c r="T108" s="33" t="s">
        <v>455</v>
      </c>
      <c r="U108" s="33" t="s">
        <v>453</v>
      </c>
      <c r="V108" s="33" t="s">
        <v>453</v>
      </c>
    </row>
    <row r="109" spans="2:22">
      <c r="B109" s="63" t="s">
        <v>20</v>
      </c>
      <c r="C109" s="64" t="s">
        <v>28</v>
      </c>
      <c r="D109" s="64" t="s">
        <v>50</v>
      </c>
      <c r="E109" s="65" t="s">
        <v>243</v>
      </c>
      <c r="F109" s="66" t="s">
        <v>244</v>
      </c>
      <c r="G109" s="33" t="s">
        <v>453</v>
      </c>
      <c r="H109" s="33" t="s">
        <v>453</v>
      </c>
      <c r="I109" s="33" t="s">
        <v>455</v>
      </c>
      <c r="J109" s="33" t="s">
        <v>453</v>
      </c>
      <c r="K109" s="33" t="s">
        <v>453</v>
      </c>
      <c r="L109" s="33" t="s">
        <v>453</v>
      </c>
      <c r="M109" s="33" t="s">
        <v>455</v>
      </c>
      <c r="N109" s="33" t="s">
        <v>453</v>
      </c>
      <c r="O109" s="33" t="s">
        <v>453</v>
      </c>
      <c r="P109" s="33" t="s">
        <v>453</v>
      </c>
      <c r="Q109" s="33" t="s">
        <v>453</v>
      </c>
      <c r="R109" s="33" t="s">
        <v>453</v>
      </c>
      <c r="S109" s="33" t="s">
        <v>453</v>
      </c>
      <c r="T109" s="33" t="s">
        <v>453</v>
      </c>
      <c r="U109" s="33" t="s">
        <v>453</v>
      </c>
      <c r="V109" s="33" t="s">
        <v>453</v>
      </c>
    </row>
    <row r="110" spans="2:22">
      <c r="B110" s="63" t="s">
        <v>20</v>
      </c>
      <c r="C110" s="64" t="s">
        <v>32</v>
      </c>
      <c r="D110" s="64" t="s">
        <v>46</v>
      </c>
      <c r="E110" s="65" t="s">
        <v>245</v>
      </c>
      <c r="F110" s="66" t="s">
        <v>246</v>
      </c>
      <c r="G110" s="33" t="s">
        <v>453</v>
      </c>
      <c r="H110" s="33" t="s">
        <v>453</v>
      </c>
      <c r="I110" s="33" t="s">
        <v>453</v>
      </c>
      <c r="J110" s="33" t="s">
        <v>453</v>
      </c>
      <c r="K110" s="33" t="s">
        <v>455</v>
      </c>
      <c r="L110" s="33" t="s">
        <v>455</v>
      </c>
      <c r="M110" s="33" t="s">
        <v>455</v>
      </c>
      <c r="N110" s="33" t="s">
        <v>455</v>
      </c>
      <c r="O110" s="33" t="s">
        <v>453</v>
      </c>
      <c r="P110" s="33" t="s">
        <v>453</v>
      </c>
      <c r="Q110" s="33" t="s">
        <v>453</v>
      </c>
      <c r="R110" s="33" t="s">
        <v>453</v>
      </c>
      <c r="S110" s="33" t="s">
        <v>455</v>
      </c>
      <c r="T110" s="33" t="s">
        <v>455</v>
      </c>
      <c r="U110" s="33" t="s">
        <v>453</v>
      </c>
      <c r="V110" s="33" t="s">
        <v>453</v>
      </c>
    </row>
    <row r="111" spans="2:22">
      <c r="B111" s="63" t="s">
        <v>22</v>
      </c>
      <c r="C111" s="64" t="s">
        <v>34</v>
      </c>
      <c r="D111" s="64" t="s">
        <v>58</v>
      </c>
      <c r="E111" s="65" t="s">
        <v>247</v>
      </c>
      <c r="F111" s="66" t="s">
        <v>248</v>
      </c>
      <c r="G111" s="33" t="s">
        <v>453</v>
      </c>
      <c r="H111" s="33" t="s">
        <v>453</v>
      </c>
      <c r="I111" s="33" t="s">
        <v>453</v>
      </c>
      <c r="J111" s="33" t="s">
        <v>453</v>
      </c>
      <c r="K111" s="33" t="s">
        <v>455</v>
      </c>
      <c r="L111" s="33" t="s">
        <v>453</v>
      </c>
      <c r="M111" s="33" t="s">
        <v>455</v>
      </c>
      <c r="N111" s="33" t="s">
        <v>453</v>
      </c>
      <c r="O111" s="33" t="s">
        <v>453</v>
      </c>
      <c r="P111" s="33" t="s">
        <v>453</v>
      </c>
      <c r="Q111" s="33" t="s">
        <v>453</v>
      </c>
      <c r="R111" s="33" t="s">
        <v>453</v>
      </c>
      <c r="S111" s="33" t="s">
        <v>455</v>
      </c>
      <c r="T111" s="33" t="s">
        <v>455</v>
      </c>
      <c r="U111" s="33" t="s">
        <v>453</v>
      </c>
      <c r="V111" s="33" t="s">
        <v>453</v>
      </c>
    </row>
    <row r="112" spans="2:22">
      <c r="B112" s="63" t="s">
        <v>20</v>
      </c>
      <c r="C112" s="64" t="s">
        <v>28</v>
      </c>
      <c r="D112" s="64" t="s">
        <v>50</v>
      </c>
      <c r="E112" s="65" t="s">
        <v>249</v>
      </c>
      <c r="F112" s="66" t="s">
        <v>250</v>
      </c>
      <c r="G112" s="33" t="s">
        <v>453</v>
      </c>
      <c r="H112" s="33" t="s">
        <v>453</v>
      </c>
      <c r="I112" s="33" t="s">
        <v>455</v>
      </c>
      <c r="J112" s="33" t="s">
        <v>453</v>
      </c>
      <c r="K112" s="33" t="s">
        <v>453</v>
      </c>
      <c r="L112" s="33" t="s">
        <v>453</v>
      </c>
      <c r="M112" s="33" t="s">
        <v>453</v>
      </c>
      <c r="N112" s="33" t="s">
        <v>453</v>
      </c>
      <c r="O112" s="33" t="s">
        <v>453</v>
      </c>
      <c r="P112" s="33" t="s">
        <v>453</v>
      </c>
      <c r="Q112" s="33" t="s">
        <v>453</v>
      </c>
      <c r="R112" s="33" t="s">
        <v>453</v>
      </c>
      <c r="S112" s="33" t="s">
        <v>453</v>
      </c>
      <c r="T112" s="33" t="s">
        <v>453</v>
      </c>
      <c r="U112" s="33" t="s">
        <v>453</v>
      </c>
      <c r="V112" s="33" t="s">
        <v>453</v>
      </c>
    </row>
    <row r="113" spans="2:22">
      <c r="B113" s="63" t="s">
        <v>22</v>
      </c>
      <c r="C113" s="64" t="s">
        <v>34</v>
      </c>
      <c r="D113" s="64" t="s">
        <v>54</v>
      </c>
      <c r="E113" s="65" t="s">
        <v>251</v>
      </c>
      <c r="F113" s="66" t="s">
        <v>252</v>
      </c>
      <c r="G113" s="33" t="s">
        <v>453</v>
      </c>
      <c r="H113" s="33" t="s">
        <v>453</v>
      </c>
      <c r="I113" s="33" t="s">
        <v>453</v>
      </c>
      <c r="J113" s="33" t="s">
        <v>453</v>
      </c>
      <c r="K113" s="33" t="s">
        <v>455</v>
      </c>
      <c r="L113" s="33" t="s">
        <v>453</v>
      </c>
      <c r="M113" s="33" t="s">
        <v>455</v>
      </c>
      <c r="N113" s="33" t="s">
        <v>453</v>
      </c>
      <c r="O113" s="33" t="s">
        <v>453</v>
      </c>
      <c r="P113" s="33" t="s">
        <v>453</v>
      </c>
      <c r="Q113" s="33" t="s">
        <v>453</v>
      </c>
      <c r="R113" s="33" t="s">
        <v>453</v>
      </c>
      <c r="S113" s="33" t="s">
        <v>453</v>
      </c>
      <c r="T113" s="33" t="s">
        <v>453</v>
      </c>
      <c r="U113" s="33" t="s">
        <v>453</v>
      </c>
      <c r="V113" s="33" t="s">
        <v>453</v>
      </c>
    </row>
    <row r="114" spans="2:22">
      <c r="B114" s="63" t="s">
        <v>22</v>
      </c>
      <c r="C114" s="64" t="s">
        <v>34</v>
      </c>
      <c r="D114" s="64" t="s">
        <v>54</v>
      </c>
      <c r="E114" s="65" t="s">
        <v>253</v>
      </c>
      <c r="F114" s="66" t="s">
        <v>254</v>
      </c>
      <c r="G114" s="33" t="s">
        <v>453</v>
      </c>
      <c r="H114" s="33" t="s">
        <v>453</v>
      </c>
      <c r="I114" s="33" t="s">
        <v>453</v>
      </c>
      <c r="J114" s="33" t="s">
        <v>453</v>
      </c>
      <c r="K114" s="33" t="s">
        <v>453</v>
      </c>
      <c r="L114" s="33" t="s">
        <v>453</v>
      </c>
      <c r="M114" s="33" t="s">
        <v>453</v>
      </c>
      <c r="N114" s="33" t="s">
        <v>453</v>
      </c>
      <c r="O114" s="33" t="s">
        <v>453</v>
      </c>
      <c r="P114" s="33" t="s">
        <v>453</v>
      </c>
      <c r="Q114" s="33" t="s">
        <v>453</v>
      </c>
      <c r="R114" s="33" t="s">
        <v>453</v>
      </c>
      <c r="S114" s="33" t="s">
        <v>453</v>
      </c>
      <c r="T114" s="33" t="s">
        <v>453</v>
      </c>
      <c r="U114" s="33" t="s">
        <v>453</v>
      </c>
      <c r="V114" s="33" t="s">
        <v>453</v>
      </c>
    </row>
    <row r="115" spans="2:22">
      <c r="B115" s="63" t="s">
        <v>20</v>
      </c>
      <c r="C115" s="64" t="s">
        <v>30</v>
      </c>
      <c r="D115" s="64" t="s">
        <v>48</v>
      </c>
      <c r="E115" s="65" t="s">
        <v>255</v>
      </c>
      <c r="F115" s="66" t="s">
        <v>256</v>
      </c>
      <c r="G115" s="33" t="s">
        <v>453</v>
      </c>
      <c r="H115" s="33" t="s">
        <v>453</v>
      </c>
      <c r="I115" s="33" t="s">
        <v>453</v>
      </c>
      <c r="J115" s="33" t="s">
        <v>453</v>
      </c>
      <c r="K115" s="33" t="s">
        <v>455</v>
      </c>
      <c r="L115" s="33" t="s">
        <v>453</v>
      </c>
      <c r="M115" s="33" t="s">
        <v>455</v>
      </c>
      <c r="N115" s="33" t="s">
        <v>453</v>
      </c>
      <c r="O115" s="33" t="s">
        <v>453</v>
      </c>
      <c r="P115" s="33" t="s">
        <v>453</v>
      </c>
      <c r="Q115" s="33" t="s">
        <v>453</v>
      </c>
      <c r="R115" s="33" t="s">
        <v>455</v>
      </c>
      <c r="S115" s="33" t="s">
        <v>453</v>
      </c>
      <c r="T115" s="33" t="s">
        <v>453</v>
      </c>
      <c r="U115" s="33" t="s">
        <v>453</v>
      </c>
      <c r="V115" s="33" t="s">
        <v>453</v>
      </c>
    </row>
    <row r="116" spans="2:22">
      <c r="B116" s="63" t="s">
        <v>26</v>
      </c>
      <c r="C116" s="64" t="s">
        <v>42</v>
      </c>
      <c r="D116" s="64" t="s">
        <v>66</v>
      </c>
      <c r="E116" s="65" t="s">
        <v>257</v>
      </c>
      <c r="F116" s="66" t="s">
        <v>258</v>
      </c>
      <c r="G116" s="33" t="s">
        <v>453</v>
      </c>
      <c r="H116" s="33" t="s">
        <v>453</v>
      </c>
      <c r="I116" s="33" t="s">
        <v>453</v>
      </c>
      <c r="J116" s="33" t="s">
        <v>453</v>
      </c>
      <c r="K116" s="33" t="s">
        <v>453</v>
      </c>
      <c r="L116" s="33" t="s">
        <v>453</v>
      </c>
      <c r="M116" s="33" t="s">
        <v>453</v>
      </c>
      <c r="N116" s="33" t="s">
        <v>453</v>
      </c>
      <c r="O116" s="33" t="s">
        <v>453</v>
      </c>
      <c r="P116" s="33" t="s">
        <v>453</v>
      </c>
      <c r="Q116" s="33" t="s">
        <v>453</v>
      </c>
      <c r="R116" s="33" t="s">
        <v>453</v>
      </c>
      <c r="S116" s="33" t="s">
        <v>453</v>
      </c>
      <c r="T116" s="33" t="s">
        <v>453</v>
      </c>
      <c r="U116" s="33" t="s">
        <v>453</v>
      </c>
      <c r="V116" s="33" t="s">
        <v>453</v>
      </c>
    </row>
    <row r="117" spans="2:22">
      <c r="B117" s="63" t="s">
        <v>22</v>
      </c>
      <c r="C117" s="64" t="s">
        <v>38</v>
      </c>
      <c r="D117" s="64" t="s">
        <v>60</v>
      </c>
      <c r="E117" s="65" t="s">
        <v>259</v>
      </c>
      <c r="F117" s="66" t="s">
        <v>260</v>
      </c>
      <c r="G117" s="33" t="s">
        <v>453</v>
      </c>
      <c r="H117" s="33" t="s">
        <v>453</v>
      </c>
      <c r="I117" s="33" t="s">
        <v>453</v>
      </c>
      <c r="J117" s="33" t="s">
        <v>453</v>
      </c>
      <c r="K117" s="33" t="s">
        <v>455</v>
      </c>
      <c r="L117" s="33" t="s">
        <v>455</v>
      </c>
      <c r="M117" s="33" t="s">
        <v>455</v>
      </c>
      <c r="N117" s="33" t="s">
        <v>455</v>
      </c>
      <c r="O117" s="33" t="s">
        <v>455</v>
      </c>
      <c r="P117" s="33" t="s">
        <v>455</v>
      </c>
      <c r="Q117" s="33" t="s">
        <v>455</v>
      </c>
      <c r="R117" s="33" t="s">
        <v>453</v>
      </c>
      <c r="S117" s="33" t="s">
        <v>455</v>
      </c>
      <c r="T117" s="33" t="s">
        <v>455</v>
      </c>
      <c r="U117" s="33" t="s">
        <v>453</v>
      </c>
      <c r="V117" s="33" t="s">
        <v>453</v>
      </c>
    </row>
    <row r="118" spans="2:22">
      <c r="B118" s="63" t="s">
        <v>26</v>
      </c>
      <c r="C118" s="64" t="s">
        <v>44</v>
      </c>
      <c r="D118" s="64" t="s">
        <v>62</v>
      </c>
      <c r="E118" s="65" t="s">
        <v>261</v>
      </c>
      <c r="F118" s="66" t="s">
        <v>262</v>
      </c>
      <c r="G118" s="33" t="s">
        <v>453</v>
      </c>
      <c r="H118" s="33" t="s">
        <v>453</v>
      </c>
      <c r="I118" s="33" t="s">
        <v>453</v>
      </c>
      <c r="J118" s="33" t="s">
        <v>453</v>
      </c>
      <c r="K118" s="33" t="s">
        <v>455</v>
      </c>
      <c r="L118" s="33" t="s">
        <v>453</v>
      </c>
      <c r="M118" s="33" t="s">
        <v>455</v>
      </c>
      <c r="N118" s="33" t="s">
        <v>453</v>
      </c>
      <c r="O118" s="33" t="s">
        <v>453</v>
      </c>
      <c r="P118" s="33" t="s">
        <v>453</v>
      </c>
      <c r="Q118" s="33" t="s">
        <v>453</v>
      </c>
      <c r="R118" s="33" t="s">
        <v>453</v>
      </c>
      <c r="S118" s="33" t="s">
        <v>455</v>
      </c>
      <c r="T118" s="33" t="s">
        <v>453</v>
      </c>
      <c r="U118" s="33" t="s">
        <v>455</v>
      </c>
      <c r="V118" s="33" t="s">
        <v>453</v>
      </c>
    </row>
    <row r="119" spans="2:22">
      <c r="B119" s="63" t="s">
        <v>26</v>
      </c>
      <c r="C119" s="64" t="s">
        <v>42</v>
      </c>
      <c r="D119" s="64" t="s">
        <v>68</v>
      </c>
      <c r="E119" s="65" t="s">
        <v>263</v>
      </c>
      <c r="F119" s="66" t="s">
        <v>264</v>
      </c>
      <c r="G119" s="33" t="s">
        <v>453</v>
      </c>
      <c r="H119" s="33" t="s">
        <v>453</v>
      </c>
      <c r="I119" s="33" t="s">
        <v>453</v>
      </c>
      <c r="J119" s="33" t="s">
        <v>453</v>
      </c>
      <c r="K119" s="33" t="s">
        <v>453</v>
      </c>
      <c r="L119" s="33" t="s">
        <v>453</v>
      </c>
      <c r="M119" s="33" t="s">
        <v>455</v>
      </c>
      <c r="N119" s="33" t="s">
        <v>455</v>
      </c>
      <c r="O119" s="33" t="s">
        <v>453</v>
      </c>
      <c r="P119" s="33" t="s">
        <v>453</v>
      </c>
      <c r="Q119" s="33" t="s">
        <v>455</v>
      </c>
      <c r="R119" s="33" t="s">
        <v>453</v>
      </c>
      <c r="S119" s="33" t="s">
        <v>455</v>
      </c>
      <c r="T119" s="33" t="s">
        <v>455</v>
      </c>
      <c r="U119" s="33" t="s">
        <v>453</v>
      </c>
      <c r="V119" s="33" t="s">
        <v>453</v>
      </c>
    </row>
    <row r="120" spans="2:22">
      <c r="B120" s="63" t="s">
        <v>26</v>
      </c>
      <c r="C120" s="64" t="s">
        <v>42</v>
      </c>
      <c r="D120" s="64" t="s">
        <v>66</v>
      </c>
      <c r="E120" s="65" t="s">
        <v>265</v>
      </c>
      <c r="F120" s="66" t="s">
        <v>266</v>
      </c>
      <c r="G120" s="33" t="s">
        <v>453</v>
      </c>
      <c r="H120" s="33" t="s">
        <v>453</v>
      </c>
      <c r="I120" s="33" t="s">
        <v>453</v>
      </c>
      <c r="J120" s="33" t="s">
        <v>453</v>
      </c>
      <c r="K120" s="33" t="s">
        <v>453</v>
      </c>
      <c r="L120" s="33" t="s">
        <v>453</v>
      </c>
      <c r="M120" s="33" t="s">
        <v>455</v>
      </c>
      <c r="N120" s="33" t="s">
        <v>453</v>
      </c>
      <c r="O120" s="33" t="s">
        <v>453</v>
      </c>
      <c r="P120" s="33" t="s">
        <v>453</v>
      </c>
      <c r="Q120" s="33" t="s">
        <v>453</v>
      </c>
      <c r="R120" s="33" t="s">
        <v>453</v>
      </c>
      <c r="S120" s="33" t="s">
        <v>453</v>
      </c>
      <c r="T120" s="33" t="s">
        <v>453</v>
      </c>
      <c r="U120" s="33" t="s">
        <v>453</v>
      </c>
      <c r="V120" s="33" t="s">
        <v>453</v>
      </c>
    </row>
    <row r="121" spans="2:22">
      <c r="B121" s="63" t="s">
        <v>24</v>
      </c>
      <c r="C121" s="64" t="s">
        <v>40</v>
      </c>
      <c r="D121" s="64" t="s">
        <v>70</v>
      </c>
      <c r="E121" s="65" t="s">
        <v>267</v>
      </c>
      <c r="F121" s="66" t="s">
        <v>268</v>
      </c>
      <c r="G121" s="33" t="s">
        <v>453</v>
      </c>
      <c r="H121" s="33" t="s">
        <v>453</v>
      </c>
      <c r="I121" s="33" t="s">
        <v>453</v>
      </c>
      <c r="J121" s="33" t="s">
        <v>453</v>
      </c>
      <c r="K121" s="33" t="s">
        <v>453</v>
      </c>
      <c r="L121" s="33" t="s">
        <v>453</v>
      </c>
      <c r="M121" s="33" t="s">
        <v>453</v>
      </c>
      <c r="N121" s="33" t="s">
        <v>453</v>
      </c>
      <c r="O121" s="33" t="s">
        <v>453</v>
      </c>
      <c r="P121" s="33" t="s">
        <v>453</v>
      </c>
      <c r="Q121" s="33" t="s">
        <v>453</v>
      </c>
      <c r="R121" s="33" t="s">
        <v>453</v>
      </c>
      <c r="S121" s="33" t="s">
        <v>453</v>
      </c>
      <c r="T121" s="33" t="s">
        <v>453</v>
      </c>
      <c r="U121" s="33" t="s">
        <v>453</v>
      </c>
      <c r="V121" s="33" t="s">
        <v>453</v>
      </c>
    </row>
    <row r="122" spans="2:22">
      <c r="B122" s="63" t="s">
        <v>20</v>
      </c>
      <c r="C122" s="64" t="s">
        <v>28</v>
      </c>
      <c r="D122" s="64" t="s">
        <v>50</v>
      </c>
      <c r="E122" s="65" t="s">
        <v>269</v>
      </c>
      <c r="F122" s="66" t="s">
        <v>270</v>
      </c>
      <c r="G122" s="33" t="s">
        <v>453</v>
      </c>
      <c r="H122" s="33" t="s">
        <v>453</v>
      </c>
      <c r="I122" s="33" t="s">
        <v>453</v>
      </c>
      <c r="J122" s="33" t="s">
        <v>453</v>
      </c>
      <c r="K122" s="33" t="s">
        <v>455</v>
      </c>
      <c r="L122" s="33" t="s">
        <v>453</v>
      </c>
      <c r="M122" s="33" t="s">
        <v>455</v>
      </c>
      <c r="N122" s="33" t="s">
        <v>455</v>
      </c>
      <c r="O122" s="33" t="s">
        <v>455</v>
      </c>
      <c r="P122" s="33" t="s">
        <v>455</v>
      </c>
      <c r="Q122" s="33" t="s">
        <v>453</v>
      </c>
      <c r="R122" s="33" t="s">
        <v>453</v>
      </c>
      <c r="S122" s="33" t="s">
        <v>453</v>
      </c>
      <c r="T122" s="33" t="s">
        <v>453</v>
      </c>
      <c r="U122" s="33" t="s">
        <v>453</v>
      </c>
      <c r="V122" s="33" t="s">
        <v>453</v>
      </c>
    </row>
    <row r="123" spans="2:22">
      <c r="B123" s="63" t="s">
        <v>24</v>
      </c>
      <c r="C123" s="64" t="s">
        <v>40</v>
      </c>
      <c r="D123" s="64" t="s">
        <v>70</v>
      </c>
      <c r="E123" s="65" t="s">
        <v>271</v>
      </c>
      <c r="F123" s="66" t="s">
        <v>272</v>
      </c>
      <c r="G123" s="33" t="s">
        <v>453</v>
      </c>
      <c r="H123" s="33" t="s">
        <v>453</v>
      </c>
      <c r="I123" s="33" t="s">
        <v>453</v>
      </c>
      <c r="J123" s="33" t="s">
        <v>453</v>
      </c>
      <c r="K123" s="33" t="s">
        <v>453</v>
      </c>
      <c r="L123" s="33" t="s">
        <v>453</v>
      </c>
      <c r="M123" s="33" t="s">
        <v>453</v>
      </c>
      <c r="N123" s="33" t="s">
        <v>453</v>
      </c>
      <c r="O123" s="33" t="s">
        <v>453</v>
      </c>
      <c r="P123" s="33" t="s">
        <v>453</v>
      </c>
      <c r="Q123" s="33" t="s">
        <v>453</v>
      </c>
      <c r="R123" s="33" t="s">
        <v>453</v>
      </c>
      <c r="S123" s="33" t="s">
        <v>455</v>
      </c>
      <c r="T123" s="33" t="s">
        <v>453</v>
      </c>
      <c r="U123" s="33" t="s">
        <v>455</v>
      </c>
      <c r="V123" s="33" t="s">
        <v>453</v>
      </c>
    </row>
    <row r="124" spans="2:22">
      <c r="B124" s="63" t="s">
        <v>20</v>
      </c>
      <c r="C124" s="64" t="s">
        <v>30</v>
      </c>
      <c r="D124" s="64" t="s">
        <v>48</v>
      </c>
      <c r="E124" s="65" t="s">
        <v>273</v>
      </c>
      <c r="F124" s="66" t="s">
        <v>274</v>
      </c>
      <c r="G124" s="33" t="s">
        <v>453</v>
      </c>
      <c r="H124" s="33" t="s">
        <v>453</v>
      </c>
      <c r="I124" s="33" t="s">
        <v>453</v>
      </c>
      <c r="J124" s="33" t="s">
        <v>453</v>
      </c>
      <c r="K124" s="33" t="s">
        <v>453</v>
      </c>
      <c r="L124" s="33" t="s">
        <v>453</v>
      </c>
      <c r="M124" s="33" t="s">
        <v>453</v>
      </c>
      <c r="N124" s="33" t="s">
        <v>453</v>
      </c>
      <c r="O124" s="33" t="s">
        <v>453</v>
      </c>
      <c r="P124" s="33" t="s">
        <v>453</v>
      </c>
      <c r="Q124" s="33" t="s">
        <v>453</v>
      </c>
      <c r="R124" s="33" t="s">
        <v>453</v>
      </c>
      <c r="S124" s="33" t="s">
        <v>453</v>
      </c>
      <c r="T124" s="33" t="s">
        <v>453</v>
      </c>
      <c r="U124" s="33" t="s">
        <v>453</v>
      </c>
      <c r="V124" s="33" t="s">
        <v>453</v>
      </c>
    </row>
    <row r="125" spans="2:22">
      <c r="B125" s="63" t="s">
        <v>20</v>
      </c>
      <c r="C125" s="64" t="s">
        <v>32</v>
      </c>
      <c r="D125" s="64" t="s">
        <v>46</v>
      </c>
      <c r="E125" s="65" t="s">
        <v>275</v>
      </c>
      <c r="F125" s="66" t="s">
        <v>276</v>
      </c>
      <c r="G125" s="33" t="s">
        <v>453</v>
      </c>
      <c r="H125" s="33" t="s">
        <v>453</v>
      </c>
      <c r="I125" s="33" t="s">
        <v>453</v>
      </c>
      <c r="J125" s="33" t="s">
        <v>453</v>
      </c>
      <c r="K125" s="33" t="s">
        <v>455</v>
      </c>
      <c r="L125" s="33" t="s">
        <v>453</v>
      </c>
      <c r="M125" s="33" t="s">
        <v>455</v>
      </c>
      <c r="N125" s="33" t="s">
        <v>453</v>
      </c>
      <c r="O125" s="33" t="s">
        <v>453</v>
      </c>
      <c r="P125" s="33" t="s">
        <v>453</v>
      </c>
      <c r="Q125" s="33" t="s">
        <v>453</v>
      </c>
      <c r="R125" s="33" t="s">
        <v>453</v>
      </c>
      <c r="S125" s="33" t="s">
        <v>453</v>
      </c>
      <c r="T125" s="33" t="s">
        <v>453</v>
      </c>
      <c r="U125" s="33" t="s">
        <v>453</v>
      </c>
      <c r="V125" s="33" t="s">
        <v>453</v>
      </c>
    </row>
    <row r="126" spans="2:22">
      <c r="B126" s="63" t="s">
        <v>22</v>
      </c>
      <c r="C126" s="64" t="s">
        <v>34</v>
      </c>
      <c r="D126" s="64" t="s">
        <v>58</v>
      </c>
      <c r="E126" s="65" t="s">
        <v>277</v>
      </c>
      <c r="F126" s="66" t="s">
        <v>278</v>
      </c>
      <c r="G126" s="33" t="s">
        <v>453</v>
      </c>
      <c r="H126" s="33" t="s">
        <v>453</v>
      </c>
      <c r="I126" s="33" t="s">
        <v>453</v>
      </c>
      <c r="J126" s="33" t="s">
        <v>453</v>
      </c>
      <c r="K126" s="33" t="s">
        <v>455</v>
      </c>
      <c r="L126" s="33" t="s">
        <v>455</v>
      </c>
      <c r="M126" s="33" t="s">
        <v>453</v>
      </c>
      <c r="N126" s="33" t="s">
        <v>453</v>
      </c>
      <c r="O126" s="33" t="s">
        <v>453</v>
      </c>
      <c r="P126" s="33" t="s">
        <v>453</v>
      </c>
      <c r="Q126" s="33" t="s">
        <v>453</v>
      </c>
      <c r="R126" s="33" t="s">
        <v>455</v>
      </c>
      <c r="S126" s="33" t="s">
        <v>455</v>
      </c>
      <c r="T126" s="33" t="s">
        <v>455</v>
      </c>
      <c r="U126" s="33" t="s">
        <v>453</v>
      </c>
      <c r="V126" s="33" t="s">
        <v>453</v>
      </c>
    </row>
    <row r="127" spans="2:22">
      <c r="B127" s="63" t="s">
        <v>20</v>
      </c>
      <c r="C127" s="64" t="s">
        <v>30</v>
      </c>
      <c r="D127" s="64" t="s">
        <v>48</v>
      </c>
      <c r="E127" s="65" t="s">
        <v>279</v>
      </c>
      <c r="F127" s="66" t="s">
        <v>280</v>
      </c>
      <c r="G127" s="33" t="s">
        <v>453</v>
      </c>
      <c r="H127" s="33" t="s">
        <v>453</v>
      </c>
      <c r="I127" s="33" t="s">
        <v>453</v>
      </c>
      <c r="J127" s="33" t="s">
        <v>453</v>
      </c>
      <c r="K127" s="33" t="s">
        <v>453</v>
      </c>
      <c r="L127" s="33" t="s">
        <v>453</v>
      </c>
      <c r="M127" s="33" t="s">
        <v>453</v>
      </c>
      <c r="N127" s="33" t="s">
        <v>453</v>
      </c>
      <c r="O127" s="33" t="s">
        <v>453</v>
      </c>
      <c r="P127" s="33" t="s">
        <v>453</v>
      </c>
      <c r="Q127" s="33" t="s">
        <v>453</v>
      </c>
      <c r="R127" s="33" t="s">
        <v>453</v>
      </c>
      <c r="S127" s="33" t="s">
        <v>453</v>
      </c>
      <c r="T127" s="33" t="s">
        <v>453</v>
      </c>
      <c r="U127" s="33" t="s">
        <v>453</v>
      </c>
      <c r="V127" s="33" t="s">
        <v>453</v>
      </c>
    </row>
    <row r="128" spans="2:22">
      <c r="B128" s="63" t="s">
        <v>22</v>
      </c>
      <c r="C128" s="64" t="s">
        <v>36</v>
      </c>
      <c r="D128" s="64" t="s">
        <v>56</v>
      </c>
      <c r="E128" s="65" t="s">
        <v>281</v>
      </c>
      <c r="F128" s="66" t="s">
        <v>282</v>
      </c>
      <c r="G128" s="33" t="s">
        <v>453</v>
      </c>
      <c r="H128" s="33" t="s">
        <v>453</v>
      </c>
      <c r="I128" s="33" t="s">
        <v>453</v>
      </c>
      <c r="J128" s="33" t="s">
        <v>453</v>
      </c>
      <c r="K128" s="33" t="s">
        <v>453</v>
      </c>
      <c r="L128" s="33" t="s">
        <v>453</v>
      </c>
      <c r="M128" s="33" t="s">
        <v>455</v>
      </c>
      <c r="N128" s="33" t="s">
        <v>455</v>
      </c>
      <c r="O128" s="33" t="s">
        <v>455</v>
      </c>
      <c r="P128" s="33" t="s">
        <v>453</v>
      </c>
      <c r="Q128" s="33" t="s">
        <v>453</v>
      </c>
      <c r="R128" s="33" t="s">
        <v>453</v>
      </c>
      <c r="S128" s="33" t="s">
        <v>453</v>
      </c>
      <c r="T128" s="33" t="s">
        <v>453</v>
      </c>
      <c r="U128" s="33" t="s">
        <v>453</v>
      </c>
      <c r="V128" s="33" t="s">
        <v>453</v>
      </c>
    </row>
    <row r="129" spans="2:22">
      <c r="B129" s="63" t="s">
        <v>20</v>
      </c>
      <c r="C129" s="64" t="s">
        <v>30</v>
      </c>
      <c r="D129" s="64" t="s">
        <v>52</v>
      </c>
      <c r="E129" s="65" t="s">
        <v>283</v>
      </c>
      <c r="F129" s="66" t="s">
        <v>284</v>
      </c>
      <c r="G129" s="33" t="s">
        <v>453</v>
      </c>
      <c r="H129" s="33" t="s">
        <v>455</v>
      </c>
      <c r="I129" s="33" t="s">
        <v>453</v>
      </c>
      <c r="J129" s="33" t="s">
        <v>455</v>
      </c>
      <c r="K129" s="33" t="s">
        <v>453</v>
      </c>
      <c r="L129" s="33" t="s">
        <v>453</v>
      </c>
      <c r="M129" s="33" t="s">
        <v>453</v>
      </c>
      <c r="N129" s="33" t="s">
        <v>453</v>
      </c>
      <c r="O129" s="33" t="s">
        <v>453</v>
      </c>
      <c r="P129" s="33" t="s">
        <v>453</v>
      </c>
      <c r="Q129" s="33" t="s">
        <v>453</v>
      </c>
      <c r="R129" s="33" t="s">
        <v>453</v>
      </c>
      <c r="S129" s="33" t="s">
        <v>453</v>
      </c>
      <c r="T129" s="33" t="s">
        <v>453</v>
      </c>
      <c r="U129" s="33" t="s">
        <v>453</v>
      </c>
      <c r="V129" s="33" t="s">
        <v>453</v>
      </c>
    </row>
    <row r="130" spans="2:22">
      <c r="B130" s="63" t="s">
        <v>20</v>
      </c>
      <c r="C130" s="64" t="s">
        <v>32</v>
      </c>
      <c r="D130" s="64" t="s">
        <v>46</v>
      </c>
      <c r="E130" s="65" t="s">
        <v>285</v>
      </c>
      <c r="F130" s="66" t="s">
        <v>286</v>
      </c>
      <c r="G130" s="33" t="s">
        <v>453</v>
      </c>
      <c r="H130" s="33" t="s">
        <v>453</v>
      </c>
      <c r="I130" s="33" t="s">
        <v>453</v>
      </c>
      <c r="J130" s="33" t="s">
        <v>453</v>
      </c>
      <c r="K130" s="33" t="s">
        <v>453</v>
      </c>
      <c r="L130" s="33" t="s">
        <v>455</v>
      </c>
      <c r="M130" s="33" t="s">
        <v>455</v>
      </c>
      <c r="N130" s="33" t="s">
        <v>455</v>
      </c>
      <c r="O130" s="33" t="s">
        <v>453</v>
      </c>
      <c r="P130" s="33" t="s">
        <v>453</v>
      </c>
      <c r="Q130" s="33" t="s">
        <v>453</v>
      </c>
      <c r="R130" s="33" t="s">
        <v>453</v>
      </c>
      <c r="S130" s="33" t="s">
        <v>455</v>
      </c>
      <c r="T130" s="33" t="s">
        <v>455</v>
      </c>
      <c r="U130" s="33" t="s">
        <v>453</v>
      </c>
      <c r="V130" s="33" t="s">
        <v>455</v>
      </c>
    </row>
    <row r="131" spans="2:22">
      <c r="B131" s="63" t="s">
        <v>22</v>
      </c>
      <c r="C131" s="64" t="s">
        <v>36</v>
      </c>
      <c r="D131" s="64" t="s">
        <v>54</v>
      </c>
      <c r="E131" s="65" t="s">
        <v>287</v>
      </c>
      <c r="F131" s="66" t="s">
        <v>288</v>
      </c>
      <c r="G131" s="33" t="s">
        <v>453</v>
      </c>
      <c r="H131" s="33" t="s">
        <v>453</v>
      </c>
      <c r="I131" s="33" t="s">
        <v>453</v>
      </c>
      <c r="J131" s="33" t="s">
        <v>453</v>
      </c>
      <c r="K131" s="33" t="s">
        <v>455</v>
      </c>
      <c r="L131" s="33" t="s">
        <v>453</v>
      </c>
      <c r="M131" s="33" t="s">
        <v>453</v>
      </c>
      <c r="N131" s="33" t="s">
        <v>453</v>
      </c>
      <c r="O131" s="33" t="s">
        <v>453</v>
      </c>
      <c r="P131" s="33" t="s">
        <v>453</v>
      </c>
      <c r="Q131" s="33" t="s">
        <v>453</v>
      </c>
      <c r="R131" s="33" t="s">
        <v>453</v>
      </c>
      <c r="S131" s="33" t="s">
        <v>453</v>
      </c>
      <c r="T131" s="33" t="s">
        <v>453</v>
      </c>
      <c r="U131" s="33" t="s">
        <v>453</v>
      </c>
      <c r="V131" s="33" t="s">
        <v>453</v>
      </c>
    </row>
    <row r="132" spans="2:22">
      <c r="B132" s="63" t="s">
        <v>26</v>
      </c>
      <c r="C132" s="64" t="s">
        <v>42</v>
      </c>
      <c r="D132" s="64" t="s">
        <v>66</v>
      </c>
      <c r="E132" s="65" t="s">
        <v>289</v>
      </c>
      <c r="F132" s="66" t="s">
        <v>290</v>
      </c>
      <c r="G132" s="33" t="s">
        <v>453</v>
      </c>
      <c r="H132" s="33" t="s">
        <v>453</v>
      </c>
      <c r="I132" s="33" t="s">
        <v>453</v>
      </c>
      <c r="J132" s="33" t="s">
        <v>453</v>
      </c>
      <c r="K132" s="33" t="s">
        <v>453</v>
      </c>
      <c r="L132" s="33" t="s">
        <v>453</v>
      </c>
      <c r="M132" s="33" t="s">
        <v>455</v>
      </c>
      <c r="N132" s="33" t="s">
        <v>455</v>
      </c>
      <c r="O132" s="33" t="s">
        <v>453</v>
      </c>
      <c r="P132" s="33" t="s">
        <v>453</v>
      </c>
      <c r="Q132" s="33" t="s">
        <v>453</v>
      </c>
      <c r="R132" s="33" t="s">
        <v>453</v>
      </c>
      <c r="S132" s="33" t="s">
        <v>455</v>
      </c>
      <c r="T132" s="33" t="s">
        <v>455</v>
      </c>
      <c r="U132" s="33" t="s">
        <v>453</v>
      </c>
      <c r="V132" s="33" t="s">
        <v>453</v>
      </c>
    </row>
    <row r="133" spans="2:22">
      <c r="B133" s="63" t="s">
        <v>22</v>
      </c>
      <c r="C133" s="64" t="s">
        <v>36</v>
      </c>
      <c r="D133" s="64" t="s">
        <v>56</v>
      </c>
      <c r="E133" s="65" t="s">
        <v>291</v>
      </c>
      <c r="F133" s="66" t="s">
        <v>292</v>
      </c>
      <c r="G133" s="33" t="s">
        <v>453</v>
      </c>
      <c r="H133" s="33" t="s">
        <v>453</v>
      </c>
      <c r="I133" s="33" t="s">
        <v>453</v>
      </c>
      <c r="J133" s="33" t="s">
        <v>453</v>
      </c>
      <c r="K133" s="33" t="s">
        <v>455</v>
      </c>
      <c r="L133" s="33" t="s">
        <v>453</v>
      </c>
      <c r="M133" s="33" t="s">
        <v>455</v>
      </c>
      <c r="N133" s="33" t="s">
        <v>455</v>
      </c>
      <c r="O133" s="33" t="s">
        <v>453</v>
      </c>
      <c r="P133" s="33" t="s">
        <v>453</v>
      </c>
      <c r="Q133" s="33" t="s">
        <v>453</v>
      </c>
      <c r="R133" s="33" t="s">
        <v>453</v>
      </c>
      <c r="S133" s="33" t="s">
        <v>453</v>
      </c>
      <c r="T133" s="33" t="s">
        <v>455</v>
      </c>
      <c r="U133" s="33" t="s">
        <v>455</v>
      </c>
      <c r="V133" s="33" t="s">
        <v>453</v>
      </c>
    </row>
    <row r="134" spans="2:22">
      <c r="B134" s="63" t="s">
        <v>26</v>
      </c>
      <c r="C134" s="64" t="s">
        <v>44</v>
      </c>
      <c r="D134" s="64" t="s">
        <v>62</v>
      </c>
      <c r="E134" s="65" t="s">
        <v>293</v>
      </c>
      <c r="F134" s="66" t="s">
        <v>294</v>
      </c>
      <c r="G134" s="33" t="s">
        <v>453</v>
      </c>
      <c r="H134" s="33" t="s">
        <v>453</v>
      </c>
      <c r="I134" s="33" t="s">
        <v>453</v>
      </c>
      <c r="J134" s="33" t="s">
        <v>453</v>
      </c>
      <c r="K134" s="33" t="s">
        <v>453</v>
      </c>
      <c r="L134" s="33" t="s">
        <v>453</v>
      </c>
      <c r="M134" s="33" t="s">
        <v>453</v>
      </c>
      <c r="N134" s="33" t="s">
        <v>453</v>
      </c>
      <c r="O134" s="33" t="s">
        <v>453</v>
      </c>
      <c r="P134" s="33" t="s">
        <v>453</v>
      </c>
      <c r="Q134" s="33" t="s">
        <v>453</v>
      </c>
      <c r="R134" s="33" t="s">
        <v>453</v>
      </c>
      <c r="S134" s="33" t="s">
        <v>453</v>
      </c>
      <c r="T134" s="33" t="s">
        <v>453</v>
      </c>
      <c r="U134" s="33" t="s">
        <v>453</v>
      </c>
      <c r="V134" s="33" t="s">
        <v>453</v>
      </c>
    </row>
    <row r="135" spans="2:22">
      <c r="B135" s="63" t="s">
        <v>26</v>
      </c>
      <c r="C135" s="64" t="s">
        <v>44</v>
      </c>
      <c r="D135" s="64" t="s">
        <v>62</v>
      </c>
      <c r="E135" s="65" t="s">
        <v>295</v>
      </c>
      <c r="F135" s="66" t="s">
        <v>296</v>
      </c>
      <c r="G135" s="33" t="s">
        <v>453</v>
      </c>
      <c r="H135" s="33" t="s">
        <v>453</v>
      </c>
      <c r="I135" s="33" t="s">
        <v>453</v>
      </c>
      <c r="J135" s="33" t="s">
        <v>453</v>
      </c>
      <c r="K135" s="33" t="s">
        <v>455</v>
      </c>
      <c r="L135" s="33" t="s">
        <v>455</v>
      </c>
      <c r="M135" s="33" t="s">
        <v>453</v>
      </c>
      <c r="N135" s="33" t="s">
        <v>453</v>
      </c>
      <c r="O135" s="33" t="s">
        <v>453</v>
      </c>
      <c r="P135" s="33" t="s">
        <v>453</v>
      </c>
      <c r="Q135" s="33" t="s">
        <v>453</v>
      </c>
      <c r="R135" s="33" t="s">
        <v>453</v>
      </c>
      <c r="S135" s="33" t="s">
        <v>453</v>
      </c>
      <c r="T135" s="33" t="s">
        <v>453</v>
      </c>
      <c r="U135" s="33" t="s">
        <v>453</v>
      </c>
      <c r="V135" s="33" t="s">
        <v>453</v>
      </c>
    </row>
    <row r="136" spans="2:22">
      <c r="B136" s="63" t="s">
        <v>20</v>
      </c>
      <c r="C136" s="64" t="s">
        <v>28</v>
      </c>
      <c r="D136" s="64" t="s">
        <v>50</v>
      </c>
      <c r="E136" s="65" t="s">
        <v>297</v>
      </c>
      <c r="F136" s="66" t="s">
        <v>298</v>
      </c>
      <c r="G136" s="33" t="s">
        <v>453</v>
      </c>
      <c r="H136" s="33" t="s">
        <v>453</v>
      </c>
      <c r="I136" s="33" t="s">
        <v>453</v>
      </c>
      <c r="J136" s="33" t="s">
        <v>453</v>
      </c>
      <c r="K136" s="33" t="s">
        <v>455</v>
      </c>
      <c r="L136" s="33" t="s">
        <v>455</v>
      </c>
      <c r="M136" s="33" t="s">
        <v>455</v>
      </c>
      <c r="N136" s="33" t="s">
        <v>455</v>
      </c>
      <c r="O136" s="33" t="s">
        <v>455</v>
      </c>
      <c r="P136" s="33" t="s">
        <v>453</v>
      </c>
      <c r="Q136" s="33" t="s">
        <v>455</v>
      </c>
      <c r="R136" s="33" t="s">
        <v>455</v>
      </c>
      <c r="S136" s="33" t="s">
        <v>455</v>
      </c>
      <c r="T136" s="33" t="s">
        <v>455</v>
      </c>
      <c r="U136" s="33" t="s">
        <v>453</v>
      </c>
      <c r="V136" s="33" t="s">
        <v>453</v>
      </c>
    </row>
    <row r="137" spans="2:22">
      <c r="B137" s="63" t="s">
        <v>26</v>
      </c>
      <c r="C137" s="64" t="s">
        <v>42</v>
      </c>
      <c r="D137" s="64" t="s">
        <v>68</v>
      </c>
      <c r="E137" s="65" t="s">
        <v>299</v>
      </c>
      <c r="F137" s="66" t="s">
        <v>300</v>
      </c>
      <c r="G137" s="33" t="s">
        <v>453</v>
      </c>
      <c r="H137" s="33" t="s">
        <v>453</v>
      </c>
      <c r="I137" s="33" t="s">
        <v>453</v>
      </c>
      <c r="J137" s="33" t="s">
        <v>453</v>
      </c>
      <c r="K137" s="33" t="s">
        <v>455</v>
      </c>
      <c r="L137" s="33" t="s">
        <v>453</v>
      </c>
      <c r="M137" s="33" t="s">
        <v>453</v>
      </c>
      <c r="N137" s="33" t="s">
        <v>453</v>
      </c>
      <c r="O137" s="33" t="s">
        <v>453</v>
      </c>
      <c r="P137" s="33" t="s">
        <v>453</v>
      </c>
      <c r="Q137" s="33" t="s">
        <v>453</v>
      </c>
      <c r="R137" s="33" t="s">
        <v>453</v>
      </c>
      <c r="S137" s="33" t="s">
        <v>455</v>
      </c>
      <c r="T137" s="33" t="s">
        <v>453</v>
      </c>
      <c r="U137" s="33" t="s">
        <v>453</v>
      </c>
      <c r="V137" s="33" t="s">
        <v>453</v>
      </c>
    </row>
    <row r="138" spans="2:22">
      <c r="B138" s="63" t="s">
        <v>22</v>
      </c>
      <c r="C138" s="64" t="s">
        <v>38</v>
      </c>
      <c r="D138" s="64" t="s">
        <v>60</v>
      </c>
      <c r="E138" s="65" t="s">
        <v>301</v>
      </c>
      <c r="F138" s="66" t="s">
        <v>302</v>
      </c>
      <c r="G138" s="33" t="s">
        <v>453</v>
      </c>
      <c r="H138" s="33" t="s">
        <v>453</v>
      </c>
      <c r="I138" s="33" t="s">
        <v>453</v>
      </c>
      <c r="J138" s="33" t="s">
        <v>453</v>
      </c>
      <c r="K138" s="33" t="s">
        <v>455</v>
      </c>
      <c r="L138" s="33" t="s">
        <v>453</v>
      </c>
      <c r="M138" s="33" t="s">
        <v>455</v>
      </c>
      <c r="N138" s="33" t="s">
        <v>453</v>
      </c>
      <c r="O138" s="33" t="s">
        <v>453</v>
      </c>
      <c r="P138" s="33" t="s">
        <v>453</v>
      </c>
      <c r="Q138" s="33" t="s">
        <v>453</v>
      </c>
      <c r="R138" s="33" t="s">
        <v>453</v>
      </c>
      <c r="S138" s="33" t="s">
        <v>453</v>
      </c>
      <c r="T138" s="33" t="s">
        <v>453</v>
      </c>
      <c r="U138" s="33" t="s">
        <v>453</v>
      </c>
      <c r="V138" s="33" t="s">
        <v>453</v>
      </c>
    </row>
    <row r="139" spans="2:22">
      <c r="B139" s="63" t="s">
        <v>24</v>
      </c>
      <c r="C139" s="64" t="s">
        <v>40</v>
      </c>
      <c r="D139" s="64" t="s">
        <v>70</v>
      </c>
      <c r="E139" s="65" t="s">
        <v>303</v>
      </c>
      <c r="F139" s="66" t="s">
        <v>304</v>
      </c>
      <c r="G139" s="33" t="s">
        <v>453</v>
      </c>
      <c r="H139" s="33" t="s">
        <v>453</v>
      </c>
      <c r="I139" s="33" t="s">
        <v>453</v>
      </c>
      <c r="J139" s="33" t="s">
        <v>453</v>
      </c>
      <c r="K139" s="33" t="s">
        <v>453</v>
      </c>
      <c r="L139" s="33" t="s">
        <v>453</v>
      </c>
      <c r="M139" s="33" t="s">
        <v>453</v>
      </c>
      <c r="N139" s="33" t="s">
        <v>453</v>
      </c>
      <c r="O139" s="33" t="s">
        <v>453</v>
      </c>
      <c r="P139" s="33" t="s">
        <v>453</v>
      </c>
      <c r="Q139" s="33" t="s">
        <v>453</v>
      </c>
      <c r="R139" s="33" t="s">
        <v>453</v>
      </c>
      <c r="S139" s="33" t="s">
        <v>453</v>
      </c>
      <c r="T139" s="33" t="s">
        <v>453</v>
      </c>
      <c r="U139" s="33" t="s">
        <v>453</v>
      </c>
      <c r="V139" s="33" t="s">
        <v>453</v>
      </c>
    </row>
    <row r="140" spans="2:22">
      <c r="B140" s="63" t="s">
        <v>20</v>
      </c>
      <c r="C140" s="64" t="s">
        <v>30</v>
      </c>
      <c r="D140" s="64" t="s">
        <v>52</v>
      </c>
      <c r="E140" s="65" t="s">
        <v>305</v>
      </c>
      <c r="F140" s="66" t="s">
        <v>306</v>
      </c>
      <c r="G140" s="33" t="s">
        <v>453</v>
      </c>
      <c r="H140" s="33" t="s">
        <v>453</v>
      </c>
      <c r="I140" s="33" t="s">
        <v>453</v>
      </c>
      <c r="J140" s="33" t="s">
        <v>453</v>
      </c>
      <c r="K140" s="33" t="s">
        <v>455</v>
      </c>
      <c r="L140" s="33" t="s">
        <v>455</v>
      </c>
      <c r="M140" s="33" t="s">
        <v>455</v>
      </c>
      <c r="N140" s="33" t="s">
        <v>455</v>
      </c>
      <c r="O140" s="33" t="s">
        <v>455</v>
      </c>
      <c r="P140" s="33" t="s">
        <v>455</v>
      </c>
      <c r="Q140" s="33" t="s">
        <v>453</v>
      </c>
      <c r="R140" s="33" t="s">
        <v>453</v>
      </c>
      <c r="S140" s="33" t="s">
        <v>453</v>
      </c>
      <c r="T140" s="33" t="s">
        <v>453</v>
      </c>
      <c r="U140" s="33" t="s">
        <v>453</v>
      </c>
      <c r="V140" s="33" t="s">
        <v>453</v>
      </c>
    </row>
    <row r="141" spans="2:22">
      <c r="B141" s="63" t="s">
        <v>22</v>
      </c>
      <c r="C141" s="64" t="s">
        <v>36</v>
      </c>
      <c r="D141" s="64" t="s">
        <v>54</v>
      </c>
      <c r="E141" s="65" t="s">
        <v>307</v>
      </c>
      <c r="F141" s="66" t="s">
        <v>308</v>
      </c>
      <c r="G141" s="33" t="s">
        <v>453</v>
      </c>
      <c r="H141" s="33" t="s">
        <v>455</v>
      </c>
      <c r="I141" s="33" t="s">
        <v>455</v>
      </c>
      <c r="J141" s="33" t="s">
        <v>455</v>
      </c>
      <c r="K141" s="33" t="s">
        <v>455</v>
      </c>
      <c r="L141" s="33" t="s">
        <v>453</v>
      </c>
      <c r="M141" s="33" t="s">
        <v>453</v>
      </c>
      <c r="N141" s="33" t="s">
        <v>453</v>
      </c>
      <c r="O141" s="33" t="s">
        <v>453</v>
      </c>
      <c r="P141" s="33" t="s">
        <v>453</v>
      </c>
      <c r="Q141" s="33" t="s">
        <v>453</v>
      </c>
      <c r="R141" s="33" t="s">
        <v>453</v>
      </c>
      <c r="S141" s="33" t="s">
        <v>455</v>
      </c>
      <c r="T141" s="33" t="s">
        <v>453</v>
      </c>
      <c r="U141" s="33" t="s">
        <v>453</v>
      </c>
      <c r="V141" s="33" t="s">
        <v>455</v>
      </c>
    </row>
    <row r="142" spans="2:22">
      <c r="B142" s="63" t="s">
        <v>20</v>
      </c>
      <c r="C142" s="64" t="s">
        <v>30</v>
      </c>
      <c r="D142" s="64" t="s">
        <v>48</v>
      </c>
      <c r="E142" s="65" t="s">
        <v>309</v>
      </c>
      <c r="F142" s="66" t="s">
        <v>310</v>
      </c>
      <c r="G142" s="33" t="s">
        <v>453</v>
      </c>
      <c r="H142" s="33" t="s">
        <v>453</v>
      </c>
      <c r="I142" s="33" t="s">
        <v>453</v>
      </c>
      <c r="J142" s="33" t="s">
        <v>453</v>
      </c>
      <c r="K142" s="33" t="s">
        <v>455</v>
      </c>
      <c r="L142" s="33" t="s">
        <v>453</v>
      </c>
      <c r="M142" s="33" t="s">
        <v>453</v>
      </c>
      <c r="N142" s="33" t="s">
        <v>453</v>
      </c>
      <c r="O142" s="33" t="s">
        <v>453</v>
      </c>
      <c r="P142" s="33" t="s">
        <v>453</v>
      </c>
      <c r="Q142" s="33" t="s">
        <v>453</v>
      </c>
      <c r="R142" s="33" t="s">
        <v>453</v>
      </c>
      <c r="S142" s="33" t="s">
        <v>455</v>
      </c>
      <c r="T142" s="33" t="s">
        <v>453</v>
      </c>
      <c r="U142" s="33" t="s">
        <v>453</v>
      </c>
      <c r="V142" s="33" t="s">
        <v>453</v>
      </c>
    </row>
    <row r="143" spans="2:22">
      <c r="B143" s="63" t="s">
        <v>20</v>
      </c>
      <c r="C143" s="64" t="s">
        <v>28</v>
      </c>
      <c r="D143" s="64" t="s">
        <v>50</v>
      </c>
      <c r="E143" s="65" t="s">
        <v>311</v>
      </c>
      <c r="F143" s="66" t="s">
        <v>312</v>
      </c>
      <c r="G143" s="33" t="s">
        <v>453</v>
      </c>
      <c r="H143" s="33" t="s">
        <v>453</v>
      </c>
      <c r="I143" s="33" t="s">
        <v>453</v>
      </c>
      <c r="J143" s="33" t="s">
        <v>453</v>
      </c>
      <c r="K143" s="33" t="s">
        <v>455</v>
      </c>
      <c r="L143" s="33" t="s">
        <v>453</v>
      </c>
      <c r="M143" s="33" t="s">
        <v>453</v>
      </c>
      <c r="N143" s="33" t="s">
        <v>453</v>
      </c>
      <c r="O143" s="33" t="s">
        <v>453</v>
      </c>
      <c r="P143" s="33" t="s">
        <v>453</v>
      </c>
      <c r="Q143" s="33" t="s">
        <v>455</v>
      </c>
      <c r="R143" s="33" t="s">
        <v>453</v>
      </c>
      <c r="S143" s="33" t="s">
        <v>453</v>
      </c>
      <c r="T143" s="33" t="s">
        <v>453</v>
      </c>
      <c r="U143" s="33" t="s">
        <v>453</v>
      </c>
      <c r="V143" s="33" t="s">
        <v>453</v>
      </c>
    </row>
    <row r="144" spans="2:22">
      <c r="B144" s="63" t="s">
        <v>22</v>
      </c>
      <c r="C144" s="64" t="s">
        <v>36</v>
      </c>
      <c r="D144" s="64" t="s">
        <v>54</v>
      </c>
      <c r="E144" s="65" t="s">
        <v>313</v>
      </c>
      <c r="F144" s="66" t="s">
        <v>314</v>
      </c>
      <c r="G144" s="33" t="s">
        <v>453</v>
      </c>
      <c r="H144" s="33" t="s">
        <v>453</v>
      </c>
      <c r="I144" s="33" t="s">
        <v>453</v>
      </c>
      <c r="J144" s="33" t="s">
        <v>453</v>
      </c>
      <c r="K144" s="33" t="s">
        <v>455</v>
      </c>
      <c r="L144" s="33" t="s">
        <v>453</v>
      </c>
      <c r="M144" s="33" t="s">
        <v>455</v>
      </c>
      <c r="N144" s="33" t="s">
        <v>455</v>
      </c>
      <c r="O144" s="33" t="s">
        <v>455</v>
      </c>
      <c r="P144" s="33" t="s">
        <v>455</v>
      </c>
      <c r="Q144" s="33" t="s">
        <v>455</v>
      </c>
      <c r="R144" s="33" t="s">
        <v>453</v>
      </c>
      <c r="S144" s="33" t="s">
        <v>455</v>
      </c>
      <c r="T144" s="33" t="s">
        <v>453</v>
      </c>
      <c r="U144" s="33" t="s">
        <v>453</v>
      </c>
      <c r="V144" s="33" t="s">
        <v>453</v>
      </c>
    </row>
    <row r="145" spans="2:22">
      <c r="B145" s="63" t="s">
        <v>22</v>
      </c>
      <c r="C145" s="64" t="s">
        <v>38</v>
      </c>
      <c r="D145" s="64" t="s">
        <v>60</v>
      </c>
      <c r="E145" s="65" t="s">
        <v>315</v>
      </c>
      <c r="F145" s="66" t="s">
        <v>316</v>
      </c>
      <c r="G145" s="33" t="s">
        <v>453</v>
      </c>
      <c r="H145" s="33" t="s">
        <v>453</v>
      </c>
      <c r="I145" s="33" t="s">
        <v>455</v>
      </c>
      <c r="J145" s="33" t="s">
        <v>455</v>
      </c>
      <c r="K145" s="33" t="s">
        <v>455</v>
      </c>
      <c r="L145" s="33" t="s">
        <v>453</v>
      </c>
      <c r="M145" s="33" t="s">
        <v>455</v>
      </c>
      <c r="N145" s="33" t="s">
        <v>455</v>
      </c>
      <c r="O145" s="33" t="s">
        <v>453</v>
      </c>
      <c r="P145" s="33" t="s">
        <v>453</v>
      </c>
      <c r="Q145" s="33" t="s">
        <v>455</v>
      </c>
      <c r="R145" s="33" t="s">
        <v>453</v>
      </c>
      <c r="S145" s="33" t="s">
        <v>455</v>
      </c>
      <c r="T145" s="33" t="s">
        <v>455</v>
      </c>
      <c r="U145" s="33" t="s">
        <v>455</v>
      </c>
      <c r="V145" s="33" t="s">
        <v>453</v>
      </c>
    </row>
    <row r="146" spans="2:22">
      <c r="B146" s="63" t="s">
        <v>20</v>
      </c>
      <c r="C146" s="64" t="s">
        <v>28</v>
      </c>
      <c r="D146" s="64" t="s">
        <v>50</v>
      </c>
      <c r="E146" s="65" t="s">
        <v>317</v>
      </c>
      <c r="F146" s="66" t="s">
        <v>318</v>
      </c>
      <c r="G146" s="33" t="s">
        <v>453</v>
      </c>
      <c r="H146" s="33" t="s">
        <v>453</v>
      </c>
      <c r="I146" s="33" t="s">
        <v>453</v>
      </c>
      <c r="J146" s="33" t="s">
        <v>453</v>
      </c>
      <c r="K146" s="33" t="s">
        <v>455</v>
      </c>
      <c r="L146" s="33" t="s">
        <v>453</v>
      </c>
      <c r="M146" s="33" t="s">
        <v>455</v>
      </c>
      <c r="N146" s="33" t="s">
        <v>453</v>
      </c>
      <c r="O146" s="33" t="s">
        <v>453</v>
      </c>
      <c r="P146" s="33" t="s">
        <v>453</v>
      </c>
      <c r="Q146" s="33" t="s">
        <v>453</v>
      </c>
      <c r="R146" s="33" t="s">
        <v>455</v>
      </c>
      <c r="S146" s="33" t="s">
        <v>453</v>
      </c>
      <c r="T146" s="33" t="s">
        <v>453</v>
      </c>
      <c r="U146" s="33" t="s">
        <v>453</v>
      </c>
      <c r="V146" s="33" t="s">
        <v>453</v>
      </c>
    </row>
    <row r="147" spans="2:22">
      <c r="B147" s="63" t="s">
        <v>26</v>
      </c>
      <c r="C147" s="64" t="s">
        <v>42</v>
      </c>
      <c r="D147" s="64" t="s">
        <v>64</v>
      </c>
      <c r="E147" s="65" t="s">
        <v>319</v>
      </c>
      <c r="F147" s="66" t="s">
        <v>320</v>
      </c>
      <c r="G147" s="33" t="s">
        <v>453</v>
      </c>
      <c r="H147" s="33" t="s">
        <v>453</v>
      </c>
      <c r="I147" s="33" t="s">
        <v>453</v>
      </c>
      <c r="J147" s="33" t="s">
        <v>453</v>
      </c>
      <c r="K147" s="33" t="s">
        <v>455</v>
      </c>
      <c r="L147" s="33" t="s">
        <v>455</v>
      </c>
      <c r="M147" s="33" t="s">
        <v>453</v>
      </c>
      <c r="N147" s="33" t="s">
        <v>453</v>
      </c>
      <c r="O147" s="33" t="s">
        <v>453</v>
      </c>
      <c r="P147" s="33" t="s">
        <v>453</v>
      </c>
      <c r="Q147" s="33" t="s">
        <v>455</v>
      </c>
      <c r="R147" s="33" t="s">
        <v>453</v>
      </c>
      <c r="S147" s="33" t="s">
        <v>453</v>
      </c>
      <c r="T147" s="33" t="s">
        <v>455</v>
      </c>
      <c r="U147" s="33" t="s">
        <v>455</v>
      </c>
      <c r="V147" s="33" t="s">
        <v>453</v>
      </c>
    </row>
    <row r="148" spans="2:22">
      <c r="B148" s="63" t="s">
        <v>24</v>
      </c>
      <c r="C148" s="64" t="s">
        <v>40</v>
      </c>
      <c r="D148" s="64" t="s">
        <v>70</v>
      </c>
      <c r="E148" s="65" t="s">
        <v>321</v>
      </c>
      <c r="F148" s="66" t="s">
        <v>322</v>
      </c>
      <c r="G148" s="33" t="s">
        <v>453</v>
      </c>
      <c r="H148" s="33" t="s">
        <v>453</v>
      </c>
      <c r="I148" s="33" t="s">
        <v>453</v>
      </c>
      <c r="J148" s="33" t="s">
        <v>453</v>
      </c>
      <c r="K148" s="33" t="s">
        <v>455</v>
      </c>
      <c r="L148" s="33" t="s">
        <v>453</v>
      </c>
      <c r="M148" s="33" t="s">
        <v>453</v>
      </c>
      <c r="N148" s="33" t="s">
        <v>453</v>
      </c>
      <c r="O148" s="33" t="s">
        <v>453</v>
      </c>
      <c r="P148" s="33" t="s">
        <v>453</v>
      </c>
      <c r="Q148" s="33" t="s">
        <v>453</v>
      </c>
      <c r="R148" s="33" t="s">
        <v>453</v>
      </c>
      <c r="S148" s="33" t="s">
        <v>455</v>
      </c>
      <c r="T148" s="33" t="s">
        <v>453</v>
      </c>
      <c r="U148" s="33" t="s">
        <v>455</v>
      </c>
      <c r="V148" s="33" t="s">
        <v>453</v>
      </c>
    </row>
    <row r="149" spans="2:22">
      <c r="B149" s="63" t="s">
        <v>26</v>
      </c>
      <c r="C149" s="64" t="s">
        <v>44</v>
      </c>
      <c r="D149" s="64" t="s">
        <v>66</v>
      </c>
      <c r="E149" s="65" t="s">
        <v>323</v>
      </c>
      <c r="F149" s="66" t="s">
        <v>324</v>
      </c>
      <c r="G149" s="33" t="s">
        <v>453</v>
      </c>
      <c r="H149" s="33" t="s">
        <v>453</v>
      </c>
      <c r="I149" s="33" t="s">
        <v>453</v>
      </c>
      <c r="J149" s="33" t="s">
        <v>453</v>
      </c>
      <c r="K149" s="33" t="s">
        <v>453</v>
      </c>
      <c r="L149" s="33" t="s">
        <v>453</v>
      </c>
      <c r="M149" s="33" t="s">
        <v>455</v>
      </c>
      <c r="N149" s="33" t="s">
        <v>453</v>
      </c>
      <c r="O149" s="33" t="s">
        <v>455</v>
      </c>
      <c r="P149" s="33" t="s">
        <v>453</v>
      </c>
      <c r="Q149" s="33" t="s">
        <v>453</v>
      </c>
      <c r="R149" s="33" t="s">
        <v>453</v>
      </c>
      <c r="S149" s="33" t="s">
        <v>453</v>
      </c>
      <c r="T149" s="33" t="s">
        <v>453</v>
      </c>
      <c r="U149" s="33" t="s">
        <v>453</v>
      </c>
      <c r="V149" s="33" t="s">
        <v>453</v>
      </c>
    </row>
    <row r="150" spans="2:22">
      <c r="B150" s="63" t="s">
        <v>20</v>
      </c>
      <c r="C150" s="64" t="s">
        <v>30</v>
      </c>
      <c r="D150" s="64" t="s">
        <v>48</v>
      </c>
      <c r="E150" s="65" t="s">
        <v>325</v>
      </c>
      <c r="F150" s="66" t="s">
        <v>326</v>
      </c>
      <c r="G150" s="33" t="s">
        <v>453</v>
      </c>
      <c r="H150" s="33" t="s">
        <v>453</v>
      </c>
      <c r="I150" s="33" t="s">
        <v>453</v>
      </c>
      <c r="J150" s="33" t="s">
        <v>453</v>
      </c>
      <c r="K150" s="33" t="s">
        <v>453</v>
      </c>
      <c r="L150" s="33" t="s">
        <v>453</v>
      </c>
      <c r="M150" s="33" t="s">
        <v>455</v>
      </c>
      <c r="N150" s="33" t="s">
        <v>455</v>
      </c>
      <c r="O150" s="33" t="s">
        <v>453</v>
      </c>
      <c r="P150" s="33" t="s">
        <v>453</v>
      </c>
      <c r="Q150" s="33" t="s">
        <v>453</v>
      </c>
      <c r="R150" s="33" t="s">
        <v>453</v>
      </c>
      <c r="S150" s="33" t="s">
        <v>455</v>
      </c>
      <c r="T150" s="33" t="s">
        <v>455</v>
      </c>
      <c r="U150" s="33" t="s">
        <v>453</v>
      </c>
      <c r="V150" s="33" t="s">
        <v>453</v>
      </c>
    </row>
    <row r="151" spans="2:22">
      <c r="B151" s="63" t="s">
        <v>22</v>
      </c>
      <c r="C151" s="64" t="s">
        <v>36</v>
      </c>
      <c r="D151" s="64" t="s">
        <v>54</v>
      </c>
      <c r="E151" s="65" t="s">
        <v>327</v>
      </c>
      <c r="F151" s="66" t="s">
        <v>328</v>
      </c>
      <c r="G151" s="33" t="s">
        <v>453</v>
      </c>
      <c r="H151" s="33" t="s">
        <v>453</v>
      </c>
      <c r="I151" s="33" t="s">
        <v>453</v>
      </c>
      <c r="J151" s="33" t="s">
        <v>453</v>
      </c>
      <c r="K151" s="33" t="s">
        <v>455</v>
      </c>
      <c r="L151" s="33" t="s">
        <v>455</v>
      </c>
      <c r="M151" s="33" t="s">
        <v>453</v>
      </c>
      <c r="N151" s="33" t="s">
        <v>453</v>
      </c>
      <c r="O151" s="33" t="s">
        <v>453</v>
      </c>
      <c r="P151" s="33" t="s">
        <v>453</v>
      </c>
      <c r="Q151" s="33" t="s">
        <v>453</v>
      </c>
      <c r="R151" s="33" t="s">
        <v>453</v>
      </c>
      <c r="S151" s="33" t="s">
        <v>455</v>
      </c>
      <c r="T151" s="33" t="s">
        <v>453</v>
      </c>
      <c r="U151" s="33" t="s">
        <v>453</v>
      </c>
      <c r="V151" s="33" t="s">
        <v>453</v>
      </c>
    </row>
    <row r="152" spans="2:22">
      <c r="B152" s="63" t="s">
        <v>22</v>
      </c>
      <c r="C152" s="64" t="s">
        <v>38</v>
      </c>
      <c r="D152" s="64" t="s">
        <v>60</v>
      </c>
      <c r="E152" s="65" t="s">
        <v>329</v>
      </c>
      <c r="F152" s="66" t="s">
        <v>330</v>
      </c>
      <c r="G152" s="33" t="s">
        <v>453</v>
      </c>
      <c r="H152" s="33" t="s">
        <v>453</v>
      </c>
      <c r="I152" s="33" t="s">
        <v>453</v>
      </c>
      <c r="J152" s="33" t="s">
        <v>453</v>
      </c>
      <c r="K152" s="33" t="s">
        <v>453</v>
      </c>
      <c r="L152" s="33" t="s">
        <v>453</v>
      </c>
      <c r="M152" s="33" t="s">
        <v>455</v>
      </c>
      <c r="N152" s="33" t="s">
        <v>455</v>
      </c>
      <c r="O152" s="33" t="s">
        <v>453</v>
      </c>
      <c r="P152" s="33" t="s">
        <v>453</v>
      </c>
      <c r="Q152" s="33" t="s">
        <v>453</v>
      </c>
      <c r="R152" s="33" t="s">
        <v>453</v>
      </c>
      <c r="S152" s="33" t="s">
        <v>455</v>
      </c>
      <c r="T152" s="33" t="s">
        <v>455</v>
      </c>
      <c r="U152" s="33" t="s">
        <v>455</v>
      </c>
      <c r="V152" s="33" t="s">
        <v>453</v>
      </c>
    </row>
    <row r="153" spans="2:22">
      <c r="B153" s="63" t="s">
        <v>26</v>
      </c>
      <c r="C153" s="64" t="s">
        <v>44</v>
      </c>
      <c r="D153" s="64" t="s">
        <v>62</v>
      </c>
      <c r="E153" s="65" t="s">
        <v>331</v>
      </c>
      <c r="F153" s="66" t="s">
        <v>332</v>
      </c>
      <c r="G153" s="33" t="s">
        <v>453</v>
      </c>
      <c r="H153" s="33" t="s">
        <v>453</v>
      </c>
      <c r="I153" s="33" t="s">
        <v>453</v>
      </c>
      <c r="J153" s="33" t="s">
        <v>453</v>
      </c>
      <c r="K153" s="33" t="s">
        <v>455</v>
      </c>
      <c r="L153" s="33" t="s">
        <v>455</v>
      </c>
      <c r="M153" s="33" t="s">
        <v>453</v>
      </c>
      <c r="N153" s="33" t="s">
        <v>453</v>
      </c>
      <c r="O153" s="33" t="s">
        <v>453</v>
      </c>
      <c r="P153" s="33" t="s">
        <v>453</v>
      </c>
      <c r="Q153" s="33" t="s">
        <v>453</v>
      </c>
      <c r="R153" s="33" t="s">
        <v>453</v>
      </c>
      <c r="S153" s="33" t="s">
        <v>453</v>
      </c>
      <c r="T153" s="33" t="s">
        <v>453</v>
      </c>
      <c r="U153" s="33" t="s">
        <v>453</v>
      </c>
      <c r="V153" s="33" t="s">
        <v>453</v>
      </c>
    </row>
    <row r="154" spans="2:22">
      <c r="B154" s="63" t="s">
        <v>24</v>
      </c>
      <c r="C154" s="64" t="s">
        <v>40</v>
      </c>
      <c r="D154" s="64" t="s">
        <v>70</v>
      </c>
      <c r="E154" s="65" t="s">
        <v>333</v>
      </c>
      <c r="F154" s="66" t="s">
        <v>334</v>
      </c>
      <c r="G154" s="33" t="s">
        <v>453</v>
      </c>
      <c r="H154" s="33" t="s">
        <v>453</v>
      </c>
      <c r="I154" s="33" t="s">
        <v>453</v>
      </c>
      <c r="J154" s="33" t="s">
        <v>453</v>
      </c>
      <c r="K154" s="33" t="s">
        <v>453</v>
      </c>
      <c r="L154" s="33" t="s">
        <v>453</v>
      </c>
      <c r="M154" s="33" t="s">
        <v>453</v>
      </c>
      <c r="N154" s="33" t="s">
        <v>453</v>
      </c>
      <c r="O154" s="33" t="s">
        <v>453</v>
      </c>
      <c r="P154" s="33" t="s">
        <v>453</v>
      </c>
      <c r="Q154" s="33" t="s">
        <v>453</v>
      </c>
      <c r="R154" s="33" t="s">
        <v>453</v>
      </c>
      <c r="S154" s="33" t="s">
        <v>455</v>
      </c>
      <c r="T154" s="33" t="s">
        <v>453</v>
      </c>
      <c r="U154" s="33" t="s">
        <v>453</v>
      </c>
      <c r="V154" s="33" t="s">
        <v>453</v>
      </c>
    </row>
    <row r="155" spans="2:22">
      <c r="B155" s="63" t="s">
        <v>20</v>
      </c>
      <c r="C155" s="64" t="s">
        <v>30</v>
      </c>
      <c r="D155" s="64" t="s">
        <v>48</v>
      </c>
      <c r="E155" s="65" t="s">
        <v>335</v>
      </c>
      <c r="F155" s="66" t="s">
        <v>336</v>
      </c>
      <c r="G155" s="33" t="s">
        <v>453</v>
      </c>
      <c r="H155" s="33" t="s">
        <v>453</v>
      </c>
      <c r="I155" s="33" t="s">
        <v>453</v>
      </c>
      <c r="J155" s="33" t="s">
        <v>453</v>
      </c>
      <c r="K155" s="33" t="s">
        <v>455</v>
      </c>
      <c r="L155" s="33" t="s">
        <v>455</v>
      </c>
      <c r="M155" s="33" t="s">
        <v>455</v>
      </c>
      <c r="N155" s="33" t="s">
        <v>453</v>
      </c>
      <c r="O155" s="33" t="s">
        <v>453</v>
      </c>
      <c r="P155" s="33" t="s">
        <v>453</v>
      </c>
      <c r="Q155" s="33" t="s">
        <v>453</v>
      </c>
      <c r="R155" s="33" t="s">
        <v>453</v>
      </c>
      <c r="S155" s="33" t="s">
        <v>455</v>
      </c>
      <c r="T155" s="33" t="s">
        <v>453</v>
      </c>
      <c r="U155" s="33" t="s">
        <v>453</v>
      </c>
      <c r="V155" s="33" t="s">
        <v>453</v>
      </c>
    </row>
    <row r="156" spans="2:22">
      <c r="B156" s="63" t="s">
        <v>20</v>
      </c>
      <c r="C156" s="64" t="s">
        <v>32</v>
      </c>
      <c r="D156" s="64" t="s">
        <v>46</v>
      </c>
      <c r="E156" s="65" t="s">
        <v>337</v>
      </c>
      <c r="F156" s="66" t="s">
        <v>338</v>
      </c>
      <c r="G156" s="33" t="s">
        <v>453</v>
      </c>
      <c r="H156" s="33" t="s">
        <v>453</v>
      </c>
      <c r="I156" s="33" t="s">
        <v>455</v>
      </c>
      <c r="J156" s="33" t="s">
        <v>453</v>
      </c>
      <c r="K156" s="33" t="s">
        <v>453</v>
      </c>
      <c r="L156" s="33" t="s">
        <v>453</v>
      </c>
      <c r="M156" s="33" t="s">
        <v>455</v>
      </c>
      <c r="N156" s="33" t="s">
        <v>453</v>
      </c>
      <c r="O156" s="33" t="s">
        <v>453</v>
      </c>
      <c r="P156" s="33" t="s">
        <v>453</v>
      </c>
      <c r="Q156" s="33" t="s">
        <v>453</v>
      </c>
      <c r="R156" s="33" t="s">
        <v>453</v>
      </c>
      <c r="S156" s="33" t="s">
        <v>453</v>
      </c>
      <c r="T156" s="33" t="s">
        <v>453</v>
      </c>
      <c r="U156" s="33" t="s">
        <v>453</v>
      </c>
      <c r="V156" s="33" t="s">
        <v>453</v>
      </c>
    </row>
    <row r="157" spans="2:22">
      <c r="B157" s="63" t="s">
        <v>22</v>
      </c>
      <c r="C157" s="64" t="s">
        <v>36</v>
      </c>
      <c r="D157" s="64" t="s">
        <v>56</v>
      </c>
      <c r="E157" s="65" t="s">
        <v>339</v>
      </c>
      <c r="F157" s="66" t="s">
        <v>340</v>
      </c>
      <c r="G157" s="33" t="s">
        <v>453</v>
      </c>
      <c r="H157" s="33" t="s">
        <v>453</v>
      </c>
      <c r="I157" s="33" t="s">
        <v>453</v>
      </c>
      <c r="J157" s="33" t="s">
        <v>453</v>
      </c>
      <c r="K157" s="33" t="s">
        <v>455</v>
      </c>
      <c r="L157" s="33" t="s">
        <v>453</v>
      </c>
      <c r="M157" s="33" t="s">
        <v>453</v>
      </c>
      <c r="N157" s="33" t="s">
        <v>453</v>
      </c>
      <c r="O157" s="33" t="s">
        <v>453</v>
      </c>
      <c r="P157" s="33" t="s">
        <v>453</v>
      </c>
      <c r="Q157" s="33" t="s">
        <v>453</v>
      </c>
      <c r="R157" s="33" t="s">
        <v>453</v>
      </c>
      <c r="S157" s="33" t="s">
        <v>455</v>
      </c>
      <c r="T157" s="33" t="s">
        <v>453</v>
      </c>
      <c r="U157" s="33" t="s">
        <v>455</v>
      </c>
      <c r="V157" s="33" t="s">
        <v>453</v>
      </c>
    </row>
    <row r="158" spans="2:22">
      <c r="B158" s="63" t="s">
        <v>24</v>
      </c>
      <c r="C158" s="64" t="s">
        <v>40</v>
      </c>
      <c r="D158" s="64" t="s">
        <v>70</v>
      </c>
      <c r="E158" s="65" t="s">
        <v>341</v>
      </c>
      <c r="F158" s="66" t="s">
        <v>342</v>
      </c>
      <c r="G158" s="33" t="s">
        <v>453</v>
      </c>
      <c r="H158" s="33" t="s">
        <v>453</v>
      </c>
      <c r="I158" s="33" t="s">
        <v>453</v>
      </c>
      <c r="J158" s="33" t="s">
        <v>453</v>
      </c>
      <c r="K158" s="33" t="s">
        <v>455</v>
      </c>
      <c r="L158" s="33" t="s">
        <v>453</v>
      </c>
      <c r="M158" s="33" t="s">
        <v>453</v>
      </c>
      <c r="N158" s="33" t="s">
        <v>453</v>
      </c>
      <c r="O158" s="33" t="s">
        <v>453</v>
      </c>
      <c r="P158" s="33" t="s">
        <v>453</v>
      </c>
      <c r="Q158" s="33" t="s">
        <v>453</v>
      </c>
      <c r="R158" s="33" t="s">
        <v>453</v>
      </c>
      <c r="S158" s="33" t="s">
        <v>453</v>
      </c>
      <c r="T158" s="33" t="s">
        <v>453</v>
      </c>
      <c r="U158" s="33" t="s">
        <v>453</v>
      </c>
      <c r="V158" s="33" t="s">
        <v>453</v>
      </c>
    </row>
    <row r="159" spans="2:22">
      <c r="B159" s="63" t="s">
        <v>24</v>
      </c>
      <c r="C159" s="64" t="s">
        <v>40</v>
      </c>
      <c r="D159" s="64" t="s">
        <v>70</v>
      </c>
      <c r="E159" s="65" t="s">
        <v>343</v>
      </c>
      <c r="F159" s="66" t="s">
        <v>344</v>
      </c>
      <c r="G159" s="33" t="s">
        <v>453</v>
      </c>
      <c r="H159" s="33" t="s">
        <v>453</v>
      </c>
      <c r="I159" s="33" t="s">
        <v>453</v>
      </c>
      <c r="J159" s="33" t="s">
        <v>453</v>
      </c>
      <c r="K159" s="33" t="s">
        <v>453</v>
      </c>
      <c r="L159" s="33" t="s">
        <v>453</v>
      </c>
      <c r="M159" s="33" t="s">
        <v>455</v>
      </c>
      <c r="N159" s="33" t="s">
        <v>453</v>
      </c>
      <c r="O159" s="33" t="s">
        <v>453</v>
      </c>
      <c r="P159" s="33" t="s">
        <v>453</v>
      </c>
      <c r="Q159" s="33" t="s">
        <v>453</v>
      </c>
      <c r="R159" s="33" t="s">
        <v>453</v>
      </c>
      <c r="S159" s="33" t="s">
        <v>453</v>
      </c>
      <c r="T159" s="33" t="s">
        <v>453</v>
      </c>
      <c r="U159" s="33" t="s">
        <v>453</v>
      </c>
      <c r="V159" s="33" t="s">
        <v>453</v>
      </c>
    </row>
    <row r="160" spans="2:22">
      <c r="B160" s="63" t="s">
        <v>20</v>
      </c>
      <c r="C160" s="64" t="s">
        <v>30</v>
      </c>
      <c r="D160" s="64" t="s">
        <v>52</v>
      </c>
      <c r="E160" s="65" t="s">
        <v>345</v>
      </c>
      <c r="F160" s="66" t="s">
        <v>346</v>
      </c>
      <c r="G160" s="33" t="s">
        <v>453</v>
      </c>
      <c r="H160" s="33" t="s">
        <v>453</v>
      </c>
      <c r="I160" s="33" t="s">
        <v>453</v>
      </c>
      <c r="J160" s="33" t="s">
        <v>453</v>
      </c>
      <c r="K160" s="33" t="s">
        <v>455</v>
      </c>
      <c r="L160" s="33" t="s">
        <v>455</v>
      </c>
      <c r="M160" s="33" t="s">
        <v>455</v>
      </c>
      <c r="N160" s="33" t="s">
        <v>455</v>
      </c>
      <c r="O160" s="33" t="s">
        <v>453</v>
      </c>
      <c r="P160" s="33" t="s">
        <v>453</v>
      </c>
      <c r="Q160" s="33" t="s">
        <v>455</v>
      </c>
      <c r="R160" s="33" t="s">
        <v>455</v>
      </c>
      <c r="S160" s="33" t="s">
        <v>455</v>
      </c>
      <c r="T160" s="33" t="s">
        <v>453</v>
      </c>
      <c r="U160" s="33" t="s">
        <v>455</v>
      </c>
      <c r="V160" s="33" t="s">
        <v>455</v>
      </c>
    </row>
    <row r="161" spans="1:24">
      <c r="B161" s="63" t="s">
        <v>22</v>
      </c>
      <c r="C161" s="64" t="s">
        <v>36</v>
      </c>
      <c r="D161" s="64" t="s">
        <v>56</v>
      </c>
      <c r="E161" s="65" t="s">
        <v>347</v>
      </c>
      <c r="F161" s="66" t="s">
        <v>348</v>
      </c>
      <c r="G161" s="33" t="s">
        <v>453</v>
      </c>
      <c r="H161" s="33" t="s">
        <v>453</v>
      </c>
      <c r="I161" s="33" t="s">
        <v>453</v>
      </c>
      <c r="J161" s="33" t="s">
        <v>455</v>
      </c>
      <c r="K161" s="33" t="s">
        <v>455</v>
      </c>
      <c r="L161" s="33" t="s">
        <v>455</v>
      </c>
      <c r="M161" s="33" t="s">
        <v>453</v>
      </c>
      <c r="N161" s="33" t="s">
        <v>453</v>
      </c>
      <c r="O161" s="33" t="s">
        <v>453</v>
      </c>
      <c r="P161" s="33" t="s">
        <v>453</v>
      </c>
      <c r="Q161" s="33" t="s">
        <v>453</v>
      </c>
      <c r="R161" s="33" t="s">
        <v>453</v>
      </c>
      <c r="S161" s="33" t="s">
        <v>453</v>
      </c>
      <c r="T161" s="33" t="s">
        <v>455</v>
      </c>
      <c r="U161" s="33" t="s">
        <v>453</v>
      </c>
      <c r="V161" s="33" t="s">
        <v>455</v>
      </c>
    </row>
    <row r="162" spans="1:24">
      <c r="B162" s="63" t="s">
        <v>26</v>
      </c>
      <c r="C162" s="64" t="s">
        <v>42</v>
      </c>
      <c r="D162" s="64" t="s">
        <v>66</v>
      </c>
      <c r="E162" s="65" t="s">
        <v>349</v>
      </c>
      <c r="F162" s="66" t="s">
        <v>350</v>
      </c>
      <c r="G162" s="33" t="s">
        <v>453</v>
      </c>
      <c r="H162" s="33" t="s">
        <v>453</v>
      </c>
      <c r="I162" s="33" t="s">
        <v>453</v>
      </c>
      <c r="J162" s="33" t="s">
        <v>453</v>
      </c>
      <c r="K162" s="33" t="s">
        <v>453</v>
      </c>
      <c r="L162" s="33" t="s">
        <v>453</v>
      </c>
      <c r="M162" s="33" t="s">
        <v>453</v>
      </c>
      <c r="N162" s="33" t="s">
        <v>453</v>
      </c>
      <c r="O162" s="33" t="s">
        <v>453</v>
      </c>
      <c r="P162" s="33" t="s">
        <v>453</v>
      </c>
      <c r="Q162" s="33" t="s">
        <v>453</v>
      </c>
      <c r="R162" s="33" t="s">
        <v>455</v>
      </c>
      <c r="S162" s="33" t="s">
        <v>453</v>
      </c>
      <c r="T162" s="33" t="s">
        <v>453</v>
      </c>
      <c r="U162" s="33" t="s">
        <v>453</v>
      </c>
      <c r="V162" s="33" t="s">
        <v>453</v>
      </c>
    </row>
    <row r="163" spans="1:24">
      <c r="B163" s="63" t="s">
        <v>26</v>
      </c>
      <c r="C163" s="64" t="s">
        <v>42</v>
      </c>
      <c r="D163" s="64" t="s">
        <v>64</v>
      </c>
      <c r="E163" s="65" t="s">
        <v>351</v>
      </c>
      <c r="F163" s="66" t="s">
        <v>352</v>
      </c>
      <c r="G163" s="33" t="s">
        <v>453</v>
      </c>
      <c r="H163" s="33" t="s">
        <v>453</v>
      </c>
      <c r="I163" s="33" t="s">
        <v>453</v>
      </c>
      <c r="J163" s="33" t="s">
        <v>453</v>
      </c>
      <c r="K163" s="33" t="s">
        <v>455</v>
      </c>
      <c r="L163" s="33" t="s">
        <v>455</v>
      </c>
      <c r="M163" s="33" t="s">
        <v>455</v>
      </c>
      <c r="N163" s="33" t="s">
        <v>455</v>
      </c>
      <c r="O163" s="33" t="s">
        <v>453</v>
      </c>
      <c r="P163" s="33" t="s">
        <v>453</v>
      </c>
      <c r="Q163" s="33" t="s">
        <v>453</v>
      </c>
      <c r="R163" s="33" t="s">
        <v>453</v>
      </c>
      <c r="S163" s="33" t="s">
        <v>453</v>
      </c>
      <c r="T163" s="33" t="s">
        <v>453</v>
      </c>
      <c r="U163" s="33" t="s">
        <v>453</v>
      </c>
      <c r="V163" s="33" t="s">
        <v>453</v>
      </c>
    </row>
    <row r="164" spans="1:24">
      <c r="B164" s="63" t="s">
        <v>24</v>
      </c>
      <c r="C164" s="64" t="s">
        <v>40</v>
      </c>
      <c r="D164" s="64" t="s">
        <v>70</v>
      </c>
      <c r="E164" s="65" t="s">
        <v>353</v>
      </c>
      <c r="F164" s="66" t="s">
        <v>354</v>
      </c>
      <c r="G164" s="33" t="s">
        <v>453</v>
      </c>
      <c r="H164" s="33" t="s">
        <v>453</v>
      </c>
      <c r="I164" s="33" t="s">
        <v>453</v>
      </c>
      <c r="J164" s="33" t="s">
        <v>453</v>
      </c>
      <c r="K164" s="33" t="s">
        <v>455</v>
      </c>
      <c r="L164" s="33" t="s">
        <v>453</v>
      </c>
      <c r="M164" s="33" t="s">
        <v>455</v>
      </c>
      <c r="N164" s="33" t="s">
        <v>453</v>
      </c>
      <c r="O164" s="33" t="s">
        <v>453</v>
      </c>
      <c r="P164" s="33" t="s">
        <v>453</v>
      </c>
      <c r="Q164" s="33" t="s">
        <v>453</v>
      </c>
      <c r="R164" s="33" t="s">
        <v>453</v>
      </c>
      <c r="S164" s="33" t="s">
        <v>455</v>
      </c>
      <c r="T164" s="33" t="s">
        <v>453</v>
      </c>
      <c r="U164" s="33" t="s">
        <v>453</v>
      </c>
      <c r="V164" s="33" t="s">
        <v>453</v>
      </c>
    </row>
    <row r="165" spans="1:24">
      <c r="B165" s="63" t="s">
        <v>20</v>
      </c>
      <c r="C165" s="64" t="s">
        <v>30</v>
      </c>
      <c r="D165" s="64" t="s">
        <v>48</v>
      </c>
      <c r="E165" s="65" t="s">
        <v>355</v>
      </c>
      <c r="F165" s="66" t="s">
        <v>356</v>
      </c>
      <c r="G165" s="33" t="s">
        <v>453</v>
      </c>
      <c r="H165" s="33" t="s">
        <v>453</v>
      </c>
      <c r="I165" s="33" t="s">
        <v>453</v>
      </c>
      <c r="J165" s="33" t="s">
        <v>453</v>
      </c>
      <c r="K165" s="33" t="s">
        <v>453</v>
      </c>
      <c r="L165" s="33" t="s">
        <v>453</v>
      </c>
      <c r="M165" s="33" t="s">
        <v>453</v>
      </c>
      <c r="N165" s="33" t="s">
        <v>453</v>
      </c>
      <c r="O165" s="33" t="s">
        <v>453</v>
      </c>
      <c r="P165" s="33" t="s">
        <v>453</v>
      </c>
      <c r="Q165" s="33" t="s">
        <v>453</v>
      </c>
      <c r="R165" s="33" t="s">
        <v>453</v>
      </c>
      <c r="S165" s="33" t="s">
        <v>453</v>
      </c>
      <c r="T165" s="33" t="s">
        <v>453</v>
      </c>
      <c r="U165" s="33" t="s">
        <v>453</v>
      </c>
      <c r="V165" s="33" t="s">
        <v>453</v>
      </c>
    </row>
    <row r="166" spans="1:24">
      <c r="B166" s="63" t="s">
        <v>26</v>
      </c>
      <c r="C166" s="64" t="s">
        <v>44</v>
      </c>
      <c r="D166" s="64" t="s">
        <v>66</v>
      </c>
      <c r="E166" s="65" t="s">
        <v>357</v>
      </c>
      <c r="F166" s="66" t="s">
        <v>358</v>
      </c>
      <c r="G166" s="33" t="s">
        <v>453</v>
      </c>
      <c r="H166" s="33" t="s">
        <v>453</v>
      </c>
      <c r="I166" s="33" t="s">
        <v>453</v>
      </c>
      <c r="J166" s="33" t="s">
        <v>453</v>
      </c>
      <c r="K166" s="33" t="s">
        <v>455</v>
      </c>
      <c r="L166" s="33" t="s">
        <v>453</v>
      </c>
      <c r="M166" s="33" t="s">
        <v>453</v>
      </c>
      <c r="N166" s="33" t="s">
        <v>453</v>
      </c>
      <c r="O166" s="33" t="s">
        <v>453</v>
      </c>
      <c r="P166" s="33" t="s">
        <v>453</v>
      </c>
      <c r="Q166" s="33" t="s">
        <v>453</v>
      </c>
      <c r="R166" s="33" t="s">
        <v>453</v>
      </c>
      <c r="S166" s="33" t="s">
        <v>453</v>
      </c>
      <c r="T166" s="33" t="s">
        <v>453</v>
      </c>
      <c r="U166" s="33" t="s">
        <v>453</v>
      </c>
      <c r="V166" s="33" t="s">
        <v>453</v>
      </c>
    </row>
    <row r="167" spans="1:24">
      <c r="B167" s="63" t="s">
        <v>26</v>
      </c>
      <c r="C167" s="64" t="s">
        <v>42</v>
      </c>
      <c r="D167" s="64" t="s">
        <v>66</v>
      </c>
      <c r="E167" s="65" t="s">
        <v>359</v>
      </c>
      <c r="F167" s="66" t="s">
        <v>360</v>
      </c>
      <c r="G167" s="33" t="s">
        <v>453</v>
      </c>
      <c r="H167" s="33" t="s">
        <v>453</v>
      </c>
      <c r="I167" s="33" t="s">
        <v>453</v>
      </c>
      <c r="J167" s="33" t="s">
        <v>453</v>
      </c>
      <c r="K167" s="33" t="s">
        <v>453</v>
      </c>
      <c r="L167" s="33" t="s">
        <v>453</v>
      </c>
      <c r="M167" s="33" t="s">
        <v>455</v>
      </c>
      <c r="N167" s="33" t="s">
        <v>455</v>
      </c>
      <c r="O167" s="33" t="s">
        <v>453</v>
      </c>
      <c r="P167" s="33" t="s">
        <v>453</v>
      </c>
      <c r="Q167" s="33" t="s">
        <v>453</v>
      </c>
      <c r="R167" s="33" t="s">
        <v>453</v>
      </c>
      <c r="S167" s="33" t="s">
        <v>455</v>
      </c>
      <c r="T167" s="33" t="s">
        <v>455</v>
      </c>
      <c r="U167" s="33" t="s">
        <v>453</v>
      </c>
      <c r="V167" s="33" t="s">
        <v>453</v>
      </c>
    </row>
    <row r="168" spans="1:24">
      <c r="B168" s="63" t="s">
        <v>20</v>
      </c>
      <c r="C168" s="64" t="s">
        <v>30</v>
      </c>
      <c r="D168" s="64" t="s">
        <v>52</v>
      </c>
      <c r="E168" s="65" t="s">
        <v>361</v>
      </c>
      <c r="F168" s="66" t="s">
        <v>362</v>
      </c>
      <c r="G168" s="33" t="s">
        <v>453</v>
      </c>
      <c r="H168" s="33" t="s">
        <v>453</v>
      </c>
      <c r="I168" s="33" t="s">
        <v>453</v>
      </c>
      <c r="J168" s="33" t="s">
        <v>453</v>
      </c>
      <c r="K168" s="33" t="s">
        <v>453</v>
      </c>
      <c r="L168" s="33" t="s">
        <v>453</v>
      </c>
      <c r="M168" s="33" t="s">
        <v>455</v>
      </c>
      <c r="N168" s="33" t="s">
        <v>455</v>
      </c>
      <c r="O168" s="33" t="s">
        <v>453</v>
      </c>
      <c r="P168" s="33" t="s">
        <v>453</v>
      </c>
      <c r="Q168" s="33" t="s">
        <v>455</v>
      </c>
      <c r="R168" s="33" t="s">
        <v>455</v>
      </c>
      <c r="S168" s="33" t="s">
        <v>455</v>
      </c>
      <c r="T168" s="33" t="s">
        <v>453</v>
      </c>
      <c r="U168" s="33" t="s">
        <v>455</v>
      </c>
      <c r="V168" s="33" t="s">
        <v>455</v>
      </c>
    </row>
    <row r="169" spans="1:24">
      <c r="B169" s="63" t="s">
        <v>26</v>
      </c>
      <c r="C169" s="64" t="s">
        <v>42</v>
      </c>
      <c r="D169" s="64" t="s">
        <v>66</v>
      </c>
      <c r="E169" s="65" t="s">
        <v>363</v>
      </c>
      <c r="F169" s="66" t="s">
        <v>364</v>
      </c>
      <c r="G169" s="33" t="s">
        <v>453</v>
      </c>
      <c r="H169" s="33" t="s">
        <v>453</v>
      </c>
      <c r="I169" s="33" t="s">
        <v>453</v>
      </c>
      <c r="J169" s="33" t="s">
        <v>453</v>
      </c>
      <c r="K169" s="33" t="s">
        <v>453</v>
      </c>
      <c r="L169" s="33" t="s">
        <v>453</v>
      </c>
      <c r="M169" s="33" t="s">
        <v>455</v>
      </c>
      <c r="N169" s="33" t="s">
        <v>453</v>
      </c>
      <c r="O169" s="33" t="s">
        <v>453</v>
      </c>
      <c r="P169" s="33" t="s">
        <v>453</v>
      </c>
      <c r="Q169" s="33" t="s">
        <v>453</v>
      </c>
      <c r="R169" s="33" t="s">
        <v>453</v>
      </c>
      <c r="S169" s="33" t="s">
        <v>453</v>
      </c>
      <c r="T169" s="33" t="s">
        <v>453</v>
      </c>
      <c r="U169" s="33" t="s">
        <v>453</v>
      </c>
      <c r="V169" s="33" t="s">
        <v>453</v>
      </c>
    </row>
    <row r="170" spans="1:24">
      <c r="B170" s="63" t="s">
        <v>22</v>
      </c>
      <c r="C170" s="64" t="s">
        <v>36</v>
      </c>
      <c r="D170" s="64" t="s">
        <v>56</v>
      </c>
      <c r="E170" s="65" t="s">
        <v>365</v>
      </c>
      <c r="F170" s="66" t="s">
        <v>366</v>
      </c>
      <c r="G170" s="33" t="s">
        <v>453</v>
      </c>
      <c r="H170" s="33" t="s">
        <v>453</v>
      </c>
      <c r="I170" s="33" t="s">
        <v>453</v>
      </c>
      <c r="J170" s="33" t="s">
        <v>453</v>
      </c>
      <c r="K170" s="33" t="s">
        <v>455</v>
      </c>
      <c r="L170" s="33" t="s">
        <v>455</v>
      </c>
      <c r="M170" s="33" t="s">
        <v>455</v>
      </c>
      <c r="N170" s="33" t="s">
        <v>455</v>
      </c>
      <c r="O170" s="33" t="s">
        <v>453</v>
      </c>
      <c r="P170" s="33" t="s">
        <v>453</v>
      </c>
      <c r="Q170" s="33" t="s">
        <v>455</v>
      </c>
      <c r="R170" s="33" t="s">
        <v>453</v>
      </c>
      <c r="S170" s="33" t="s">
        <v>455</v>
      </c>
      <c r="T170" s="33" t="s">
        <v>455</v>
      </c>
      <c r="U170" s="33" t="s">
        <v>453</v>
      </c>
      <c r="V170" s="33" t="s">
        <v>453</v>
      </c>
    </row>
    <row r="171" spans="1:24">
      <c r="B171" s="63" t="s">
        <v>22</v>
      </c>
      <c r="C171" s="64" t="s">
        <v>36</v>
      </c>
      <c r="D171" s="64" t="s">
        <v>56</v>
      </c>
      <c r="E171" s="65" t="s">
        <v>367</v>
      </c>
      <c r="F171" s="66" t="s">
        <v>368</v>
      </c>
      <c r="G171" s="33" t="s">
        <v>453</v>
      </c>
      <c r="H171" s="33" t="s">
        <v>453</v>
      </c>
      <c r="I171" s="33" t="s">
        <v>453</v>
      </c>
      <c r="J171" s="33" t="s">
        <v>453</v>
      </c>
      <c r="K171" s="33" t="s">
        <v>453</v>
      </c>
      <c r="L171" s="33" t="s">
        <v>453</v>
      </c>
      <c r="M171" s="33" t="s">
        <v>453</v>
      </c>
      <c r="N171" s="33" t="s">
        <v>453</v>
      </c>
      <c r="O171" s="33" t="s">
        <v>453</v>
      </c>
      <c r="P171" s="33" t="s">
        <v>453</v>
      </c>
      <c r="Q171" s="33" t="s">
        <v>453</v>
      </c>
      <c r="R171" s="33" t="s">
        <v>453</v>
      </c>
      <c r="S171" s="33" t="s">
        <v>453</v>
      </c>
      <c r="T171" s="33" t="s">
        <v>453</v>
      </c>
      <c r="U171" s="33" t="s">
        <v>453</v>
      </c>
      <c r="V171" s="33" t="s">
        <v>453</v>
      </c>
    </row>
    <row r="172" spans="1:24" s="3" customFormat="1" ht="15.75" thickBot="1">
      <c r="A172" s="2"/>
      <c r="B172" s="67" t="s">
        <v>20</v>
      </c>
      <c r="C172" s="68" t="s">
        <v>32</v>
      </c>
      <c r="D172" s="68" t="s">
        <v>46</v>
      </c>
      <c r="E172" s="69" t="s">
        <v>369</v>
      </c>
      <c r="F172" s="70" t="s">
        <v>370</v>
      </c>
      <c r="G172" s="34" t="s">
        <v>455</v>
      </c>
      <c r="H172" s="34" t="s">
        <v>453</v>
      </c>
      <c r="I172" s="34" t="s">
        <v>453</v>
      </c>
      <c r="J172" s="34" t="s">
        <v>453</v>
      </c>
      <c r="K172" s="34" t="s">
        <v>455</v>
      </c>
      <c r="L172" s="34" t="s">
        <v>455</v>
      </c>
      <c r="M172" s="34" t="s">
        <v>455</v>
      </c>
      <c r="N172" s="34" t="s">
        <v>453</v>
      </c>
      <c r="O172" s="34" t="s">
        <v>453</v>
      </c>
      <c r="P172" s="34" t="s">
        <v>453</v>
      </c>
      <c r="Q172" s="34" t="s">
        <v>453</v>
      </c>
      <c r="R172" s="34" t="s">
        <v>453</v>
      </c>
      <c r="S172" s="34" t="s">
        <v>455</v>
      </c>
      <c r="T172" s="34" t="s">
        <v>453</v>
      </c>
      <c r="U172" s="34" t="s">
        <v>453</v>
      </c>
      <c r="V172" s="34" t="s">
        <v>453</v>
      </c>
      <c r="W172" s="20"/>
      <c r="X172" s="40"/>
    </row>
    <row r="174" spans="1:24" ht="15" customHeight="1">
      <c r="A174" s="189"/>
      <c r="B174" s="190" t="s">
        <v>371</v>
      </c>
      <c r="C174" s="189"/>
      <c r="D174" s="189"/>
      <c r="E174" s="190"/>
      <c r="F174" s="189"/>
      <c r="G174" s="189"/>
      <c r="H174" s="189"/>
      <c r="I174" s="189"/>
      <c r="J174" s="189"/>
      <c r="K174" s="189"/>
      <c r="L174" s="189"/>
      <c r="M174" s="189"/>
      <c r="N174" s="189"/>
      <c r="O174" s="189"/>
      <c r="P174" s="196"/>
      <c r="Q174" s="196"/>
      <c r="R174" s="189"/>
      <c r="S174" s="189"/>
      <c r="T174" s="189"/>
      <c r="U174" s="189"/>
      <c r="V174" s="189"/>
      <c r="W174" s="192"/>
    </row>
    <row r="175" spans="1:24" ht="15" customHeight="1">
      <c r="A175" s="40"/>
      <c r="B175" s="40"/>
      <c r="C175" s="40"/>
      <c r="D175" s="40"/>
      <c r="W175" s="19"/>
    </row>
    <row r="176" spans="1:24">
      <c r="B176" s="22" t="s">
        <v>458</v>
      </c>
      <c r="P176" s="55"/>
      <c r="Q176" s="55"/>
      <c r="W176" s="19"/>
    </row>
    <row r="177" spans="1:24">
      <c r="B177" s="22" t="s">
        <v>463</v>
      </c>
      <c r="P177" s="55"/>
      <c r="Q177" s="55"/>
      <c r="W177" s="19"/>
    </row>
    <row r="178" spans="1:24">
      <c r="B178" s="22" t="s">
        <v>459</v>
      </c>
      <c r="P178" s="55"/>
      <c r="Q178" s="55"/>
      <c r="W178" s="19"/>
    </row>
    <row r="179" spans="1:24">
      <c r="B179" s="22"/>
      <c r="P179" s="55"/>
      <c r="Q179" s="55"/>
      <c r="W179" s="19"/>
    </row>
    <row r="180" spans="1:24">
      <c r="B180" s="22" t="s">
        <v>478</v>
      </c>
      <c r="P180" s="55"/>
      <c r="Q180" s="55"/>
      <c r="W180" s="19"/>
    </row>
    <row r="181" spans="1:24" s="3" customFormat="1">
      <c r="A181" s="2"/>
      <c r="B181" s="2"/>
      <c r="C181" s="2"/>
      <c r="D181" s="2"/>
      <c r="E181" s="40"/>
      <c r="F181" s="42"/>
      <c r="G181" s="42"/>
      <c r="H181" s="42"/>
      <c r="I181" s="42"/>
      <c r="J181" s="42"/>
      <c r="K181" s="42"/>
      <c r="L181" s="42"/>
      <c r="M181" s="42"/>
      <c r="N181" s="42"/>
      <c r="O181" s="42"/>
      <c r="P181" s="42"/>
      <c r="Q181" s="42"/>
      <c r="R181" s="42"/>
      <c r="S181" s="42"/>
      <c r="T181" s="42"/>
      <c r="U181" s="42"/>
      <c r="V181" s="42"/>
      <c r="W181" s="20"/>
      <c r="X181" s="40"/>
    </row>
    <row r="182" spans="1:24">
      <c r="B182" s="23"/>
      <c r="E182" s="197"/>
      <c r="F182" s="42"/>
      <c r="G182" s="42"/>
      <c r="H182" s="42"/>
      <c r="I182" s="42"/>
      <c r="J182" s="42"/>
      <c r="K182" s="42"/>
      <c r="L182" s="42"/>
      <c r="M182" s="42"/>
      <c r="N182" s="42"/>
      <c r="O182" s="42"/>
      <c r="P182" s="42"/>
      <c r="Q182" s="42"/>
      <c r="R182" s="42"/>
      <c r="S182" s="42"/>
      <c r="T182" s="42"/>
      <c r="U182" s="42"/>
      <c r="V182" s="42"/>
      <c r="W182" s="19"/>
    </row>
    <row r="183" spans="1:24">
      <c r="E183" s="197"/>
      <c r="F183" s="56"/>
      <c r="G183" s="56"/>
      <c r="H183" s="56"/>
      <c r="I183" s="56"/>
      <c r="J183" s="56"/>
      <c r="K183" s="56"/>
      <c r="L183" s="56"/>
      <c r="M183" s="56"/>
      <c r="N183" s="56"/>
      <c r="O183" s="56"/>
      <c r="P183" s="56"/>
      <c r="Q183" s="56"/>
      <c r="R183" s="56"/>
      <c r="S183" s="56"/>
      <c r="T183" s="56"/>
      <c r="U183" s="56"/>
      <c r="V183" s="56"/>
      <c r="W183" s="19"/>
    </row>
    <row r="184" spans="1:24">
      <c r="B184" s="23"/>
      <c r="E184" s="197"/>
      <c r="F184" s="56"/>
      <c r="G184" s="56"/>
      <c r="H184" s="56"/>
      <c r="I184" s="56"/>
      <c r="J184" s="56"/>
      <c r="K184" s="56"/>
      <c r="L184" s="56"/>
      <c r="M184" s="56"/>
      <c r="N184" s="56"/>
      <c r="O184" s="56"/>
      <c r="P184" s="56"/>
      <c r="Q184" s="56"/>
      <c r="R184" s="56"/>
      <c r="S184" s="56"/>
      <c r="T184" s="56"/>
      <c r="U184" s="56"/>
      <c r="V184" s="56"/>
      <c r="W184" s="19"/>
    </row>
    <row r="185" spans="1:24">
      <c r="E185" s="8"/>
      <c r="F185" s="42"/>
      <c r="G185" s="42"/>
      <c r="H185" s="42"/>
      <c r="I185" s="42"/>
      <c r="J185" s="42"/>
      <c r="K185" s="42"/>
      <c r="L185" s="42"/>
      <c r="M185" s="42"/>
      <c r="N185" s="42"/>
      <c r="O185" s="42"/>
      <c r="P185" s="42"/>
      <c r="Q185" s="42"/>
      <c r="R185" s="42"/>
      <c r="S185" s="42"/>
      <c r="T185" s="42"/>
      <c r="U185" s="42"/>
      <c r="V185" s="42"/>
      <c r="W185" s="19"/>
    </row>
    <row r="186" spans="1:24" s="3" customFormat="1">
      <c r="A186" s="2"/>
      <c r="B186" s="23"/>
      <c r="C186" s="2"/>
      <c r="D186" s="2"/>
      <c r="E186" s="40"/>
      <c r="F186" s="42"/>
      <c r="G186" s="42"/>
      <c r="H186" s="42"/>
      <c r="I186" s="42"/>
      <c r="J186" s="42"/>
      <c r="K186" s="42"/>
      <c r="L186" s="42"/>
      <c r="M186" s="42"/>
      <c r="N186" s="42"/>
      <c r="O186" s="42"/>
      <c r="P186" s="42"/>
      <c r="Q186" s="42"/>
      <c r="R186" s="42"/>
      <c r="S186" s="42"/>
      <c r="T186" s="42"/>
      <c r="U186" s="42"/>
      <c r="V186" s="42"/>
      <c r="W186" s="20"/>
      <c r="X186" s="40"/>
    </row>
    <row r="187" spans="1:24" s="3" customFormat="1">
      <c r="A187" s="2"/>
      <c r="C187" s="2"/>
      <c r="D187" s="2"/>
      <c r="E187" s="40"/>
      <c r="F187" s="42"/>
      <c r="G187" s="42"/>
      <c r="H187" s="42"/>
      <c r="I187" s="42"/>
      <c r="J187" s="42"/>
      <c r="K187" s="42"/>
      <c r="L187" s="42"/>
      <c r="M187" s="42"/>
      <c r="N187" s="42"/>
      <c r="O187" s="42"/>
      <c r="P187" s="42"/>
      <c r="Q187" s="42"/>
      <c r="R187" s="42"/>
      <c r="S187" s="42"/>
      <c r="T187" s="42"/>
      <c r="U187" s="42"/>
      <c r="V187" s="42"/>
      <c r="W187" s="20"/>
      <c r="X187" s="40"/>
    </row>
    <row r="188" spans="1:24">
      <c r="B188" s="23"/>
      <c r="E188" s="24"/>
      <c r="F188" s="42"/>
      <c r="G188" s="42"/>
      <c r="H188" s="42"/>
      <c r="I188" s="42"/>
      <c r="J188" s="42"/>
      <c r="K188" s="42"/>
      <c r="L188" s="42"/>
      <c r="M188" s="42"/>
      <c r="N188" s="42"/>
      <c r="O188" s="42"/>
      <c r="P188" s="42"/>
      <c r="Q188" s="42"/>
      <c r="R188" s="42"/>
      <c r="S188" s="42"/>
      <c r="T188" s="42"/>
      <c r="U188" s="42"/>
      <c r="V188" s="42"/>
      <c r="W188" s="19"/>
    </row>
    <row r="189" spans="1:24">
      <c r="B189" s="23"/>
      <c r="E189" s="24"/>
      <c r="F189" s="42"/>
      <c r="G189" s="42"/>
      <c r="H189" s="42"/>
      <c r="I189" s="42"/>
      <c r="J189" s="42"/>
      <c r="K189" s="42"/>
      <c r="L189" s="42"/>
      <c r="M189" s="42"/>
      <c r="N189" s="42"/>
      <c r="O189" s="42"/>
      <c r="P189" s="42"/>
      <c r="Q189" s="42"/>
      <c r="R189" s="42"/>
      <c r="S189" s="42"/>
      <c r="T189" s="42"/>
      <c r="U189" s="42"/>
      <c r="V189" s="42"/>
      <c r="W189" s="19"/>
    </row>
    <row r="190" spans="1:24">
      <c r="B190" s="23"/>
      <c r="E190" s="24"/>
      <c r="F190" s="42"/>
      <c r="G190" s="42"/>
      <c r="H190" s="42"/>
      <c r="I190" s="42"/>
      <c r="J190" s="42"/>
      <c r="K190" s="42"/>
      <c r="L190" s="42"/>
      <c r="M190" s="42"/>
      <c r="N190" s="42"/>
      <c r="O190" s="42"/>
      <c r="P190" s="42"/>
      <c r="Q190" s="42"/>
      <c r="R190" s="42"/>
      <c r="S190" s="42"/>
      <c r="T190" s="42"/>
      <c r="U190" s="42"/>
      <c r="V190" s="42"/>
      <c r="W190" s="19"/>
    </row>
    <row r="191" spans="1:24">
      <c r="B191" s="23"/>
      <c r="E191" s="24"/>
      <c r="F191" s="42"/>
      <c r="G191" s="42"/>
      <c r="H191" s="42"/>
      <c r="I191" s="42"/>
      <c r="J191" s="42"/>
      <c r="K191" s="42"/>
      <c r="L191" s="42"/>
      <c r="M191" s="42"/>
      <c r="N191" s="42"/>
      <c r="O191" s="42"/>
      <c r="P191" s="42"/>
      <c r="Q191" s="42"/>
      <c r="R191" s="42"/>
      <c r="S191" s="42"/>
      <c r="T191" s="42"/>
      <c r="U191" s="42"/>
      <c r="V191" s="42"/>
      <c r="W191" s="19"/>
    </row>
    <row r="192" spans="1:24">
      <c r="B192" s="23"/>
      <c r="E192" s="24"/>
      <c r="F192" s="42"/>
      <c r="G192" s="42"/>
      <c r="H192" s="42"/>
      <c r="I192" s="42"/>
      <c r="J192" s="42"/>
      <c r="K192" s="42"/>
      <c r="L192" s="42"/>
      <c r="M192" s="42"/>
      <c r="N192" s="42"/>
      <c r="O192" s="42"/>
      <c r="P192" s="42"/>
      <c r="Q192" s="42"/>
      <c r="R192" s="42"/>
      <c r="S192" s="42"/>
      <c r="T192" s="42"/>
      <c r="U192" s="42"/>
      <c r="V192" s="42"/>
      <c r="W192" s="19"/>
    </row>
    <row r="193" spans="1:24">
      <c r="E193" s="24"/>
      <c r="F193" s="42"/>
      <c r="G193" s="42"/>
      <c r="H193" s="42"/>
      <c r="I193" s="42"/>
      <c r="J193" s="42"/>
      <c r="K193" s="42"/>
      <c r="L193" s="42"/>
      <c r="M193" s="42"/>
      <c r="N193" s="42"/>
      <c r="O193" s="42"/>
      <c r="P193" s="42"/>
      <c r="Q193" s="42"/>
      <c r="R193" s="42"/>
      <c r="S193" s="42"/>
      <c r="T193" s="42"/>
      <c r="U193" s="42"/>
      <c r="V193" s="42"/>
      <c r="W193" s="19"/>
    </row>
    <row r="194" spans="1:24" s="8" customFormat="1">
      <c r="A194" s="198"/>
      <c r="B194" s="23"/>
      <c r="C194" s="198"/>
      <c r="D194" s="198"/>
      <c r="E194" s="24"/>
      <c r="F194" s="21"/>
      <c r="G194" s="21"/>
      <c r="H194" s="21"/>
      <c r="I194" s="21"/>
      <c r="J194" s="21"/>
      <c r="K194" s="21"/>
      <c r="L194" s="21"/>
      <c r="M194" s="21"/>
      <c r="N194" s="21"/>
      <c r="O194" s="21"/>
      <c r="P194" s="21"/>
      <c r="Q194" s="21"/>
      <c r="R194" s="21"/>
      <c r="S194" s="21"/>
      <c r="T194" s="21"/>
      <c r="U194" s="21"/>
      <c r="V194" s="21"/>
      <c r="W194" s="19"/>
    </row>
    <row r="195" spans="1:24">
      <c r="A195" s="198"/>
      <c r="C195" s="198"/>
      <c r="D195" s="198"/>
      <c r="E195" s="25"/>
      <c r="F195" s="25"/>
      <c r="G195" s="25"/>
      <c r="H195" s="25"/>
      <c r="I195" s="25"/>
      <c r="J195" s="25"/>
      <c r="K195" s="25"/>
      <c r="L195" s="25"/>
      <c r="M195" s="25"/>
      <c r="N195" s="25"/>
      <c r="O195" s="25"/>
      <c r="P195" s="25"/>
      <c r="Q195" s="25"/>
      <c r="R195" s="25"/>
      <c r="S195" s="25"/>
      <c r="T195" s="25"/>
      <c r="U195" s="25"/>
      <c r="V195" s="25"/>
      <c r="W195" s="19"/>
    </row>
    <row r="196" spans="1:24" s="3" customFormat="1">
      <c r="A196" s="2"/>
      <c r="B196" s="23"/>
      <c r="C196" s="2"/>
      <c r="D196" s="2"/>
      <c r="E196" s="40"/>
      <c r="F196" s="40"/>
      <c r="G196" s="40"/>
      <c r="H196" s="40"/>
      <c r="I196" s="40"/>
      <c r="J196" s="40"/>
      <c r="K196" s="40"/>
      <c r="L196" s="40"/>
      <c r="M196" s="40"/>
      <c r="N196" s="40"/>
      <c r="O196" s="40"/>
      <c r="P196" s="40"/>
      <c r="Q196" s="40"/>
      <c r="R196" s="40"/>
      <c r="S196" s="40"/>
      <c r="T196" s="40"/>
      <c r="U196" s="40"/>
      <c r="V196" s="40"/>
      <c r="W196" s="20"/>
      <c r="X196" s="40"/>
    </row>
    <row r="197" spans="1:24" ht="15" customHeight="1">
      <c r="E197" s="57"/>
      <c r="F197" s="57"/>
      <c r="G197" s="57"/>
      <c r="H197" s="57"/>
      <c r="I197" s="57"/>
      <c r="J197" s="57"/>
      <c r="K197" s="57"/>
      <c r="L197" s="57"/>
      <c r="M197" s="57"/>
      <c r="N197" s="57"/>
      <c r="O197" s="57"/>
      <c r="P197" s="57"/>
      <c r="Q197" s="57"/>
      <c r="R197" s="57"/>
      <c r="S197" s="57"/>
      <c r="T197" s="57"/>
      <c r="U197" s="57"/>
      <c r="V197" s="57"/>
      <c r="W197" s="19"/>
    </row>
    <row r="198" spans="1:24" s="3" customFormat="1">
      <c r="A198" s="2"/>
      <c r="B198" s="2"/>
      <c r="C198" s="2"/>
      <c r="D198" s="2"/>
      <c r="E198" s="316"/>
      <c r="F198" s="316"/>
      <c r="G198" s="316"/>
      <c r="H198" s="316"/>
      <c r="I198" s="316"/>
      <c r="J198" s="316"/>
      <c r="K198" s="316"/>
      <c r="L198" s="316"/>
      <c r="M198" s="316"/>
      <c r="N198" s="316"/>
      <c r="O198" s="316"/>
      <c r="P198" s="316"/>
      <c r="Q198" s="316"/>
      <c r="R198" s="316"/>
      <c r="S198" s="316"/>
      <c r="T198" s="316"/>
      <c r="U198" s="316"/>
      <c r="V198" s="316"/>
      <c r="W198" s="20"/>
      <c r="X198" s="40"/>
    </row>
    <row r="199" spans="1:24" s="3" customFormat="1">
      <c r="A199" s="2"/>
      <c r="B199" s="26"/>
      <c r="C199" s="2"/>
      <c r="D199" s="2"/>
      <c r="E199" s="40"/>
      <c r="F199" s="40"/>
      <c r="G199" s="40"/>
      <c r="H199" s="40"/>
      <c r="I199" s="40"/>
      <c r="J199" s="40"/>
      <c r="K199" s="40"/>
      <c r="L199" s="40"/>
      <c r="M199" s="40"/>
      <c r="N199" s="40"/>
      <c r="O199" s="40"/>
      <c r="P199" s="40"/>
      <c r="Q199" s="40"/>
      <c r="R199" s="40"/>
      <c r="S199" s="40"/>
      <c r="T199" s="40"/>
      <c r="U199" s="40"/>
      <c r="V199" s="40"/>
      <c r="W199" s="20"/>
      <c r="X199" s="40"/>
    </row>
    <row r="200" spans="1:24" s="3" customFormat="1">
      <c r="A200" s="2"/>
      <c r="B200" s="2"/>
      <c r="C200" s="2"/>
      <c r="D200" s="2"/>
      <c r="E200" s="316"/>
      <c r="F200" s="316"/>
      <c r="G200" s="316"/>
      <c r="H200" s="316"/>
      <c r="I200" s="316"/>
      <c r="J200" s="316"/>
      <c r="K200" s="316"/>
      <c r="L200" s="316"/>
      <c r="M200" s="316"/>
      <c r="N200" s="316"/>
      <c r="O200" s="316"/>
      <c r="P200" s="316"/>
      <c r="Q200" s="316"/>
      <c r="R200" s="316"/>
      <c r="S200" s="316"/>
      <c r="T200" s="316"/>
      <c r="U200" s="316"/>
      <c r="V200" s="316"/>
      <c r="W200" s="20"/>
      <c r="X200" s="40"/>
    </row>
  </sheetData>
  <sheetProtection password="DCA1" sheet="1" objects="1" scenarios="1"/>
  <autoFilter ref="A22:X172"/>
  <mergeCells count="31">
    <mergeCell ref="E198:V198"/>
    <mergeCell ref="E200:V200"/>
    <mergeCell ref="G11:H11"/>
    <mergeCell ref="I11:J11"/>
    <mergeCell ref="K11:L11"/>
    <mergeCell ref="M11:N11"/>
    <mergeCell ref="G21:H21"/>
    <mergeCell ref="I21:J21"/>
    <mergeCell ref="K21:L21"/>
    <mergeCell ref="M21:N21"/>
    <mergeCell ref="O21:P21"/>
    <mergeCell ref="S21:T21"/>
    <mergeCell ref="S11:T11"/>
    <mergeCell ref="U11:V11"/>
    <mergeCell ref="U21:V21"/>
    <mergeCell ref="Q21:R21"/>
    <mergeCell ref="B21:B22"/>
    <mergeCell ref="C21:C22"/>
    <mergeCell ref="D21:D22"/>
    <mergeCell ref="E21:E22"/>
    <mergeCell ref="F21:F22"/>
    <mergeCell ref="E13:F13"/>
    <mergeCell ref="E14:F14"/>
    <mergeCell ref="E15:F15"/>
    <mergeCell ref="E16:F16"/>
    <mergeCell ref="E17:F17"/>
    <mergeCell ref="E11:F12"/>
    <mergeCell ref="A1:W3"/>
    <mergeCell ref="O11:P11"/>
    <mergeCell ref="Q11:R11"/>
    <mergeCell ref="A4:V4"/>
  </mergeCells>
  <conditionalFormatting sqref="G23:V172">
    <cfRule type="cellIs" dxfId="3" priority="5" operator="equal">
      <formula>$E$16</formula>
    </cfRule>
    <cfRule type="cellIs" dxfId="2" priority="6" operator="equal">
      <formula>$E$14</formula>
    </cfRule>
  </conditionalFormatting>
  <pageMargins left="0.23622047244094491" right="0.23622047244094491" top="0.74803149606299213" bottom="0.74803149606299213" header="0.31496062992125984" footer="0.31496062992125984"/>
  <pageSetup paperSize="9" scale="36" fitToWidth="2" fitToHeight="3" orientation="landscape" r:id="rId1"/>
  <rowBreaks count="2" manualBreakCount="2">
    <brk id="60" max="23" man="1"/>
    <brk id="120" max="23" man="1"/>
  </rowBreaks>
  <colBreaks count="1" manualBreakCount="1">
    <brk id="12" max="17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X146"/>
  <sheetViews>
    <sheetView showGridLines="0" zoomScale="70" zoomScaleNormal="70" workbookViewId="0">
      <selection sqref="A1:W3"/>
    </sheetView>
  </sheetViews>
  <sheetFormatPr defaultColWidth="8.85546875" defaultRowHeight="15"/>
  <cols>
    <col min="1" max="1" width="5.7109375" style="2" customWidth="1"/>
    <col min="2" max="4" width="15.7109375" style="2" customWidth="1"/>
    <col min="5" max="6" width="15.7109375" style="40" customWidth="1"/>
    <col min="7" max="22" width="30.7109375" style="40" customWidth="1"/>
    <col min="23" max="23" width="9.140625" style="20" customWidth="1"/>
    <col min="24" max="24" width="9.140625" style="40" customWidth="1"/>
    <col min="25" max="16384" width="8.85546875" style="40"/>
  </cols>
  <sheetData>
    <row r="1" spans="1:24">
      <c r="A1" s="294" t="s">
        <v>465</v>
      </c>
      <c r="B1" s="294"/>
      <c r="C1" s="294"/>
      <c r="D1" s="294"/>
      <c r="E1" s="294"/>
      <c r="F1" s="294"/>
      <c r="G1" s="294"/>
      <c r="H1" s="294"/>
      <c r="I1" s="294"/>
      <c r="J1" s="294"/>
      <c r="K1" s="294"/>
      <c r="L1" s="294"/>
      <c r="M1" s="294"/>
      <c r="N1" s="294"/>
      <c r="O1" s="294"/>
      <c r="P1" s="294"/>
      <c r="Q1" s="294"/>
      <c r="R1" s="294"/>
      <c r="S1" s="294"/>
      <c r="T1" s="294"/>
      <c r="U1" s="294"/>
      <c r="V1" s="294"/>
      <c r="W1" s="294"/>
    </row>
    <row r="2" spans="1:24">
      <c r="A2" s="294"/>
      <c r="B2" s="294"/>
      <c r="C2" s="294"/>
      <c r="D2" s="294"/>
      <c r="E2" s="294"/>
      <c r="F2" s="294"/>
      <c r="G2" s="294"/>
      <c r="H2" s="294"/>
      <c r="I2" s="294"/>
      <c r="J2" s="294"/>
      <c r="K2" s="294"/>
      <c r="L2" s="294"/>
      <c r="M2" s="294"/>
      <c r="N2" s="294"/>
      <c r="O2" s="294"/>
      <c r="P2" s="294"/>
      <c r="Q2" s="294"/>
      <c r="R2" s="294"/>
      <c r="S2" s="294"/>
      <c r="T2" s="294"/>
      <c r="U2" s="294"/>
      <c r="V2" s="294"/>
      <c r="W2" s="294"/>
    </row>
    <row r="3" spans="1:24">
      <c r="A3" s="294"/>
      <c r="B3" s="294"/>
      <c r="C3" s="294"/>
      <c r="D3" s="294"/>
      <c r="E3" s="294"/>
      <c r="F3" s="294"/>
      <c r="G3" s="294"/>
      <c r="H3" s="294"/>
      <c r="I3" s="294"/>
      <c r="J3" s="294"/>
      <c r="K3" s="294"/>
      <c r="L3" s="294"/>
      <c r="M3" s="294"/>
      <c r="N3" s="294"/>
      <c r="O3" s="294"/>
      <c r="P3" s="294"/>
      <c r="Q3" s="294"/>
      <c r="R3" s="294"/>
      <c r="S3" s="294"/>
      <c r="T3" s="294"/>
      <c r="U3" s="294"/>
      <c r="V3" s="294"/>
      <c r="W3" s="294"/>
    </row>
    <row r="4" spans="1:24" ht="15.75" customHeight="1">
      <c r="A4" s="295"/>
      <c r="B4" s="295"/>
      <c r="C4" s="295"/>
      <c r="D4" s="295"/>
      <c r="E4" s="295"/>
      <c r="F4" s="295"/>
      <c r="G4" s="295"/>
      <c r="H4" s="295"/>
      <c r="I4" s="295"/>
      <c r="J4" s="295"/>
      <c r="K4" s="295"/>
      <c r="L4" s="295"/>
      <c r="M4" s="295"/>
      <c r="N4" s="295"/>
      <c r="O4" s="295"/>
      <c r="P4" s="295"/>
      <c r="Q4" s="295"/>
      <c r="R4" s="295"/>
      <c r="S4" s="295"/>
      <c r="T4" s="295"/>
      <c r="U4" s="295"/>
      <c r="V4" s="295"/>
      <c r="W4" s="295"/>
    </row>
    <row r="5" spans="1:24" s="213" customFormat="1">
      <c r="A5" s="268"/>
      <c r="B5" s="268"/>
      <c r="C5" s="268"/>
      <c r="D5" s="268"/>
      <c r="E5" s="268"/>
      <c r="F5" s="268"/>
      <c r="G5" s="268"/>
      <c r="H5" s="268"/>
      <c r="I5" s="268"/>
      <c r="J5" s="268"/>
      <c r="K5" s="268"/>
      <c r="L5" s="268"/>
      <c r="M5" s="268"/>
      <c r="N5" s="268"/>
      <c r="O5" s="268"/>
      <c r="P5" s="268"/>
      <c r="Q5" s="268"/>
      <c r="R5" s="268"/>
      <c r="S5" s="268"/>
      <c r="T5" s="268"/>
      <c r="U5" s="268"/>
      <c r="V5" s="268"/>
      <c r="W5" s="269"/>
    </row>
    <row r="6" spans="1:24" ht="15" customHeight="1">
      <c r="W6" s="19"/>
    </row>
    <row r="7" spans="1:24" ht="15" customHeight="1">
      <c r="A7" s="189"/>
      <c r="B7" s="190" t="s">
        <v>464</v>
      </c>
      <c r="C7" s="189"/>
      <c r="D7" s="189"/>
      <c r="E7" s="191"/>
      <c r="F7" s="191"/>
      <c r="G7" s="191"/>
      <c r="H7" s="191"/>
      <c r="I7" s="191"/>
      <c r="J7" s="190"/>
      <c r="K7" s="190"/>
      <c r="L7" s="189"/>
      <c r="M7" s="189"/>
      <c r="N7" s="189"/>
      <c r="O7" s="189"/>
      <c r="P7" s="189"/>
      <c r="Q7" s="189"/>
      <c r="R7" s="189"/>
      <c r="S7" s="189"/>
      <c r="T7" s="189"/>
      <c r="U7" s="189"/>
      <c r="V7" s="189"/>
      <c r="W7" s="192"/>
      <c r="X7" s="41"/>
    </row>
    <row r="8" spans="1:24" s="5" customFormat="1" ht="15" customHeight="1">
      <c r="A8" s="193"/>
      <c r="B8" s="193"/>
      <c r="C8" s="193"/>
      <c r="D8" s="193"/>
      <c r="E8" s="194"/>
      <c r="F8" s="194"/>
      <c r="G8" s="194"/>
      <c r="H8" s="194"/>
      <c r="I8" s="194"/>
      <c r="J8" s="193"/>
      <c r="K8" s="193"/>
      <c r="L8" s="193"/>
      <c r="M8" s="193"/>
      <c r="N8" s="193"/>
      <c r="O8" s="193"/>
      <c r="P8" s="193"/>
      <c r="Q8" s="193"/>
      <c r="R8" s="193"/>
      <c r="S8" s="193"/>
      <c r="T8" s="193"/>
      <c r="U8" s="193"/>
      <c r="V8" s="193"/>
      <c r="W8" s="195"/>
    </row>
    <row r="9" spans="1:24">
      <c r="B9" s="4"/>
      <c r="E9" s="42"/>
      <c r="W9" s="19"/>
      <c r="X9" s="3"/>
    </row>
    <row r="10" spans="1:24" ht="15" customHeight="1" thickBot="1">
      <c r="E10" s="42"/>
      <c r="W10" s="19"/>
      <c r="X10" s="3"/>
    </row>
    <row r="11" spans="1:24" ht="75" customHeight="1" thickBot="1">
      <c r="B11" s="354" t="s">
        <v>451</v>
      </c>
      <c r="C11" s="355"/>
      <c r="D11" s="324"/>
      <c r="E11" s="357"/>
      <c r="F11" s="358"/>
      <c r="G11" s="327" t="s">
        <v>470</v>
      </c>
      <c r="H11" s="328"/>
      <c r="I11" s="327" t="s">
        <v>471</v>
      </c>
      <c r="J11" s="328"/>
      <c r="K11" s="327" t="s">
        <v>472</v>
      </c>
      <c r="L11" s="328"/>
      <c r="M11" s="327" t="s">
        <v>469</v>
      </c>
      <c r="N11" s="328"/>
      <c r="O11" s="327" t="s">
        <v>473</v>
      </c>
      <c r="P11" s="328"/>
      <c r="Q11" s="327" t="s">
        <v>474</v>
      </c>
      <c r="R11" s="328"/>
      <c r="S11" s="327" t="s">
        <v>475</v>
      </c>
      <c r="T11" s="328"/>
      <c r="U11" s="327" t="s">
        <v>476</v>
      </c>
      <c r="V11" s="328"/>
      <c r="X11" s="4"/>
    </row>
    <row r="12" spans="1:24" ht="15.75" thickBot="1">
      <c r="B12" s="325"/>
      <c r="C12" s="356"/>
      <c r="D12" s="326"/>
      <c r="E12" s="359"/>
      <c r="F12" s="360"/>
      <c r="G12" s="43" t="s">
        <v>397</v>
      </c>
      <c r="H12" s="43" t="s">
        <v>16</v>
      </c>
      <c r="I12" s="43" t="s">
        <v>397</v>
      </c>
      <c r="J12" s="43" t="s">
        <v>16</v>
      </c>
      <c r="K12" s="43" t="s">
        <v>397</v>
      </c>
      <c r="L12" s="43" t="s">
        <v>16</v>
      </c>
      <c r="M12" s="43" t="s">
        <v>397</v>
      </c>
      <c r="N12" s="43" t="s">
        <v>16</v>
      </c>
      <c r="O12" s="43" t="s">
        <v>397</v>
      </c>
      <c r="P12" s="43" t="s">
        <v>16</v>
      </c>
      <c r="Q12" s="43" t="s">
        <v>397</v>
      </c>
      <c r="R12" s="43" t="s">
        <v>16</v>
      </c>
      <c r="S12" s="43" t="s">
        <v>397</v>
      </c>
      <c r="T12" s="43" t="s">
        <v>16</v>
      </c>
      <c r="U12" s="43" t="s">
        <v>397</v>
      </c>
      <c r="V12" s="44" t="s">
        <v>16</v>
      </c>
      <c r="X12" s="4"/>
    </row>
    <row r="13" spans="1:24" ht="15" customHeight="1">
      <c r="B13" s="341" t="s">
        <v>461</v>
      </c>
      <c r="C13" s="342"/>
      <c r="D13" s="343"/>
      <c r="E13" s="350" t="s">
        <v>452</v>
      </c>
      <c r="F13" s="351"/>
      <c r="G13" s="45">
        <f>SUM(G14,G16)</f>
        <v>150</v>
      </c>
      <c r="H13" s="45">
        <f t="shared" ref="H13:V13" si="0">SUM(H14,H16)</f>
        <v>150</v>
      </c>
      <c r="I13" s="45">
        <f t="shared" si="0"/>
        <v>150</v>
      </c>
      <c r="J13" s="45">
        <f t="shared" si="0"/>
        <v>150</v>
      </c>
      <c r="K13" s="45">
        <f t="shared" si="0"/>
        <v>150</v>
      </c>
      <c r="L13" s="45">
        <f t="shared" si="0"/>
        <v>150</v>
      </c>
      <c r="M13" s="45">
        <f t="shared" si="0"/>
        <v>150</v>
      </c>
      <c r="N13" s="45">
        <f t="shared" si="0"/>
        <v>150</v>
      </c>
      <c r="O13" s="45">
        <f t="shared" si="0"/>
        <v>150</v>
      </c>
      <c r="P13" s="45">
        <f t="shared" si="0"/>
        <v>150</v>
      </c>
      <c r="Q13" s="45">
        <f t="shared" si="0"/>
        <v>150</v>
      </c>
      <c r="R13" s="45">
        <f t="shared" si="0"/>
        <v>150</v>
      </c>
      <c r="S13" s="45">
        <f t="shared" ref="S13:U13" si="1">SUM(S14,S16)</f>
        <v>150</v>
      </c>
      <c r="T13" s="45">
        <f t="shared" si="1"/>
        <v>150</v>
      </c>
      <c r="U13" s="45">
        <f t="shared" si="1"/>
        <v>150</v>
      </c>
      <c r="V13" s="46">
        <f t="shared" si="0"/>
        <v>150</v>
      </c>
      <c r="X13" s="4"/>
    </row>
    <row r="14" spans="1:24" ht="15" customHeight="1">
      <c r="B14" s="344"/>
      <c r="C14" s="345"/>
      <c r="D14" s="346"/>
      <c r="E14" s="352" t="s">
        <v>453</v>
      </c>
      <c r="F14" s="353"/>
      <c r="G14" s="47">
        <f>COUNTIF('National Conditions'!G$23:G$172,$E14)</f>
        <v>148</v>
      </c>
      <c r="H14" s="47">
        <f>COUNTIF('National Conditions'!H$23:H$172,$E14)</f>
        <v>148</v>
      </c>
      <c r="I14" s="47">
        <f>COUNTIF('National Conditions'!I$23:I$172,$E14)</f>
        <v>142</v>
      </c>
      <c r="J14" s="47">
        <f>COUNTIF('National Conditions'!J$23:J$172,$E14)</f>
        <v>146</v>
      </c>
      <c r="K14" s="47">
        <f>COUNTIF('National Conditions'!K$23:K$172,$E14)</f>
        <v>74</v>
      </c>
      <c r="L14" s="47">
        <f>COUNTIF('National Conditions'!L$23:L$172,$E14)</f>
        <v>120</v>
      </c>
      <c r="M14" s="47">
        <f>COUNTIF('National Conditions'!M$23:M$172,$E14)</f>
        <v>75</v>
      </c>
      <c r="N14" s="47">
        <f>COUNTIF('National Conditions'!N$23:N$172,$E14)</f>
        <v>110</v>
      </c>
      <c r="O14" s="47">
        <f>COUNTIF('National Conditions'!O$23:O$172,$E14)</f>
        <v>130</v>
      </c>
      <c r="P14" s="47">
        <f>COUNTIF('National Conditions'!P$23:P$172,$E14)</f>
        <v>143</v>
      </c>
      <c r="Q14" s="47">
        <f>COUNTIF('National Conditions'!Q$23:Q$172,$E14)</f>
        <v>120</v>
      </c>
      <c r="R14" s="47">
        <f>COUNTIF('National Conditions'!R$23:R$172,$E14)</f>
        <v>140</v>
      </c>
      <c r="S14" s="47">
        <f>COUNTIF('National Conditions'!S$23:S$172,$E14)</f>
        <v>74</v>
      </c>
      <c r="T14" s="47">
        <f>COUNTIF('National Conditions'!T$23:T$172,$E14)</f>
        <v>108</v>
      </c>
      <c r="U14" s="47">
        <f>COUNTIF('National Conditions'!U$23:U$172,$E14)</f>
        <v>128</v>
      </c>
      <c r="V14" s="48">
        <f>COUNTIF('National Conditions'!V$23:V$172,$E14)</f>
        <v>141</v>
      </c>
      <c r="X14" s="4"/>
    </row>
    <row r="15" spans="1:24">
      <c r="B15" s="344"/>
      <c r="C15" s="345"/>
      <c r="D15" s="346"/>
      <c r="E15" s="352" t="s">
        <v>454</v>
      </c>
      <c r="F15" s="353"/>
      <c r="G15" s="49">
        <f t="shared" ref="G15:V15" si="2">IF(ISERROR(G14/G13),"",G14/G13)</f>
        <v>0.98666666666666669</v>
      </c>
      <c r="H15" s="49">
        <f t="shared" si="2"/>
        <v>0.98666666666666669</v>
      </c>
      <c r="I15" s="49">
        <f t="shared" si="2"/>
        <v>0.94666666666666666</v>
      </c>
      <c r="J15" s="49">
        <f t="shared" si="2"/>
        <v>0.97333333333333338</v>
      </c>
      <c r="K15" s="49">
        <f t="shared" si="2"/>
        <v>0.49333333333333335</v>
      </c>
      <c r="L15" s="49">
        <f t="shared" si="2"/>
        <v>0.8</v>
      </c>
      <c r="M15" s="49">
        <f t="shared" si="2"/>
        <v>0.5</v>
      </c>
      <c r="N15" s="49">
        <f t="shared" si="2"/>
        <v>0.73333333333333328</v>
      </c>
      <c r="O15" s="49">
        <f t="shared" si="2"/>
        <v>0.8666666666666667</v>
      </c>
      <c r="P15" s="49">
        <f t="shared" si="2"/>
        <v>0.95333333333333337</v>
      </c>
      <c r="Q15" s="49">
        <f t="shared" si="2"/>
        <v>0.8</v>
      </c>
      <c r="R15" s="49">
        <f t="shared" si="2"/>
        <v>0.93333333333333335</v>
      </c>
      <c r="S15" s="49">
        <f t="shared" si="2"/>
        <v>0.49333333333333335</v>
      </c>
      <c r="T15" s="49">
        <f t="shared" si="2"/>
        <v>0.72</v>
      </c>
      <c r="U15" s="49">
        <f t="shared" si="2"/>
        <v>0.85333333333333339</v>
      </c>
      <c r="V15" s="49">
        <f t="shared" si="2"/>
        <v>0.94</v>
      </c>
      <c r="X15" s="4"/>
    </row>
    <row r="16" spans="1:24">
      <c r="B16" s="344"/>
      <c r="C16" s="345"/>
      <c r="D16" s="346"/>
      <c r="E16" s="352" t="s">
        <v>455</v>
      </c>
      <c r="F16" s="353"/>
      <c r="G16" s="47">
        <f>COUNTIF('National Conditions'!G$23:G$172,$E16)</f>
        <v>2</v>
      </c>
      <c r="H16" s="47">
        <f>COUNTIF('National Conditions'!H$23:H$172,$E16)</f>
        <v>2</v>
      </c>
      <c r="I16" s="47">
        <f>COUNTIF('National Conditions'!I$23:I$172,$E16)</f>
        <v>8</v>
      </c>
      <c r="J16" s="47">
        <f>COUNTIF('National Conditions'!J$23:J$172,$E16)</f>
        <v>4</v>
      </c>
      <c r="K16" s="47">
        <f>COUNTIF('National Conditions'!K$23:K$172,$E16)</f>
        <v>76</v>
      </c>
      <c r="L16" s="47">
        <f>COUNTIF('National Conditions'!L$23:L$172,$E16)</f>
        <v>30</v>
      </c>
      <c r="M16" s="47">
        <f>COUNTIF('National Conditions'!M$23:M$172,$E16)</f>
        <v>75</v>
      </c>
      <c r="N16" s="47">
        <f>COUNTIF('National Conditions'!N$23:N$172,$E16)</f>
        <v>40</v>
      </c>
      <c r="O16" s="47">
        <f>COUNTIF('National Conditions'!O$23:O$172,$E16)</f>
        <v>20</v>
      </c>
      <c r="P16" s="47">
        <f>COUNTIF('National Conditions'!P$23:P$172,$E16)</f>
        <v>7</v>
      </c>
      <c r="Q16" s="47">
        <f>COUNTIF('National Conditions'!Q$23:Q$172,$E16)</f>
        <v>30</v>
      </c>
      <c r="R16" s="47">
        <f>COUNTIF('National Conditions'!R$23:R$172,$E16)</f>
        <v>10</v>
      </c>
      <c r="S16" s="47">
        <f>COUNTIF('National Conditions'!S$23:S$172,$E16)</f>
        <v>76</v>
      </c>
      <c r="T16" s="47">
        <f>COUNTIF('National Conditions'!T$23:T$172,$E16)</f>
        <v>42</v>
      </c>
      <c r="U16" s="47">
        <f>COUNTIF('National Conditions'!U$23:U$172,$E16)</f>
        <v>22</v>
      </c>
      <c r="V16" s="48">
        <f>COUNTIF('National Conditions'!V$23:V$172,$E16)</f>
        <v>9</v>
      </c>
      <c r="X16" s="4"/>
    </row>
    <row r="17" spans="1:24" ht="15.75" thickBot="1">
      <c r="B17" s="347"/>
      <c r="C17" s="348"/>
      <c r="D17" s="349"/>
      <c r="E17" s="333" t="s">
        <v>456</v>
      </c>
      <c r="F17" s="334"/>
      <c r="G17" s="50">
        <f>IF(ISERROR(G16/G13),"",G16/G13)</f>
        <v>1.3333333333333334E-2</v>
      </c>
      <c r="H17" s="50">
        <f t="shared" ref="H17:V17" si="3">IF(ISERROR(H16/H13),"",H16/H13)</f>
        <v>1.3333333333333334E-2</v>
      </c>
      <c r="I17" s="50">
        <f t="shared" si="3"/>
        <v>5.3333333333333337E-2</v>
      </c>
      <c r="J17" s="50">
        <f t="shared" si="3"/>
        <v>2.6666666666666668E-2</v>
      </c>
      <c r="K17" s="50">
        <f t="shared" si="3"/>
        <v>0.50666666666666671</v>
      </c>
      <c r="L17" s="50">
        <f t="shared" si="3"/>
        <v>0.2</v>
      </c>
      <c r="M17" s="50">
        <f t="shared" si="3"/>
        <v>0.5</v>
      </c>
      <c r="N17" s="50">
        <f t="shared" si="3"/>
        <v>0.26666666666666666</v>
      </c>
      <c r="O17" s="50">
        <f t="shared" si="3"/>
        <v>0.13333333333333333</v>
      </c>
      <c r="P17" s="50">
        <f t="shared" si="3"/>
        <v>4.6666666666666669E-2</v>
      </c>
      <c r="Q17" s="50">
        <f t="shared" si="3"/>
        <v>0.2</v>
      </c>
      <c r="R17" s="50">
        <f t="shared" si="3"/>
        <v>6.6666666666666666E-2</v>
      </c>
      <c r="S17" s="50">
        <f t="shared" ref="S17:U17" si="4">IF(ISERROR(S16/S13),"",S16/S13)</f>
        <v>0.50666666666666671</v>
      </c>
      <c r="T17" s="50">
        <f t="shared" si="4"/>
        <v>0.28000000000000003</v>
      </c>
      <c r="U17" s="50">
        <f t="shared" si="4"/>
        <v>0.14666666666666667</v>
      </c>
      <c r="V17" s="50">
        <f t="shared" si="3"/>
        <v>0.06</v>
      </c>
      <c r="X17" s="4"/>
    </row>
    <row r="18" spans="1:24" ht="15.75" thickBot="1">
      <c r="E18" s="51"/>
      <c r="F18" s="42"/>
      <c r="G18" s="42"/>
      <c r="H18" s="42"/>
      <c r="I18" s="42"/>
      <c r="J18" s="52"/>
      <c r="K18" s="52"/>
      <c r="L18" s="52"/>
      <c r="M18" s="52"/>
      <c r="N18" s="52"/>
      <c r="O18" s="52"/>
      <c r="P18" s="52"/>
      <c r="Q18" s="52"/>
      <c r="R18" s="52"/>
      <c r="S18" s="52"/>
    </row>
    <row r="19" spans="1:24" s="53" customFormat="1" ht="75" customHeight="1" thickBot="1">
      <c r="A19" s="29"/>
      <c r="B19" s="354" t="s">
        <v>451</v>
      </c>
      <c r="C19" s="355"/>
      <c r="D19" s="324"/>
      <c r="E19" s="357"/>
      <c r="F19" s="358"/>
      <c r="G19" s="327" t="s">
        <v>470</v>
      </c>
      <c r="H19" s="328"/>
      <c r="I19" s="327" t="s">
        <v>471</v>
      </c>
      <c r="J19" s="328"/>
      <c r="K19" s="327" t="s">
        <v>472</v>
      </c>
      <c r="L19" s="328"/>
      <c r="M19" s="327" t="s">
        <v>469</v>
      </c>
      <c r="N19" s="328"/>
      <c r="O19" s="327" t="s">
        <v>473</v>
      </c>
      <c r="P19" s="328"/>
      <c r="Q19" s="327" t="s">
        <v>474</v>
      </c>
      <c r="R19" s="328"/>
      <c r="S19" s="327" t="s">
        <v>475</v>
      </c>
      <c r="T19" s="328"/>
      <c r="U19" s="327" t="s">
        <v>476</v>
      </c>
      <c r="V19" s="328"/>
      <c r="W19" s="27"/>
    </row>
    <row r="20" spans="1:24" s="53" customFormat="1" ht="15.75" thickBot="1">
      <c r="A20" s="29"/>
      <c r="B20" s="325"/>
      <c r="C20" s="356"/>
      <c r="D20" s="326"/>
      <c r="E20" s="359"/>
      <c r="F20" s="360"/>
      <c r="G20" s="43" t="s">
        <v>397</v>
      </c>
      <c r="H20" s="43" t="s">
        <v>16</v>
      </c>
      <c r="I20" s="43" t="s">
        <v>397</v>
      </c>
      <c r="J20" s="43" t="s">
        <v>16</v>
      </c>
      <c r="K20" s="43" t="s">
        <v>397</v>
      </c>
      <c r="L20" s="43" t="s">
        <v>16</v>
      </c>
      <c r="M20" s="43" t="s">
        <v>397</v>
      </c>
      <c r="N20" s="43" t="s">
        <v>16</v>
      </c>
      <c r="O20" s="43" t="s">
        <v>397</v>
      </c>
      <c r="P20" s="43" t="s">
        <v>16</v>
      </c>
      <c r="Q20" s="43" t="s">
        <v>397</v>
      </c>
      <c r="R20" s="43" t="s">
        <v>16</v>
      </c>
      <c r="S20" s="43" t="s">
        <v>397</v>
      </c>
      <c r="T20" s="43" t="s">
        <v>16</v>
      </c>
      <c r="U20" s="43" t="s">
        <v>397</v>
      </c>
      <c r="V20" s="44" t="s">
        <v>16</v>
      </c>
      <c r="W20" s="27"/>
    </row>
    <row r="21" spans="1:24" s="53" customFormat="1">
      <c r="A21" s="29"/>
      <c r="B21" s="341" t="s">
        <v>20</v>
      </c>
      <c r="C21" s="342"/>
      <c r="D21" s="343"/>
      <c r="E21" s="350" t="s">
        <v>452</v>
      </c>
      <c r="F21" s="351"/>
      <c r="G21" s="45">
        <f>SUM(G22,G24)</f>
        <v>50</v>
      </c>
      <c r="H21" s="45">
        <f t="shared" ref="H21:V21" si="5">SUM(H22,H24)</f>
        <v>50</v>
      </c>
      <c r="I21" s="45">
        <f t="shared" si="5"/>
        <v>50</v>
      </c>
      <c r="J21" s="45">
        <f t="shared" si="5"/>
        <v>50</v>
      </c>
      <c r="K21" s="45">
        <f t="shared" si="5"/>
        <v>50</v>
      </c>
      <c r="L21" s="45">
        <f t="shared" si="5"/>
        <v>50</v>
      </c>
      <c r="M21" s="45">
        <f t="shared" si="5"/>
        <v>50</v>
      </c>
      <c r="N21" s="45">
        <f t="shared" si="5"/>
        <v>50</v>
      </c>
      <c r="O21" s="45">
        <f t="shared" si="5"/>
        <v>50</v>
      </c>
      <c r="P21" s="45">
        <f t="shared" si="5"/>
        <v>50</v>
      </c>
      <c r="Q21" s="45">
        <f t="shared" si="5"/>
        <v>50</v>
      </c>
      <c r="R21" s="45">
        <f t="shared" si="5"/>
        <v>50</v>
      </c>
      <c r="S21" s="45">
        <f t="shared" ref="S21:U21" si="6">SUM(S22,S24)</f>
        <v>50</v>
      </c>
      <c r="T21" s="45">
        <f t="shared" si="6"/>
        <v>50</v>
      </c>
      <c r="U21" s="45">
        <f t="shared" si="6"/>
        <v>50</v>
      </c>
      <c r="V21" s="46">
        <f t="shared" si="5"/>
        <v>50</v>
      </c>
      <c r="W21" s="27"/>
    </row>
    <row r="22" spans="1:24" s="53" customFormat="1">
      <c r="A22" s="29"/>
      <c r="B22" s="344"/>
      <c r="C22" s="345"/>
      <c r="D22" s="346"/>
      <c r="E22" s="352" t="s">
        <v>453</v>
      </c>
      <c r="F22" s="353"/>
      <c r="G22" s="47">
        <f>COUNTIFS('National Conditions'!G$23:G$172,$E22,'National Conditions'!$B$23:$B$172,$B21)</f>
        <v>49</v>
      </c>
      <c r="H22" s="47">
        <f>COUNTIFS('National Conditions'!H$23:H$172,$E22,'National Conditions'!$B$23:$B$172,$B21)</f>
        <v>49</v>
      </c>
      <c r="I22" s="47">
        <f>COUNTIFS('National Conditions'!I$23:I$172,$E22,'National Conditions'!$B$23:$B$172,$B21)</f>
        <v>46</v>
      </c>
      <c r="J22" s="47">
        <f>COUNTIFS('National Conditions'!J$23:J$172,$E22,'National Conditions'!$B$23:$B$172,$B21)</f>
        <v>49</v>
      </c>
      <c r="K22" s="47">
        <f>COUNTIFS('National Conditions'!K$23:K$172,$E22,'National Conditions'!$B$23:$B$172,$B21)</f>
        <v>24</v>
      </c>
      <c r="L22" s="47">
        <f>COUNTIFS('National Conditions'!L$23:L$172,$E22,'National Conditions'!$B$23:$B$172,$B21)</f>
        <v>40</v>
      </c>
      <c r="M22" s="47">
        <f>COUNTIFS('National Conditions'!M$23:M$172,$E22,'National Conditions'!$B$23:$B$172,$B21)</f>
        <v>20</v>
      </c>
      <c r="N22" s="47">
        <f>COUNTIFS('National Conditions'!N$23:N$172,$E22,'National Conditions'!$B$23:$B$172,$B21)</f>
        <v>34</v>
      </c>
      <c r="O22" s="47">
        <f>COUNTIFS('National Conditions'!O$23:O$172,$E22,'National Conditions'!$B$23:$B$172,$B21)</f>
        <v>44</v>
      </c>
      <c r="P22" s="47">
        <f>COUNTIFS('National Conditions'!P$23:P$172,$E22,'National Conditions'!$B$23:$B$172,$B21)</f>
        <v>46</v>
      </c>
      <c r="Q22" s="47">
        <f>COUNTIFS('National Conditions'!Q$23:Q$172,$E22,'National Conditions'!$B$23:$B$172,$B21)</f>
        <v>42</v>
      </c>
      <c r="R22" s="47">
        <f>COUNTIFS('National Conditions'!R$23:R$172,$E22,'National Conditions'!$B$23:$B$172,$B21)</f>
        <v>44</v>
      </c>
      <c r="S22" s="47">
        <f>COUNTIFS('National Conditions'!S$23:S$172,$E22,'National Conditions'!$B$23:$B$172,$B21)</f>
        <v>26</v>
      </c>
      <c r="T22" s="47">
        <f>COUNTIFS('National Conditions'!T$23:T$172,$E22,'National Conditions'!$B$23:$B$172,$B21)</f>
        <v>39</v>
      </c>
      <c r="U22" s="47">
        <f>COUNTIFS('National Conditions'!U$23:U$172,$E22,'National Conditions'!$B$23:$B$172,$B21)</f>
        <v>45</v>
      </c>
      <c r="V22" s="48">
        <f>COUNTIFS('National Conditions'!V$23:V$172,$E22,'National Conditions'!$B$23:$B$172,$B21)</f>
        <v>45</v>
      </c>
      <c r="W22" s="27"/>
    </row>
    <row r="23" spans="1:24" s="53" customFormat="1">
      <c r="A23" s="29"/>
      <c r="B23" s="344"/>
      <c r="C23" s="345"/>
      <c r="D23" s="346"/>
      <c r="E23" s="352" t="s">
        <v>454</v>
      </c>
      <c r="F23" s="353"/>
      <c r="G23" s="54">
        <f>IF(ISERROR(G22/G21),"",G22/G21)</f>
        <v>0.98</v>
      </c>
      <c r="H23" s="54">
        <f t="shared" ref="H23:V23" si="7">IF(ISERROR(H22/H21),"",H22/H21)</f>
        <v>0.98</v>
      </c>
      <c r="I23" s="54">
        <f t="shared" si="7"/>
        <v>0.92</v>
      </c>
      <c r="J23" s="54">
        <f t="shared" si="7"/>
        <v>0.98</v>
      </c>
      <c r="K23" s="54">
        <f t="shared" si="7"/>
        <v>0.48</v>
      </c>
      <c r="L23" s="54">
        <f t="shared" si="7"/>
        <v>0.8</v>
      </c>
      <c r="M23" s="54">
        <f t="shared" si="7"/>
        <v>0.4</v>
      </c>
      <c r="N23" s="54">
        <f t="shared" si="7"/>
        <v>0.68</v>
      </c>
      <c r="O23" s="54">
        <f t="shared" si="7"/>
        <v>0.88</v>
      </c>
      <c r="P23" s="54">
        <f t="shared" si="7"/>
        <v>0.92</v>
      </c>
      <c r="Q23" s="54">
        <f t="shared" si="7"/>
        <v>0.84</v>
      </c>
      <c r="R23" s="54">
        <f t="shared" si="7"/>
        <v>0.88</v>
      </c>
      <c r="S23" s="54">
        <f t="shared" ref="S23:U23" si="8">IF(ISERROR(S22/S21),"",S22/S21)</f>
        <v>0.52</v>
      </c>
      <c r="T23" s="54">
        <f t="shared" si="8"/>
        <v>0.78</v>
      </c>
      <c r="U23" s="54">
        <f t="shared" si="8"/>
        <v>0.9</v>
      </c>
      <c r="V23" s="49">
        <f t="shared" si="7"/>
        <v>0.9</v>
      </c>
      <c r="W23" s="27"/>
      <c r="X23" s="28"/>
    </row>
    <row r="24" spans="1:24" s="53" customFormat="1">
      <c r="A24" s="29"/>
      <c r="B24" s="344"/>
      <c r="C24" s="345"/>
      <c r="D24" s="346"/>
      <c r="E24" s="352" t="s">
        <v>455</v>
      </c>
      <c r="F24" s="353"/>
      <c r="G24" s="47">
        <f>COUNTIFS('National Conditions'!G$23:G$172,$E24,'National Conditions'!$B$23:$B$172,$B21)</f>
        <v>1</v>
      </c>
      <c r="H24" s="47">
        <f>COUNTIFS('National Conditions'!H$23:H$172,$E24,'National Conditions'!$B$23:$B$172,$B21)</f>
        <v>1</v>
      </c>
      <c r="I24" s="47">
        <f>COUNTIFS('National Conditions'!I$23:I$172,$E24,'National Conditions'!$B$23:$B$172,$B21)</f>
        <v>4</v>
      </c>
      <c r="J24" s="47">
        <f>COUNTIFS('National Conditions'!J$23:J$172,$E24,'National Conditions'!$B$23:$B$172,$B21)</f>
        <v>1</v>
      </c>
      <c r="K24" s="47">
        <f>COUNTIFS('National Conditions'!K$23:K$172,$E24,'National Conditions'!$B$23:$B$172,$B21)</f>
        <v>26</v>
      </c>
      <c r="L24" s="47">
        <f>COUNTIFS('National Conditions'!L$23:L$172,$E24,'National Conditions'!$B$23:$B$172,$B21)</f>
        <v>10</v>
      </c>
      <c r="M24" s="47">
        <f>COUNTIFS('National Conditions'!M$23:M$172,$E24,'National Conditions'!$B$23:$B$172,$B21)</f>
        <v>30</v>
      </c>
      <c r="N24" s="47">
        <f>COUNTIFS('National Conditions'!N$23:N$172,$E24,'National Conditions'!$B$23:$B$172,$B21)</f>
        <v>16</v>
      </c>
      <c r="O24" s="47">
        <f>COUNTIFS('National Conditions'!O$23:O$172,$E24,'National Conditions'!$B$23:$B$172,$B21)</f>
        <v>6</v>
      </c>
      <c r="P24" s="47">
        <f>COUNTIFS('National Conditions'!P$23:P$172,$E24,'National Conditions'!$B$23:$B$172,$B21)</f>
        <v>4</v>
      </c>
      <c r="Q24" s="47">
        <f>COUNTIFS('National Conditions'!Q$23:Q$172,$E24,'National Conditions'!$B$23:$B$172,$B21)</f>
        <v>8</v>
      </c>
      <c r="R24" s="47">
        <f>COUNTIFS('National Conditions'!R$23:R$172,$E24,'National Conditions'!$B$23:$B$172,$B21)</f>
        <v>6</v>
      </c>
      <c r="S24" s="47">
        <f>COUNTIFS('National Conditions'!S$23:S$172,$E24,'National Conditions'!$B$23:$B$172,$B21)</f>
        <v>24</v>
      </c>
      <c r="T24" s="47">
        <f>COUNTIFS('National Conditions'!T$23:T$172,$E24,'National Conditions'!$B$23:$B$172,$B21)</f>
        <v>11</v>
      </c>
      <c r="U24" s="47">
        <f>COUNTIFS('National Conditions'!U$23:U$172,$E24,'National Conditions'!$B$23:$B$172,$B21)</f>
        <v>5</v>
      </c>
      <c r="V24" s="48">
        <f>COUNTIFS('National Conditions'!V$23:V$172,$E24,'National Conditions'!$B$23:$B$172,$B21)</f>
        <v>5</v>
      </c>
      <c r="W24" s="27"/>
      <c r="X24" s="28"/>
    </row>
    <row r="25" spans="1:24" s="53" customFormat="1" ht="15.75" thickBot="1">
      <c r="A25" s="29"/>
      <c r="B25" s="347"/>
      <c r="C25" s="348"/>
      <c r="D25" s="349"/>
      <c r="E25" s="333" t="s">
        <v>456</v>
      </c>
      <c r="F25" s="334"/>
      <c r="G25" s="50">
        <f>IF(ISERROR(G24/G21),"",G24/G21)</f>
        <v>0.02</v>
      </c>
      <c r="H25" s="50">
        <f t="shared" ref="H25:V25" si="9">IF(ISERROR(H24/H21),"",H24/H21)</f>
        <v>0.02</v>
      </c>
      <c r="I25" s="50">
        <f t="shared" si="9"/>
        <v>0.08</v>
      </c>
      <c r="J25" s="50">
        <f t="shared" si="9"/>
        <v>0.02</v>
      </c>
      <c r="K25" s="50">
        <f t="shared" si="9"/>
        <v>0.52</v>
      </c>
      <c r="L25" s="50">
        <f t="shared" si="9"/>
        <v>0.2</v>
      </c>
      <c r="M25" s="50">
        <f t="shared" si="9"/>
        <v>0.6</v>
      </c>
      <c r="N25" s="50">
        <f t="shared" si="9"/>
        <v>0.32</v>
      </c>
      <c r="O25" s="50">
        <f t="shared" si="9"/>
        <v>0.12</v>
      </c>
      <c r="P25" s="50">
        <f t="shared" si="9"/>
        <v>0.08</v>
      </c>
      <c r="Q25" s="50">
        <f t="shared" si="9"/>
        <v>0.16</v>
      </c>
      <c r="R25" s="50">
        <f t="shared" si="9"/>
        <v>0.12</v>
      </c>
      <c r="S25" s="50">
        <f t="shared" ref="S25:U25" si="10">IF(ISERROR(S24/S21),"",S24/S21)</f>
        <v>0.48</v>
      </c>
      <c r="T25" s="50">
        <f t="shared" si="10"/>
        <v>0.22</v>
      </c>
      <c r="U25" s="50">
        <f t="shared" si="10"/>
        <v>0.1</v>
      </c>
      <c r="V25" s="50">
        <f t="shared" si="9"/>
        <v>0.1</v>
      </c>
      <c r="W25" s="27"/>
    </row>
    <row r="26" spans="1:24" s="53" customFormat="1" ht="15.75" thickBot="1">
      <c r="A26" s="29"/>
      <c r="G26" s="30"/>
      <c r="H26" s="30"/>
      <c r="I26" s="30"/>
      <c r="J26" s="30"/>
      <c r="K26" s="30"/>
      <c r="L26" s="30"/>
      <c r="M26" s="30"/>
      <c r="N26" s="30"/>
      <c r="O26" s="30"/>
      <c r="P26" s="30"/>
      <c r="Q26" s="30"/>
      <c r="R26" s="30"/>
      <c r="S26" s="30"/>
      <c r="T26" s="30"/>
      <c r="U26" s="30"/>
      <c r="V26" s="30"/>
      <c r="W26" s="27"/>
    </row>
    <row r="27" spans="1:24" s="53" customFormat="1" ht="75" customHeight="1" thickBot="1">
      <c r="A27" s="29"/>
      <c r="B27" s="354" t="s">
        <v>451</v>
      </c>
      <c r="C27" s="355"/>
      <c r="D27" s="324"/>
      <c r="E27" s="357"/>
      <c r="F27" s="358"/>
      <c r="G27" s="327" t="s">
        <v>470</v>
      </c>
      <c r="H27" s="328"/>
      <c r="I27" s="327" t="s">
        <v>471</v>
      </c>
      <c r="J27" s="328"/>
      <c r="K27" s="327" t="s">
        <v>472</v>
      </c>
      <c r="L27" s="328"/>
      <c r="M27" s="327" t="s">
        <v>469</v>
      </c>
      <c r="N27" s="328"/>
      <c r="O27" s="327" t="s">
        <v>473</v>
      </c>
      <c r="P27" s="328"/>
      <c r="Q27" s="327" t="s">
        <v>474</v>
      </c>
      <c r="R27" s="328"/>
      <c r="S27" s="327" t="s">
        <v>475</v>
      </c>
      <c r="T27" s="328"/>
      <c r="U27" s="327" t="s">
        <v>476</v>
      </c>
      <c r="V27" s="328"/>
      <c r="W27" s="27"/>
    </row>
    <row r="28" spans="1:24" s="53" customFormat="1" ht="15.75" thickBot="1">
      <c r="A28" s="29"/>
      <c r="B28" s="325"/>
      <c r="C28" s="356"/>
      <c r="D28" s="326"/>
      <c r="E28" s="359"/>
      <c r="F28" s="360"/>
      <c r="G28" s="43" t="s">
        <v>397</v>
      </c>
      <c r="H28" s="43" t="s">
        <v>16</v>
      </c>
      <c r="I28" s="43" t="s">
        <v>397</v>
      </c>
      <c r="J28" s="43" t="s">
        <v>16</v>
      </c>
      <c r="K28" s="43" t="s">
        <v>397</v>
      </c>
      <c r="L28" s="43" t="s">
        <v>16</v>
      </c>
      <c r="M28" s="43" t="s">
        <v>397</v>
      </c>
      <c r="N28" s="43" t="s">
        <v>16</v>
      </c>
      <c r="O28" s="43" t="s">
        <v>397</v>
      </c>
      <c r="P28" s="43" t="s">
        <v>16</v>
      </c>
      <c r="Q28" s="43" t="s">
        <v>397</v>
      </c>
      <c r="R28" s="43" t="s">
        <v>16</v>
      </c>
      <c r="S28" s="43" t="s">
        <v>397</v>
      </c>
      <c r="T28" s="43" t="s">
        <v>16</v>
      </c>
      <c r="U28" s="43" t="s">
        <v>397</v>
      </c>
      <c r="V28" s="44" t="s">
        <v>16</v>
      </c>
      <c r="W28" s="27"/>
    </row>
    <row r="29" spans="1:24" s="53" customFormat="1">
      <c r="A29" s="29"/>
      <c r="B29" s="341" t="s">
        <v>22</v>
      </c>
      <c r="C29" s="342"/>
      <c r="D29" s="343"/>
      <c r="E29" s="350" t="s">
        <v>452</v>
      </c>
      <c r="F29" s="351"/>
      <c r="G29" s="45">
        <f>SUM(G30,G32)</f>
        <v>35</v>
      </c>
      <c r="H29" s="45">
        <f t="shared" ref="H29" si="11">SUM(H30,H32)</f>
        <v>35</v>
      </c>
      <c r="I29" s="45">
        <f t="shared" ref="I29" si="12">SUM(I30,I32)</f>
        <v>35</v>
      </c>
      <c r="J29" s="45">
        <f t="shared" ref="J29" si="13">SUM(J30,J32)</f>
        <v>35</v>
      </c>
      <c r="K29" s="45">
        <f t="shared" ref="K29" si="14">SUM(K30,K32)</f>
        <v>35</v>
      </c>
      <c r="L29" s="45">
        <f t="shared" ref="L29" si="15">SUM(L30,L32)</f>
        <v>35</v>
      </c>
      <c r="M29" s="45">
        <f t="shared" ref="M29" si="16">SUM(M30,M32)</f>
        <v>35</v>
      </c>
      <c r="N29" s="45">
        <f t="shared" ref="N29" si="17">SUM(N30,N32)</f>
        <v>35</v>
      </c>
      <c r="O29" s="45">
        <f t="shared" ref="O29" si="18">SUM(O30,O32)</f>
        <v>35</v>
      </c>
      <c r="P29" s="45">
        <f t="shared" ref="P29" si="19">SUM(P30,P32)</f>
        <v>35</v>
      </c>
      <c r="Q29" s="45">
        <f t="shared" ref="Q29" si="20">SUM(Q30,Q32)</f>
        <v>35</v>
      </c>
      <c r="R29" s="45">
        <f t="shared" ref="R29:U29" si="21">SUM(R30,R32)</f>
        <v>35</v>
      </c>
      <c r="S29" s="45">
        <f t="shared" si="21"/>
        <v>35</v>
      </c>
      <c r="T29" s="45">
        <f t="shared" si="21"/>
        <v>35</v>
      </c>
      <c r="U29" s="45">
        <f t="shared" si="21"/>
        <v>35</v>
      </c>
      <c r="V29" s="46">
        <f t="shared" ref="V29" si="22">SUM(V30,V32)</f>
        <v>35</v>
      </c>
      <c r="W29" s="27"/>
    </row>
    <row r="30" spans="1:24" s="53" customFormat="1">
      <c r="A30" s="29"/>
      <c r="B30" s="344"/>
      <c r="C30" s="345"/>
      <c r="D30" s="346"/>
      <c r="E30" s="352" t="s">
        <v>453</v>
      </c>
      <c r="F30" s="353"/>
      <c r="G30" s="47">
        <f>COUNTIFS('National Conditions'!G$23:G$172,$E30,'National Conditions'!$B$23:$B$172,$B29)</f>
        <v>35</v>
      </c>
      <c r="H30" s="47">
        <f>COUNTIFS('National Conditions'!H$23:H$172,$E30,'National Conditions'!$B$23:$B$172,$B29)</f>
        <v>34</v>
      </c>
      <c r="I30" s="47">
        <f>COUNTIFS('National Conditions'!I$23:I$172,$E30,'National Conditions'!$B$23:$B$172,$B29)</f>
        <v>32</v>
      </c>
      <c r="J30" s="47">
        <f>COUNTIFS('National Conditions'!J$23:J$172,$E30,'National Conditions'!$B$23:$B$172,$B29)</f>
        <v>32</v>
      </c>
      <c r="K30" s="47">
        <f>COUNTIFS('National Conditions'!K$23:K$172,$E30,'National Conditions'!$B$23:$B$172,$B29)</f>
        <v>13</v>
      </c>
      <c r="L30" s="47">
        <f>COUNTIFS('National Conditions'!L$23:L$172,$E30,'National Conditions'!$B$23:$B$172,$B29)</f>
        <v>25</v>
      </c>
      <c r="M30" s="47">
        <f>COUNTIFS('National Conditions'!M$23:M$172,$E30,'National Conditions'!$B$23:$B$172,$B29)</f>
        <v>20</v>
      </c>
      <c r="N30" s="47">
        <f>COUNTIFS('National Conditions'!N$23:N$172,$E30,'National Conditions'!$B$23:$B$172,$B29)</f>
        <v>25</v>
      </c>
      <c r="O30" s="47">
        <f>COUNTIFS('National Conditions'!O$23:O$172,$E30,'National Conditions'!$B$23:$B$172,$B29)</f>
        <v>29</v>
      </c>
      <c r="P30" s="47">
        <f>COUNTIFS('National Conditions'!P$23:P$172,$E30,'National Conditions'!$B$23:$B$172,$B29)</f>
        <v>32</v>
      </c>
      <c r="Q30" s="47">
        <f>COUNTIFS('National Conditions'!Q$23:Q$172,$E30,'National Conditions'!$B$23:$B$172,$B29)</f>
        <v>25</v>
      </c>
      <c r="R30" s="47">
        <f>COUNTIFS('National Conditions'!R$23:R$172,$E30,'National Conditions'!$B$23:$B$172,$B29)</f>
        <v>32</v>
      </c>
      <c r="S30" s="47">
        <f>COUNTIFS('National Conditions'!S$23:S$172,$E30,'National Conditions'!$B$23:$B$172,$B29)</f>
        <v>15</v>
      </c>
      <c r="T30" s="47">
        <f>COUNTIFS('National Conditions'!T$23:T$172,$E30,'National Conditions'!$B$23:$B$172,$B29)</f>
        <v>22</v>
      </c>
      <c r="U30" s="47">
        <f>COUNTIFS('National Conditions'!U$23:U$172,$E30,'National Conditions'!$B$23:$B$172,$B29)</f>
        <v>29</v>
      </c>
      <c r="V30" s="48">
        <f>COUNTIFS('National Conditions'!V$23:V$172,$E30,'National Conditions'!$B$23:$B$172,$B29)</f>
        <v>32</v>
      </c>
      <c r="W30" s="27"/>
    </row>
    <row r="31" spans="1:24" s="53" customFormat="1">
      <c r="A31" s="29"/>
      <c r="B31" s="344"/>
      <c r="C31" s="345"/>
      <c r="D31" s="346"/>
      <c r="E31" s="352" t="s">
        <v>454</v>
      </c>
      <c r="F31" s="353"/>
      <c r="G31" s="54">
        <f>IF(ISERROR(G30/G29),"",G30/G29)</f>
        <v>1</v>
      </c>
      <c r="H31" s="54">
        <f t="shared" ref="H31" si="23">IF(ISERROR(H30/H29),"",H30/H29)</f>
        <v>0.97142857142857142</v>
      </c>
      <c r="I31" s="54">
        <f t="shared" ref="I31" si="24">IF(ISERROR(I30/I29),"",I30/I29)</f>
        <v>0.91428571428571426</v>
      </c>
      <c r="J31" s="54">
        <f t="shared" ref="J31" si="25">IF(ISERROR(J30/J29),"",J30/J29)</f>
        <v>0.91428571428571426</v>
      </c>
      <c r="K31" s="54">
        <f t="shared" ref="K31" si="26">IF(ISERROR(K30/K29),"",K30/K29)</f>
        <v>0.37142857142857144</v>
      </c>
      <c r="L31" s="54">
        <f t="shared" ref="L31" si="27">IF(ISERROR(L30/L29),"",L30/L29)</f>
        <v>0.7142857142857143</v>
      </c>
      <c r="M31" s="54">
        <f t="shared" ref="M31" si="28">IF(ISERROR(M30/M29),"",M30/M29)</f>
        <v>0.5714285714285714</v>
      </c>
      <c r="N31" s="54">
        <f t="shared" ref="N31" si="29">IF(ISERROR(N30/N29),"",N30/N29)</f>
        <v>0.7142857142857143</v>
      </c>
      <c r="O31" s="54">
        <f t="shared" ref="O31" si="30">IF(ISERROR(O30/O29),"",O30/O29)</f>
        <v>0.82857142857142863</v>
      </c>
      <c r="P31" s="54">
        <f t="shared" ref="P31" si="31">IF(ISERROR(P30/P29),"",P30/P29)</f>
        <v>0.91428571428571426</v>
      </c>
      <c r="Q31" s="54">
        <f t="shared" ref="Q31" si="32">IF(ISERROR(Q30/Q29),"",Q30/Q29)</f>
        <v>0.7142857142857143</v>
      </c>
      <c r="R31" s="54">
        <f t="shared" ref="R31:U31" si="33">IF(ISERROR(R30/R29),"",R30/R29)</f>
        <v>0.91428571428571426</v>
      </c>
      <c r="S31" s="54">
        <f t="shared" si="33"/>
        <v>0.42857142857142855</v>
      </c>
      <c r="T31" s="54">
        <f t="shared" si="33"/>
        <v>0.62857142857142856</v>
      </c>
      <c r="U31" s="54">
        <f t="shared" si="33"/>
        <v>0.82857142857142863</v>
      </c>
      <c r="V31" s="49">
        <f t="shared" ref="V31" si="34">IF(ISERROR(V30/V29),"",V30/V29)</f>
        <v>0.91428571428571426</v>
      </c>
      <c r="W31" s="27"/>
    </row>
    <row r="32" spans="1:24" s="53" customFormat="1">
      <c r="A32" s="29"/>
      <c r="B32" s="344"/>
      <c r="C32" s="345"/>
      <c r="D32" s="346"/>
      <c r="E32" s="352" t="s">
        <v>455</v>
      </c>
      <c r="F32" s="353"/>
      <c r="G32" s="47">
        <f>COUNTIFS('National Conditions'!G$23:G$172,$E32,'National Conditions'!$B$23:$B$172,$B29)</f>
        <v>0</v>
      </c>
      <c r="H32" s="47">
        <f>COUNTIFS('National Conditions'!H$23:H$172,$E32,'National Conditions'!$B$23:$B$172,$B29)</f>
        <v>1</v>
      </c>
      <c r="I32" s="47">
        <f>COUNTIFS('National Conditions'!I$23:I$172,$E32,'National Conditions'!$B$23:$B$172,$B29)</f>
        <v>3</v>
      </c>
      <c r="J32" s="47">
        <f>COUNTIFS('National Conditions'!J$23:J$172,$E32,'National Conditions'!$B$23:$B$172,$B29)</f>
        <v>3</v>
      </c>
      <c r="K32" s="47">
        <f>COUNTIFS('National Conditions'!K$23:K$172,$E32,'National Conditions'!$B$23:$B$172,$B29)</f>
        <v>22</v>
      </c>
      <c r="L32" s="47">
        <f>COUNTIFS('National Conditions'!L$23:L$172,$E32,'National Conditions'!$B$23:$B$172,$B29)</f>
        <v>10</v>
      </c>
      <c r="M32" s="47">
        <f>COUNTIFS('National Conditions'!M$23:M$172,$E32,'National Conditions'!$B$23:$B$172,$B29)</f>
        <v>15</v>
      </c>
      <c r="N32" s="47">
        <f>COUNTIFS('National Conditions'!N$23:N$172,$E32,'National Conditions'!$B$23:$B$172,$B29)</f>
        <v>10</v>
      </c>
      <c r="O32" s="47">
        <f>COUNTIFS('National Conditions'!O$23:O$172,$E32,'National Conditions'!$B$23:$B$172,$B29)</f>
        <v>6</v>
      </c>
      <c r="P32" s="47">
        <f>COUNTIFS('National Conditions'!P$23:P$172,$E32,'National Conditions'!$B$23:$B$172,$B29)</f>
        <v>3</v>
      </c>
      <c r="Q32" s="47">
        <f>COUNTIFS('National Conditions'!Q$23:Q$172,$E32,'National Conditions'!$B$23:$B$172,$B29)</f>
        <v>10</v>
      </c>
      <c r="R32" s="47">
        <f>COUNTIFS('National Conditions'!R$23:R$172,$E32,'National Conditions'!$B$23:$B$172,$B29)</f>
        <v>3</v>
      </c>
      <c r="S32" s="47">
        <f>COUNTIFS('National Conditions'!S$23:S$172,$E32,'National Conditions'!$B$23:$B$172,$B29)</f>
        <v>20</v>
      </c>
      <c r="T32" s="47">
        <f>COUNTIFS('National Conditions'!T$23:T$172,$E32,'National Conditions'!$B$23:$B$172,$B29)</f>
        <v>13</v>
      </c>
      <c r="U32" s="47">
        <f>COUNTIFS('National Conditions'!U$23:U$172,$E32,'National Conditions'!$B$23:$B$172,$B29)</f>
        <v>6</v>
      </c>
      <c r="V32" s="48">
        <f>COUNTIFS('National Conditions'!V$23:V$172,$E32,'National Conditions'!$B$23:$B$172,$B29)</f>
        <v>3</v>
      </c>
      <c r="W32" s="27"/>
    </row>
    <row r="33" spans="1:24" s="53" customFormat="1" ht="15.75" thickBot="1">
      <c r="A33" s="29"/>
      <c r="B33" s="347"/>
      <c r="C33" s="348"/>
      <c r="D33" s="349"/>
      <c r="E33" s="333" t="s">
        <v>456</v>
      </c>
      <c r="F33" s="334"/>
      <c r="G33" s="50">
        <f>IF(ISERROR(G32/G29),"",G32/G29)</f>
        <v>0</v>
      </c>
      <c r="H33" s="50">
        <f t="shared" ref="H33" si="35">IF(ISERROR(H32/H29),"",H32/H29)</f>
        <v>2.8571428571428571E-2</v>
      </c>
      <c r="I33" s="50">
        <f t="shared" ref="I33" si="36">IF(ISERROR(I32/I29),"",I32/I29)</f>
        <v>8.5714285714285715E-2</v>
      </c>
      <c r="J33" s="50">
        <f t="shared" ref="J33" si="37">IF(ISERROR(J32/J29),"",J32/J29)</f>
        <v>8.5714285714285715E-2</v>
      </c>
      <c r="K33" s="50">
        <f t="shared" ref="K33" si="38">IF(ISERROR(K32/K29),"",K32/K29)</f>
        <v>0.62857142857142856</v>
      </c>
      <c r="L33" s="50">
        <f t="shared" ref="L33" si="39">IF(ISERROR(L32/L29),"",L32/L29)</f>
        <v>0.2857142857142857</v>
      </c>
      <c r="M33" s="50">
        <f t="shared" ref="M33" si="40">IF(ISERROR(M32/M29),"",M32/M29)</f>
        <v>0.42857142857142855</v>
      </c>
      <c r="N33" s="50">
        <f t="shared" ref="N33" si="41">IF(ISERROR(N32/N29),"",N32/N29)</f>
        <v>0.2857142857142857</v>
      </c>
      <c r="O33" s="50">
        <f t="shared" ref="O33" si="42">IF(ISERROR(O32/O29),"",O32/O29)</f>
        <v>0.17142857142857143</v>
      </c>
      <c r="P33" s="50">
        <f t="shared" ref="P33" si="43">IF(ISERROR(P32/P29),"",P32/P29)</f>
        <v>8.5714285714285715E-2</v>
      </c>
      <c r="Q33" s="50">
        <f t="shared" ref="Q33" si="44">IF(ISERROR(Q32/Q29),"",Q32/Q29)</f>
        <v>0.2857142857142857</v>
      </c>
      <c r="R33" s="50">
        <f t="shared" ref="R33:U33" si="45">IF(ISERROR(R32/R29),"",R32/R29)</f>
        <v>8.5714285714285715E-2</v>
      </c>
      <c r="S33" s="50">
        <f t="shared" si="45"/>
        <v>0.5714285714285714</v>
      </c>
      <c r="T33" s="50">
        <f t="shared" si="45"/>
        <v>0.37142857142857144</v>
      </c>
      <c r="U33" s="50">
        <f t="shared" si="45"/>
        <v>0.17142857142857143</v>
      </c>
      <c r="V33" s="50">
        <f t="shared" ref="V33" si="46">IF(ISERROR(V32/V29),"",V32/V29)</f>
        <v>8.5714285714285715E-2</v>
      </c>
      <c r="W33" s="27"/>
    </row>
    <row r="34" spans="1:24" s="53" customFormat="1" ht="15.75" thickBot="1">
      <c r="A34" s="29"/>
      <c r="G34" s="30"/>
      <c r="H34" s="30"/>
      <c r="I34" s="30"/>
      <c r="J34" s="30"/>
      <c r="K34" s="30"/>
      <c r="L34" s="30"/>
      <c r="M34" s="30"/>
      <c r="N34" s="30"/>
      <c r="O34" s="30"/>
      <c r="P34" s="30"/>
      <c r="Q34" s="30"/>
      <c r="R34" s="30"/>
      <c r="S34" s="30"/>
      <c r="T34" s="30"/>
      <c r="U34" s="30"/>
      <c r="V34" s="30"/>
      <c r="W34" s="27"/>
    </row>
    <row r="35" spans="1:24" s="53" customFormat="1" ht="75" customHeight="1" thickBot="1">
      <c r="A35" s="29"/>
      <c r="B35" s="354" t="s">
        <v>451</v>
      </c>
      <c r="C35" s="355"/>
      <c r="D35" s="324"/>
      <c r="E35" s="357"/>
      <c r="F35" s="358"/>
      <c r="G35" s="327" t="s">
        <v>470</v>
      </c>
      <c r="H35" s="328"/>
      <c r="I35" s="327" t="s">
        <v>471</v>
      </c>
      <c r="J35" s="328"/>
      <c r="K35" s="327" t="s">
        <v>472</v>
      </c>
      <c r="L35" s="328"/>
      <c r="M35" s="327" t="s">
        <v>469</v>
      </c>
      <c r="N35" s="328"/>
      <c r="O35" s="327" t="s">
        <v>473</v>
      </c>
      <c r="P35" s="328"/>
      <c r="Q35" s="327" t="s">
        <v>474</v>
      </c>
      <c r="R35" s="328"/>
      <c r="S35" s="327" t="s">
        <v>475</v>
      </c>
      <c r="T35" s="328"/>
      <c r="U35" s="327" t="s">
        <v>476</v>
      </c>
      <c r="V35" s="328"/>
      <c r="W35" s="27"/>
    </row>
    <row r="36" spans="1:24" s="53" customFormat="1" ht="15.75" thickBot="1">
      <c r="A36" s="29"/>
      <c r="B36" s="325"/>
      <c r="C36" s="356"/>
      <c r="D36" s="326"/>
      <c r="E36" s="359"/>
      <c r="F36" s="360"/>
      <c r="G36" s="43" t="s">
        <v>397</v>
      </c>
      <c r="H36" s="43" t="s">
        <v>16</v>
      </c>
      <c r="I36" s="43" t="s">
        <v>397</v>
      </c>
      <c r="J36" s="43" t="s">
        <v>16</v>
      </c>
      <c r="K36" s="43" t="s">
        <v>397</v>
      </c>
      <c r="L36" s="43" t="s">
        <v>16</v>
      </c>
      <c r="M36" s="43" t="s">
        <v>397</v>
      </c>
      <c r="N36" s="43" t="s">
        <v>16</v>
      </c>
      <c r="O36" s="43" t="s">
        <v>397</v>
      </c>
      <c r="P36" s="43" t="s">
        <v>16</v>
      </c>
      <c r="Q36" s="43" t="s">
        <v>397</v>
      </c>
      <c r="R36" s="43" t="s">
        <v>16</v>
      </c>
      <c r="S36" s="43" t="s">
        <v>397</v>
      </c>
      <c r="T36" s="43" t="s">
        <v>16</v>
      </c>
      <c r="U36" s="43" t="s">
        <v>397</v>
      </c>
      <c r="V36" s="44" t="s">
        <v>16</v>
      </c>
      <c r="W36" s="27"/>
    </row>
    <row r="37" spans="1:24" s="53" customFormat="1">
      <c r="A37" s="29"/>
      <c r="B37" s="341" t="s">
        <v>24</v>
      </c>
      <c r="C37" s="342"/>
      <c r="D37" s="343"/>
      <c r="E37" s="350" t="s">
        <v>452</v>
      </c>
      <c r="F37" s="351"/>
      <c r="G37" s="45">
        <f>SUM(G38,G40)</f>
        <v>33</v>
      </c>
      <c r="H37" s="45">
        <f t="shared" ref="H37" si="47">SUM(H38,H40)</f>
        <v>33</v>
      </c>
      <c r="I37" s="45">
        <f t="shared" ref="I37" si="48">SUM(I38,I40)</f>
        <v>33</v>
      </c>
      <c r="J37" s="45">
        <f t="shared" ref="J37" si="49">SUM(J38,J40)</f>
        <v>33</v>
      </c>
      <c r="K37" s="45">
        <f t="shared" ref="K37" si="50">SUM(K38,K40)</f>
        <v>33</v>
      </c>
      <c r="L37" s="45">
        <f t="shared" ref="L37" si="51">SUM(L38,L40)</f>
        <v>33</v>
      </c>
      <c r="M37" s="45">
        <f t="shared" ref="M37" si="52">SUM(M38,M40)</f>
        <v>33</v>
      </c>
      <c r="N37" s="45">
        <f t="shared" ref="N37" si="53">SUM(N38,N40)</f>
        <v>33</v>
      </c>
      <c r="O37" s="45">
        <f t="shared" ref="O37" si="54">SUM(O38,O40)</f>
        <v>33</v>
      </c>
      <c r="P37" s="45">
        <f t="shared" ref="P37" si="55">SUM(P38,P40)</f>
        <v>33</v>
      </c>
      <c r="Q37" s="45">
        <f t="shared" ref="Q37" si="56">SUM(Q38,Q40)</f>
        <v>33</v>
      </c>
      <c r="R37" s="45">
        <f t="shared" ref="R37:U37" si="57">SUM(R38,R40)</f>
        <v>33</v>
      </c>
      <c r="S37" s="45">
        <f t="shared" si="57"/>
        <v>33</v>
      </c>
      <c r="T37" s="45">
        <f t="shared" si="57"/>
        <v>33</v>
      </c>
      <c r="U37" s="45">
        <f t="shared" si="57"/>
        <v>33</v>
      </c>
      <c r="V37" s="46">
        <f t="shared" ref="V37" si="58">SUM(V38,V40)</f>
        <v>33</v>
      </c>
      <c r="W37" s="27"/>
    </row>
    <row r="38" spans="1:24" s="53" customFormat="1">
      <c r="A38" s="29"/>
      <c r="B38" s="344"/>
      <c r="C38" s="345"/>
      <c r="D38" s="346"/>
      <c r="E38" s="352" t="s">
        <v>453</v>
      </c>
      <c r="F38" s="353"/>
      <c r="G38" s="47">
        <f>COUNTIFS('National Conditions'!G$23:G$172,$E38,'National Conditions'!$B$23:$B$172,$B37)</f>
        <v>33</v>
      </c>
      <c r="H38" s="47">
        <f>COUNTIFS('National Conditions'!H$23:H$172,$E38,'National Conditions'!$B$23:$B$172,$B37)</f>
        <v>33</v>
      </c>
      <c r="I38" s="47">
        <f>COUNTIFS('National Conditions'!I$23:I$172,$E38,'National Conditions'!$B$23:$B$172,$B37)</f>
        <v>33</v>
      </c>
      <c r="J38" s="47">
        <f>COUNTIFS('National Conditions'!J$23:J$172,$E38,'National Conditions'!$B$23:$B$172,$B37)</f>
        <v>33</v>
      </c>
      <c r="K38" s="47">
        <f>COUNTIFS('National Conditions'!K$23:K$172,$E38,'National Conditions'!$B$23:$B$172,$B37)</f>
        <v>22</v>
      </c>
      <c r="L38" s="47">
        <f>COUNTIFS('National Conditions'!L$23:L$172,$E38,'National Conditions'!$B$23:$B$172,$B37)</f>
        <v>32</v>
      </c>
      <c r="M38" s="47">
        <f>COUNTIFS('National Conditions'!M$23:M$172,$E38,'National Conditions'!$B$23:$B$172,$B37)</f>
        <v>18</v>
      </c>
      <c r="N38" s="47">
        <f>COUNTIFS('National Conditions'!N$23:N$172,$E38,'National Conditions'!$B$23:$B$172,$B37)</f>
        <v>29</v>
      </c>
      <c r="O38" s="47">
        <f>COUNTIFS('National Conditions'!O$23:O$172,$E38,'National Conditions'!$B$23:$B$172,$B37)</f>
        <v>28</v>
      </c>
      <c r="P38" s="47">
        <f>COUNTIFS('National Conditions'!P$23:P$172,$E38,'National Conditions'!$B$23:$B$172,$B37)</f>
        <v>33</v>
      </c>
      <c r="Q38" s="47">
        <f>COUNTIFS('National Conditions'!Q$23:Q$172,$E38,'National Conditions'!$B$23:$B$172,$B37)</f>
        <v>27</v>
      </c>
      <c r="R38" s="47">
        <f>COUNTIFS('National Conditions'!R$23:R$172,$E38,'National Conditions'!$B$23:$B$172,$B37)</f>
        <v>33</v>
      </c>
      <c r="S38" s="47">
        <f>COUNTIFS('National Conditions'!S$23:S$172,$E38,'National Conditions'!$B$23:$B$172,$B37)</f>
        <v>16</v>
      </c>
      <c r="T38" s="47">
        <f>COUNTIFS('National Conditions'!T$23:T$172,$E38,'National Conditions'!$B$23:$B$172,$B37)</f>
        <v>26</v>
      </c>
      <c r="U38" s="47">
        <f>COUNTIFS('National Conditions'!U$23:U$172,$E38,'National Conditions'!$B$23:$B$172,$B37)</f>
        <v>25</v>
      </c>
      <c r="V38" s="48">
        <f>COUNTIFS('National Conditions'!V$23:V$172,$E38,'National Conditions'!$B$23:$B$172,$B37)</f>
        <v>33</v>
      </c>
      <c r="W38" s="27"/>
    </row>
    <row r="39" spans="1:24" s="53" customFormat="1">
      <c r="A39" s="29"/>
      <c r="B39" s="344"/>
      <c r="C39" s="345"/>
      <c r="D39" s="346"/>
      <c r="E39" s="352" t="s">
        <v>454</v>
      </c>
      <c r="F39" s="353"/>
      <c r="G39" s="54">
        <f>IF(ISERROR(G38/G37),"",G38/G37)</f>
        <v>1</v>
      </c>
      <c r="H39" s="54">
        <f t="shared" ref="H39" si="59">IF(ISERROR(H38/H37),"",H38/H37)</f>
        <v>1</v>
      </c>
      <c r="I39" s="54">
        <f t="shared" ref="I39" si="60">IF(ISERROR(I38/I37),"",I38/I37)</f>
        <v>1</v>
      </c>
      <c r="J39" s="54">
        <f t="shared" ref="J39" si="61">IF(ISERROR(J38/J37),"",J38/J37)</f>
        <v>1</v>
      </c>
      <c r="K39" s="54">
        <f t="shared" ref="K39" si="62">IF(ISERROR(K38/K37),"",K38/K37)</f>
        <v>0.66666666666666663</v>
      </c>
      <c r="L39" s="54">
        <f t="shared" ref="L39" si="63">IF(ISERROR(L38/L37),"",L38/L37)</f>
        <v>0.96969696969696972</v>
      </c>
      <c r="M39" s="54">
        <f t="shared" ref="M39" si="64">IF(ISERROR(M38/M37),"",M38/M37)</f>
        <v>0.54545454545454541</v>
      </c>
      <c r="N39" s="54">
        <f t="shared" ref="N39" si="65">IF(ISERROR(N38/N37),"",N38/N37)</f>
        <v>0.87878787878787878</v>
      </c>
      <c r="O39" s="54">
        <f t="shared" ref="O39" si="66">IF(ISERROR(O38/O37),"",O38/O37)</f>
        <v>0.84848484848484851</v>
      </c>
      <c r="P39" s="54">
        <f t="shared" ref="P39" si="67">IF(ISERROR(P38/P37),"",P38/P37)</f>
        <v>1</v>
      </c>
      <c r="Q39" s="54">
        <f t="shared" ref="Q39" si="68">IF(ISERROR(Q38/Q37),"",Q38/Q37)</f>
        <v>0.81818181818181823</v>
      </c>
      <c r="R39" s="54">
        <f t="shared" ref="R39:U39" si="69">IF(ISERROR(R38/R37),"",R38/R37)</f>
        <v>1</v>
      </c>
      <c r="S39" s="54">
        <f t="shared" si="69"/>
        <v>0.48484848484848486</v>
      </c>
      <c r="T39" s="54">
        <f t="shared" si="69"/>
        <v>0.78787878787878785</v>
      </c>
      <c r="U39" s="54">
        <f t="shared" si="69"/>
        <v>0.75757575757575757</v>
      </c>
      <c r="V39" s="49">
        <f t="shared" ref="V39" si="70">IF(ISERROR(V38/V37),"",V38/V37)</f>
        <v>1</v>
      </c>
      <c r="W39" s="27"/>
    </row>
    <row r="40" spans="1:24" s="53" customFormat="1">
      <c r="A40" s="29"/>
      <c r="B40" s="344"/>
      <c r="C40" s="345"/>
      <c r="D40" s="346"/>
      <c r="E40" s="352" t="s">
        <v>455</v>
      </c>
      <c r="F40" s="353"/>
      <c r="G40" s="47">
        <f>COUNTIFS('National Conditions'!G$23:G$172,$E40,'National Conditions'!$B$23:$B$172,$B37)</f>
        <v>0</v>
      </c>
      <c r="H40" s="47">
        <f>COUNTIFS('National Conditions'!H$23:H$172,$E40,'National Conditions'!$B$23:$B$172,$B37)</f>
        <v>0</v>
      </c>
      <c r="I40" s="47">
        <f>COUNTIFS('National Conditions'!I$23:I$172,$E40,'National Conditions'!$B$23:$B$172,$B37)</f>
        <v>0</v>
      </c>
      <c r="J40" s="47">
        <f>COUNTIFS('National Conditions'!J$23:J$172,$E40,'National Conditions'!$B$23:$B$172,$B37)</f>
        <v>0</v>
      </c>
      <c r="K40" s="47">
        <f>COUNTIFS('National Conditions'!K$23:K$172,$E40,'National Conditions'!$B$23:$B$172,$B37)</f>
        <v>11</v>
      </c>
      <c r="L40" s="47">
        <f>COUNTIFS('National Conditions'!L$23:L$172,$E40,'National Conditions'!$B$23:$B$172,$B37)</f>
        <v>1</v>
      </c>
      <c r="M40" s="47">
        <f>COUNTIFS('National Conditions'!M$23:M$172,$E40,'National Conditions'!$B$23:$B$172,$B37)</f>
        <v>15</v>
      </c>
      <c r="N40" s="47">
        <f>COUNTIFS('National Conditions'!N$23:N$172,$E40,'National Conditions'!$B$23:$B$172,$B37)</f>
        <v>4</v>
      </c>
      <c r="O40" s="47">
        <f>COUNTIFS('National Conditions'!O$23:O$172,$E40,'National Conditions'!$B$23:$B$172,$B37)</f>
        <v>5</v>
      </c>
      <c r="P40" s="47">
        <f>COUNTIFS('National Conditions'!P$23:P$172,$E40,'National Conditions'!$B$23:$B$172,$B37)</f>
        <v>0</v>
      </c>
      <c r="Q40" s="47">
        <f>COUNTIFS('National Conditions'!Q$23:Q$172,$E40,'National Conditions'!$B$23:$B$172,$B37)</f>
        <v>6</v>
      </c>
      <c r="R40" s="47">
        <f>COUNTIFS('National Conditions'!R$23:R$172,$E40,'National Conditions'!$B$23:$B$172,$B37)</f>
        <v>0</v>
      </c>
      <c r="S40" s="47">
        <f>COUNTIFS('National Conditions'!S$23:S$172,$E40,'National Conditions'!$B$23:$B$172,$B37)</f>
        <v>17</v>
      </c>
      <c r="T40" s="47">
        <f>COUNTIFS('National Conditions'!T$23:T$172,$E40,'National Conditions'!$B$23:$B$172,$B37)</f>
        <v>7</v>
      </c>
      <c r="U40" s="47">
        <f>COUNTIFS('National Conditions'!U$23:U$172,$E40,'National Conditions'!$B$23:$B$172,$B37)</f>
        <v>8</v>
      </c>
      <c r="V40" s="48">
        <f>COUNTIFS('National Conditions'!V$23:V$172,$E40,'National Conditions'!$B$23:$B$172,$B37)</f>
        <v>0</v>
      </c>
      <c r="W40" s="27"/>
    </row>
    <row r="41" spans="1:24" s="53" customFormat="1" ht="15.75" thickBot="1">
      <c r="A41" s="29"/>
      <c r="B41" s="347"/>
      <c r="C41" s="348"/>
      <c r="D41" s="349"/>
      <c r="E41" s="333" t="s">
        <v>456</v>
      </c>
      <c r="F41" s="334"/>
      <c r="G41" s="50">
        <f>IF(ISERROR(G40/G37),"",G40/G37)</f>
        <v>0</v>
      </c>
      <c r="H41" s="50">
        <f t="shared" ref="H41" si="71">IF(ISERROR(H40/H37),"",H40/H37)</f>
        <v>0</v>
      </c>
      <c r="I41" s="50">
        <f t="shared" ref="I41" si="72">IF(ISERROR(I40/I37),"",I40/I37)</f>
        <v>0</v>
      </c>
      <c r="J41" s="50">
        <f t="shared" ref="J41" si="73">IF(ISERROR(J40/J37),"",J40/J37)</f>
        <v>0</v>
      </c>
      <c r="K41" s="50">
        <f t="shared" ref="K41" si="74">IF(ISERROR(K40/K37),"",K40/K37)</f>
        <v>0.33333333333333331</v>
      </c>
      <c r="L41" s="50">
        <f t="shared" ref="L41" si="75">IF(ISERROR(L40/L37),"",L40/L37)</f>
        <v>3.0303030303030304E-2</v>
      </c>
      <c r="M41" s="50">
        <f t="shared" ref="M41" si="76">IF(ISERROR(M40/M37),"",M40/M37)</f>
        <v>0.45454545454545453</v>
      </c>
      <c r="N41" s="50">
        <f t="shared" ref="N41" si="77">IF(ISERROR(N40/N37),"",N40/N37)</f>
        <v>0.12121212121212122</v>
      </c>
      <c r="O41" s="50">
        <f t="shared" ref="O41" si="78">IF(ISERROR(O40/O37),"",O40/O37)</f>
        <v>0.15151515151515152</v>
      </c>
      <c r="P41" s="50">
        <f t="shared" ref="P41" si="79">IF(ISERROR(P40/P37),"",P40/P37)</f>
        <v>0</v>
      </c>
      <c r="Q41" s="50">
        <f t="shared" ref="Q41" si="80">IF(ISERROR(Q40/Q37),"",Q40/Q37)</f>
        <v>0.18181818181818182</v>
      </c>
      <c r="R41" s="50">
        <f t="shared" ref="R41:U41" si="81">IF(ISERROR(R40/R37),"",R40/R37)</f>
        <v>0</v>
      </c>
      <c r="S41" s="50">
        <f t="shared" si="81"/>
        <v>0.51515151515151514</v>
      </c>
      <c r="T41" s="50">
        <f t="shared" si="81"/>
        <v>0.21212121212121213</v>
      </c>
      <c r="U41" s="50">
        <f t="shared" si="81"/>
        <v>0.24242424242424243</v>
      </c>
      <c r="V41" s="50">
        <f t="shared" ref="V41" si="82">IF(ISERROR(V40/V37),"",V40/V37)</f>
        <v>0</v>
      </c>
      <c r="W41" s="27"/>
    </row>
    <row r="42" spans="1:24" s="28" customFormat="1" ht="15.75" thickBot="1">
      <c r="A42" s="29"/>
      <c r="B42" s="53"/>
      <c r="C42" s="53"/>
      <c r="D42" s="53"/>
      <c r="E42" s="53"/>
      <c r="F42" s="53"/>
      <c r="G42" s="30"/>
      <c r="H42" s="30"/>
      <c r="I42" s="30"/>
      <c r="J42" s="30"/>
      <c r="K42" s="30"/>
      <c r="L42" s="30"/>
      <c r="M42" s="30"/>
      <c r="N42" s="30"/>
      <c r="O42" s="30"/>
      <c r="P42" s="30"/>
      <c r="Q42" s="30"/>
      <c r="R42" s="30"/>
      <c r="S42" s="30"/>
      <c r="T42" s="30"/>
      <c r="U42" s="30"/>
      <c r="V42" s="30"/>
      <c r="W42" s="27"/>
      <c r="X42" s="53"/>
    </row>
    <row r="43" spans="1:24" s="28" customFormat="1" ht="75" customHeight="1" thickBot="1">
      <c r="A43" s="29"/>
      <c r="B43" s="354" t="s">
        <v>451</v>
      </c>
      <c r="C43" s="355"/>
      <c r="D43" s="324"/>
      <c r="E43" s="357"/>
      <c r="F43" s="358"/>
      <c r="G43" s="327" t="s">
        <v>470</v>
      </c>
      <c r="H43" s="328"/>
      <c r="I43" s="327" t="s">
        <v>471</v>
      </c>
      <c r="J43" s="328"/>
      <c r="K43" s="327" t="s">
        <v>472</v>
      </c>
      <c r="L43" s="328"/>
      <c r="M43" s="327" t="s">
        <v>469</v>
      </c>
      <c r="N43" s="328"/>
      <c r="O43" s="327" t="s">
        <v>473</v>
      </c>
      <c r="P43" s="328"/>
      <c r="Q43" s="327" t="s">
        <v>474</v>
      </c>
      <c r="R43" s="328"/>
      <c r="S43" s="327" t="s">
        <v>475</v>
      </c>
      <c r="T43" s="328"/>
      <c r="U43" s="327" t="s">
        <v>476</v>
      </c>
      <c r="V43" s="328"/>
      <c r="W43" s="27"/>
      <c r="X43" s="53"/>
    </row>
    <row r="44" spans="1:24" s="28" customFormat="1" ht="15.75" thickBot="1">
      <c r="A44" s="29"/>
      <c r="B44" s="325"/>
      <c r="C44" s="356"/>
      <c r="D44" s="326"/>
      <c r="E44" s="359"/>
      <c r="F44" s="360"/>
      <c r="G44" s="43" t="s">
        <v>397</v>
      </c>
      <c r="H44" s="43" t="s">
        <v>16</v>
      </c>
      <c r="I44" s="43" t="s">
        <v>397</v>
      </c>
      <c r="J44" s="43" t="s">
        <v>16</v>
      </c>
      <c r="K44" s="43" t="s">
        <v>397</v>
      </c>
      <c r="L44" s="43" t="s">
        <v>16</v>
      </c>
      <c r="M44" s="43" t="s">
        <v>397</v>
      </c>
      <c r="N44" s="43" t="s">
        <v>16</v>
      </c>
      <c r="O44" s="43" t="s">
        <v>397</v>
      </c>
      <c r="P44" s="43" t="s">
        <v>16</v>
      </c>
      <c r="Q44" s="43" t="s">
        <v>397</v>
      </c>
      <c r="R44" s="43" t="s">
        <v>16</v>
      </c>
      <c r="S44" s="43" t="s">
        <v>397</v>
      </c>
      <c r="T44" s="43" t="s">
        <v>16</v>
      </c>
      <c r="U44" s="43" t="s">
        <v>397</v>
      </c>
      <c r="V44" s="44" t="s">
        <v>16</v>
      </c>
      <c r="W44" s="27"/>
      <c r="X44" s="53"/>
    </row>
    <row r="45" spans="1:24" s="28" customFormat="1">
      <c r="A45" s="29"/>
      <c r="B45" s="341" t="s">
        <v>26</v>
      </c>
      <c r="C45" s="342"/>
      <c r="D45" s="343"/>
      <c r="E45" s="350" t="s">
        <v>452</v>
      </c>
      <c r="F45" s="351"/>
      <c r="G45" s="45">
        <f>SUM(G46,G48)</f>
        <v>32</v>
      </c>
      <c r="H45" s="45">
        <f t="shared" ref="H45" si="83">SUM(H46,H48)</f>
        <v>32</v>
      </c>
      <c r="I45" s="45">
        <f t="shared" ref="I45" si="84">SUM(I46,I48)</f>
        <v>32</v>
      </c>
      <c r="J45" s="45">
        <f t="shared" ref="J45" si="85">SUM(J46,J48)</f>
        <v>32</v>
      </c>
      <c r="K45" s="45">
        <f t="shared" ref="K45" si="86">SUM(K46,K48)</f>
        <v>32</v>
      </c>
      <c r="L45" s="45">
        <f t="shared" ref="L45" si="87">SUM(L46,L48)</f>
        <v>32</v>
      </c>
      <c r="M45" s="45">
        <f t="shared" ref="M45" si="88">SUM(M46,M48)</f>
        <v>32</v>
      </c>
      <c r="N45" s="45">
        <f t="shared" ref="N45" si="89">SUM(N46,N48)</f>
        <v>32</v>
      </c>
      <c r="O45" s="45">
        <f t="shared" ref="O45" si="90">SUM(O46,O48)</f>
        <v>32</v>
      </c>
      <c r="P45" s="45">
        <f t="shared" ref="P45" si="91">SUM(P46,P48)</f>
        <v>32</v>
      </c>
      <c r="Q45" s="45">
        <f t="shared" ref="Q45" si="92">SUM(Q46,Q48)</f>
        <v>32</v>
      </c>
      <c r="R45" s="45">
        <f t="shared" ref="R45:U45" si="93">SUM(R46,R48)</f>
        <v>32</v>
      </c>
      <c r="S45" s="45">
        <f t="shared" si="93"/>
        <v>32</v>
      </c>
      <c r="T45" s="45">
        <f t="shared" si="93"/>
        <v>32</v>
      </c>
      <c r="U45" s="45">
        <f t="shared" si="93"/>
        <v>32</v>
      </c>
      <c r="V45" s="46">
        <f t="shared" ref="V45" si="94">SUM(V46,V48)</f>
        <v>32</v>
      </c>
      <c r="W45" s="27"/>
      <c r="X45" s="53"/>
    </row>
    <row r="46" spans="1:24" s="28" customFormat="1">
      <c r="A46" s="29"/>
      <c r="B46" s="344"/>
      <c r="C46" s="345"/>
      <c r="D46" s="346"/>
      <c r="E46" s="352" t="s">
        <v>453</v>
      </c>
      <c r="F46" s="353"/>
      <c r="G46" s="47">
        <f>COUNTIFS('National Conditions'!G$23:G$172,$E46,'National Conditions'!$B$23:$B$172,$B45)</f>
        <v>31</v>
      </c>
      <c r="H46" s="47">
        <f>COUNTIFS('National Conditions'!H$23:H$172,$E46,'National Conditions'!$B$23:$B$172,$B45)</f>
        <v>32</v>
      </c>
      <c r="I46" s="47">
        <f>COUNTIFS('National Conditions'!I$23:I$172,$E46,'National Conditions'!$B$23:$B$172,$B45)</f>
        <v>31</v>
      </c>
      <c r="J46" s="47">
        <f>COUNTIFS('National Conditions'!J$23:J$172,$E46,'National Conditions'!$B$23:$B$172,$B45)</f>
        <v>32</v>
      </c>
      <c r="K46" s="47">
        <f>COUNTIFS('National Conditions'!K$23:K$172,$E46,'National Conditions'!$B$23:$B$172,$B45)</f>
        <v>15</v>
      </c>
      <c r="L46" s="47">
        <f>COUNTIFS('National Conditions'!L$23:L$172,$E46,'National Conditions'!$B$23:$B$172,$B45)</f>
        <v>23</v>
      </c>
      <c r="M46" s="47">
        <f>COUNTIFS('National Conditions'!M$23:M$172,$E46,'National Conditions'!$B$23:$B$172,$B45)</f>
        <v>17</v>
      </c>
      <c r="N46" s="47">
        <f>COUNTIFS('National Conditions'!N$23:N$172,$E46,'National Conditions'!$B$23:$B$172,$B45)</f>
        <v>22</v>
      </c>
      <c r="O46" s="47">
        <f>COUNTIFS('National Conditions'!O$23:O$172,$E46,'National Conditions'!$B$23:$B$172,$B45)</f>
        <v>29</v>
      </c>
      <c r="P46" s="47">
        <f>COUNTIFS('National Conditions'!P$23:P$172,$E46,'National Conditions'!$B$23:$B$172,$B45)</f>
        <v>32</v>
      </c>
      <c r="Q46" s="47">
        <f>COUNTIFS('National Conditions'!Q$23:Q$172,$E46,'National Conditions'!$B$23:$B$172,$B45)</f>
        <v>26</v>
      </c>
      <c r="R46" s="47">
        <f>COUNTIFS('National Conditions'!R$23:R$172,$E46,'National Conditions'!$B$23:$B$172,$B45)</f>
        <v>31</v>
      </c>
      <c r="S46" s="47">
        <f>COUNTIFS('National Conditions'!S$23:S$172,$E46,'National Conditions'!$B$23:$B$172,$B45)</f>
        <v>17</v>
      </c>
      <c r="T46" s="47">
        <f>COUNTIFS('National Conditions'!T$23:T$172,$E46,'National Conditions'!$B$23:$B$172,$B45)</f>
        <v>21</v>
      </c>
      <c r="U46" s="47">
        <f>COUNTIFS('National Conditions'!U$23:U$172,$E46,'National Conditions'!$B$23:$B$172,$B45)</f>
        <v>29</v>
      </c>
      <c r="V46" s="48">
        <f>COUNTIFS('National Conditions'!V$23:V$172,$E46,'National Conditions'!$B$23:$B$172,$B45)</f>
        <v>31</v>
      </c>
      <c r="W46" s="27"/>
      <c r="X46" s="53"/>
    </row>
    <row r="47" spans="1:24" s="28" customFormat="1">
      <c r="A47" s="29"/>
      <c r="B47" s="344"/>
      <c r="C47" s="345"/>
      <c r="D47" s="346"/>
      <c r="E47" s="352" t="s">
        <v>454</v>
      </c>
      <c r="F47" s="353"/>
      <c r="G47" s="54">
        <f>IF(ISERROR(G46/G45),"",G46/G45)</f>
        <v>0.96875</v>
      </c>
      <c r="H47" s="54">
        <f t="shared" ref="H47" si="95">IF(ISERROR(H46/H45),"",H46/H45)</f>
        <v>1</v>
      </c>
      <c r="I47" s="54">
        <f t="shared" ref="I47" si="96">IF(ISERROR(I46/I45),"",I46/I45)</f>
        <v>0.96875</v>
      </c>
      <c r="J47" s="54">
        <f t="shared" ref="J47" si="97">IF(ISERROR(J46/J45),"",J46/J45)</f>
        <v>1</v>
      </c>
      <c r="K47" s="54">
        <f t="shared" ref="K47" si="98">IF(ISERROR(K46/K45),"",K46/K45)</f>
        <v>0.46875</v>
      </c>
      <c r="L47" s="54">
        <f t="shared" ref="L47" si="99">IF(ISERROR(L46/L45),"",L46/L45)</f>
        <v>0.71875</v>
      </c>
      <c r="M47" s="54">
        <f t="shared" ref="M47" si="100">IF(ISERROR(M46/M45),"",M46/M45)</f>
        <v>0.53125</v>
      </c>
      <c r="N47" s="54">
        <f t="shared" ref="N47" si="101">IF(ISERROR(N46/N45),"",N46/N45)</f>
        <v>0.6875</v>
      </c>
      <c r="O47" s="54">
        <f t="shared" ref="O47" si="102">IF(ISERROR(O46/O45),"",O46/O45)</f>
        <v>0.90625</v>
      </c>
      <c r="P47" s="54">
        <f t="shared" ref="P47" si="103">IF(ISERROR(P46/P45),"",P46/P45)</f>
        <v>1</v>
      </c>
      <c r="Q47" s="54">
        <f t="shared" ref="Q47" si="104">IF(ISERROR(Q46/Q45),"",Q46/Q45)</f>
        <v>0.8125</v>
      </c>
      <c r="R47" s="54">
        <f t="shared" ref="R47:U47" si="105">IF(ISERROR(R46/R45),"",R46/R45)</f>
        <v>0.96875</v>
      </c>
      <c r="S47" s="54">
        <f t="shared" si="105"/>
        <v>0.53125</v>
      </c>
      <c r="T47" s="54">
        <f t="shared" si="105"/>
        <v>0.65625</v>
      </c>
      <c r="U47" s="54">
        <f t="shared" si="105"/>
        <v>0.90625</v>
      </c>
      <c r="V47" s="49">
        <f t="shared" ref="V47" si="106">IF(ISERROR(V46/V45),"",V46/V45)</f>
        <v>0.96875</v>
      </c>
      <c r="W47" s="27"/>
      <c r="X47" s="53"/>
    </row>
    <row r="48" spans="1:24" s="28" customFormat="1">
      <c r="A48" s="29"/>
      <c r="B48" s="344"/>
      <c r="C48" s="345"/>
      <c r="D48" s="346"/>
      <c r="E48" s="352" t="s">
        <v>455</v>
      </c>
      <c r="F48" s="353"/>
      <c r="G48" s="47">
        <f>COUNTIFS('National Conditions'!G$23:G$172,$E48,'National Conditions'!$B$23:$B$172,$B45)</f>
        <v>1</v>
      </c>
      <c r="H48" s="47">
        <f>COUNTIFS('National Conditions'!H$23:H$172,$E48,'National Conditions'!$B$23:$B$172,$B45)</f>
        <v>0</v>
      </c>
      <c r="I48" s="47">
        <f>COUNTIFS('National Conditions'!I$23:I$172,$E48,'National Conditions'!$B$23:$B$172,$B45)</f>
        <v>1</v>
      </c>
      <c r="J48" s="47">
        <f>COUNTIFS('National Conditions'!J$23:J$172,$E48,'National Conditions'!$B$23:$B$172,$B45)</f>
        <v>0</v>
      </c>
      <c r="K48" s="47">
        <f>COUNTIFS('National Conditions'!K$23:K$172,$E48,'National Conditions'!$B$23:$B$172,$B45)</f>
        <v>17</v>
      </c>
      <c r="L48" s="47">
        <f>COUNTIFS('National Conditions'!L$23:L$172,$E48,'National Conditions'!$B$23:$B$172,$B45)</f>
        <v>9</v>
      </c>
      <c r="M48" s="47">
        <f>COUNTIFS('National Conditions'!M$23:M$172,$E48,'National Conditions'!$B$23:$B$172,$B45)</f>
        <v>15</v>
      </c>
      <c r="N48" s="47">
        <f>COUNTIFS('National Conditions'!N$23:N$172,$E48,'National Conditions'!$B$23:$B$172,$B45)</f>
        <v>10</v>
      </c>
      <c r="O48" s="47">
        <f>COUNTIFS('National Conditions'!O$23:O$172,$E48,'National Conditions'!$B$23:$B$172,$B45)</f>
        <v>3</v>
      </c>
      <c r="P48" s="47">
        <f>COUNTIFS('National Conditions'!P$23:P$172,$E48,'National Conditions'!$B$23:$B$172,$B45)</f>
        <v>0</v>
      </c>
      <c r="Q48" s="47">
        <f>COUNTIFS('National Conditions'!Q$23:Q$172,$E48,'National Conditions'!$B$23:$B$172,$B45)</f>
        <v>6</v>
      </c>
      <c r="R48" s="47">
        <f>COUNTIFS('National Conditions'!R$23:R$172,$E48,'National Conditions'!$B$23:$B$172,$B45)</f>
        <v>1</v>
      </c>
      <c r="S48" s="47">
        <f>COUNTIFS('National Conditions'!S$23:S$172,$E48,'National Conditions'!$B$23:$B$172,$B45)</f>
        <v>15</v>
      </c>
      <c r="T48" s="47">
        <f>COUNTIFS('National Conditions'!T$23:T$172,$E48,'National Conditions'!$B$23:$B$172,$B45)</f>
        <v>11</v>
      </c>
      <c r="U48" s="47">
        <f>COUNTIFS('National Conditions'!U$23:U$172,$E48,'National Conditions'!$B$23:$B$172,$B45)</f>
        <v>3</v>
      </c>
      <c r="V48" s="48">
        <f>COUNTIFS('National Conditions'!V$23:V$172,$E48,'National Conditions'!$B$23:$B$172,$B45)</f>
        <v>1</v>
      </c>
      <c r="W48" s="27"/>
      <c r="X48" s="53"/>
    </row>
    <row r="49" spans="1:24" s="28" customFormat="1" ht="15.75" thickBot="1">
      <c r="A49" s="29"/>
      <c r="B49" s="347"/>
      <c r="C49" s="348"/>
      <c r="D49" s="349"/>
      <c r="E49" s="333" t="s">
        <v>456</v>
      </c>
      <c r="F49" s="334"/>
      <c r="G49" s="50">
        <f>IF(ISERROR(G48/G45),"",G48/G45)</f>
        <v>3.125E-2</v>
      </c>
      <c r="H49" s="50">
        <f t="shared" ref="H49" si="107">IF(ISERROR(H48/H45),"",H48/H45)</f>
        <v>0</v>
      </c>
      <c r="I49" s="50">
        <f t="shared" ref="I49" si="108">IF(ISERROR(I48/I45),"",I48/I45)</f>
        <v>3.125E-2</v>
      </c>
      <c r="J49" s="50">
        <f t="shared" ref="J49" si="109">IF(ISERROR(J48/J45),"",J48/J45)</f>
        <v>0</v>
      </c>
      <c r="K49" s="50">
        <f t="shared" ref="K49" si="110">IF(ISERROR(K48/K45),"",K48/K45)</f>
        <v>0.53125</v>
      </c>
      <c r="L49" s="50">
        <f t="shared" ref="L49" si="111">IF(ISERROR(L48/L45),"",L48/L45)</f>
        <v>0.28125</v>
      </c>
      <c r="M49" s="50">
        <f t="shared" ref="M49" si="112">IF(ISERROR(M48/M45),"",M48/M45)</f>
        <v>0.46875</v>
      </c>
      <c r="N49" s="50">
        <f t="shared" ref="N49" si="113">IF(ISERROR(N48/N45),"",N48/N45)</f>
        <v>0.3125</v>
      </c>
      <c r="O49" s="50">
        <f t="shared" ref="O49" si="114">IF(ISERROR(O48/O45),"",O48/O45)</f>
        <v>9.375E-2</v>
      </c>
      <c r="P49" s="50">
        <f t="shared" ref="P49" si="115">IF(ISERROR(P48/P45),"",P48/P45)</f>
        <v>0</v>
      </c>
      <c r="Q49" s="50">
        <f t="shared" ref="Q49" si="116">IF(ISERROR(Q48/Q45),"",Q48/Q45)</f>
        <v>0.1875</v>
      </c>
      <c r="R49" s="50">
        <f t="shared" ref="R49:U49" si="117">IF(ISERROR(R48/R45),"",R48/R45)</f>
        <v>3.125E-2</v>
      </c>
      <c r="S49" s="50">
        <f t="shared" si="117"/>
        <v>0.46875</v>
      </c>
      <c r="T49" s="50">
        <f t="shared" si="117"/>
        <v>0.34375</v>
      </c>
      <c r="U49" s="50">
        <f t="shared" si="117"/>
        <v>9.375E-2</v>
      </c>
      <c r="V49" s="50">
        <f t="shared" ref="V49" si="118">IF(ISERROR(V48/V45),"",V48/V45)</f>
        <v>3.125E-2</v>
      </c>
      <c r="W49" s="27"/>
      <c r="X49" s="53"/>
    </row>
    <row r="50" spans="1:24" s="28" customFormat="1" ht="15.75" thickBot="1">
      <c r="A50" s="29"/>
      <c r="B50" s="53"/>
      <c r="C50" s="53"/>
      <c r="D50" s="53"/>
      <c r="E50" s="53"/>
      <c r="F50" s="53"/>
      <c r="G50" s="30"/>
      <c r="H50" s="30"/>
      <c r="I50" s="30"/>
      <c r="J50" s="30"/>
      <c r="K50" s="30"/>
      <c r="L50" s="30"/>
      <c r="M50" s="30"/>
      <c r="N50" s="30"/>
      <c r="O50" s="30"/>
      <c r="P50" s="30"/>
      <c r="Q50" s="30"/>
      <c r="R50" s="30"/>
      <c r="S50" s="30"/>
      <c r="T50" s="30"/>
      <c r="U50" s="30"/>
      <c r="V50" s="30"/>
      <c r="W50" s="27"/>
      <c r="X50" s="53"/>
    </row>
    <row r="51" spans="1:24" s="28" customFormat="1" ht="75" customHeight="1" thickBot="1">
      <c r="A51" s="29"/>
      <c r="B51" s="354" t="s">
        <v>451</v>
      </c>
      <c r="C51" s="355"/>
      <c r="D51" s="324"/>
      <c r="E51" s="357"/>
      <c r="F51" s="358"/>
      <c r="G51" s="327" t="s">
        <v>470</v>
      </c>
      <c r="H51" s="328"/>
      <c r="I51" s="327" t="s">
        <v>471</v>
      </c>
      <c r="J51" s="328"/>
      <c r="K51" s="327" t="s">
        <v>472</v>
      </c>
      <c r="L51" s="328"/>
      <c r="M51" s="327" t="s">
        <v>469</v>
      </c>
      <c r="N51" s="328"/>
      <c r="O51" s="327" t="s">
        <v>473</v>
      </c>
      <c r="P51" s="328"/>
      <c r="Q51" s="327" t="s">
        <v>474</v>
      </c>
      <c r="R51" s="328"/>
      <c r="S51" s="327" t="s">
        <v>475</v>
      </c>
      <c r="T51" s="328"/>
      <c r="U51" s="327" t="s">
        <v>476</v>
      </c>
      <c r="V51" s="328"/>
      <c r="W51" s="27"/>
      <c r="X51" s="53"/>
    </row>
    <row r="52" spans="1:24" s="28" customFormat="1" ht="15.75" thickBot="1">
      <c r="A52" s="29"/>
      <c r="B52" s="325"/>
      <c r="C52" s="356"/>
      <c r="D52" s="326"/>
      <c r="E52" s="359"/>
      <c r="F52" s="360"/>
      <c r="G52" s="43" t="s">
        <v>397</v>
      </c>
      <c r="H52" s="43" t="s">
        <v>16</v>
      </c>
      <c r="I52" s="43" t="s">
        <v>397</v>
      </c>
      <c r="J52" s="43" t="s">
        <v>16</v>
      </c>
      <c r="K52" s="43" t="s">
        <v>397</v>
      </c>
      <c r="L52" s="43" t="s">
        <v>16</v>
      </c>
      <c r="M52" s="43" t="s">
        <v>397</v>
      </c>
      <c r="N52" s="43" t="s">
        <v>16</v>
      </c>
      <c r="O52" s="43" t="s">
        <v>397</v>
      </c>
      <c r="P52" s="43" t="s">
        <v>16</v>
      </c>
      <c r="Q52" s="43" t="s">
        <v>397</v>
      </c>
      <c r="R52" s="43" t="s">
        <v>16</v>
      </c>
      <c r="S52" s="43" t="s">
        <v>397</v>
      </c>
      <c r="T52" s="43" t="s">
        <v>16</v>
      </c>
      <c r="U52" s="43" t="s">
        <v>397</v>
      </c>
      <c r="V52" s="44" t="s">
        <v>16</v>
      </c>
      <c r="W52" s="27"/>
      <c r="X52" s="53"/>
    </row>
    <row r="53" spans="1:24" s="28" customFormat="1">
      <c r="A53" s="29"/>
      <c r="B53" s="341" t="s">
        <v>28</v>
      </c>
      <c r="C53" s="342"/>
      <c r="D53" s="343"/>
      <c r="E53" s="350" t="s">
        <v>452</v>
      </c>
      <c r="F53" s="351"/>
      <c r="G53" s="45">
        <f>SUM(G54,G56)</f>
        <v>12</v>
      </c>
      <c r="H53" s="45">
        <f t="shared" ref="H53:V53" si="119">SUM(H54,H56)</f>
        <v>12</v>
      </c>
      <c r="I53" s="45">
        <f t="shared" si="119"/>
        <v>12</v>
      </c>
      <c r="J53" s="45">
        <f t="shared" si="119"/>
        <v>12</v>
      </c>
      <c r="K53" s="45">
        <f t="shared" si="119"/>
        <v>12</v>
      </c>
      <c r="L53" s="45">
        <f t="shared" si="119"/>
        <v>12</v>
      </c>
      <c r="M53" s="45">
        <f t="shared" si="119"/>
        <v>12</v>
      </c>
      <c r="N53" s="45">
        <f t="shared" si="119"/>
        <v>12</v>
      </c>
      <c r="O53" s="45">
        <f t="shared" si="119"/>
        <v>12</v>
      </c>
      <c r="P53" s="45">
        <f t="shared" si="119"/>
        <v>12</v>
      </c>
      <c r="Q53" s="45">
        <f t="shared" si="119"/>
        <v>12</v>
      </c>
      <c r="R53" s="45">
        <f t="shared" si="119"/>
        <v>12</v>
      </c>
      <c r="S53" s="45">
        <f t="shared" ref="S53:U53" si="120">SUM(S54,S56)</f>
        <v>12</v>
      </c>
      <c r="T53" s="45">
        <f t="shared" si="120"/>
        <v>12</v>
      </c>
      <c r="U53" s="45">
        <f t="shared" si="120"/>
        <v>12</v>
      </c>
      <c r="V53" s="46">
        <f t="shared" si="119"/>
        <v>12</v>
      </c>
      <c r="W53" s="27"/>
      <c r="X53" s="53"/>
    </row>
    <row r="54" spans="1:24" s="28" customFormat="1">
      <c r="A54" s="29"/>
      <c r="B54" s="344"/>
      <c r="C54" s="345"/>
      <c r="D54" s="346"/>
      <c r="E54" s="352" t="s">
        <v>453</v>
      </c>
      <c r="F54" s="353"/>
      <c r="G54" s="47">
        <f>COUNTIFS('National Conditions'!G$23:G$172,$E54,'National Conditions'!$C$23:$C$172,$B53)</f>
        <v>12</v>
      </c>
      <c r="H54" s="47">
        <f>COUNTIFS('National Conditions'!H$23:H$172,$E54,'National Conditions'!$C$23:$C$172,$B53)</f>
        <v>12</v>
      </c>
      <c r="I54" s="47">
        <f>COUNTIFS('National Conditions'!I$23:I$172,$E54,'National Conditions'!$C$23:$C$172,$B53)</f>
        <v>10</v>
      </c>
      <c r="J54" s="47">
        <f>COUNTIFS('National Conditions'!J$23:J$172,$E54,'National Conditions'!$C$23:$C$172,$B53)</f>
        <v>12</v>
      </c>
      <c r="K54" s="47">
        <f>COUNTIFS('National Conditions'!K$23:K$172,$E54,'National Conditions'!$C$23:$C$172,$B53)</f>
        <v>5</v>
      </c>
      <c r="L54" s="47">
        <f>COUNTIFS('National Conditions'!L$23:L$172,$E54,'National Conditions'!$C$23:$C$172,$B53)</f>
        <v>11</v>
      </c>
      <c r="M54" s="47">
        <f>COUNTIFS('National Conditions'!M$23:M$172,$E54,'National Conditions'!$C$23:$C$172,$B53)</f>
        <v>6</v>
      </c>
      <c r="N54" s="47">
        <f>COUNTIFS('National Conditions'!N$23:N$172,$E54,'National Conditions'!$C$23:$C$172,$B53)</f>
        <v>8</v>
      </c>
      <c r="O54" s="47">
        <f>COUNTIFS('National Conditions'!O$23:O$172,$E54,'National Conditions'!$C$23:$C$172,$B53)</f>
        <v>9</v>
      </c>
      <c r="P54" s="47">
        <f>COUNTIFS('National Conditions'!P$23:P$172,$E54,'National Conditions'!$C$23:$C$172,$B53)</f>
        <v>10</v>
      </c>
      <c r="Q54" s="47">
        <f>COUNTIFS('National Conditions'!Q$23:Q$172,$E54,'National Conditions'!$C$23:$C$172,$B53)</f>
        <v>9</v>
      </c>
      <c r="R54" s="47">
        <f>COUNTIFS('National Conditions'!R$23:R$172,$E54,'National Conditions'!$C$23:$C$172,$B53)</f>
        <v>10</v>
      </c>
      <c r="S54" s="47">
        <f>COUNTIFS('National Conditions'!S$23:S$172,$E54,'National Conditions'!$C$23:$C$172,$B53)</f>
        <v>8</v>
      </c>
      <c r="T54" s="47">
        <f>COUNTIFS('National Conditions'!T$23:T$172,$E54,'National Conditions'!$C$23:$C$172,$B53)</f>
        <v>10</v>
      </c>
      <c r="U54" s="47">
        <f>COUNTIFS('National Conditions'!U$23:U$172,$E54,'National Conditions'!$C$23:$C$172,$B53)</f>
        <v>12</v>
      </c>
      <c r="V54" s="48">
        <f>COUNTIFS('National Conditions'!V$23:V$172,$E54,'National Conditions'!$C$23:$C$172,$B53)</f>
        <v>12</v>
      </c>
      <c r="W54" s="27"/>
      <c r="X54" s="53"/>
    </row>
    <row r="55" spans="1:24" s="28" customFormat="1">
      <c r="A55" s="29"/>
      <c r="B55" s="344"/>
      <c r="C55" s="345"/>
      <c r="D55" s="346"/>
      <c r="E55" s="352" t="s">
        <v>454</v>
      </c>
      <c r="F55" s="353"/>
      <c r="G55" s="54">
        <f>IF(ISERROR(G54/G53),"",G54/G53)</f>
        <v>1</v>
      </c>
      <c r="H55" s="54">
        <f t="shared" ref="H55:V55" si="121">IF(ISERROR(H54/H53),"",H54/H53)</f>
        <v>1</v>
      </c>
      <c r="I55" s="54">
        <f t="shared" si="121"/>
        <v>0.83333333333333337</v>
      </c>
      <c r="J55" s="54">
        <f t="shared" si="121"/>
        <v>1</v>
      </c>
      <c r="K55" s="54">
        <f t="shared" si="121"/>
        <v>0.41666666666666669</v>
      </c>
      <c r="L55" s="54">
        <f t="shared" si="121"/>
        <v>0.91666666666666663</v>
      </c>
      <c r="M55" s="54">
        <f t="shared" si="121"/>
        <v>0.5</v>
      </c>
      <c r="N55" s="54">
        <f t="shared" si="121"/>
        <v>0.66666666666666663</v>
      </c>
      <c r="O55" s="54">
        <f t="shared" si="121"/>
        <v>0.75</v>
      </c>
      <c r="P55" s="54">
        <f t="shared" si="121"/>
        <v>0.83333333333333337</v>
      </c>
      <c r="Q55" s="54">
        <f t="shared" si="121"/>
        <v>0.75</v>
      </c>
      <c r="R55" s="54">
        <f t="shared" si="121"/>
        <v>0.83333333333333337</v>
      </c>
      <c r="S55" s="54">
        <f t="shared" ref="S55:U55" si="122">IF(ISERROR(S54/S53),"",S54/S53)</f>
        <v>0.66666666666666663</v>
      </c>
      <c r="T55" s="54">
        <f t="shared" si="122"/>
        <v>0.83333333333333337</v>
      </c>
      <c r="U55" s="54">
        <f t="shared" si="122"/>
        <v>1</v>
      </c>
      <c r="V55" s="49">
        <f t="shared" si="121"/>
        <v>1</v>
      </c>
      <c r="W55" s="27"/>
      <c r="X55" s="53"/>
    </row>
    <row r="56" spans="1:24" s="28" customFormat="1">
      <c r="A56" s="29"/>
      <c r="B56" s="344"/>
      <c r="C56" s="345"/>
      <c r="D56" s="346"/>
      <c r="E56" s="352" t="s">
        <v>455</v>
      </c>
      <c r="F56" s="353"/>
      <c r="G56" s="47">
        <f>COUNTIFS('National Conditions'!G$23:G$172,$E56,'National Conditions'!$C$23:$C$172,$B53)</f>
        <v>0</v>
      </c>
      <c r="H56" s="47">
        <f>COUNTIFS('National Conditions'!H$23:H$172,$E56,'National Conditions'!$C$23:$C$172,$B53)</f>
        <v>0</v>
      </c>
      <c r="I56" s="47">
        <f>COUNTIFS('National Conditions'!I$23:I$172,$E56,'National Conditions'!$C$23:$C$172,$B53)</f>
        <v>2</v>
      </c>
      <c r="J56" s="47">
        <f>COUNTIFS('National Conditions'!J$23:J$172,$E56,'National Conditions'!$C$23:$C$172,$B53)</f>
        <v>0</v>
      </c>
      <c r="K56" s="47">
        <f>COUNTIFS('National Conditions'!K$23:K$172,$E56,'National Conditions'!$C$23:$C$172,$B53)</f>
        <v>7</v>
      </c>
      <c r="L56" s="47">
        <f>COUNTIFS('National Conditions'!L$23:L$172,$E56,'National Conditions'!$C$23:$C$172,$B53)</f>
        <v>1</v>
      </c>
      <c r="M56" s="47">
        <f>COUNTIFS('National Conditions'!M$23:M$172,$E56,'National Conditions'!$C$23:$C$172,$B53)</f>
        <v>6</v>
      </c>
      <c r="N56" s="47">
        <f>COUNTIFS('National Conditions'!N$23:N$172,$E56,'National Conditions'!$C$23:$C$172,$B53)</f>
        <v>4</v>
      </c>
      <c r="O56" s="47">
        <f>COUNTIFS('National Conditions'!O$23:O$172,$E56,'National Conditions'!$C$23:$C$172,$B53)</f>
        <v>3</v>
      </c>
      <c r="P56" s="47">
        <f>COUNTIFS('National Conditions'!P$23:P$172,$E56,'National Conditions'!$C$23:$C$172,$B53)</f>
        <v>2</v>
      </c>
      <c r="Q56" s="47">
        <f>COUNTIFS('National Conditions'!Q$23:Q$172,$E56,'National Conditions'!$C$23:$C$172,$B53)</f>
        <v>3</v>
      </c>
      <c r="R56" s="47">
        <f>COUNTIFS('National Conditions'!R$23:R$172,$E56,'National Conditions'!$C$23:$C$172,$B53)</f>
        <v>2</v>
      </c>
      <c r="S56" s="47">
        <f>COUNTIFS('National Conditions'!S$23:S$172,$E56,'National Conditions'!$C$23:$C$172,$B53)</f>
        <v>4</v>
      </c>
      <c r="T56" s="47">
        <f>COUNTIFS('National Conditions'!T$23:T$172,$E56,'National Conditions'!$C$23:$C$172,$B53)</f>
        <v>2</v>
      </c>
      <c r="U56" s="47">
        <f>COUNTIFS('National Conditions'!U$23:U$172,$E56,'National Conditions'!$C$23:$C$172,$B53)</f>
        <v>0</v>
      </c>
      <c r="V56" s="48">
        <f>COUNTIFS('National Conditions'!V$23:V$172,$E56,'National Conditions'!$C$23:$C$172,$B53)</f>
        <v>0</v>
      </c>
      <c r="W56" s="27"/>
      <c r="X56" s="53"/>
    </row>
    <row r="57" spans="1:24" s="28" customFormat="1" ht="15.75" thickBot="1">
      <c r="A57" s="29"/>
      <c r="B57" s="347"/>
      <c r="C57" s="348"/>
      <c r="D57" s="349"/>
      <c r="E57" s="333" t="s">
        <v>456</v>
      </c>
      <c r="F57" s="334"/>
      <c r="G57" s="50">
        <f>IF(ISERROR(G56/G53),"",G56/G53)</f>
        <v>0</v>
      </c>
      <c r="H57" s="50">
        <f t="shared" ref="H57:V57" si="123">IF(ISERROR(H56/H53),"",H56/H53)</f>
        <v>0</v>
      </c>
      <c r="I57" s="50">
        <f t="shared" si="123"/>
        <v>0.16666666666666666</v>
      </c>
      <c r="J57" s="50">
        <f t="shared" si="123"/>
        <v>0</v>
      </c>
      <c r="K57" s="50">
        <f t="shared" si="123"/>
        <v>0.58333333333333337</v>
      </c>
      <c r="L57" s="50">
        <f t="shared" si="123"/>
        <v>8.3333333333333329E-2</v>
      </c>
      <c r="M57" s="50">
        <f t="shared" si="123"/>
        <v>0.5</v>
      </c>
      <c r="N57" s="50">
        <f t="shared" si="123"/>
        <v>0.33333333333333331</v>
      </c>
      <c r="O57" s="50">
        <f t="shared" si="123"/>
        <v>0.25</v>
      </c>
      <c r="P57" s="50">
        <f t="shared" si="123"/>
        <v>0.16666666666666666</v>
      </c>
      <c r="Q57" s="50">
        <f t="shared" si="123"/>
        <v>0.25</v>
      </c>
      <c r="R57" s="50">
        <f t="shared" si="123"/>
        <v>0.16666666666666666</v>
      </c>
      <c r="S57" s="50">
        <f t="shared" ref="S57:U57" si="124">IF(ISERROR(S56/S53),"",S56/S53)</f>
        <v>0.33333333333333331</v>
      </c>
      <c r="T57" s="50">
        <f t="shared" si="124"/>
        <v>0.16666666666666666</v>
      </c>
      <c r="U57" s="50">
        <f t="shared" si="124"/>
        <v>0</v>
      </c>
      <c r="V57" s="50">
        <f t="shared" si="123"/>
        <v>0</v>
      </c>
      <c r="W57" s="27"/>
      <c r="X57" s="53"/>
    </row>
    <row r="58" spans="1:24" s="53" customFormat="1" ht="15.75" thickBot="1">
      <c r="A58" s="29"/>
      <c r="G58" s="30"/>
      <c r="H58" s="30"/>
      <c r="I58" s="30"/>
      <c r="J58" s="30"/>
      <c r="K58" s="30"/>
      <c r="L58" s="30"/>
      <c r="M58" s="30"/>
      <c r="N58" s="30"/>
      <c r="O58" s="30"/>
      <c r="P58" s="30"/>
      <c r="Q58" s="30"/>
      <c r="R58" s="30"/>
      <c r="S58" s="30"/>
      <c r="T58" s="30"/>
      <c r="U58" s="30"/>
      <c r="V58" s="30"/>
      <c r="W58" s="27"/>
    </row>
    <row r="59" spans="1:24" s="53" customFormat="1" ht="75" customHeight="1" thickBot="1">
      <c r="A59" s="29"/>
      <c r="B59" s="354" t="s">
        <v>451</v>
      </c>
      <c r="C59" s="355"/>
      <c r="D59" s="324"/>
      <c r="E59" s="357"/>
      <c r="F59" s="358"/>
      <c r="G59" s="327" t="s">
        <v>470</v>
      </c>
      <c r="H59" s="328"/>
      <c r="I59" s="327" t="s">
        <v>471</v>
      </c>
      <c r="J59" s="328"/>
      <c r="K59" s="327" t="s">
        <v>472</v>
      </c>
      <c r="L59" s="328"/>
      <c r="M59" s="327" t="s">
        <v>469</v>
      </c>
      <c r="N59" s="328"/>
      <c r="O59" s="327" t="s">
        <v>473</v>
      </c>
      <c r="P59" s="328"/>
      <c r="Q59" s="327" t="s">
        <v>474</v>
      </c>
      <c r="R59" s="328"/>
      <c r="S59" s="327" t="s">
        <v>475</v>
      </c>
      <c r="T59" s="328"/>
      <c r="U59" s="327" t="s">
        <v>476</v>
      </c>
      <c r="V59" s="328"/>
      <c r="W59" s="27"/>
    </row>
    <row r="60" spans="1:24" s="53" customFormat="1" ht="15.75" thickBot="1">
      <c r="A60" s="29"/>
      <c r="B60" s="325"/>
      <c r="C60" s="356"/>
      <c r="D60" s="326"/>
      <c r="E60" s="359"/>
      <c r="F60" s="360"/>
      <c r="G60" s="43" t="s">
        <v>397</v>
      </c>
      <c r="H60" s="43" t="s">
        <v>16</v>
      </c>
      <c r="I60" s="43" t="s">
        <v>397</v>
      </c>
      <c r="J60" s="43" t="s">
        <v>16</v>
      </c>
      <c r="K60" s="43" t="s">
        <v>397</v>
      </c>
      <c r="L60" s="43" t="s">
        <v>16</v>
      </c>
      <c r="M60" s="43" t="s">
        <v>397</v>
      </c>
      <c r="N60" s="43" t="s">
        <v>16</v>
      </c>
      <c r="O60" s="43" t="s">
        <v>397</v>
      </c>
      <c r="P60" s="43" t="s">
        <v>16</v>
      </c>
      <c r="Q60" s="43" t="s">
        <v>397</v>
      </c>
      <c r="R60" s="43" t="s">
        <v>16</v>
      </c>
      <c r="S60" s="43" t="s">
        <v>397</v>
      </c>
      <c r="T60" s="43" t="s">
        <v>16</v>
      </c>
      <c r="U60" s="43" t="s">
        <v>397</v>
      </c>
      <c r="V60" s="44" t="s">
        <v>16</v>
      </c>
      <c r="W60" s="27"/>
    </row>
    <row r="61" spans="1:24" s="53" customFormat="1">
      <c r="A61" s="29"/>
      <c r="B61" s="341" t="s">
        <v>30</v>
      </c>
      <c r="C61" s="342"/>
      <c r="D61" s="343"/>
      <c r="E61" s="350" t="s">
        <v>452</v>
      </c>
      <c r="F61" s="351"/>
      <c r="G61" s="45">
        <f>SUM(G62,G64)</f>
        <v>23</v>
      </c>
      <c r="H61" s="45">
        <f t="shared" ref="H61" si="125">SUM(H62,H64)</f>
        <v>23</v>
      </c>
      <c r="I61" s="45">
        <f t="shared" ref="I61" si="126">SUM(I62,I64)</f>
        <v>23</v>
      </c>
      <c r="J61" s="45">
        <f t="shared" ref="J61" si="127">SUM(J62,J64)</f>
        <v>23</v>
      </c>
      <c r="K61" s="45">
        <f t="shared" ref="K61" si="128">SUM(K62,K64)</f>
        <v>23</v>
      </c>
      <c r="L61" s="45">
        <f t="shared" ref="L61" si="129">SUM(L62,L64)</f>
        <v>23</v>
      </c>
      <c r="M61" s="45">
        <f t="shared" ref="M61" si="130">SUM(M62,M64)</f>
        <v>23</v>
      </c>
      <c r="N61" s="45">
        <f t="shared" ref="N61" si="131">SUM(N62,N64)</f>
        <v>23</v>
      </c>
      <c r="O61" s="45">
        <f t="shared" ref="O61" si="132">SUM(O62,O64)</f>
        <v>23</v>
      </c>
      <c r="P61" s="45">
        <f t="shared" ref="P61" si="133">SUM(P62,P64)</f>
        <v>23</v>
      </c>
      <c r="Q61" s="45">
        <f t="shared" ref="Q61" si="134">SUM(Q62,Q64)</f>
        <v>23</v>
      </c>
      <c r="R61" s="45">
        <f t="shared" ref="R61:U61" si="135">SUM(R62,R64)</f>
        <v>23</v>
      </c>
      <c r="S61" s="45">
        <f t="shared" si="135"/>
        <v>23</v>
      </c>
      <c r="T61" s="45">
        <f t="shared" si="135"/>
        <v>23</v>
      </c>
      <c r="U61" s="45">
        <f t="shared" si="135"/>
        <v>23</v>
      </c>
      <c r="V61" s="46">
        <f t="shared" ref="V61" si="136">SUM(V62,V64)</f>
        <v>23</v>
      </c>
      <c r="W61" s="27"/>
    </row>
    <row r="62" spans="1:24" s="53" customFormat="1">
      <c r="A62" s="29"/>
      <c r="B62" s="344"/>
      <c r="C62" s="345"/>
      <c r="D62" s="346"/>
      <c r="E62" s="352" t="s">
        <v>453</v>
      </c>
      <c r="F62" s="353"/>
      <c r="G62" s="47">
        <f>COUNTIFS('National Conditions'!G$23:G$172,$E62,'National Conditions'!$C$23:$C$172,$B61)</f>
        <v>23</v>
      </c>
      <c r="H62" s="47">
        <f>COUNTIFS('National Conditions'!H$23:H$172,$E62,'National Conditions'!$C$23:$C$172,$B61)</f>
        <v>22</v>
      </c>
      <c r="I62" s="47">
        <f>COUNTIFS('National Conditions'!I$23:I$172,$E62,'National Conditions'!$C$23:$C$172,$B61)</f>
        <v>22</v>
      </c>
      <c r="J62" s="47">
        <f>COUNTIFS('National Conditions'!J$23:J$172,$E62,'National Conditions'!$C$23:$C$172,$B61)</f>
        <v>22</v>
      </c>
      <c r="K62" s="47">
        <f>COUNTIFS('National Conditions'!K$23:K$172,$E62,'National Conditions'!$C$23:$C$172,$B61)</f>
        <v>11</v>
      </c>
      <c r="L62" s="47">
        <f>COUNTIFS('National Conditions'!L$23:L$172,$E62,'National Conditions'!$C$23:$C$172,$B61)</f>
        <v>18</v>
      </c>
      <c r="M62" s="47">
        <f>COUNTIFS('National Conditions'!M$23:M$172,$E62,'National Conditions'!$C$23:$C$172,$B61)</f>
        <v>8</v>
      </c>
      <c r="N62" s="47">
        <f>COUNTIFS('National Conditions'!N$23:N$172,$E62,'National Conditions'!$C$23:$C$172,$B61)</f>
        <v>14</v>
      </c>
      <c r="O62" s="47">
        <f>COUNTIFS('National Conditions'!O$23:O$172,$E62,'National Conditions'!$C$23:$C$172,$B61)</f>
        <v>20</v>
      </c>
      <c r="P62" s="47">
        <f>COUNTIFS('National Conditions'!P$23:P$172,$E62,'National Conditions'!$C$23:$C$172,$B61)</f>
        <v>21</v>
      </c>
      <c r="Q62" s="47">
        <f>COUNTIFS('National Conditions'!Q$23:Q$172,$E62,'National Conditions'!$C$23:$C$172,$B61)</f>
        <v>20</v>
      </c>
      <c r="R62" s="47">
        <f>COUNTIFS('National Conditions'!R$23:R$172,$E62,'National Conditions'!$C$23:$C$172,$B61)</f>
        <v>20</v>
      </c>
      <c r="S62" s="47">
        <f>COUNTIFS('National Conditions'!S$23:S$172,$E62,'National Conditions'!$C$23:$C$172,$B61)</f>
        <v>10</v>
      </c>
      <c r="T62" s="47">
        <f>COUNTIFS('National Conditions'!T$23:T$172,$E62,'National Conditions'!$C$23:$C$172,$B61)</f>
        <v>19</v>
      </c>
      <c r="U62" s="47">
        <f>COUNTIFS('National Conditions'!U$23:U$172,$E62,'National Conditions'!$C$23:$C$172,$B61)</f>
        <v>18</v>
      </c>
      <c r="V62" s="48">
        <f>COUNTIFS('National Conditions'!V$23:V$172,$E62,'National Conditions'!$C$23:$C$172,$B61)</f>
        <v>19</v>
      </c>
      <c r="W62" s="27"/>
    </row>
    <row r="63" spans="1:24" s="53" customFormat="1">
      <c r="A63" s="29"/>
      <c r="B63" s="344"/>
      <c r="C63" s="345"/>
      <c r="D63" s="346"/>
      <c r="E63" s="352" t="s">
        <v>454</v>
      </c>
      <c r="F63" s="353"/>
      <c r="G63" s="54">
        <f>IF(ISERROR(G62/G61),"",G62/G61)</f>
        <v>1</v>
      </c>
      <c r="H63" s="54">
        <f t="shared" ref="H63" si="137">IF(ISERROR(H62/H61),"",H62/H61)</f>
        <v>0.95652173913043481</v>
      </c>
      <c r="I63" s="54">
        <f t="shared" ref="I63" si="138">IF(ISERROR(I62/I61),"",I62/I61)</f>
        <v>0.95652173913043481</v>
      </c>
      <c r="J63" s="54">
        <f t="shared" ref="J63" si="139">IF(ISERROR(J62/J61),"",J62/J61)</f>
        <v>0.95652173913043481</v>
      </c>
      <c r="K63" s="54">
        <f t="shared" ref="K63" si="140">IF(ISERROR(K62/K61),"",K62/K61)</f>
        <v>0.47826086956521741</v>
      </c>
      <c r="L63" s="54">
        <f t="shared" ref="L63" si="141">IF(ISERROR(L62/L61),"",L62/L61)</f>
        <v>0.78260869565217395</v>
      </c>
      <c r="M63" s="54">
        <f t="shared" ref="M63" si="142">IF(ISERROR(M62/M61),"",M62/M61)</f>
        <v>0.34782608695652173</v>
      </c>
      <c r="N63" s="54">
        <f t="shared" ref="N63" si="143">IF(ISERROR(N62/N61),"",N62/N61)</f>
        <v>0.60869565217391308</v>
      </c>
      <c r="O63" s="54">
        <f t="shared" ref="O63" si="144">IF(ISERROR(O62/O61),"",O62/O61)</f>
        <v>0.86956521739130432</v>
      </c>
      <c r="P63" s="54">
        <f t="shared" ref="P63" si="145">IF(ISERROR(P62/P61),"",P62/P61)</f>
        <v>0.91304347826086951</v>
      </c>
      <c r="Q63" s="54">
        <f t="shared" ref="Q63" si="146">IF(ISERROR(Q62/Q61),"",Q62/Q61)</f>
        <v>0.86956521739130432</v>
      </c>
      <c r="R63" s="54">
        <f t="shared" ref="R63:U63" si="147">IF(ISERROR(R62/R61),"",R62/R61)</f>
        <v>0.86956521739130432</v>
      </c>
      <c r="S63" s="54">
        <f t="shared" si="147"/>
        <v>0.43478260869565216</v>
      </c>
      <c r="T63" s="54">
        <f t="shared" si="147"/>
        <v>0.82608695652173914</v>
      </c>
      <c r="U63" s="54">
        <f t="shared" si="147"/>
        <v>0.78260869565217395</v>
      </c>
      <c r="V63" s="49">
        <f t="shared" ref="V63" si="148">IF(ISERROR(V62/V61),"",V62/V61)</f>
        <v>0.82608695652173914</v>
      </c>
      <c r="W63" s="27"/>
    </row>
    <row r="64" spans="1:24" s="53" customFormat="1">
      <c r="A64" s="29"/>
      <c r="B64" s="344"/>
      <c r="C64" s="345"/>
      <c r="D64" s="346"/>
      <c r="E64" s="352" t="s">
        <v>455</v>
      </c>
      <c r="F64" s="353"/>
      <c r="G64" s="47">
        <f>COUNTIFS('National Conditions'!G$23:G$172,$E64,'National Conditions'!$C$23:$C$172,$B61)</f>
        <v>0</v>
      </c>
      <c r="H64" s="47">
        <f>COUNTIFS('National Conditions'!H$23:H$172,$E64,'National Conditions'!$C$23:$C$172,$B61)</f>
        <v>1</v>
      </c>
      <c r="I64" s="47">
        <f>COUNTIFS('National Conditions'!I$23:I$172,$E64,'National Conditions'!$C$23:$C$172,$B61)</f>
        <v>1</v>
      </c>
      <c r="J64" s="47">
        <f>COUNTIFS('National Conditions'!J$23:J$172,$E64,'National Conditions'!$C$23:$C$172,$B61)</f>
        <v>1</v>
      </c>
      <c r="K64" s="47">
        <f>COUNTIFS('National Conditions'!K$23:K$172,$E64,'National Conditions'!$C$23:$C$172,$B61)</f>
        <v>12</v>
      </c>
      <c r="L64" s="47">
        <f>COUNTIFS('National Conditions'!L$23:L$172,$E64,'National Conditions'!$C$23:$C$172,$B61)</f>
        <v>5</v>
      </c>
      <c r="M64" s="47">
        <f>COUNTIFS('National Conditions'!M$23:M$172,$E64,'National Conditions'!$C$23:$C$172,$B61)</f>
        <v>15</v>
      </c>
      <c r="N64" s="47">
        <f>COUNTIFS('National Conditions'!N$23:N$172,$E64,'National Conditions'!$C$23:$C$172,$B61)</f>
        <v>9</v>
      </c>
      <c r="O64" s="47">
        <f>COUNTIFS('National Conditions'!O$23:O$172,$E64,'National Conditions'!$C$23:$C$172,$B61)</f>
        <v>3</v>
      </c>
      <c r="P64" s="47">
        <f>COUNTIFS('National Conditions'!P$23:P$172,$E64,'National Conditions'!$C$23:$C$172,$B61)</f>
        <v>2</v>
      </c>
      <c r="Q64" s="47">
        <f>COUNTIFS('National Conditions'!Q$23:Q$172,$E64,'National Conditions'!$C$23:$C$172,$B61)</f>
        <v>3</v>
      </c>
      <c r="R64" s="47">
        <f>COUNTIFS('National Conditions'!R$23:R$172,$E64,'National Conditions'!$C$23:$C$172,$B61)</f>
        <v>3</v>
      </c>
      <c r="S64" s="47">
        <f>COUNTIFS('National Conditions'!S$23:S$172,$E64,'National Conditions'!$C$23:$C$172,$B61)</f>
        <v>13</v>
      </c>
      <c r="T64" s="47">
        <f>COUNTIFS('National Conditions'!T$23:T$172,$E64,'National Conditions'!$C$23:$C$172,$B61)</f>
        <v>4</v>
      </c>
      <c r="U64" s="47">
        <f>COUNTIFS('National Conditions'!U$23:U$172,$E64,'National Conditions'!$C$23:$C$172,$B61)</f>
        <v>5</v>
      </c>
      <c r="V64" s="48">
        <f>COUNTIFS('National Conditions'!V$23:V$172,$E64,'National Conditions'!$C$23:$C$172,$B61)</f>
        <v>4</v>
      </c>
      <c r="W64" s="27"/>
    </row>
    <row r="65" spans="1:23" s="53" customFormat="1" ht="15.75" thickBot="1">
      <c r="A65" s="29"/>
      <c r="B65" s="347"/>
      <c r="C65" s="348"/>
      <c r="D65" s="349"/>
      <c r="E65" s="333" t="s">
        <v>456</v>
      </c>
      <c r="F65" s="334"/>
      <c r="G65" s="50">
        <f>IF(ISERROR(G64/G61),"",G64/G61)</f>
        <v>0</v>
      </c>
      <c r="H65" s="50">
        <f t="shared" ref="H65" si="149">IF(ISERROR(H64/H61),"",H64/H61)</f>
        <v>4.3478260869565216E-2</v>
      </c>
      <c r="I65" s="50">
        <f t="shared" ref="I65" si="150">IF(ISERROR(I64/I61),"",I64/I61)</f>
        <v>4.3478260869565216E-2</v>
      </c>
      <c r="J65" s="50">
        <f t="shared" ref="J65" si="151">IF(ISERROR(J64/J61),"",J64/J61)</f>
        <v>4.3478260869565216E-2</v>
      </c>
      <c r="K65" s="50">
        <f t="shared" ref="K65" si="152">IF(ISERROR(K64/K61),"",K64/K61)</f>
        <v>0.52173913043478259</v>
      </c>
      <c r="L65" s="50">
        <f t="shared" ref="L65" si="153">IF(ISERROR(L64/L61),"",L64/L61)</f>
        <v>0.21739130434782608</v>
      </c>
      <c r="M65" s="50">
        <f t="shared" ref="M65" si="154">IF(ISERROR(M64/M61),"",M64/M61)</f>
        <v>0.65217391304347827</v>
      </c>
      <c r="N65" s="50">
        <f t="shared" ref="N65" si="155">IF(ISERROR(N64/N61),"",N64/N61)</f>
        <v>0.39130434782608697</v>
      </c>
      <c r="O65" s="50">
        <f t="shared" ref="O65" si="156">IF(ISERROR(O64/O61),"",O64/O61)</f>
        <v>0.13043478260869565</v>
      </c>
      <c r="P65" s="50">
        <f t="shared" ref="P65" si="157">IF(ISERROR(P64/P61),"",P64/P61)</f>
        <v>8.6956521739130432E-2</v>
      </c>
      <c r="Q65" s="50">
        <f t="shared" ref="Q65" si="158">IF(ISERROR(Q64/Q61),"",Q64/Q61)</f>
        <v>0.13043478260869565</v>
      </c>
      <c r="R65" s="50">
        <f t="shared" ref="R65:U65" si="159">IF(ISERROR(R64/R61),"",R64/R61)</f>
        <v>0.13043478260869565</v>
      </c>
      <c r="S65" s="50">
        <f t="shared" si="159"/>
        <v>0.56521739130434778</v>
      </c>
      <c r="T65" s="50">
        <f t="shared" si="159"/>
        <v>0.17391304347826086</v>
      </c>
      <c r="U65" s="50">
        <f t="shared" si="159"/>
        <v>0.21739130434782608</v>
      </c>
      <c r="V65" s="50">
        <f t="shared" ref="V65" si="160">IF(ISERROR(V64/V61),"",V64/V61)</f>
        <v>0.17391304347826086</v>
      </c>
      <c r="W65" s="27"/>
    </row>
    <row r="66" spans="1:23" s="53" customFormat="1" ht="15.75" thickBot="1">
      <c r="A66" s="29"/>
      <c r="G66" s="30"/>
      <c r="H66" s="30"/>
      <c r="I66" s="30"/>
      <c r="J66" s="30"/>
      <c r="K66" s="30"/>
      <c r="L66" s="30"/>
      <c r="M66" s="30"/>
      <c r="N66" s="30"/>
      <c r="O66" s="30"/>
      <c r="P66" s="30"/>
      <c r="Q66" s="30"/>
      <c r="R66" s="30"/>
      <c r="S66" s="30"/>
      <c r="T66" s="30"/>
      <c r="U66" s="30"/>
      <c r="V66" s="30"/>
      <c r="W66" s="27"/>
    </row>
    <row r="67" spans="1:23" s="53" customFormat="1" ht="75" customHeight="1" thickBot="1">
      <c r="A67" s="29"/>
      <c r="B67" s="354" t="s">
        <v>451</v>
      </c>
      <c r="C67" s="355"/>
      <c r="D67" s="324"/>
      <c r="E67" s="357"/>
      <c r="F67" s="358"/>
      <c r="G67" s="327" t="s">
        <v>470</v>
      </c>
      <c r="H67" s="328"/>
      <c r="I67" s="327" t="s">
        <v>471</v>
      </c>
      <c r="J67" s="328"/>
      <c r="K67" s="327" t="s">
        <v>472</v>
      </c>
      <c r="L67" s="328"/>
      <c r="M67" s="327" t="s">
        <v>469</v>
      </c>
      <c r="N67" s="328"/>
      <c r="O67" s="327" t="s">
        <v>473</v>
      </c>
      <c r="P67" s="328"/>
      <c r="Q67" s="327" t="s">
        <v>474</v>
      </c>
      <c r="R67" s="328"/>
      <c r="S67" s="327" t="s">
        <v>475</v>
      </c>
      <c r="T67" s="328"/>
      <c r="U67" s="327" t="s">
        <v>476</v>
      </c>
      <c r="V67" s="328"/>
      <c r="W67" s="27"/>
    </row>
    <row r="68" spans="1:23" s="53" customFormat="1" ht="15.75" thickBot="1">
      <c r="A68" s="29"/>
      <c r="B68" s="325"/>
      <c r="C68" s="356"/>
      <c r="D68" s="326"/>
      <c r="E68" s="359"/>
      <c r="F68" s="360"/>
      <c r="G68" s="43" t="s">
        <v>397</v>
      </c>
      <c r="H68" s="43" t="s">
        <v>16</v>
      </c>
      <c r="I68" s="43" t="s">
        <v>397</v>
      </c>
      <c r="J68" s="43" t="s">
        <v>16</v>
      </c>
      <c r="K68" s="43" t="s">
        <v>397</v>
      </c>
      <c r="L68" s="43" t="s">
        <v>16</v>
      </c>
      <c r="M68" s="43" t="s">
        <v>397</v>
      </c>
      <c r="N68" s="43" t="s">
        <v>16</v>
      </c>
      <c r="O68" s="43" t="s">
        <v>397</v>
      </c>
      <c r="P68" s="43" t="s">
        <v>16</v>
      </c>
      <c r="Q68" s="43" t="s">
        <v>397</v>
      </c>
      <c r="R68" s="43" t="s">
        <v>16</v>
      </c>
      <c r="S68" s="43" t="s">
        <v>397</v>
      </c>
      <c r="T68" s="43" t="s">
        <v>16</v>
      </c>
      <c r="U68" s="43" t="s">
        <v>397</v>
      </c>
      <c r="V68" s="44" t="s">
        <v>16</v>
      </c>
      <c r="W68" s="27"/>
    </row>
    <row r="69" spans="1:23" s="53" customFormat="1">
      <c r="A69" s="29"/>
      <c r="B69" s="341" t="s">
        <v>32</v>
      </c>
      <c r="C69" s="342"/>
      <c r="D69" s="343"/>
      <c r="E69" s="350" t="s">
        <v>452</v>
      </c>
      <c r="F69" s="351"/>
      <c r="G69" s="45">
        <f>SUM(G70,G72)</f>
        <v>15</v>
      </c>
      <c r="H69" s="45">
        <f t="shared" ref="H69" si="161">SUM(H70,H72)</f>
        <v>15</v>
      </c>
      <c r="I69" s="45">
        <f t="shared" ref="I69" si="162">SUM(I70,I72)</f>
        <v>15</v>
      </c>
      <c r="J69" s="45">
        <f t="shared" ref="J69" si="163">SUM(J70,J72)</f>
        <v>15</v>
      </c>
      <c r="K69" s="45">
        <f t="shared" ref="K69" si="164">SUM(K70,K72)</f>
        <v>15</v>
      </c>
      <c r="L69" s="45">
        <f t="shared" ref="L69" si="165">SUM(L70,L72)</f>
        <v>15</v>
      </c>
      <c r="M69" s="45">
        <f t="shared" ref="M69" si="166">SUM(M70,M72)</f>
        <v>15</v>
      </c>
      <c r="N69" s="45">
        <f t="shared" ref="N69" si="167">SUM(N70,N72)</f>
        <v>15</v>
      </c>
      <c r="O69" s="45">
        <f t="shared" ref="O69" si="168">SUM(O70,O72)</f>
        <v>15</v>
      </c>
      <c r="P69" s="45">
        <f t="shared" ref="P69" si="169">SUM(P70,P72)</f>
        <v>15</v>
      </c>
      <c r="Q69" s="45">
        <f t="shared" ref="Q69" si="170">SUM(Q70,Q72)</f>
        <v>15</v>
      </c>
      <c r="R69" s="45">
        <f t="shared" ref="R69:U69" si="171">SUM(R70,R72)</f>
        <v>15</v>
      </c>
      <c r="S69" s="45">
        <f t="shared" si="171"/>
        <v>15</v>
      </c>
      <c r="T69" s="45">
        <f t="shared" si="171"/>
        <v>15</v>
      </c>
      <c r="U69" s="45">
        <f t="shared" si="171"/>
        <v>15</v>
      </c>
      <c r="V69" s="46">
        <f t="shared" ref="V69" si="172">SUM(V70,V72)</f>
        <v>15</v>
      </c>
      <c r="W69" s="27"/>
    </row>
    <row r="70" spans="1:23" s="53" customFormat="1">
      <c r="A70" s="29"/>
      <c r="B70" s="344"/>
      <c r="C70" s="345"/>
      <c r="D70" s="346"/>
      <c r="E70" s="352" t="s">
        <v>453</v>
      </c>
      <c r="F70" s="353"/>
      <c r="G70" s="47">
        <f>COUNTIFS('National Conditions'!G$23:G$172,$E70,'National Conditions'!$C$23:$C$172,$B69)</f>
        <v>14</v>
      </c>
      <c r="H70" s="47">
        <f>COUNTIFS('National Conditions'!H$23:H$172,$E70,'National Conditions'!$C$23:$C$172,$B69)</f>
        <v>15</v>
      </c>
      <c r="I70" s="47">
        <f>COUNTIFS('National Conditions'!I$23:I$172,$E70,'National Conditions'!$C$23:$C$172,$B69)</f>
        <v>14</v>
      </c>
      <c r="J70" s="47">
        <f>COUNTIFS('National Conditions'!J$23:J$172,$E70,'National Conditions'!$C$23:$C$172,$B69)</f>
        <v>15</v>
      </c>
      <c r="K70" s="47">
        <f>COUNTIFS('National Conditions'!K$23:K$172,$E70,'National Conditions'!$C$23:$C$172,$B69)</f>
        <v>8</v>
      </c>
      <c r="L70" s="47">
        <f>COUNTIFS('National Conditions'!L$23:L$172,$E70,'National Conditions'!$C$23:$C$172,$B69)</f>
        <v>11</v>
      </c>
      <c r="M70" s="47">
        <f>COUNTIFS('National Conditions'!M$23:M$172,$E70,'National Conditions'!$C$23:$C$172,$B69)</f>
        <v>6</v>
      </c>
      <c r="N70" s="47">
        <f>COUNTIFS('National Conditions'!N$23:N$172,$E70,'National Conditions'!$C$23:$C$172,$B69)</f>
        <v>12</v>
      </c>
      <c r="O70" s="47">
        <f>COUNTIFS('National Conditions'!O$23:O$172,$E70,'National Conditions'!$C$23:$C$172,$B69)</f>
        <v>15</v>
      </c>
      <c r="P70" s="47">
        <f>COUNTIFS('National Conditions'!P$23:P$172,$E70,'National Conditions'!$C$23:$C$172,$B69)</f>
        <v>15</v>
      </c>
      <c r="Q70" s="47">
        <f>COUNTIFS('National Conditions'!Q$23:Q$172,$E70,'National Conditions'!$C$23:$C$172,$B69)</f>
        <v>13</v>
      </c>
      <c r="R70" s="47">
        <f>COUNTIFS('National Conditions'!R$23:R$172,$E70,'National Conditions'!$C$23:$C$172,$B69)</f>
        <v>14</v>
      </c>
      <c r="S70" s="47">
        <f>COUNTIFS('National Conditions'!S$23:S$172,$E70,'National Conditions'!$C$23:$C$172,$B69)</f>
        <v>8</v>
      </c>
      <c r="T70" s="47">
        <f>COUNTIFS('National Conditions'!T$23:T$172,$E70,'National Conditions'!$C$23:$C$172,$B69)</f>
        <v>10</v>
      </c>
      <c r="U70" s="47">
        <f>COUNTIFS('National Conditions'!U$23:U$172,$E70,'National Conditions'!$C$23:$C$172,$B69)</f>
        <v>15</v>
      </c>
      <c r="V70" s="48">
        <f>COUNTIFS('National Conditions'!V$23:V$172,$E70,'National Conditions'!$C$23:$C$172,$B69)</f>
        <v>14</v>
      </c>
      <c r="W70" s="27"/>
    </row>
    <row r="71" spans="1:23" s="53" customFormat="1">
      <c r="A71" s="29"/>
      <c r="B71" s="344"/>
      <c r="C71" s="345"/>
      <c r="D71" s="346"/>
      <c r="E71" s="352" t="s">
        <v>454</v>
      </c>
      <c r="F71" s="353"/>
      <c r="G71" s="54">
        <f>IF(ISERROR(G70/G69),"",G70/G69)</f>
        <v>0.93333333333333335</v>
      </c>
      <c r="H71" s="54">
        <f t="shared" ref="H71" si="173">IF(ISERROR(H70/H69),"",H70/H69)</f>
        <v>1</v>
      </c>
      <c r="I71" s="54">
        <f t="shared" ref="I71" si="174">IF(ISERROR(I70/I69),"",I70/I69)</f>
        <v>0.93333333333333335</v>
      </c>
      <c r="J71" s="54">
        <f t="shared" ref="J71" si="175">IF(ISERROR(J70/J69),"",J70/J69)</f>
        <v>1</v>
      </c>
      <c r="K71" s="54">
        <f t="shared" ref="K71" si="176">IF(ISERROR(K70/K69),"",K70/K69)</f>
        <v>0.53333333333333333</v>
      </c>
      <c r="L71" s="54">
        <f t="shared" ref="L71" si="177">IF(ISERROR(L70/L69),"",L70/L69)</f>
        <v>0.73333333333333328</v>
      </c>
      <c r="M71" s="54">
        <f t="shared" ref="M71" si="178">IF(ISERROR(M70/M69),"",M70/M69)</f>
        <v>0.4</v>
      </c>
      <c r="N71" s="54">
        <f t="shared" ref="N71" si="179">IF(ISERROR(N70/N69),"",N70/N69)</f>
        <v>0.8</v>
      </c>
      <c r="O71" s="54">
        <f t="shared" ref="O71" si="180">IF(ISERROR(O70/O69),"",O70/O69)</f>
        <v>1</v>
      </c>
      <c r="P71" s="54">
        <f t="shared" ref="P71" si="181">IF(ISERROR(P70/P69),"",P70/P69)</f>
        <v>1</v>
      </c>
      <c r="Q71" s="54">
        <f t="shared" ref="Q71" si="182">IF(ISERROR(Q70/Q69),"",Q70/Q69)</f>
        <v>0.8666666666666667</v>
      </c>
      <c r="R71" s="54">
        <f t="shared" ref="R71:U71" si="183">IF(ISERROR(R70/R69),"",R70/R69)</f>
        <v>0.93333333333333335</v>
      </c>
      <c r="S71" s="54">
        <f t="shared" si="183"/>
        <v>0.53333333333333333</v>
      </c>
      <c r="T71" s="54">
        <f t="shared" si="183"/>
        <v>0.66666666666666663</v>
      </c>
      <c r="U71" s="54">
        <f t="shared" si="183"/>
        <v>1</v>
      </c>
      <c r="V71" s="49">
        <f t="shared" ref="V71" si="184">IF(ISERROR(V70/V69),"",V70/V69)</f>
        <v>0.93333333333333335</v>
      </c>
      <c r="W71" s="27"/>
    </row>
    <row r="72" spans="1:23" s="53" customFormat="1">
      <c r="A72" s="29"/>
      <c r="B72" s="344"/>
      <c r="C72" s="345"/>
      <c r="D72" s="346"/>
      <c r="E72" s="352" t="s">
        <v>455</v>
      </c>
      <c r="F72" s="353"/>
      <c r="G72" s="47">
        <f>COUNTIFS('National Conditions'!G$23:G$172,$E72,'National Conditions'!$C$23:$C$172,$B69)</f>
        <v>1</v>
      </c>
      <c r="H72" s="47">
        <f>COUNTIFS('National Conditions'!H$23:H$172,$E72,'National Conditions'!$C$23:$C$172,$B69)</f>
        <v>0</v>
      </c>
      <c r="I72" s="47">
        <f>COUNTIFS('National Conditions'!I$23:I$172,$E72,'National Conditions'!$C$23:$C$172,$B69)</f>
        <v>1</v>
      </c>
      <c r="J72" s="47">
        <f>COUNTIFS('National Conditions'!J$23:J$172,$E72,'National Conditions'!$C$23:$C$172,$B69)</f>
        <v>0</v>
      </c>
      <c r="K72" s="47">
        <f>COUNTIFS('National Conditions'!K$23:K$172,$E72,'National Conditions'!$C$23:$C$172,$B69)</f>
        <v>7</v>
      </c>
      <c r="L72" s="47">
        <f>COUNTIFS('National Conditions'!L$23:L$172,$E72,'National Conditions'!$C$23:$C$172,$B69)</f>
        <v>4</v>
      </c>
      <c r="M72" s="47">
        <f>COUNTIFS('National Conditions'!M$23:M$172,$E72,'National Conditions'!$C$23:$C$172,$B69)</f>
        <v>9</v>
      </c>
      <c r="N72" s="47">
        <f>COUNTIFS('National Conditions'!N$23:N$172,$E72,'National Conditions'!$C$23:$C$172,$B69)</f>
        <v>3</v>
      </c>
      <c r="O72" s="47">
        <f>COUNTIFS('National Conditions'!O$23:O$172,$E72,'National Conditions'!$C$23:$C$172,$B69)</f>
        <v>0</v>
      </c>
      <c r="P72" s="47">
        <f>COUNTIFS('National Conditions'!P$23:P$172,$E72,'National Conditions'!$C$23:$C$172,$B69)</f>
        <v>0</v>
      </c>
      <c r="Q72" s="47">
        <f>COUNTIFS('National Conditions'!Q$23:Q$172,$E72,'National Conditions'!$C$23:$C$172,$B69)</f>
        <v>2</v>
      </c>
      <c r="R72" s="47">
        <f>COUNTIFS('National Conditions'!R$23:R$172,$E72,'National Conditions'!$C$23:$C$172,$B69)</f>
        <v>1</v>
      </c>
      <c r="S72" s="47">
        <f>COUNTIFS('National Conditions'!S$23:S$172,$E72,'National Conditions'!$C$23:$C$172,$B69)</f>
        <v>7</v>
      </c>
      <c r="T72" s="47">
        <f>COUNTIFS('National Conditions'!T$23:T$172,$E72,'National Conditions'!$C$23:$C$172,$B69)</f>
        <v>5</v>
      </c>
      <c r="U72" s="47">
        <f>COUNTIFS('National Conditions'!U$23:U$172,$E72,'National Conditions'!$C$23:$C$172,$B69)</f>
        <v>0</v>
      </c>
      <c r="V72" s="48">
        <f>COUNTIFS('National Conditions'!V$23:V$172,$E72,'National Conditions'!$C$23:$C$172,$B69)</f>
        <v>1</v>
      </c>
      <c r="W72" s="27"/>
    </row>
    <row r="73" spans="1:23" s="53" customFormat="1" ht="15.75" thickBot="1">
      <c r="A73" s="29"/>
      <c r="B73" s="347"/>
      <c r="C73" s="348"/>
      <c r="D73" s="349"/>
      <c r="E73" s="333" t="s">
        <v>456</v>
      </c>
      <c r="F73" s="334"/>
      <c r="G73" s="50">
        <f>IF(ISERROR(G72/G69),"",G72/G69)</f>
        <v>6.6666666666666666E-2</v>
      </c>
      <c r="H73" s="50">
        <f t="shared" ref="H73" si="185">IF(ISERROR(H72/H69),"",H72/H69)</f>
        <v>0</v>
      </c>
      <c r="I73" s="50">
        <f t="shared" ref="I73" si="186">IF(ISERROR(I72/I69),"",I72/I69)</f>
        <v>6.6666666666666666E-2</v>
      </c>
      <c r="J73" s="50">
        <f t="shared" ref="J73" si="187">IF(ISERROR(J72/J69),"",J72/J69)</f>
        <v>0</v>
      </c>
      <c r="K73" s="50">
        <f t="shared" ref="K73" si="188">IF(ISERROR(K72/K69),"",K72/K69)</f>
        <v>0.46666666666666667</v>
      </c>
      <c r="L73" s="50">
        <f t="shared" ref="L73" si="189">IF(ISERROR(L72/L69),"",L72/L69)</f>
        <v>0.26666666666666666</v>
      </c>
      <c r="M73" s="50">
        <f t="shared" ref="M73" si="190">IF(ISERROR(M72/M69),"",M72/M69)</f>
        <v>0.6</v>
      </c>
      <c r="N73" s="50">
        <f t="shared" ref="N73" si="191">IF(ISERROR(N72/N69),"",N72/N69)</f>
        <v>0.2</v>
      </c>
      <c r="O73" s="50">
        <f t="shared" ref="O73" si="192">IF(ISERROR(O72/O69),"",O72/O69)</f>
        <v>0</v>
      </c>
      <c r="P73" s="50">
        <f t="shared" ref="P73" si="193">IF(ISERROR(P72/P69),"",P72/P69)</f>
        <v>0</v>
      </c>
      <c r="Q73" s="50">
        <f t="shared" ref="Q73" si="194">IF(ISERROR(Q72/Q69),"",Q72/Q69)</f>
        <v>0.13333333333333333</v>
      </c>
      <c r="R73" s="50">
        <f t="shared" ref="R73:U73" si="195">IF(ISERROR(R72/R69),"",R72/R69)</f>
        <v>6.6666666666666666E-2</v>
      </c>
      <c r="S73" s="50">
        <f t="shared" si="195"/>
        <v>0.46666666666666667</v>
      </c>
      <c r="T73" s="50">
        <f t="shared" si="195"/>
        <v>0.33333333333333331</v>
      </c>
      <c r="U73" s="50">
        <f t="shared" si="195"/>
        <v>0</v>
      </c>
      <c r="V73" s="50">
        <f t="shared" ref="V73" si="196">IF(ISERROR(V72/V69),"",V72/V69)</f>
        <v>6.6666666666666666E-2</v>
      </c>
      <c r="W73" s="27"/>
    </row>
    <row r="74" spans="1:23" s="53" customFormat="1" ht="15.75" thickBot="1">
      <c r="A74" s="29"/>
      <c r="G74" s="30"/>
      <c r="H74" s="30"/>
      <c r="I74" s="30"/>
      <c r="J74" s="30"/>
      <c r="K74" s="30"/>
      <c r="L74" s="30"/>
      <c r="M74" s="30"/>
      <c r="N74" s="30"/>
      <c r="O74" s="30"/>
      <c r="P74" s="30"/>
      <c r="Q74" s="30"/>
      <c r="R74" s="30"/>
      <c r="S74" s="30"/>
      <c r="T74" s="30"/>
      <c r="U74" s="30"/>
      <c r="V74" s="30"/>
      <c r="W74" s="27"/>
    </row>
    <row r="75" spans="1:23" s="53" customFormat="1" ht="75" customHeight="1" thickBot="1">
      <c r="A75" s="29"/>
      <c r="B75" s="354" t="s">
        <v>451</v>
      </c>
      <c r="C75" s="355"/>
      <c r="D75" s="324"/>
      <c r="E75" s="357"/>
      <c r="F75" s="358"/>
      <c r="G75" s="327" t="s">
        <v>470</v>
      </c>
      <c r="H75" s="328"/>
      <c r="I75" s="327" t="s">
        <v>471</v>
      </c>
      <c r="J75" s="328"/>
      <c r="K75" s="327" t="s">
        <v>472</v>
      </c>
      <c r="L75" s="328"/>
      <c r="M75" s="327" t="s">
        <v>469</v>
      </c>
      <c r="N75" s="328"/>
      <c r="O75" s="327" t="s">
        <v>473</v>
      </c>
      <c r="P75" s="328"/>
      <c r="Q75" s="327" t="s">
        <v>474</v>
      </c>
      <c r="R75" s="328"/>
      <c r="S75" s="327" t="s">
        <v>475</v>
      </c>
      <c r="T75" s="328"/>
      <c r="U75" s="327" t="s">
        <v>476</v>
      </c>
      <c r="V75" s="328"/>
      <c r="W75" s="27"/>
    </row>
    <row r="76" spans="1:23" s="53" customFormat="1" ht="15.75" thickBot="1">
      <c r="A76" s="29"/>
      <c r="B76" s="325"/>
      <c r="C76" s="356"/>
      <c r="D76" s="326"/>
      <c r="E76" s="359"/>
      <c r="F76" s="360"/>
      <c r="G76" s="43" t="s">
        <v>397</v>
      </c>
      <c r="H76" s="43" t="s">
        <v>16</v>
      </c>
      <c r="I76" s="43" t="s">
        <v>397</v>
      </c>
      <c r="J76" s="43" t="s">
        <v>16</v>
      </c>
      <c r="K76" s="43" t="s">
        <v>397</v>
      </c>
      <c r="L76" s="43" t="s">
        <v>16</v>
      </c>
      <c r="M76" s="43" t="s">
        <v>397</v>
      </c>
      <c r="N76" s="43" t="s">
        <v>16</v>
      </c>
      <c r="O76" s="43" t="s">
        <v>397</v>
      </c>
      <c r="P76" s="43" t="s">
        <v>16</v>
      </c>
      <c r="Q76" s="43" t="s">
        <v>397</v>
      </c>
      <c r="R76" s="43" t="s">
        <v>16</v>
      </c>
      <c r="S76" s="43" t="s">
        <v>397</v>
      </c>
      <c r="T76" s="43" t="s">
        <v>16</v>
      </c>
      <c r="U76" s="43" t="s">
        <v>397</v>
      </c>
      <c r="V76" s="44" t="s">
        <v>16</v>
      </c>
      <c r="W76" s="27"/>
    </row>
    <row r="77" spans="1:23" s="53" customFormat="1">
      <c r="A77" s="29"/>
      <c r="B77" s="341" t="s">
        <v>34</v>
      </c>
      <c r="C77" s="342"/>
      <c r="D77" s="343"/>
      <c r="E77" s="350" t="s">
        <v>452</v>
      </c>
      <c r="F77" s="351"/>
      <c r="G77" s="45">
        <f>SUM(G78,G80)</f>
        <v>9</v>
      </c>
      <c r="H77" s="45">
        <f t="shared" ref="H77" si="197">SUM(H78,H80)</f>
        <v>9</v>
      </c>
      <c r="I77" s="45">
        <f t="shared" ref="I77" si="198">SUM(I78,I80)</f>
        <v>9</v>
      </c>
      <c r="J77" s="45">
        <f t="shared" ref="J77" si="199">SUM(J78,J80)</f>
        <v>9</v>
      </c>
      <c r="K77" s="45">
        <f t="shared" ref="K77" si="200">SUM(K78,K80)</f>
        <v>9</v>
      </c>
      <c r="L77" s="45">
        <f t="shared" ref="L77" si="201">SUM(L78,L80)</f>
        <v>9</v>
      </c>
      <c r="M77" s="45">
        <f t="shared" ref="M77" si="202">SUM(M78,M80)</f>
        <v>9</v>
      </c>
      <c r="N77" s="45">
        <f t="shared" ref="N77" si="203">SUM(N78,N80)</f>
        <v>9</v>
      </c>
      <c r="O77" s="45">
        <f t="shared" ref="O77" si="204">SUM(O78,O80)</f>
        <v>9</v>
      </c>
      <c r="P77" s="45">
        <f t="shared" ref="P77" si="205">SUM(P78,P80)</f>
        <v>9</v>
      </c>
      <c r="Q77" s="45">
        <f t="shared" ref="Q77" si="206">SUM(Q78,Q80)</f>
        <v>9</v>
      </c>
      <c r="R77" s="45">
        <f t="shared" ref="R77:U77" si="207">SUM(R78,R80)</f>
        <v>9</v>
      </c>
      <c r="S77" s="45">
        <f t="shared" si="207"/>
        <v>9</v>
      </c>
      <c r="T77" s="45">
        <f t="shared" si="207"/>
        <v>9</v>
      </c>
      <c r="U77" s="45">
        <f t="shared" si="207"/>
        <v>9</v>
      </c>
      <c r="V77" s="46">
        <f t="shared" ref="V77" si="208">SUM(V78,V80)</f>
        <v>9</v>
      </c>
      <c r="W77" s="27"/>
    </row>
    <row r="78" spans="1:23" s="53" customFormat="1">
      <c r="A78" s="29"/>
      <c r="B78" s="344"/>
      <c r="C78" s="345"/>
      <c r="D78" s="346"/>
      <c r="E78" s="352" t="s">
        <v>453</v>
      </c>
      <c r="F78" s="353"/>
      <c r="G78" s="47">
        <f>COUNTIFS('National Conditions'!G$23:G$172,$E78,'National Conditions'!$C$23:$C$172,$B77)</f>
        <v>9</v>
      </c>
      <c r="H78" s="47">
        <f>COUNTIFS('National Conditions'!H$23:H$172,$E78,'National Conditions'!$C$23:$C$172,$B77)</f>
        <v>9</v>
      </c>
      <c r="I78" s="47">
        <f>COUNTIFS('National Conditions'!I$23:I$172,$E78,'National Conditions'!$C$23:$C$172,$B77)</f>
        <v>9</v>
      </c>
      <c r="J78" s="47">
        <f>COUNTIFS('National Conditions'!J$23:J$172,$E78,'National Conditions'!$C$23:$C$172,$B77)</f>
        <v>9</v>
      </c>
      <c r="K78" s="47">
        <f>COUNTIFS('National Conditions'!K$23:K$172,$E78,'National Conditions'!$C$23:$C$172,$B77)</f>
        <v>4</v>
      </c>
      <c r="L78" s="47">
        <f>COUNTIFS('National Conditions'!L$23:L$172,$E78,'National Conditions'!$C$23:$C$172,$B77)</f>
        <v>7</v>
      </c>
      <c r="M78" s="47">
        <f>COUNTIFS('National Conditions'!M$23:M$172,$E78,'National Conditions'!$C$23:$C$172,$B77)</f>
        <v>6</v>
      </c>
      <c r="N78" s="47">
        <f>COUNTIFS('National Conditions'!N$23:N$172,$E78,'National Conditions'!$C$23:$C$172,$B77)</f>
        <v>9</v>
      </c>
      <c r="O78" s="47">
        <f>COUNTIFS('National Conditions'!O$23:O$172,$E78,'National Conditions'!$C$23:$C$172,$B77)</f>
        <v>8</v>
      </c>
      <c r="P78" s="47">
        <f>COUNTIFS('National Conditions'!P$23:P$172,$E78,'National Conditions'!$C$23:$C$172,$B77)</f>
        <v>9</v>
      </c>
      <c r="Q78" s="47">
        <f>COUNTIFS('National Conditions'!Q$23:Q$172,$E78,'National Conditions'!$C$23:$C$172,$B77)</f>
        <v>8</v>
      </c>
      <c r="R78" s="47">
        <f>COUNTIFS('National Conditions'!R$23:R$172,$E78,'National Conditions'!$C$23:$C$172,$B77)</f>
        <v>8</v>
      </c>
      <c r="S78" s="47">
        <f>COUNTIFS('National Conditions'!S$23:S$172,$E78,'National Conditions'!$C$23:$C$172,$B77)</f>
        <v>6</v>
      </c>
      <c r="T78" s="47">
        <f>COUNTIFS('National Conditions'!T$23:T$172,$E78,'National Conditions'!$C$23:$C$172,$B77)</f>
        <v>7</v>
      </c>
      <c r="U78" s="47">
        <f>COUNTIFS('National Conditions'!U$23:U$172,$E78,'National Conditions'!$C$23:$C$172,$B77)</f>
        <v>9</v>
      </c>
      <c r="V78" s="48">
        <f>COUNTIFS('National Conditions'!V$23:V$172,$E78,'National Conditions'!$C$23:$C$172,$B77)</f>
        <v>9</v>
      </c>
      <c r="W78" s="27"/>
    </row>
    <row r="79" spans="1:23" s="53" customFormat="1">
      <c r="A79" s="29"/>
      <c r="B79" s="344"/>
      <c r="C79" s="345"/>
      <c r="D79" s="346"/>
      <c r="E79" s="352" t="s">
        <v>454</v>
      </c>
      <c r="F79" s="353"/>
      <c r="G79" s="54">
        <f>IF(ISERROR(G78/G77),"",G78/G77)</f>
        <v>1</v>
      </c>
      <c r="H79" s="54">
        <f t="shared" ref="H79" si="209">IF(ISERROR(H78/H77),"",H78/H77)</f>
        <v>1</v>
      </c>
      <c r="I79" s="54">
        <f t="shared" ref="I79" si="210">IF(ISERROR(I78/I77),"",I78/I77)</f>
        <v>1</v>
      </c>
      <c r="J79" s="54">
        <f t="shared" ref="J79" si="211">IF(ISERROR(J78/J77),"",J78/J77)</f>
        <v>1</v>
      </c>
      <c r="K79" s="54">
        <f t="shared" ref="K79" si="212">IF(ISERROR(K78/K77),"",K78/K77)</f>
        <v>0.44444444444444442</v>
      </c>
      <c r="L79" s="54">
        <f t="shared" ref="L79" si="213">IF(ISERROR(L78/L77),"",L78/L77)</f>
        <v>0.77777777777777779</v>
      </c>
      <c r="M79" s="54">
        <f t="shared" ref="M79" si="214">IF(ISERROR(M78/M77),"",M78/M77)</f>
        <v>0.66666666666666663</v>
      </c>
      <c r="N79" s="54">
        <f t="shared" ref="N79" si="215">IF(ISERROR(N78/N77),"",N78/N77)</f>
        <v>1</v>
      </c>
      <c r="O79" s="54">
        <f t="shared" ref="O79" si="216">IF(ISERROR(O78/O77),"",O78/O77)</f>
        <v>0.88888888888888884</v>
      </c>
      <c r="P79" s="54">
        <f t="shared" ref="P79" si="217">IF(ISERROR(P78/P77),"",P78/P77)</f>
        <v>1</v>
      </c>
      <c r="Q79" s="54">
        <f t="shared" ref="Q79" si="218">IF(ISERROR(Q78/Q77),"",Q78/Q77)</f>
        <v>0.88888888888888884</v>
      </c>
      <c r="R79" s="54">
        <f t="shared" ref="R79:U79" si="219">IF(ISERROR(R78/R77),"",R78/R77)</f>
        <v>0.88888888888888884</v>
      </c>
      <c r="S79" s="54">
        <f t="shared" si="219"/>
        <v>0.66666666666666663</v>
      </c>
      <c r="T79" s="54">
        <f t="shared" si="219"/>
        <v>0.77777777777777779</v>
      </c>
      <c r="U79" s="54">
        <f t="shared" si="219"/>
        <v>1</v>
      </c>
      <c r="V79" s="49">
        <f t="shared" ref="V79" si="220">IF(ISERROR(V78/V77),"",V78/V77)</f>
        <v>1</v>
      </c>
      <c r="W79" s="27"/>
    </row>
    <row r="80" spans="1:23" s="53" customFormat="1">
      <c r="A80" s="29"/>
      <c r="B80" s="344"/>
      <c r="C80" s="345"/>
      <c r="D80" s="346"/>
      <c r="E80" s="352" t="s">
        <v>455</v>
      </c>
      <c r="F80" s="353"/>
      <c r="G80" s="47">
        <f>COUNTIFS('National Conditions'!G$23:G$172,$E80,'National Conditions'!$C$23:$C$172,$B77)</f>
        <v>0</v>
      </c>
      <c r="H80" s="47">
        <f>COUNTIFS('National Conditions'!H$23:H$172,$E80,'National Conditions'!$C$23:$C$172,$B77)</f>
        <v>0</v>
      </c>
      <c r="I80" s="47">
        <f>COUNTIFS('National Conditions'!I$23:I$172,$E80,'National Conditions'!$C$23:$C$172,$B77)</f>
        <v>0</v>
      </c>
      <c r="J80" s="47">
        <f>COUNTIFS('National Conditions'!J$23:J$172,$E80,'National Conditions'!$C$23:$C$172,$B77)</f>
        <v>0</v>
      </c>
      <c r="K80" s="47">
        <f>COUNTIFS('National Conditions'!K$23:K$172,$E80,'National Conditions'!$C$23:$C$172,$B77)</f>
        <v>5</v>
      </c>
      <c r="L80" s="47">
        <f>COUNTIFS('National Conditions'!L$23:L$172,$E80,'National Conditions'!$C$23:$C$172,$B77)</f>
        <v>2</v>
      </c>
      <c r="M80" s="47">
        <f>COUNTIFS('National Conditions'!M$23:M$172,$E80,'National Conditions'!$C$23:$C$172,$B77)</f>
        <v>3</v>
      </c>
      <c r="N80" s="47">
        <f>COUNTIFS('National Conditions'!N$23:N$172,$E80,'National Conditions'!$C$23:$C$172,$B77)</f>
        <v>0</v>
      </c>
      <c r="O80" s="47">
        <f>COUNTIFS('National Conditions'!O$23:O$172,$E80,'National Conditions'!$C$23:$C$172,$B77)</f>
        <v>1</v>
      </c>
      <c r="P80" s="47">
        <f>COUNTIFS('National Conditions'!P$23:P$172,$E80,'National Conditions'!$C$23:$C$172,$B77)</f>
        <v>0</v>
      </c>
      <c r="Q80" s="47">
        <f>COUNTIFS('National Conditions'!Q$23:Q$172,$E80,'National Conditions'!$C$23:$C$172,$B77)</f>
        <v>1</v>
      </c>
      <c r="R80" s="47">
        <f>COUNTIFS('National Conditions'!R$23:R$172,$E80,'National Conditions'!$C$23:$C$172,$B77)</f>
        <v>1</v>
      </c>
      <c r="S80" s="47">
        <f>COUNTIFS('National Conditions'!S$23:S$172,$E80,'National Conditions'!$C$23:$C$172,$B77)</f>
        <v>3</v>
      </c>
      <c r="T80" s="47">
        <f>COUNTIFS('National Conditions'!T$23:T$172,$E80,'National Conditions'!$C$23:$C$172,$B77)</f>
        <v>2</v>
      </c>
      <c r="U80" s="47">
        <f>COUNTIFS('National Conditions'!U$23:U$172,$E80,'National Conditions'!$C$23:$C$172,$B77)</f>
        <v>0</v>
      </c>
      <c r="V80" s="48">
        <f>COUNTIFS('National Conditions'!V$23:V$172,$E80,'National Conditions'!$C$23:$C$172,$B77)</f>
        <v>0</v>
      </c>
      <c r="W80" s="27"/>
    </row>
    <row r="81" spans="1:23" s="53" customFormat="1" ht="15.75" thickBot="1">
      <c r="A81" s="29"/>
      <c r="B81" s="347"/>
      <c r="C81" s="348"/>
      <c r="D81" s="349"/>
      <c r="E81" s="333" t="s">
        <v>456</v>
      </c>
      <c r="F81" s="334"/>
      <c r="G81" s="50">
        <f>IF(ISERROR(G80/G77),"",G80/G77)</f>
        <v>0</v>
      </c>
      <c r="H81" s="50">
        <f t="shared" ref="H81" si="221">IF(ISERROR(H80/H77),"",H80/H77)</f>
        <v>0</v>
      </c>
      <c r="I81" s="50">
        <f t="shared" ref="I81" si="222">IF(ISERROR(I80/I77),"",I80/I77)</f>
        <v>0</v>
      </c>
      <c r="J81" s="50">
        <f t="shared" ref="J81" si="223">IF(ISERROR(J80/J77),"",J80/J77)</f>
        <v>0</v>
      </c>
      <c r="K81" s="50">
        <f t="shared" ref="K81" si="224">IF(ISERROR(K80/K77),"",K80/K77)</f>
        <v>0.55555555555555558</v>
      </c>
      <c r="L81" s="50">
        <f t="shared" ref="L81" si="225">IF(ISERROR(L80/L77),"",L80/L77)</f>
        <v>0.22222222222222221</v>
      </c>
      <c r="M81" s="50">
        <f t="shared" ref="M81" si="226">IF(ISERROR(M80/M77),"",M80/M77)</f>
        <v>0.33333333333333331</v>
      </c>
      <c r="N81" s="50">
        <f t="shared" ref="N81" si="227">IF(ISERROR(N80/N77),"",N80/N77)</f>
        <v>0</v>
      </c>
      <c r="O81" s="50">
        <f t="shared" ref="O81" si="228">IF(ISERROR(O80/O77),"",O80/O77)</f>
        <v>0.1111111111111111</v>
      </c>
      <c r="P81" s="50">
        <f t="shared" ref="P81" si="229">IF(ISERROR(P80/P77),"",P80/P77)</f>
        <v>0</v>
      </c>
      <c r="Q81" s="50">
        <f t="shared" ref="Q81" si="230">IF(ISERROR(Q80/Q77),"",Q80/Q77)</f>
        <v>0.1111111111111111</v>
      </c>
      <c r="R81" s="50">
        <f t="shared" ref="R81:U81" si="231">IF(ISERROR(R80/R77),"",R80/R77)</f>
        <v>0.1111111111111111</v>
      </c>
      <c r="S81" s="50">
        <f t="shared" si="231"/>
        <v>0.33333333333333331</v>
      </c>
      <c r="T81" s="50">
        <f t="shared" si="231"/>
        <v>0.22222222222222221</v>
      </c>
      <c r="U81" s="50">
        <f t="shared" si="231"/>
        <v>0</v>
      </c>
      <c r="V81" s="50">
        <f t="shared" ref="V81" si="232">IF(ISERROR(V80/V77),"",V80/V77)</f>
        <v>0</v>
      </c>
      <c r="W81" s="27"/>
    </row>
    <row r="82" spans="1:23" s="53" customFormat="1" ht="15.75" thickBot="1">
      <c r="A82" s="29"/>
      <c r="G82" s="30"/>
      <c r="H82" s="30"/>
      <c r="I82" s="30"/>
      <c r="J82" s="30"/>
      <c r="K82" s="30"/>
      <c r="L82" s="30"/>
      <c r="M82" s="30"/>
      <c r="N82" s="30"/>
      <c r="O82" s="30"/>
      <c r="P82" s="30"/>
      <c r="Q82" s="30"/>
      <c r="R82" s="30"/>
      <c r="S82" s="30"/>
      <c r="T82" s="30"/>
      <c r="U82" s="30"/>
      <c r="V82" s="30"/>
      <c r="W82" s="27"/>
    </row>
    <row r="83" spans="1:23" s="53" customFormat="1" ht="75" customHeight="1" thickBot="1">
      <c r="A83" s="29"/>
      <c r="B83" s="354" t="s">
        <v>451</v>
      </c>
      <c r="C83" s="355"/>
      <c r="D83" s="324"/>
      <c r="E83" s="357"/>
      <c r="F83" s="358"/>
      <c r="G83" s="327" t="s">
        <v>470</v>
      </c>
      <c r="H83" s="328"/>
      <c r="I83" s="327" t="s">
        <v>471</v>
      </c>
      <c r="J83" s="328"/>
      <c r="K83" s="327" t="s">
        <v>472</v>
      </c>
      <c r="L83" s="328"/>
      <c r="M83" s="327" t="s">
        <v>469</v>
      </c>
      <c r="N83" s="328"/>
      <c r="O83" s="327" t="s">
        <v>473</v>
      </c>
      <c r="P83" s="328"/>
      <c r="Q83" s="327" t="s">
        <v>474</v>
      </c>
      <c r="R83" s="328"/>
      <c r="S83" s="327" t="s">
        <v>475</v>
      </c>
      <c r="T83" s="328"/>
      <c r="U83" s="327" t="s">
        <v>476</v>
      </c>
      <c r="V83" s="328"/>
      <c r="W83" s="27"/>
    </row>
    <row r="84" spans="1:23" s="53" customFormat="1" ht="15.75" thickBot="1">
      <c r="A84" s="29"/>
      <c r="B84" s="325"/>
      <c r="C84" s="356"/>
      <c r="D84" s="326"/>
      <c r="E84" s="359"/>
      <c r="F84" s="360"/>
      <c r="G84" s="43" t="s">
        <v>397</v>
      </c>
      <c r="H84" s="43" t="s">
        <v>16</v>
      </c>
      <c r="I84" s="43" t="s">
        <v>397</v>
      </c>
      <c r="J84" s="43" t="s">
        <v>16</v>
      </c>
      <c r="K84" s="43" t="s">
        <v>397</v>
      </c>
      <c r="L84" s="43" t="s">
        <v>16</v>
      </c>
      <c r="M84" s="43" t="s">
        <v>397</v>
      </c>
      <c r="N84" s="43" t="s">
        <v>16</v>
      </c>
      <c r="O84" s="43" t="s">
        <v>397</v>
      </c>
      <c r="P84" s="43" t="s">
        <v>16</v>
      </c>
      <c r="Q84" s="43" t="s">
        <v>397</v>
      </c>
      <c r="R84" s="43" t="s">
        <v>16</v>
      </c>
      <c r="S84" s="43" t="s">
        <v>397</v>
      </c>
      <c r="T84" s="43" t="s">
        <v>16</v>
      </c>
      <c r="U84" s="43" t="s">
        <v>397</v>
      </c>
      <c r="V84" s="44" t="s">
        <v>16</v>
      </c>
      <c r="W84" s="27"/>
    </row>
    <row r="85" spans="1:23" s="53" customFormat="1">
      <c r="A85" s="29"/>
      <c r="B85" s="341" t="s">
        <v>36</v>
      </c>
      <c r="C85" s="342"/>
      <c r="D85" s="343"/>
      <c r="E85" s="350" t="s">
        <v>452</v>
      </c>
      <c r="F85" s="351"/>
      <c r="G85" s="45">
        <f>SUM(G86,G88)</f>
        <v>14</v>
      </c>
      <c r="H85" s="45">
        <f t="shared" ref="H85" si="233">SUM(H86,H88)</f>
        <v>14</v>
      </c>
      <c r="I85" s="45">
        <f t="shared" ref="I85" si="234">SUM(I86,I88)</f>
        <v>14</v>
      </c>
      <c r="J85" s="45">
        <f t="shared" ref="J85" si="235">SUM(J86,J88)</f>
        <v>14</v>
      </c>
      <c r="K85" s="45">
        <f t="shared" ref="K85" si="236">SUM(K86,K88)</f>
        <v>14</v>
      </c>
      <c r="L85" s="45">
        <f t="shared" ref="L85" si="237">SUM(L86,L88)</f>
        <v>14</v>
      </c>
      <c r="M85" s="45">
        <f t="shared" ref="M85" si="238">SUM(M86,M88)</f>
        <v>14</v>
      </c>
      <c r="N85" s="45">
        <f t="shared" ref="N85" si="239">SUM(N86,N88)</f>
        <v>14</v>
      </c>
      <c r="O85" s="45">
        <f t="shared" ref="O85" si="240">SUM(O86,O88)</f>
        <v>14</v>
      </c>
      <c r="P85" s="45">
        <f t="shared" ref="P85" si="241">SUM(P86,P88)</f>
        <v>14</v>
      </c>
      <c r="Q85" s="45">
        <f t="shared" ref="Q85" si="242">SUM(Q86,Q88)</f>
        <v>14</v>
      </c>
      <c r="R85" s="45">
        <f t="shared" ref="R85:U85" si="243">SUM(R86,R88)</f>
        <v>14</v>
      </c>
      <c r="S85" s="45">
        <f t="shared" si="243"/>
        <v>14</v>
      </c>
      <c r="T85" s="45">
        <f t="shared" si="243"/>
        <v>14</v>
      </c>
      <c r="U85" s="45">
        <f t="shared" si="243"/>
        <v>14</v>
      </c>
      <c r="V85" s="46">
        <f t="shared" ref="V85" si="244">SUM(V86,V88)</f>
        <v>14</v>
      </c>
      <c r="W85" s="27"/>
    </row>
    <row r="86" spans="1:23" s="53" customFormat="1">
      <c r="A86" s="29"/>
      <c r="B86" s="344"/>
      <c r="C86" s="345"/>
      <c r="D86" s="346"/>
      <c r="E86" s="352" t="s">
        <v>453</v>
      </c>
      <c r="F86" s="353"/>
      <c r="G86" s="47">
        <f>COUNTIFS('National Conditions'!G$23:G$172,$E86,'National Conditions'!$C$23:$C$172,$B85)</f>
        <v>14</v>
      </c>
      <c r="H86" s="47">
        <f>COUNTIFS('National Conditions'!H$23:H$172,$E86,'National Conditions'!$C$23:$C$172,$B85)</f>
        <v>13</v>
      </c>
      <c r="I86" s="47">
        <f>COUNTIFS('National Conditions'!I$23:I$172,$E86,'National Conditions'!$C$23:$C$172,$B85)</f>
        <v>13</v>
      </c>
      <c r="J86" s="47">
        <f>COUNTIFS('National Conditions'!J$23:J$172,$E86,'National Conditions'!$C$23:$C$172,$B85)</f>
        <v>12</v>
      </c>
      <c r="K86" s="47">
        <f>COUNTIFS('National Conditions'!K$23:K$172,$E86,'National Conditions'!$C$23:$C$172,$B85)</f>
        <v>3</v>
      </c>
      <c r="L86" s="47">
        <f>COUNTIFS('National Conditions'!L$23:L$172,$E86,'National Conditions'!$C$23:$C$172,$B85)</f>
        <v>10</v>
      </c>
      <c r="M86" s="47">
        <f>COUNTIFS('National Conditions'!M$23:M$172,$E86,'National Conditions'!$C$23:$C$172,$B85)</f>
        <v>9</v>
      </c>
      <c r="N86" s="47">
        <f>COUNTIFS('National Conditions'!N$23:N$172,$E86,'National Conditions'!$C$23:$C$172,$B85)</f>
        <v>10</v>
      </c>
      <c r="O86" s="47">
        <f>COUNTIFS('National Conditions'!O$23:O$172,$E86,'National Conditions'!$C$23:$C$172,$B85)</f>
        <v>12</v>
      </c>
      <c r="P86" s="47">
        <f>COUNTIFS('National Conditions'!P$23:P$172,$E86,'National Conditions'!$C$23:$C$172,$B85)</f>
        <v>13</v>
      </c>
      <c r="Q86" s="47">
        <f>COUNTIFS('National Conditions'!Q$23:Q$172,$E86,'National Conditions'!$C$23:$C$172,$B85)</f>
        <v>10</v>
      </c>
      <c r="R86" s="47">
        <f>COUNTIFS('National Conditions'!R$23:R$172,$E86,'National Conditions'!$C$23:$C$172,$B85)</f>
        <v>14</v>
      </c>
      <c r="S86" s="47">
        <f>COUNTIFS('National Conditions'!S$23:S$172,$E86,'National Conditions'!$C$23:$C$172,$B85)</f>
        <v>6</v>
      </c>
      <c r="T86" s="47">
        <f>COUNTIFS('National Conditions'!T$23:T$172,$E86,'National Conditions'!$C$23:$C$172,$B85)</f>
        <v>9</v>
      </c>
      <c r="U86" s="47">
        <f>COUNTIFS('National Conditions'!U$23:U$172,$E86,'National Conditions'!$C$23:$C$172,$B85)</f>
        <v>12</v>
      </c>
      <c r="V86" s="48">
        <f>COUNTIFS('National Conditions'!V$23:V$172,$E86,'National Conditions'!$C$23:$C$172,$B85)</f>
        <v>12</v>
      </c>
      <c r="W86" s="27"/>
    </row>
    <row r="87" spans="1:23" s="53" customFormat="1">
      <c r="A87" s="29"/>
      <c r="B87" s="344"/>
      <c r="C87" s="345"/>
      <c r="D87" s="346"/>
      <c r="E87" s="352" t="s">
        <v>454</v>
      </c>
      <c r="F87" s="353"/>
      <c r="G87" s="54">
        <f>IF(ISERROR(G86/G85),"",G86/G85)</f>
        <v>1</v>
      </c>
      <c r="H87" s="54">
        <f t="shared" ref="H87" si="245">IF(ISERROR(H86/H85),"",H86/H85)</f>
        <v>0.9285714285714286</v>
      </c>
      <c r="I87" s="54">
        <f t="shared" ref="I87" si="246">IF(ISERROR(I86/I85),"",I86/I85)</f>
        <v>0.9285714285714286</v>
      </c>
      <c r="J87" s="54">
        <f t="shared" ref="J87" si="247">IF(ISERROR(J86/J85),"",J86/J85)</f>
        <v>0.8571428571428571</v>
      </c>
      <c r="K87" s="54">
        <f t="shared" ref="K87" si="248">IF(ISERROR(K86/K85),"",K86/K85)</f>
        <v>0.21428571428571427</v>
      </c>
      <c r="L87" s="54">
        <f t="shared" ref="L87" si="249">IF(ISERROR(L86/L85),"",L86/L85)</f>
        <v>0.7142857142857143</v>
      </c>
      <c r="M87" s="54">
        <f t="shared" ref="M87" si="250">IF(ISERROR(M86/M85),"",M86/M85)</f>
        <v>0.6428571428571429</v>
      </c>
      <c r="N87" s="54">
        <f t="shared" ref="N87" si="251">IF(ISERROR(N86/N85),"",N86/N85)</f>
        <v>0.7142857142857143</v>
      </c>
      <c r="O87" s="54">
        <f t="shared" ref="O87" si="252">IF(ISERROR(O86/O85),"",O86/O85)</f>
        <v>0.8571428571428571</v>
      </c>
      <c r="P87" s="54">
        <f t="shared" ref="P87" si="253">IF(ISERROR(P86/P85),"",P86/P85)</f>
        <v>0.9285714285714286</v>
      </c>
      <c r="Q87" s="54">
        <f t="shared" ref="Q87" si="254">IF(ISERROR(Q86/Q85),"",Q86/Q85)</f>
        <v>0.7142857142857143</v>
      </c>
      <c r="R87" s="54">
        <f t="shared" ref="R87:U87" si="255">IF(ISERROR(R86/R85),"",R86/R85)</f>
        <v>1</v>
      </c>
      <c r="S87" s="54">
        <f t="shared" si="255"/>
        <v>0.42857142857142855</v>
      </c>
      <c r="T87" s="54">
        <f t="shared" si="255"/>
        <v>0.6428571428571429</v>
      </c>
      <c r="U87" s="54">
        <f t="shared" si="255"/>
        <v>0.8571428571428571</v>
      </c>
      <c r="V87" s="49">
        <f t="shared" ref="V87" si="256">IF(ISERROR(V86/V85),"",V86/V85)</f>
        <v>0.8571428571428571</v>
      </c>
      <c r="W87" s="27"/>
    </row>
    <row r="88" spans="1:23" s="53" customFormat="1">
      <c r="A88" s="29"/>
      <c r="B88" s="344"/>
      <c r="C88" s="345"/>
      <c r="D88" s="346"/>
      <c r="E88" s="352" t="s">
        <v>455</v>
      </c>
      <c r="F88" s="353"/>
      <c r="G88" s="47">
        <f>COUNTIFS('National Conditions'!G$23:G$172,$E88,'National Conditions'!$C$23:$C$172,$B85)</f>
        <v>0</v>
      </c>
      <c r="H88" s="47">
        <f>COUNTIFS('National Conditions'!H$23:H$172,$E88,'National Conditions'!$C$23:$C$172,$B85)</f>
        <v>1</v>
      </c>
      <c r="I88" s="47">
        <f>COUNTIFS('National Conditions'!I$23:I$172,$E88,'National Conditions'!$C$23:$C$172,$B85)</f>
        <v>1</v>
      </c>
      <c r="J88" s="47">
        <f>COUNTIFS('National Conditions'!J$23:J$172,$E88,'National Conditions'!$C$23:$C$172,$B85)</f>
        <v>2</v>
      </c>
      <c r="K88" s="47">
        <f>COUNTIFS('National Conditions'!K$23:K$172,$E88,'National Conditions'!$C$23:$C$172,$B85)</f>
        <v>11</v>
      </c>
      <c r="L88" s="47">
        <f>COUNTIFS('National Conditions'!L$23:L$172,$E88,'National Conditions'!$C$23:$C$172,$B85)</f>
        <v>4</v>
      </c>
      <c r="M88" s="47">
        <f>COUNTIFS('National Conditions'!M$23:M$172,$E88,'National Conditions'!$C$23:$C$172,$B85)</f>
        <v>5</v>
      </c>
      <c r="N88" s="47">
        <f>COUNTIFS('National Conditions'!N$23:N$172,$E88,'National Conditions'!$C$23:$C$172,$B85)</f>
        <v>4</v>
      </c>
      <c r="O88" s="47">
        <f>COUNTIFS('National Conditions'!O$23:O$172,$E88,'National Conditions'!$C$23:$C$172,$B85)</f>
        <v>2</v>
      </c>
      <c r="P88" s="47">
        <f>COUNTIFS('National Conditions'!P$23:P$172,$E88,'National Conditions'!$C$23:$C$172,$B85)</f>
        <v>1</v>
      </c>
      <c r="Q88" s="47">
        <f>COUNTIFS('National Conditions'!Q$23:Q$172,$E88,'National Conditions'!$C$23:$C$172,$B85)</f>
        <v>4</v>
      </c>
      <c r="R88" s="47">
        <f>COUNTIFS('National Conditions'!R$23:R$172,$E88,'National Conditions'!$C$23:$C$172,$B85)</f>
        <v>0</v>
      </c>
      <c r="S88" s="47">
        <f>COUNTIFS('National Conditions'!S$23:S$172,$E88,'National Conditions'!$C$23:$C$172,$B85)</f>
        <v>8</v>
      </c>
      <c r="T88" s="47">
        <f>COUNTIFS('National Conditions'!T$23:T$172,$E88,'National Conditions'!$C$23:$C$172,$B85)</f>
        <v>5</v>
      </c>
      <c r="U88" s="47">
        <f>COUNTIFS('National Conditions'!U$23:U$172,$E88,'National Conditions'!$C$23:$C$172,$B85)</f>
        <v>2</v>
      </c>
      <c r="V88" s="48">
        <f>COUNTIFS('National Conditions'!V$23:V$172,$E88,'National Conditions'!$C$23:$C$172,$B85)</f>
        <v>2</v>
      </c>
      <c r="W88" s="27"/>
    </row>
    <row r="89" spans="1:23" s="53" customFormat="1" ht="15.75" thickBot="1">
      <c r="A89" s="29"/>
      <c r="B89" s="347"/>
      <c r="C89" s="348"/>
      <c r="D89" s="349"/>
      <c r="E89" s="333" t="s">
        <v>456</v>
      </c>
      <c r="F89" s="334"/>
      <c r="G89" s="50">
        <f>IF(ISERROR(G88/G85),"",G88/G85)</f>
        <v>0</v>
      </c>
      <c r="H89" s="50">
        <f t="shared" ref="H89" si="257">IF(ISERROR(H88/H85),"",H88/H85)</f>
        <v>7.1428571428571425E-2</v>
      </c>
      <c r="I89" s="50">
        <f t="shared" ref="I89" si="258">IF(ISERROR(I88/I85),"",I88/I85)</f>
        <v>7.1428571428571425E-2</v>
      </c>
      <c r="J89" s="50">
        <f t="shared" ref="J89" si="259">IF(ISERROR(J88/J85),"",J88/J85)</f>
        <v>0.14285714285714285</v>
      </c>
      <c r="K89" s="50">
        <f t="shared" ref="K89" si="260">IF(ISERROR(K88/K85),"",K88/K85)</f>
        <v>0.7857142857142857</v>
      </c>
      <c r="L89" s="50">
        <f t="shared" ref="L89" si="261">IF(ISERROR(L88/L85),"",L88/L85)</f>
        <v>0.2857142857142857</v>
      </c>
      <c r="M89" s="50">
        <f t="shared" ref="M89" si="262">IF(ISERROR(M88/M85),"",M88/M85)</f>
        <v>0.35714285714285715</v>
      </c>
      <c r="N89" s="50">
        <f t="shared" ref="N89" si="263">IF(ISERROR(N88/N85),"",N88/N85)</f>
        <v>0.2857142857142857</v>
      </c>
      <c r="O89" s="50">
        <f t="shared" ref="O89" si="264">IF(ISERROR(O88/O85),"",O88/O85)</f>
        <v>0.14285714285714285</v>
      </c>
      <c r="P89" s="50">
        <f t="shared" ref="P89" si="265">IF(ISERROR(P88/P85),"",P88/P85)</f>
        <v>7.1428571428571425E-2</v>
      </c>
      <c r="Q89" s="50">
        <f t="shared" ref="Q89" si="266">IF(ISERROR(Q88/Q85),"",Q88/Q85)</f>
        <v>0.2857142857142857</v>
      </c>
      <c r="R89" s="50">
        <f t="shared" ref="R89:U89" si="267">IF(ISERROR(R88/R85),"",R88/R85)</f>
        <v>0</v>
      </c>
      <c r="S89" s="50">
        <f t="shared" si="267"/>
        <v>0.5714285714285714</v>
      </c>
      <c r="T89" s="50">
        <f t="shared" si="267"/>
        <v>0.35714285714285715</v>
      </c>
      <c r="U89" s="50">
        <f t="shared" si="267"/>
        <v>0.14285714285714285</v>
      </c>
      <c r="V89" s="50">
        <f t="shared" ref="V89" si="268">IF(ISERROR(V88/V85),"",V88/V85)</f>
        <v>0.14285714285714285</v>
      </c>
      <c r="W89" s="27"/>
    </row>
    <row r="90" spans="1:23" s="53" customFormat="1" ht="15.75" thickBot="1">
      <c r="A90" s="29"/>
      <c r="G90" s="30"/>
      <c r="H90" s="30"/>
      <c r="I90" s="30"/>
      <c r="J90" s="30"/>
      <c r="K90" s="30"/>
      <c r="L90" s="30"/>
      <c r="M90" s="30"/>
      <c r="N90" s="30"/>
      <c r="O90" s="30"/>
      <c r="P90" s="30"/>
      <c r="Q90" s="30"/>
      <c r="R90" s="30"/>
      <c r="S90" s="30"/>
      <c r="T90" s="30"/>
      <c r="U90" s="30"/>
      <c r="V90" s="30"/>
      <c r="W90" s="27"/>
    </row>
    <row r="91" spans="1:23" s="53" customFormat="1" ht="75" customHeight="1" thickBot="1">
      <c r="A91" s="29"/>
      <c r="B91" s="354" t="s">
        <v>451</v>
      </c>
      <c r="C91" s="355"/>
      <c r="D91" s="324"/>
      <c r="E91" s="357"/>
      <c r="F91" s="358"/>
      <c r="G91" s="327" t="s">
        <v>470</v>
      </c>
      <c r="H91" s="328"/>
      <c r="I91" s="327" t="s">
        <v>471</v>
      </c>
      <c r="J91" s="328"/>
      <c r="K91" s="327" t="s">
        <v>472</v>
      </c>
      <c r="L91" s="328"/>
      <c r="M91" s="327" t="s">
        <v>469</v>
      </c>
      <c r="N91" s="328"/>
      <c r="O91" s="327" t="s">
        <v>473</v>
      </c>
      <c r="P91" s="328"/>
      <c r="Q91" s="327" t="s">
        <v>474</v>
      </c>
      <c r="R91" s="328"/>
      <c r="S91" s="327" t="s">
        <v>475</v>
      </c>
      <c r="T91" s="328"/>
      <c r="U91" s="327" t="s">
        <v>476</v>
      </c>
      <c r="V91" s="328"/>
      <c r="W91" s="27"/>
    </row>
    <row r="92" spans="1:23" s="53" customFormat="1" ht="15.75" thickBot="1">
      <c r="A92" s="29"/>
      <c r="B92" s="325"/>
      <c r="C92" s="356"/>
      <c r="D92" s="326"/>
      <c r="E92" s="359"/>
      <c r="F92" s="360"/>
      <c r="G92" s="43" t="s">
        <v>397</v>
      </c>
      <c r="H92" s="43" t="s">
        <v>16</v>
      </c>
      <c r="I92" s="43" t="s">
        <v>397</v>
      </c>
      <c r="J92" s="43" t="s">
        <v>16</v>
      </c>
      <c r="K92" s="43" t="s">
        <v>397</v>
      </c>
      <c r="L92" s="43" t="s">
        <v>16</v>
      </c>
      <c r="M92" s="43" t="s">
        <v>397</v>
      </c>
      <c r="N92" s="43" t="s">
        <v>16</v>
      </c>
      <c r="O92" s="43" t="s">
        <v>397</v>
      </c>
      <c r="P92" s="43" t="s">
        <v>16</v>
      </c>
      <c r="Q92" s="43" t="s">
        <v>397</v>
      </c>
      <c r="R92" s="43" t="s">
        <v>16</v>
      </c>
      <c r="S92" s="43" t="s">
        <v>397</v>
      </c>
      <c r="T92" s="43" t="s">
        <v>16</v>
      </c>
      <c r="U92" s="43" t="s">
        <v>397</v>
      </c>
      <c r="V92" s="44" t="s">
        <v>16</v>
      </c>
      <c r="W92" s="27"/>
    </row>
    <row r="93" spans="1:23" s="53" customFormat="1">
      <c r="A93" s="29"/>
      <c r="B93" s="341" t="s">
        <v>38</v>
      </c>
      <c r="C93" s="342"/>
      <c r="D93" s="343"/>
      <c r="E93" s="350" t="s">
        <v>452</v>
      </c>
      <c r="F93" s="351"/>
      <c r="G93" s="45">
        <f>SUM(G94,G96)</f>
        <v>11</v>
      </c>
      <c r="H93" s="45">
        <f t="shared" ref="H93" si="269">SUM(H94,H96)</f>
        <v>11</v>
      </c>
      <c r="I93" s="45">
        <f t="shared" ref="I93" si="270">SUM(I94,I96)</f>
        <v>11</v>
      </c>
      <c r="J93" s="45">
        <f t="shared" ref="J93" si="271">SUM(J94,J96)</f>
        <v>11</v>
      </c>
      <c r="K93" s="45">
        <f t="shared" ref="K93" si="272">SUM(K94,K96)</f>
        <v>11</v>
      </c>
      <c r="L93" s="45">
        <f t="shared" ref="L93" si="273">SUM(L94,L96)</f>
        <v>11</v>
      </c>
      <c r="M93" s="45">
        <f t="shared" ref="M93" si="274">SUM(M94,M96)</f>
        <v>11</v>
      </c>
      <c r="N93" s="45">
        <f t="shared" ref="N93" si="275">SUM(N94,N96)</f>
        <v>11</v>
      </c>
      <c r="O93" s="45">
        <f t="shared" ref="O93" si="276">SUM(O94,O96)</f>
        <v>11</v>
      </c>
      <c r="P93" s="45">
        <f t="shared" ref="P93" si="277">SUM(P94,P96)</f>
        <v>11</v>
      </c>
      <c r="Q93" s="45">
        <f t="shared" ref="Q93" si="278">SUM(Q94,Q96)</f>
        <v>11</v>
      </c>
      <c r="R93" s="45">
        <f t="shared" ref="R93:U93" si="279">SUM(R94,R96)</f>
        <v>11</v>
      </c>
      <c r="S93" s="45">
        <f t="shared" si="279"/>
        <v>11</v>
      </c>
      <c r="T93" s="45">
        <f t="shared" si="279"/>
        <v>11</v>
      </c>
      <c r="U93" s="45">
        <f t="shared" si="279"/>
        <v>11</v>
      </c>
      <c r="V93" s="46">
        <f t="shared" ref="V93" si="280">SUM(V94,V96)</f>
        <v>11</v>
      </c>
      <c r="W93" s="27"/>
    </row>
    <row r="94" spans="1:23" s="53" customFormat="1">
      <c r="A94" s="29"/>
      <c r="B94" s="344"/>
      <c r="C94" s="345"/>
      <c r="D94" s="346"/>
      <c r="E94" s="352" t="s">
        <v>453</v>
      </c>
      <c r="F94" s="353"/>
      <c r="G94" s="47">
        <f>COUNTIFS('National Conditions'!G$23:G$172,$E94,'National Conditions'!$C$23:$C$172,$B93)</f>
        <v>11</v>
      </c>
      <c r="H94" s="47">
        <f>COUNTIFS('National Conditions'!H$23:H$172,$E94,'National Conditions'!$C$23:$C$172,$B93)</f>
        <v>11</v>
      </c>
      <c r="I94" s="47">
        <f>COUNTIFS('National Conditions'!I$23:I$172,$E94,'National Conditions'!$C$23:$C$172,$B93)</f>
        <v>9</v>
      </c>
      <c r="J94" s="47">
        <f>COUNTIFS('National Conditions'!J$23:J$172,$E94,'National Conditions'!$C$23:$C$172,$B93)</f>
        <v>10</v>
      </c>
      <c r="K94" s="47">
        <f>COUNTIFS('National Conditions'!K$23:K$172,$E94,'National Conditions'!$C$23:$C$172,$B93)</f>
        <v>5</v>
      </c>
      <c r="L94" s="47">
        <f>COUNTIFS('National Conditions'!L$23:L$172,$E94,'National Conditions'!$C$23:$C$172,$B93)</f>
        <v>8</v>
      </c>
      <c r="M94" s="47">
        <f>COUNTIFS('National Conditions'!M$23:M$172,$E94,'National Conditions'!$C$23:$C$172,$B93)</f>
        <v>5</v>
      </c>
      <c r="N94" s="47">
        <f>COUNTIFS('National Conditions'!N$23:N$172,$E94,'National Conditions'!$C$23:$C$172,$B93)</f>
        <v>6</v>
      </c>
      <c r="O94" s="47">
        <f>COUNTIFS('National Conditions'!O$23:O$172,$E94,'National Conditions'!$C$23:$C$172,$B93)</f>
        <v>8</v>
      </c>
      <c r="P94" s="47">
        <f>COUNTIFS('National Conditions'!P$23:P$172,$E94,'National Conditions'!$C$23:$C$172,$B93)</f>
        <v>9</v>
      </c>
      <c r="Q94" s="47">
        <f>COUNTIFS('National Conditions'!Q$23:Q$172,$E94,'National Conditions'!$C$23:$C$172,$B93)</f>
        <v>7</v>
      </c>
      <c r="R94" s="47">
        <f>COUNTIFS('National Conditions'!R$23:R$172,$E94,'National Conditions'!$C$23:$C$172,$B93)</f>
        <v>9</v>
      </c>
      <c r="S94" s="47">
        <f>COUNTIFS('National Conditions'!S$23:S$172,$E94,'National Conditions'!$C$23:$C$172,$B93)</f>
        <v>3</v>
      </c>
      <c r="T94" s="47">
        <f>COUNTIFS('National Conditions'!T$23:T$172,$E94,'National Conditions'!$C$23:$C$172,$B93)</f>
        <v>5</v>
      </c>
      <c r="U94" s="47">
        <f>COUNTIFS('National Conditions'!U$23:U$172,$E94,'National Conditions'!$C$23:$C$172,$B93)</f>
        <v>7</v>
      </c>
      <c r="V94" s="48">
        <f>COUNTIFS('National Conditions'!V$23:V$172,$E94,'National Conditions'!$C$23:$C$172,$B93)</f>
        <v>10</v>
      </c>
      <c r="W94" s="27"/>
    </row>
    <row r="95" spans="1:23" s="53" customFormat="1">
      <c r="A95" s="29"/>
      <c r="B95" s="344"/>
      <c r="C95" s="345"/>
      <c r="D95" s="346"/>
      <c r="E95" s="352" t="s">
        <v>454</v>
      </c>
      <c r="F95" s="353"/>
      <c r="G95" s="54">
        <f>IF(ISERROR(G94/G93),"",G94/G93)</f>
        <v>1</v>
      </c>
      <c r="H95" s="54">
        <f t="shared" ref="H95" si="281">IF(ISERROR(H94/H93),"",H94/H93)</f>
        <v>1</v>
      </c>
      <c r="I95" s="54">
        <f t="shared" ref="I95" si="282">IF(ISERROR(I94/I93),"",I94/I93)</f>
        <v>0.81818181818181823</v>
      </c>
      <c r="J95" s="54">
        <f t="shared" ref="J95" si="283">IF(ISERROR(J94/J93),"",J94/J93)</f>
        <v>0.90909090909090906</v>
      </c>
      <c r="K95" s="54">
        <f t="shared" ref="K95" si="284">IF(ISERROR(K94/K93),"",K94/K93)</f>
        <v>0.45454545454545453</v>
      </c>
      <c r="L95" s="54">
        <f t="shared" ref="L95" si="285">IF(ISERROR(L94/L93),"",L94/L93)</f>
        <v>0.72727272727272729</v>
      </c>
      <c r="M95" s="54">
        <f t="shared" ref="M95" si="286">IF(ISERROR(M94/M93),"",M94/M93)</f>
        <v>0.45454545454545453</v>
      </c>
      <c r="N95" s="54">
        <f t="shared" ref="N95" si="287">IF(ISERROR(N94/N93),"",N94/N93)</f>
        <v>0.54545454545454541</v>
      </c>
      <c r="O95" s="54">
        <f t="shared" ref="O95" si="288">IF(ISERROR(O94/O93),"",O94/O93)</f>
        <v>0.72727272727272729</v>
      </c>
      <c r="P95" s="54">
        <f t="shared" ref="P95" si="289">IF(ISERROR(P94/P93),"",P94/P93)</f>
        <v>0.81818181818181823</v>
      </c>
      <c r="Q95" s="54">
        <f t="shared" ref="Q95" si="290">IF(ISERROR(Q94/Q93),"",Q94/Q93)</f>
        <v>0.63636363636363635</v>
      </c>
      <c r="R95" s="54">
        <f t="shared" ref="R95:U95" si="291">IF(ISERROR(R94/R93),"",R94/R93)</f>
        <v>0.81818181818181823</v>
      </c>
      <c r="S95" s="54">
        <f t="shared" si="291"/>
        <v>0.27272727272727271</v>
      </c>
      <c r="T95" s="54">
        <f t="shared" si="291"/>
        <v>0.45454545454545453</v>
      </c>
      <c r="U95" s="54">
        <f t="shared" si="291"/>
        <v>0.63636363636363635</v>
      </c>
      <c r="V95" s="49">
        <f t="shared" ref="V95" si="292">IF(ISERROR(V94/V93),"",V94/V93)</f>
        <v>0.90909090909090906</v>
      </c>
      <c r="W95" s="27"/>
    </row>
    <row r="96" spans="1:23" s="53" customFormat="1">
      <c r="A96" s="29"/>
      <c r="B96" s="344"/>
      <c r="C96" s="345"/>
      <c r="D96" s="346"/>
      <c r="E96" s="352" t="s">
        <v>455</v>
      </c>
      <c r="F96" s="353"/>
      <c r="G96" s="47">
        <f>COUNTIFS('National Conditions'!G$23:G$172,$E96,'National Conditions'!$C$23:$C$172,$B93)</f>
        <v>0</v>
      </c>
      <c r="H96" s="47">
        <f>COUNTIFS('National Conditions'!H$23:H$172,$E96,'National Conditions'!$C$23:$C$172,$B93)</f>
        <v>0</v>
      </c>
      <c r="I96" s="47">
        <f>COUNTIFS('National Conditions'!I$23:I$172,$E96,'National Conditions'!$C$23:$C$172,$B93)</f>
        <v>2</v>
      </c>
      <c r="J96" s="47">
        <f>COUNTIFS('National Conditions'!J$23:J$172,$E96,'National Conditions'!$C$23:$C$172,$B93)</f>
        <v>1</v>
      </c>
      <c r="K96" s="47">
        <f>COUNTIFS('National Conditions'!K$23:K$172,$E96,'National Conditions'!$C$23:$C$172,$B93)</f>
        <v>6</v>
      </c>
      <c r="L96" s="47">
        <f>COUNTIFS('National Conditions'!L$23:L$172,$E96,'National Conditions'!$C$23:$C$172,$B93)</f>
        <v>3</v>
      </c>
      <c r="M96" s="47">
        <f>COUNTIFS('National Conditions'!M$23:M$172,$E96,'National Conditions'!$C$23:$C$172,$B93)</f>
        <v>6</v>
      </c>
      <c r="N96" s="47">
        <f>COUNTIFS('National Conditions'!N$23:N$172,$E96,'National Conditions'!$C$23:$C$172,$B93)</f>
        <v>5</v>
      </c>
      <c r="O96" s="47">
        <f>COUNTIFS('National Conditions'!O$23:O$172,$E96,'National Conditions'!$C$23:$C$172,$B93)</f>
        <v>3</v>
      </c>
      <c r="P96" s="47">
        <f>COUNTIFS('National Conditions'!P$23:P$172,$E96,'National Conditions'!$C$23:$C$172,$B93)</f>
        <v>2</v>
      </c>
      <c r="Q96" s="47">
        <f>COUNTIFS('National Conditions'!Q$23:Q$172,$E96,'National Conditions'!$C$23:$C$172,$B93)</f>
        <v>4</v>
      </c>
      <c r="R96" s="47">
        <f>COUNTIFS('National Conditions'!R$23:R$172,$E96,'National Conditions'!$C$23:$C$172,$B93)</f>
        <v>2</v>
      </c>
      <c r="S96" s="47">
        <f>COUNTIFS('National Conditions'!S$23:S$172,$E96,'National Conditions'!$C$23:$C$172,$B93)</f>
        <v>8</v>
      </c>
      <c r="T96" s="47">
        <f>COUNTIFS('National Conditions'!T$23:T$172,$E96,'National Conditions'!$C$23:$C$172,$B93)</f>
        <v>6</v>
      </c>
      <c r="U96" s="47">
        <f>COUNTIFS('National Conditions'!U$23:U$172,$E96,'National Conditions'!$C$23:$C$172,$B93)</f>
        <v>4</v>
      </c>
      <c r="V96" s="48">
        <f>COUNTIFS('National Conditions'!V$23:V$172,$E96,'National Conditions'!$C$23:$C$172,$B93)</f>
        <v>1</v>
      </c>
      <c r="W96" s="27"/>
    </row>
    <row r="97" spans="1:23" s="53" customFormat="1" ht="15.75" thickBot="1">
      <c r="A97" s="29"/>
      <c r="B97" s="347"/>
      <c r="C97" s="348"/>
      <c r="D97" s="349"/>
      <c r="E97" s="333" t="s">
        <v>456</v>
      </c>
      <c r="F97" s="334"/>
      <c r="G97" s="50">
        <f>IF(ISERROR(G96/G93),"",G96/G93)</f>
        <v>0</v>
      </c>
      <c r="H97" s="50">
        <f t="shared" ref="H97" si="293">IF(ISERROR(H96/H93),"",H96/H93)</f>
        <v>0</v>
      </c>
      <c r="I97" s="50">
        <f t="shared" ref="I97" si="294">IF(ISERROR(I96/I93),"",I96/I93)</f>
        <v>0.18181818181818182</v>
      </c>
      <c r="J97" s="50">
        <f t="shared" ref="J97" si="295">IF(ISERROR(J96/J93),"",J96/J93)</f>
        <v>9.0909090909090912E-2</v>
      </c>
      <c r="K97" s="50">
        <f t="shared" ref="K97" si="296">IF(ISERROR(K96/K93),"",K96/K93)</f>
        <v>0.54545454545454541</v>
      </c>
      <c r="L97" s="50">
        <f t="shared" ref="L97" si="297">IF(ISERROR(L96/L93),"",L96/L93)</f>
        <v>0.27272727272727271</v>
      </c>
      <c r="M97" s="50">
        <f t="shared" ref="M97" si="298">IF(ISERROR(M96/M93),"",M96/M93)</f>
        <v>0.54545454545454541</v>
      </c>
      <c r="N97" s="50">
        <f t="shared" ref="N97" si="299">IF(ISERROR(N96/N93),"",N96/N93)</f>
        <v>0.45454545454545453</v>
      </c>
      <c r="O97" s="50">
        <f t="shared" ref="O97" si="300">IF(ISERROR(O96/O93),"",O96/O93)</f>
        <v>0.27272727272727271</v>
      </c>
      <c r="P97" s="50">
        <f t="shared" ref="P97" si="301">IF(ISERROR(P96/P93),"",P96/P93)</f>
        <v>0.18181818181818182</v>
      </c>
      <c r="Q97" s="50">
        <f t="shared" ref="Q97" si="302">IF(ISERROR(Q96/Q93),"",Q96/Q93)</f>
        <v>0.36363636363636365</v>
      </c>
      <c r="R97" s="50">
        <f t="shared" ref="R97:U97" si="303">IF(ISERROR(R96/R93),"",R96/R93)</f>
        <v>0.18181818181818182</v>
      </c>
      <c r="S97" s="50">
        <f t="shared" si="303"/>
        <v>0.72727272727272729</v>
      </c>
      <c r="T97" s="50">
        <f t="shared" si="303"/>
        <v>0.54545454545454541</v>
      </c>
      <c r="U97" s="50">
        <f t="shared" si="303"/>
        <v>0.36363636363636365</v>
      </c>
      <c r="V97" s="50">
        <f t="shared" ref="V97" si="304">IF(ISERROR(V96/V93),"",V96/V93)</f>
        <v>9.0909090909090912E-2</v>
      </c>
      <c r="W97" s="27"/>
    </row>
    <row r="98" spans="1:23" s="53" customFormat="1" ht="15.75" thickBot="1">
      <c r="A98" s="29"/>
      <c r="G98" s="30"/>
      <c r="H98" s="30"/>
      <c r="I98" s="30"/>
      <c r="J98" s="30"/>
      <c r="K98" s="30"/>
      <c r="L98" s="30"/>
      <c r="M98" s="30"/>
      <c r="N98" s="30"/>
      <c r="O98" s="30"/>
      <c r="P98" s="30"/>
      <c r="Q98" s="30"/>
      <c r="R98" s="30"/>
      <c r="S98" s="30"/>
      <c r="T98" s="30"/>
      <c r="U98" s="30"/>
      <c r="V98" s="30"/>
      <c r="W98" s="27"/>
    </row>
    <row r="99" spans="1:23" s="53" customFormat="1" ht="75" customHeight="1" thickBot="1">
      <c r="A99" s="29"/>
      <c r="B99" s="354" t="s">
        <v>451</v>
      </c>
      <c r="C99" s="355"/>
      <c r="D99" s="324"/>
      <c r="E99" s="357"/>
      <c r="F99" s="358"/>
      <c r="G99" s="327" t="s">
        <v>470</v>
      </c>
      <c r="H99" s="328"/>
      <c r="I99" s="327" t="s">
        <v>471</v>
      </c>
      <c r="J99" s="328"/>
      <c r="K99" s="327" t="s">
        <v>472</v>
      </c>
      <c r="L99" s="328"/>
      <c r="M99" s="327" t="s">
        <v>469</v>
      </c>
      <c r="N99" s="328"/>
      <c r="O99" s="327" t="s">
        <v>473</v>
      </c>
      <c r="P99" s="328"/>
      <c r="Q99" s="327" t="s">
        <v>474</v>
      </c>
      <c r="R99" s="328"/>
      <c r="S99" s="327" t="s">
        <v>475</v>
      </c>
      <c r="T99" s="328"/>
      <c r="U99" s="327" t="s">
        <v>476</v>
      </c>
      <c r="V99" s="328"/>
      <c r="W99" s="27"/>
    </row>
    <row r="100" spans="1:23" s="53" customFormat="1" ht="15.75" thickBot="1">
      <c r="A100" s="29"/>
      <c r="B100" s="325"/>
      <c r="C100" s="356"/>
      <c r="D100" s="326"/>
      <c r="E100" s="359"/>
      <c r="F100" s="360"/>
      <c r="G100" s="43" t="s">
        <v>397</v>
      </c>
      <c r="H100" s="43" t="s">
        <v>16</v>
      </c>
      <c r="I100" s="43" t="s">
        <v>397</v>
      </c>
      <c r="J100" s="43" t="s">
        <v>16</v>
      </c>
      <c r="K100" s="43" t="s">
        <v>397</v>
      </c>
      <c r="L100" s="43" t="s">
        <v>16</v>
      </c>
      <c r="M100" s="43" t="s">
        <v>397</v>
      </c>
      <c r="N100" s="43" t="s">
        <v>16</v>
      </c>
      <c r="O100" s="43" t="s">
        <v>397</v>
      </c>
      <c r="P100" s="43" t="s">
        <v>16</v>
      </c>
      <c r="Q100" s="43" t="s">
        <v>397</v>
      </c>
      <c r="R100" s="43" t="s">
        <v>16</v>
      </c>
      <c r="S100" s="43" t="s">
        <v>397</v>
      </c>
      <c r="T100" s="43" t="s">
        <v>16</v>
      </c>
      <c r="U100" s="43" t="s">
        <v>397</v>
      </c>
      <c r="V100" s="44" t="s">
        <v>16</v>
      </c>
      <c r="W100" s="27"/>
    </row>
    <row r="101" spans="1:23" s="53" customFormat="1">
      <c r="A101" s="29"/>
      <c r="B101" s="341" t="s">
        <v>40</v>
      </c>
      <c r="C101" s="342"/>
      <c r="D101" s="343"/>
      <c r="E101" s="350" t="s">
        <v>452</v>
      </c>
      <c r="F101" s="351"/>
      <c r="G101" s="45">
        <f>SUM(G102,G104)</f>
        <v>33</v>
      </c>
      <c r="H101" s="45">
        <f t="shared" ref="H101" si="305">SUM(H102,H104)</f>
        <v>33</v>
      </c>
      <c r="I101" s="45">
        <f t="shared" ref="I101" si="306">SUM(I102,I104)</f>
        <v>33</v>
      </c>
      <c r="J101" s="45">
        <f t="shared" ref="J101" si="307">SUM(J102,J104)</f>
        <v>33</v>
      </c>
      <c r="K101" s="45">
        <f t="shared" ref="K101" si="308">SUM(K102,K104)</f>
        <v>33</v>
      </c>
      <c r="L101" s="45">
        <f t="shared" ref="L101" si="309">SUM(L102,L104)</f>
        <v>33</v>
      </c>
      <c r="M101" s="45">
        <f t="shared" ref="M101" si="310">SUM(M102,M104)</f>
        <v>33</v>
      </c>
      <c r="N101" s="45">
        <f t="shared" ref="N101" si="311">SUM(N102,N104)</f>
        <v>33</v>
      </c>
      <c r="O101" s="45">
        <f t="shared" ref="O101" si="312">SUM(O102,O104)</f>
        <v>33</v>
      </c>
      <c r="P101" s="45">
        <f t="shared" ref="P101" si="313">SUM(P102,P104)</f>
        <v>33</v>
      </c>
      <c r="Q101" s="45">
        <f t="shared" ref="Q101" si="314">SUM(Q102,Q104)</f>
        <v>33</v>
      </c>
      <c r="R101" s="45">
        <f t="shared" ref="R101:U101" si="315">SUM(R102,R104)</f>
        <v>33</v>
      </c>
      <c r="S101" s="45">
        <f t="shared" si="315"/>
        <v>33</v>
      </c>
      <c r="T101" s="45">
        <f t="shared" si="315"/>
        <v>33</v>
      </c>
      <c r="U101" s="45">
        <f t="shared" si="315"/>
        <v>33</v>
      </c>
      <c r="V101" s="46">
        <f t="shared" ref="V101" si="316">SUM(V102,V104)</f>
        <v>33</v>
      </c>
      <c r="W101" s="27"/>
    </row>
    <row r="102" spans="1:23" s="53" customFormat="1">
      <c r="A102" s="29"/>
      <c r="B102" s="344"/>
      <c r="C102" s="345"/>
      <c r="D102" s="346"/>
      <c r="E102" s="352" t="s">
        <v>453</v>
      </c>
      <c r="F102" s="353"/>
      <c r="G102" s="47">
        <f>COUNTIFS('National Conditions'!G$23:G$172,$E102,'National Conditions'!$C$23:$C$172,$B101)</f>
        <v>33</v>
      </c>
      <c r="H102" s="47">
        <f>COUNTIFS('National Conditions'!H$23:H$172,$E102,'National Conditions'!$C$23:$C$172,$B101)</f>
        <v>33</v>
      </c>
      <c r="I102" s="47">
        <f>COUNTIFS('National Conditions'!I$23:I$172,$E102,'National Conditions'!$C$23:$C$172,$B101)</f>
        <v>33</v>
      </c>
      <c r="J102" s="47">
        <f>COUNTIFS('National Conditions'!J$23:J$172,$E102,'National Conditions'!$C$23:$C$172,$B101)</f>
        <v>33</v>
      </c>
      <c r="K102" s="47">
        <f>COUNTIFS('National Conditions'!K$23:K$172,$E102,'National Conditions'!$C$23:$C$172,$B101)</f>
        <v>22</v>
      </c>
      <c r="L102" s="47">
        <f>COUNTIFS('National Conditions'!L$23:L$172,$E102,'National Conditions'!$C$23:$C$172,$B101)</f>
        <v>32</v>
      </c>
      <c r="M102" s="47">
        <f>COUNTIFS('National Conditions'!M$23:M$172,$E102,'National Conditions'!$C$23:$C$172,$B101)</f>
        <v>18</v>
      </c>
      <c r="N102" s="47">
        <f>COUNTIFS('National Conditions'!N$23:N$172,$E102,'National Conditions'!$C$23:$C$172,$B101)</f>
        <v>29</v>
      </c>
      <c r="O102" s="47">
        <f>COUNTIFS('National Conditions'!O$23:O$172,$E102,'National Conditions'!$C$23:$C$172,$B101)</f>
        <v>28</v>
      </c>
      <c r="P102" s="47">
        <f>COUNTIFS('National Conditions'!P$23:P$172,$E102,'National Conditions'!$C$23:$C$172,$B101)</f>
        <v>33</v>
      </c>
      <c r="Q102" s="47">
        <f>COUNTIFS('National Conditions'!Q$23:Q$172,$E102,'National Conditions'!$C$23:$C$172,$B101)</f>
        <v>27</v>
      </c>
      <c r="R102" s="47">
        <f>COUNTIFS('National Conditions'!R$23:R$172,$E102,'National Conditions'!$C$23:$C$172,$B101)</f>
        <v>33</v>
      </c>
      <c r="S102" s="47">
        <f>COUNTIFS('National Conditions'!S$23:S$172,$E102,'National Conditions'!$C$23:$C$172,$B101)</f>
        <v>16</v>
      </c>
      <c r="T102" s="47">
        <f>COUNTIFS('National Conditions'!T$23:T$172,$E102,'National Conditions'!$C$23:$C$172,$B101)</f>
        <v>26</v>
      </c>
      <c r="U102" s="47">
        <f>COUNTIFS('National Conditions'!U$23:U$172,$E102,'National Conditions'!$C$23:$C$172,$B101)</f>
        <v>25</v>
      </c>
      <c r="V102" s="48">
        <f>COUNTIFS('National Conditions'!V$23:V$172,$E102,'National Conditions'!$C$23:$C$172,$B101)</f>
        <v>33</v>
      </c>
      <c r="W102" s="27"/>
    </row>
    <row r="103" spans="1:23" s="53" customFormat="1">
      <c r="A103" s="29"/>
      <c r="B103" s="344"/>
      <c r="C103" s="345"/>
      <c r="D103" s="346"/>
      <c r="E103" s="352" t="s">
        <v>454</v>
      </c>
      <c r="F103" s="353"/>
      <c r="G103" s="54">
        <f>IF(ISERROR(G102/G101),"",G102/G101)</f>
        <v>1</v>
      </c>
      <c r="H103" s="54">
        <f t="shared" ref="H103" si="317">IF(ISERROR(H102/H101),"",H102/H101)</f>
        <v>1</v>
      </c>
      <c r="I103" s="54">
        <f t="shared" ref="I103" si="318">IF(ISERROR(I102/I101),"",I102/I101)</f>
        <v>1</v>
      </c>
      <c r="J103" s="54">
        <f t="shared" ref="J103" si="319">IF(ISERROR(J102/J101),"",J102/J101)</f>
        <v>1</v>
      </c>
      <c r="K103" s="54">
        <f t="shared" ref="K103" si="320">IF(ISERROR(K102/K101),"",K102/K101)</f>
        <v>0.66666666666666663</v>
      </c>
      <c r="L103" s="54">
        <f t="shared" ref="L103" si="321">IF(ISERROR(L102/L101),"",L102/L101)</f>
        <v>0.96969696969696972</v>
      </c>
      <c r="M103" s="54">
        <f t="shared" ref="M103" si="322">IF(ISERROR(M102/M101),"",M102/M101)</f>
        <v>0.54545454545454541</v>
      </c>
      <c r="N103" s="54">
        <f t="shared" ref="N103" si="323">IF(ISERROR(N102/N101),"",N102/N101)</f>
        <v>0.87878787878787878</v>
      </c>
      <c r="O103" s="54">
        <f t="shared" ref="O103" si="324">IF(ISERROR(O102/O101),"",O102/O101)</f>
        <v>0.84848484848484851</v>
      </c>
      <c r="P103" s="54">
        <f t="shared" ref="P103" si="325">IF(ISERROR(P102/P101),"",P102/P101)</f>
        <v>1</v>
      </c>
      <c r="Q103" s="54">
        <f t="shared" ref="Q103" si="326">IF(ISERROR(Q102/Q101),"",Q102/Q101)</f>
        <v>0.81818181818181823</v>
      </c>
      <c r="R103" s="54">
        <f t="shared" ref="R103:U103" si="327">IF(ISERROR(R102/R101),"",R102/R101)</f>
        <v>1</v>
      </c>
      <c r="S103" s="54">
        <f t="shared" si="327"/>
        <v>0.48484848484848486</v>
      </c>
      <c r="T103" s="54">
        <f t="shared" si="327"/>
        <v>0.78787878787878785</v>
      </c>
      <c r="U103" s="54">
        <f t="shared" si="327"/>
        <v>0.75757575757575757</v>
      </c>
      <c r="V103" s="49">
        <f t="shared" ref="V103" si="328">IF(ISERROR(V102/V101),"",V102/V101)</f>
        <v>1</v>
      </c>
      <c r="W103" s="27"/>
    </row>
    <row r="104" spans="1:23" s="53" customFormat="1">
      <c r="A104" s="29"/>
      <c r="B104" s="344"/>
      <c r="C104" s="345"/>
      <c r="D104" s="346"/>
      <c r="E104" s="352" t="s">
        <v>455</v>
      </c>
      <c r="F104" s="353"/>
      <c r="G104" s="47">
        <f>COUNTIFS('National Conditions'!G$23:G$172,$E104,'National Conditions'!$C$23:$C$172,$B101)</f>
        <v>0</v>
      </c>
      <c r="H104" s="47">
        <f>COUNTIFS('National Conditions'!H$23:H$172,$E104,'National Conditions'!$C$23:$C$172,$B101)</f>
        <v>0</v>
      </c>
      <c r="I104" s="47">
        <f>COUNTIFS('National Conditions'!I$23:I$172,$E104,'National Conditions'!$C$23:$C$172,$B101)</f>
        <v>0</v>
      </c>
      <c r="J104" s="47">
        <f>COUNTIFS('National Conditions'!J$23:J$172,$E104,'National Conditions'!$C$23:$C$172,$B101)</f>
        <v>0</v>
      </c>
      <c r="K104" s="47">
        <f>COUNTIFS('National Conditions'!K$23:K$172,$E104,'National Conditions'!$C$23:$C$172,$B101)</f>
        <v>11</v>
      </c>
      <c r="L104" s="47">
        <f>COUNTIFS('National Conditions'!L$23:L$172,$E104,'National Conditions'!$C$23:$C$172,$B101)</f>
        <v>1</v>
      </c>
      <c r="M104" s="47">
        <f>COUNTIFS('National Conditions'!M$23:M$172,$E104,'National Conditions'!$C$23:$C$172,$B101)</f>
        <v>15</v>
      </c>
      <c r="N104" s="47">
        <f>COUNTIFS('National Conditions'!N$23:N$172,$E104,'National Conditions'!$C$23:$C$172,$B101)</f>
        <v>4</v>
      </c>
      <c r="O104" s="47">
        <f>COUNTIFS('National Conditions'!O$23:O$172,$E104,'National Conditions'!$C$23:$C$172,$B101)</f>
        <v>5</v>
      </c>
      <c r="P104" s="47">
        <f>COUNTIFS('National Conditions'!P$23:P$172,$E104,'National Conditions'!$C$23:$C$172,$B101)</f>
        <v>0</v>
      </c>
      <c r="Q104" s="47">
        <f>COUNTIFS('National Conditions'!Q$23:Q$172,$E104,'National Conditions'!$C$23:$C$172,$B101)</f>
        <v>6</v>
      </c>
      <c r="R104" s="47">
        <f>COUNTIFS('National Conditions'!R$23:R$172,$E104,'National Conditions'!$C$23:$C$172,$B101)</f>
        <v>0</v>
      </c>
      <c r="S104" s="47">
        <f>COUNTIFS('National Conditions'!S$23:S$172,$E104,'National Conditions'!$C$23:$C$172,$B101)</f>
        <v>17</v>
      </c>
      <c r="T104" s="47">
        <f>COUNTIFS('National Conditions'!T$23:T$172,$E104,'National Conditions'!$C$23:$C$172,$B101)</f>
        <v>7</v>
      </c>
      <c r="U104" s="47">
        <f>COUNTIFS('National Conditions'!U$23:U$172,$E104,'National Conditions'!$C$23:$C$172,$B101)</f>
        <v>8</v>
      </c>
      <c r="V104" s="48">
        <f>COUNTIFS('National Conditions'!V$23:V$172,$E104,'National Conditions'!$C$23:$C$172,$B101)</f>
        <v>0</v>
      </c>
      <c r="W104" s="27"/>
    </row>
    <row r="105" spans="1:23" s="53" customFormat="1" ht="15.75" thickBot="1">
      <c r="A105" s="29"/>
      <c r="B105" s="347"/>
      <c r="C105" s="348"/>
      <c r="D105" s="349"/>
      <c r="E105" s="333" t="s">
        <v>456</v>
      </c>
      <c r="F105" s="334"/>
      <c r="G105" s="50">
        <f>IF(ISERROR(G104/G101),"",G104/G101)</f>
        <v>0</v>
      </c>
      <c r="H105" s="50">
        <f t="shared" ref="H105" si="329">IF(ISERROR(H104/H101),"",H104/H101)</f>
        <v>0</v>
      </c>
      <c r="I105" s="50">
        <f t="shared" ref="I105" si="330">IF(ISERROR(I104/I101),"",I104/I101)</f>
        <v>0</v>
      </c>
      <c r="J105" s="50">
        <f t="shared" ref="J105" si="331">IF(ISERROR(J104/J101),"",J104/J101)</f>
        <v>0</v>
      </c>
      <c r="K105" s="50">
        <f t="shared" ref="K105" si="332">IF(ISERROR(K104/K101),"",K104/K101)</f>
        <v>0.33333333333333331</v>
      </c>
      <c r="L105" s="50">
        <f t="shared" ref="L105" si="333">IF(ISERROR(L104/L101),"",L104/L101)</f>
        <v>3.0303030303030304E-2</v>
      </c>
      <c r="M105" s="50">
        <f t="shared" ref="M105" si="334">IF(ISERROR(M104/M101),"",M104/M101)</f>
        <v>0.45454545454545453</v>
      </c>
      <c r="N105" s="50">
        <f t="shared" ref="N105" si="335">IF(ISERROR(N104/N101),"",N104/N101)</f>
        <v>0.12121212121212122</v>
      </c>
      <c r="O105" s="50">
        <f t="shared" ref="O105" si="336">IF(ISERROR(O104/O101),"",O104/O101)</f>
        <v>0.15151515151515152</v>
      </c>
      <c r="P105" s="50">
        <f t="shared" ref="P105" si="337">IF(ISERROR(P104/P101),"",P104/P101)</f>
        <v>0</v>
      </c>
      <c r="Q105" s="50">
        <f t="shared" ref="Q105" si="338">IF(ISERROR(Q104/Q101),"",Q104/Q101)</f>
        <v>0.18181818181818182</v>
      </c>
      <c r="R105" s="50">
        <f t="shared" ref="R105:U105" si="339">IF(ISERROR(R104/R101),"",R104/R101)</f>
        <v>0</v>
      </c>
      <c r="S105" s="50">
        <f t="shared" si="339"/>
        <v>0.51515151515151514</v>
      </c>
      <c r="T105" s="50">
        <f t="shared" si="339"/>
        <v>0.21212121212121213</v>
      </c>
      <c r="U105" s="50">
        <f t="shared" si="339"/>
        <v>0.24242424242424243</v>
      </c>
      <c r="V105" s="50">
        <f t="shared" ref="V105" si="340">IF(ISERROR(V104/V101),"",V104/V101)</f>
        <v>0</v>
      </c>
      <c r="W105" s="27"/>
    </row>
    <row r="106" spans="1:23" s="53" customFormat="1" ht="15.75" thickBot="1">
      <c r="A106" s="29"/>
      <c r="G106" s="30"/>
      <c r="H106" s="30"/>
      <c r="I106" s="30"/>
      <c r="J106" s="30"/>
      <c r="K106" s="30"/>
      <c r="L106" s="30"/>
      <c r="M106" s="30"/>
      <c r="N106" s="30"/>
      <c r="O106" s="30"/>
      <c r="P106" s="30"/>
      <c r="Q106" s="30"/>
      <c r="R106" s="30"/>
      <c r="S106" s="30"/>
      <c r="T106" s="30"/>
      <c r="U106" s="30"/>
      <c r="V106" s="30"/>
      <c r="W106" s="27"/>
    </row>
    <row r="107" spans="1:23" s="53" customFormat="1" ht="75" customHeight="1" thickBot="1">
      <c r="A107" s="29"/>
      <c r="B107" s="354" t="s">
        <v>451</v>
      </c>
      <c r="C107" s="355"/>
      <c r="D107" s="324"/>
      <c r="E107" s="357"/>
      <c r="F107" s="358"/>
      <c r="G107" s="327" t="s">
        <v>470</v>
      </c>
      <c r="H107" s="328"/>
      <c r="I107" s="327" t="s">
        <v>471</v>
      </c>
      <c r="J107" s="328"/>
      <c r="K107" s="327" t="s">
        <v>472</v>
      </c>
      <c r="L107" s="328"/>
      <c r="M107" s="327" t="s">
        <v>469</v>
      </c>
      <c r="N107" s="328"/>
      <c r="O107" s="327" t="s">
        <v>473</v>
      </c>
      <c r="P107" s="328"/>
      <c r="Q107" s="327" t="s">
        <v>474</v>
      </c>
      <c r="R107" s="328"/>
      <c r="S107" s="327" t="s">
        <v>475</v>
      </c>
      <c r="T107" s="328"/>
      <c r="U107" s="327" t="s">
        <v>476</v>
      </c>
      <c r="V107" s="328"/>
      <c r="W107" s="27"/>
    </row>
    <row r="108" spans="1:23" s="53" customFormat="1" ht="15.75" thickBot="1">
      <c r="A108" s="29"/>
      <c r="B108" s="325"/>
      <c r="C108" s="356"/>
      <c r="D108" s="326"/>
      <c r="E108" s="359"/>
      <c r="F108" s="360"/>
      <c r="G108" s="43" t="s">
        <v>397</v>
      </c>
      <c r="H108" s="43" t="s">
        <v>16</v>
      </c>
      <c r="I108" s="43" t="s">
        <v>397</v>
      </c>
      <c r="J108" s="43" t="s">
        <v>16</v>
      </c>
      <c r="K108" s="43" t="s">
        <v>397</v>
      </c>
      <c r="L108" s="43" t="s">
        <v>16</v>
      </c>
      <c r="M108" s="43" t="s">
        <v>397</v>
      </c>
      <c r="N108" s="43" t="s">
        <v>16</v>
      </c>
      <c r="O108" s="43" t="s">
        <v>397</v>
      </c>
      <c r="P108" s="43" t="s">
        <v>16</v>
      </c>
      <c r="Q108" s="43" t="s">
        <v>397</v>
      </c>
      <c r="R108" s="43" t="s">
        <v>16</v>
      </c>
      <c r="S108" s="43" t="s">
        <v>397</v>
      </c>
      <c r="T108" s="43" t="s">
        <v>16</v>
      </c>
      <c r="U108" s="43" t="s">
        <v>397</v>
      </c>
      <c r="V108" s="44" t="s">
        <v>16</v>
      </c>
      <c r="W108" s="27"/>
    </row>
    <row r="109" spans="1:23" s="53" customFormat="1">
      <c r="A109" s="29"/>
      <c r="B109" s="341" t="s">
        <v>42</v>
      </c>
      <c r="C109" s="342"/>
      <c r="D109" s="343"/>
      <c r="E109" s="350" t="s">
        <v>452</v>
      </c>
      <c r="F109" s="351"/>
      <c r="G109" s="45">
        <f>SUM(G110,G112)</f>
        <v>19</v>
      </c>
      <c r="H109" s="45">
        <f t="shared" ref="H109" si="341">SUM(H110,H112)</f>
        <v>19</v>
      </c>
      <c r="I109" s="45">
        <f t="shared" ref="I109" si="342">SUM(I110,I112)</f>
        <v>19</v>
      </c>
      <c r="J109" s="45">
        <f t="shared" ref="J109" si="343">SUM(J110,J112)</f>
        <v>19</v>
      </c>
      <c r="K109" s="45">
        <f t="shared" ref="K109" si="344">SUM(K110,K112)</f>
        <v>19</v>
      </c>
      <c r="L109" s="45">
        <f t="shared" ref="L109" si="345">SUM(L110,L112)</f>
        <v>19</v>
      </c>
      <c r="M109" s="45">
        <f t="shared" ref="M109" si="346">SUM(M110,M112)</f>
        <v>19</v>
      </c>
      <c r="N109" s="45">
        <f t="shared" ref="N109" si="347">SUM(N110,N112)</f>
        <v>19</v>
      </c>
      <c r="O109" s="45">
        <f t="shared" ref="O109" si="348">SUM(O110,O112)</f>
        <v>19</v>
      </c>
      <c r="P109" s="45">
        <f t="shared" ref="P109" si="349">SUM(P110,P112)</f>
        <v>19</v>
      </c>
      <c r="Q109" s="45">
        <f t="shared" ref="Q109" si="350">SUM(Q110,Q112)</f>
        <v>19</v>
      </c>
      <c r="R109" s="45">
        <f t="shared" ref="R109:U109" si="351">SUM(R110,R112)</f>
        <v>19</v>
      </c>
      <c r="S109" s="45">
        <f t="shared" si="351"/>
        <v>19</v>
      </c>
      <c r="T109" s="45">
        <f t="shared" si="351"/>
        <v>19</v>
      </c>
      <c r="U109" s="45">
        <f t="shared" si="351"/>
        <v>19</v>
      </c>
      <c r="V109" s="46">
        <f t="shared" ref="V109" si="352">SUM(V110,V112)</f>
        <v>19</v>
      </c>
      <c r="W109" s="27"/>
    </row>
    <row r="110" spans="1:23" s="53" customFormat="1">
      <c r="A110" s="29"/>
      <c r="B110" s="344"/>
      <c r="C110" s="345"/>
      <c r="D110" s="346"/>
      <c r="E110" s="352" t="s">
        <v>453</v>
      </c>
      <c r="F110" s="353"/>
      <c r="G110" s="47">
        <f>COUNTIFS('National Conditions'!G$23:G$172,$E110,'National Conditions'!$C$23:$C$172,$B109)</f>
        <v>18</v>
      </c>
      <c r="H110" s="47">
        <f>COUNTIFS('National Conditions'!H$23:H$172,$E110,'National Conditions'!$C$23:$C$172,$B109)</f>
        <v>19</v>
      </c>
      <c r="I110" s="47">
        <f>COUNTIFS('National Conditions'!I$23:I$172,$E110,'National Conditions'!$C$23:$C$172,$B109)</f>
        <v>18</v>
      </c>
      <c r="J110" s="47">
        <f>COUNTIFS('National Conditions'!J$23:J$172,$E110,'National Conditions'!$C$23:$C$172,$B109)</f>
        <v>19</v>
      </c>
      <c r="K110" s="47">
        <f>COUNTIFS('National Conditions'!K$23:K$172,$E110,'National Conditions'!$C$23:$C$172,$B109)</f>
        <v>12</v>
      </c>
      <c r="L110" s="47">
        <f>COUNTIFS('National Conditions'!L$23:L$172,$E110,'National Conditions'!$C$23:$C$172,$B109)</f>
        <v>14</v>
      </c>
      <c r="M110" s="47">
        <f>COUNTIFS('National Conditions'!M$23:M$172,$E110,'National Conditions'!$C$23:$C$172,$B109)</f>
        <v>9</v>
      </c>
      <c r="N110" s="47">
        <f>COUNTIFS('National Conditions'!N$23:N$172,$E110,'National Conditions'!$C$23:$C$172,$B109)</f>
        <v>12</v>
      </c>
      <c r="O110" s="47">
        <f>COUNTIFS('National Conditions'!O$23:O$172,$E110,'National Conditions'!$C$23:$C$172,$B109)</f>
        <v>17</v>
      </c>
      <c r="P110" s="47">
        <f>COUNTIFS('National Conditions'!P$23:P$172,$E110,'National Conditions'!$C$23:$C$172,$B109)</f>
        <v>19</v>
      </c>
      <c r="Q110" s="47">
        <f>COUNTIFS('National Conditions'!Q$23:Q$172,$E110,'National Conditions'!$C$23:$C$172,$B109)</f>
        <v>15</v>
      </c>
      <c r="R110" s="47">
        <f>COUNTIFS('National Conditions'!R$23:R$172,$E110,'National Conditions'!$C$23:$C$172,$B109)</f>
        <v>18</v>
      </c>
      <c r="S110" s="47">
        <f>COUNTIFS('National Conditions'!S$23:S$172,$E110,'National Conditions'!$C$23:$C$172,$B109)</f>
        <v>11</v>
      </c>
      <c r="T110" s="47">
        <f>COUNTIFS('National Conditions'!T$23:T$172,$E110,'National Conditions'!$C$23:$C$172,$B109)</f>
        <v>13</v>
      </c>
      <c r="U110" s="47">
        <f>COUNTIFS('National Conditions'!U$23:U$172,$E110,'National Conditions'!$C$23:$C$172,$B109)</f>
        <v>18</v>
      </c>
      <c r="V110" s="48">
        <f>COUNTIFS('National Conditions'!V$23:V$172,$E110,'National Conditions'!$C$23:$C$172,$B109)</f>
        <v>19</v>
      </c>
      <c r="W110" s="27"/>
    </row>
    <row r="111" spans="1:23" s="53" customFormat="1">
      <c r="A111" s="29"/>
      <c r="B111" s="344"/>
      <c r="C111" s="345"/>
      <c r="D111" s="346"/>
      <c r="E111" s="352" t="s">
        <v>454</v>
      </c>
      <c r="F111" s="353"/>
      <c r="G111" s="54">
        <f>IF(ISERROR(G110/G109),"",G110/G109)</f>
        <v>0.94736842105263153</v>
      </c>
      <c r="H111" s="54">
        <f t="shared" ref="H111" si="353">IF(ISERROR(H110/H109),"",H110/H109)</f>
        <v>1</v>
      </c>
      <c r="I111" s="54">
        <f t="shared" ref="I111" si="354">IF(ISERROR(I110/I109),"",I110/I109)</f>
        <v>0.94736842105263153</v>
      </c>
      <c r="J111" s="54">
        <f t="shared" ref="J111" si="355">IF(ISERROR(J110/J109),"",J110/J109)</f>
        <v>1</v>
      </c>
      <c r="K111" s="54">
        <f t="shared" ref="K111" si="356">IF(ISERROR(K110/K109),"",K110/K109)</f>
        <v>0.63157894736842102</v>
      </c>
      <c r="L111" s="54">
        <f t="shared" ref="L111" si="357">IF(ISERROR(L110/L109),"",L110/L109)</f>
        <v>0.73684210526315785</v>
      </c>
      <c r="M111" s="54">
        <f t="shared" ref="M111" si="358">IF(ISERROR(M110/M109),"",M110/M109)</f>
        <v>0.47368421052631576</v>
      </c>
      <c r="N111" s="54">
        <f t="shared" ref="N111" si="359">IF(ISERROR(N110/N109),"",N110/N109)</f>
        <v>0.63157894736842102</v>
      </c>
      <c r="O111" s="54">
        <f t="shared" ref="O111" si="360">IF(ISERROR(O110/O109),"",O110/O109)</f>
        <v>0.89473684210526316</v>
      </c>
      <c r="P111" s="54">
        <f t="shared" ref="P111" si="361">IF(ISERROR(P110/P109),"",P110/P109)</f>
        <v>1</v>
      </c>
      <c r="Q111" s="54">
        <f t="shared" ref="Q111" si="362">IF(ISERROR(Q110/Q109),"",Q110/Q109)</f>
        <v>0.78947368421052633</v>
      </c>
      <c r="R111" s="54">
        <f t="shared" ref="R111:U111" si="363">IF(ISERROR(R110/R109),"",R110/R109)</f>
        <v>0.94736842105263153</v>
      </c>
      <c r="S111" s="54">
        <f t="shared" si="363"/>
        <v>0.57894736842105265</v>
      </c>
      <c r="T111" s="54">
        <f t="shared" si="363"/>
        <v>0.68421052631578949</v>
      </c>
      <c r="U111" s="54">
        <f t="shared" si="363"/>
        <v>0.94736842105263153</v>
      </c>
      <c r="V111" s="49">
        <f t="shared" ref="V111" si="364">IF(ISERROR(V110/V109),"",V110/V109)</f>
        <v>1</v>
      </c>
      <c r="W111" s="27"/>
    </row>
    <row r="112" spans="1:23" s="53" customFormat="1">
      <c r="A112" s="29"/>
      <c r="B112" s="344"/>
      <c r="C112" s="345"/>
      <c r="D112" s="346"/>
      <c r="E112" s="352" t="s">
        <v>455</v>
      </c>
      <c r="F112" s="353"/>
      <c r="G112" s="47">
        <f>COUNTIFS('National Conditions'!G$23:G$172,$E112,'National Conditions'!$C$23:$C$172,$B109)</f>
        <v>1</v>
      </c>
      <c r="H112" s="47">
        <f>COUNTIFS('National Conditions'!H$23:H$172,$E112,'National Conditions'!$C$23:$C$172,$B109)</f>
        <v>0</v>
      </c>
      <c r="I112" s="47">
        <f>COUNTIFS('National Conditions'!I$23:I$172,$E112,'National Conditions'!$C$23:$C$172,$B109)</f>
        <v>1</v>
      </c>
      <c r="J112" s="47">
        <f>COUNTIFS('National Conditions'!J$23:J$172,$E112,'National Conditions'!$C$23:$C$172,$B109)</f>
        <v>0</v>
      </c>
      <c r="K112" s="47">
        <f>COUNTIFS('National Conditions'!K$23:K$172,$E112,'National Conditions'!$C$23:$C$172,$B109)</f>
        <v>7</v>
      </c>
      <c r="L112" s="47">
        <f>COUNTIFS('National Conditions'!L$23:L$172,$E112,'National Conditions'!$C$23:$C$172,$B109)</f>
        <v>5</v>
      </c>
      <c r="M112" s="47">
        <f>COUNTIFS('National Conditions'!M$23:M$172,$E112,'National Conditions'!$C$23:$C$172,$B109)</f>
        <v>10</v>
      </c>
      <c r="N112" s="47">
        <f>COUNTIFS('National Conditions'!N$23:N$172,$E112,'National Conditions'!$C$23:$C$172,$B109)</f>
        <v>7</v>
      </c>
      <c r="O112" s="47">
        <f>COUNTIFS('National Conditions'!O$23:O$172,$E112,'National Conditions'!$C$23:$C$172,$B109)</f>
        <v>2</v>
      </c>
      <c r="P112" s="47">
        <f>COUNTIFS('National Conditions'!P$23:P$172,$E112,'National Conditions'!$C$23:$C$172,$B109)</f>
        <v>0</v>
      </c>
      <c r="Q112" s="47">
        <f>COUNTIFS('National Conditions'!Q$23:Q$172,$E112,'National Conditions'!$C$23:$C$172,$B109)</f>
        <v>4</v>
      </c>
      <c r="R112" s="47">
        <f>COUNTIFS('National Conditions'!R$23:R$172,$E112,'National Conditions'!$C$23:$C$172,$B109)</f>
        <v>1</v>
      </c>
      <c r="S112" s="47">
        <f>COUNTIFS('National Conditions'!S$23:S$172,$E112,'National Conditions'!$C$23:$C$172,$B109)</f>
        <v>8</v>
      </c>
      <c r="T112" s="47">
        <f>COUNTIFS('National Conditions'!T$23:T$172,$E112,'National Conditions'!$C$23:$C$172,$B109)</f>
        <v>6</v>
      </c>
      <c r="U112" s="47">
        <f>COUNTIFS('National Conditions'!U$23:U$172,$E112,'National Conditions'!$C$23:$C$172,$B109)</f>
        <v>1</v>
      </c>
      <c r="V112" s="48">
        <f>COUNTIFS('National Conditions'!V$23:V$172,$E112,'National Conditions'!$C$23:$C$172,$B109)</f>
        <v>0</v>
      </c>
      <c r="W112" s="27"/>
    </row>
    <row r="113" spans="1:24" s="53" customFormat="1" ht="15.75" thickBot="1">
      <c r="A113" s="29"/>
      <c r="B113" s="347"/>
      <c r="C113" s="348"/>
      <c r="D113" s="349"/>
      <c r="E113" s="333" t="s">
        <v>456</v>
      </c>
      <c r="F113" s="334"/>
      <c r="G113" s="50">
        <f>IF(ISERROR(G112/G109),"",G112/G109)</f>
        <v>5.2631578947368418E-2</v>
      </c>
      <c r="H113" s="50">
        <f t="shared" ref="H113" si="365">IF(ISERROR(H112/H109),"",H112/H109)</f>
        <v>0</v>
      </c>
      <c r="I113" s="50">
        <f t="shared" ref="I113" si="366">IF(ISERROR(I112/I109),"",I112/I109)</f>
        <v>5.2631578947368418E-2</v>
      </c>
      <c r="J113" s="50">
        <f t="shared" ref="J113" si="367">IF(ISERROR(J112/J109),"",J112/J109)</f>
        <v>0</v>
      </c>
      <c r="K113" s="50">
        <f t="shared" ref="K113" si="368">IF(ISERROR(K112/K109),"",K112/K109)</f>
        <v>0.36842105263157893</v>
      </c>
      <c r="L113" s="50">
        <f t="shared" ref="L113" si="369">IF(ISERROR(L112/L109),"",L112/L109)</f>
        <v>0.26315789473684209</v>
      </c>
      <c r="M113" s="50">
        <f t="shared" ref="M113" si="370">IF(ISERROR(M112/M109),"",M112/M109)</f>
        <v>0.52631578947368418</v>
      </c>
      <c r="N113" s="50">
        <f t="shared" ref="N113" si="371">IF(ISERROR(N112/N109),"",N112/N109)</f>
        <v>0.36842105263157893</v>
      </c>
      <c r="O113" s="50">
        <f t="shared" ref="O113" si="372">IF(ISERROR(O112/O109),"",O112/O109)</f>
        <v>0.10526315789473684</v>
      </c>
      <c r="P113" s="50">
        <f t="shared" ref="P113" si="373">IF(ISERROR(P112/P109),"",P112/P109)</f>
        <v>0</v>
      </c>
      <c r="Q113" s="50">
        <f t="shared" ref="Q113" si="374">IF(ISERROR(Q112/Q109),"",Q112/Q109)</f>
        <v>0.21052631578947367</v>
      </c>
      <c r="R113" s="50">
        <f t="shared" ref="R113:U113" si="375">IF(ISERROR(R112/R109),"",R112/R109)</f>
        <v>5.2631578947368418E-2</v>
      </c>
      <c r="S113" s="50">
        <f t="shared" si="375"/>
        <v>0.42105263157894735</v>
      </c>
      <c r="T113" s="50">
        <f t="shared" si="375"/>
        <v>0.31578947368421051</v>
      </c>
      <c r="U113" s="50">
        <f t="shared" si="375"/>
        <v>5.2631578947368418E-2</v>
      </c>
      <c r="V113" s="50">
        <f t="shared" ref="V113" si="376">IF(ISERROR(V112/V109),"",V112/V109)</f>
        <v>0</v>
      </c>
      <c r="W113" s="27"/>
    </row>
    <row r="114" spans="1:24" s="53" customFormat="1" ht="15.75" thickBot="1">
      <c r="A114" s="29"/>
      <c r="G114" s="30"/>
      <c r="H114" s="30"/>
      <c r="I114" s="30"/>
      <c r="J114" s="30"/>
      <c r="K114" s="30"/>
      <c r="L114" s="30"/>
      <c r="M114" s="30"/>
      <c r="N114" s="30"/>
      <c r="O114" s="30"/>
      <c r="P114" s="30"/>
      <c r="Q114" s="30"/>
      <c r="R114" s="30"/>
      <c r="S114" s="30"/>
      <c r="T114" s="30"/>
      <c r="U114" s="30"/>
      <c r="V114" s="30"/>
      <c r="W114" s="27"/>
    </row>
    <row r="115" spans="1:24" s="53" customFormat="1" ht="75" customHeight="1" thickBot="1">
      <c r="A115" s="29"/>
      <c r="B115" s="354" t="s">
        <v>451</v>
      </c>
      <c r="C115" s="355"/>
      <c r="D115" s="324"/>
      <c r="E115" s="357"/>
      <c r="F115" s="358"/>
      <c r="G115" s="327" t="s">
        <v>470</v>
      </c>
      <c r="H115" s="328"/>
      <c r="I115" s="327" t="s">
        <v>471</v>
      </c>
      <c r="J115" s="328"/>
      <c r="K115" s="327" t="s">
        <v>472</v>
      </c>
      <c r="L115" s="328"/>
      <c r="M115" s="327" t="s">
        <v>469</v>
      </c>
      <c r="N115" s="328"/>
      <c r="O115" s="327" t="s">
        <v>473</v>
      </c>
      <c r="P115" s="328"/>
      <c r="Q115" s="327" t="s">
        <v>474</v>
      </c>
      <c r="R115" s="328"/>
      <c r="S115" s="327" t="s">
        <v>475</v>
      </c>
      <c r="T115" s="328"/>
      <c r="U115" s="327" t="s">
        <v>476</v>
      </c>
      <c r="V115" s="328"/>
      <c r="W115" s="27"/>
    </row>
    <row r="116" spans="1:24" s="53" customFormat="1" ht="15.75" thickBot="1">
      <c r="A116" s="29"/>
      <c r="B116" s="325"/>
      <c r="C116" s="356"/>
      <c r="D116" s="326"/>
      <c r="E116" s="359"/>
      <c r="F116" s="360"/>
      <c r="G116" s="43" t="s">
        <v>397</v>
      </c>
      <c r="H116" s="43" t="s">
        <v>16</v>
      </c>
      <c r="I116" s="43" t="s">
        <v>397</v>
      </c>
      <c r="J116" s="43" t="s">
        <v>16</v>
      </c>
      <c r="K116" s="43" t="s">
        <v>397</v>
      </c>
      <c r="L116" s="43" t="s">
        <v>16</v>
      </c>
      <c r="M116" s="43" t="s">
        <v>397</v>
      </c>
      <c r="N116" s="43" t="s">
        <v>16</v>
      </c>
      <c r="O116" s="43" t="s">
        <v>397</v>
      </c>
      <c r="P116" s="43" t="s">
        <v>16</v>
      </c>
      <c r="Q116" s="43" t="s">
        <v>397</v>
      </c>
      <c r="R116" s="43" t="s">
        <v>16</v>
      </c>
      <c r="S116" s="43" t="s">
        <v>397</v>
      </c>
      <c r="T116" s="43" t="s">
        <v>16</v>
      </c>
      <c r="U116" s="43" t="s">
        <v>397</v>
      </c>
      <c r="V116" s="44" t="s">
        <v>16</v>
      </c>
      <c r="W116" s="27"/>
    </row>
    <row r="117" spans="1:24" s="53" customFormat="1">
      <c r="A117" s="29"/>
      <c r="B117" s="341" t="s">
        <v>44</v>
      </c>
      <c r="C117" s="342"/>
      <c r="D117" s="343"/>
      <c r="E117" s="350" t="s">
        <v>452</v>
      </c>
      <c r="F117" s="351"/>
      <c r="G117" s="45">
        <f>SUM(G118,G120)</f>
        <v>14</v>
      </c>
      <c r="H117" s="45">
        <f t="shared" ref="H117" si="377">SUM(H118,H120)</f>
        <v>14</v>
      </c>
      <c r="I117" s="45">
        <f t="shared" ref="I117" si="378">SUM(I118,I120)</f>
        <v>14</v>
      </c>
      <c r="J117" s="45">
        <f t="shared" ref="J117" si="379">SUM(J118,J120)</f>
        <v>14</v>
      </c>
      <c r="K117" s="45">
        <f t="shared" ref="K117" si="380">SUM(K118,K120)</f>
        <v>14</v>
      </c>
      <c r="L117" s="45">
        <f t="shared" ref="L117" si="381">SUM(L118,L120)</f>
        <v>14</v>
      </c>
      <c r="M117" s="45">
        <f t="shared" ref="M117" si="382">SUM(M118,M120)</f>
        <v>14</v>
      </c>
      <c r="N117" s="45">
        <f t="shared" ref="N117" si="383">SUM(N118,N120)</f>
        <v>14</v>
      </c>
      <c r="O117" s="45">
        <f t="shared" ref="O117" si="384">SUM(O118,O120)</f>
        <v>14</v>
      </c>
      <c r="P117" s="45">
        <f t="shared" ref="P117" si="385">SUM(P118,P120)</f>
        <v>14</v>
      </c>
      <c r="Q117" s="45">
        <f t="shared" ref="Q117" si="386">SUM(Q118,Q120)</f>
        <v>14</v>
      </c>
      <c r="R117" s="45">
        <f t="shared" ref="R117:S117" si="387">SUM(R118,R120)</f>
        <v>14</v>
      </c>
      <c r="S117" s="45">
        <f t="shared" si="387"/>
        <v>14</v>
      </c>
      <c r="T117" s="45">
        <f t="shared" ref="T117:U117" si="388">SUM(T118,T120)</f>
        <v>14</v>
      </c>
      <c r="U117" s="45">
        <f t="shared" si="388"/>
        <v>14</v>
      </c>
      <c r="V117" s="46">
        <f t="shared" ref="V117" si="389">SUM(V118,V120)</f>
        <v>14</v>
      </c>
      <c r="W117" s="27"/>
    </row>
    <row r="118" spans="1:24" s="53" customFormat="1">
      <c r="A118" s="29"/>
      <c r="B118" s="344"/>
      <c r="C118" s="345"/>
      <c r="D118" s="346"/>
      <c r="E118" s="352" t="s">
        <v>453</v>
      </c>
      <c r="F118" s="353"/>
      <c r="G118" s="47">
        <f>COUNTIFS('National Conditions'!G$23:G$172,$E118,'National Conditions'!$C$23:$C$172,$B117)</f>
        <v>14</v>
      </c>
      <c r="H118" s="47">
        <f>COUNTIFS('National Conditions'!H$23:H$172,$E118,'National Conditions'!$C$23:$C$172,$B117)</f>
        <v>14</v>
      </c>
      <c r="I118" s="47">
        <f>COUNTIFS('National Conditions'!I$23:I$172,$E118,'National Conditions'!$C$23:$C$172,$B117)</f>
        <v>14</v>
      </c>
      <c r="J118" s="47">
        <f>COUNTIFS('National Conditions'!J$23:J$172,$E118,'National Conditions'!$C$23:$C$172,$B117)</f>
        <v>14</v>
      </c>
      <c r="K118" s="47">
        <f>COUNTIFS('National Conditions'!K$23:K$172,$E118,'National Conditions'!$C$23:$C$172,$B117)</f>
        <v>4</v>
      </c>
      <c r="L118" s="47">
        <f>COUNTIFS('National Conditions'!L$23:L$172,$E118,'National Conditions'!$C$23:$C$172,$B117)</f>
        <v>9</v>
      </c>
      <c r="M118" s="47">
        <f>COUNTIFS('National Conditions'!M$23:M$172,$E118,'National Conditions'!$C$23:$C$172,$B117)</f>
        <v>8</v>
      </c>
      <c r="N118" s="47">
        <f>COUNTIFS('National Conditions'!N$23:N$172,$E118,'National Conditions'!$C$23:$C$172,$B117)</f>
        <v>10</v>
      </c>
      <c r="O118" s="47">
        <f>COUNTIFS('National Conditions'!O$23:O$172,$E118,'National Conditions'!$C$23:$C$172,$B117)</f>
        <v>13</v>
      </c>
      <c r="P118" s="47">
        <f>COUNTIFS('National Conditions'!P$23:P$172,$E118,'National Conditions'!$C$23:$C$172,$B117)</f>
        <v>14</v>
      </c>
      <c r="Q118" s="47">
        <f>COUNTIFS('National Conditions'!Q$23:Q$172,$E118,'National Conditions'!$C$23:$C$172,$B117)</f>
        <v>11</v>
      </c>
      <c r="R118" s="47">
        <f>COUNTIFS('National Conditions'!R$23:R$172,$E118,'National Conditions'!$C$23:$C$172,$B117)</f>
        <v>14</v>
      </c>
      <c r="S118" s="47">
        <f>COUNTIFS('National Conditions'!S$23:S$172,$E118,'National Conditions'!$C$23:$C$172,$B117)</f>
        <v>6</v>
      </c>
      <c r="T118" s="47">
        <f>COUNTIFS('National Conditions'!T$23:T$172,$E118,'National Conditions'!$C$23:$C$172,$B117)</f>
        <v>9</v>
      </c>
      <c r="U118" s="47">
        <f>COUNTIFS('National Conditions'!U$23:U$172,$E118,'National Conditions'!$C$23:$C$172,$B117)</f>
        <v>12</v>
      </c>
      <c r="V118" s="48">
        <f>COUNTIFS('National Conditions'!V$23:V$172,$E118,'National Conditions'!$C$23:$C$172,$B117)</f>
        <v>13</v>
      </c>
      <c r="W118" s="27"/>
    </row>
    <row r="119" spans="1:24" s="53" customFormat="1">
      <c r="A119" s="29"/>
      <c r="B119" s="344"/>
      <c r="C119" s="345"/>
      <c r="D119" s="346"/>
      <c r="E119" s="352" t="s">
        <v>454</v>
      </c>
      <c r="F119" s="353"/>
      <c r="G119" s="54">
        <f>IF(ISERROR(G118/G117),"",G118/G117)</f>
        <v>1</v>
      </c>
      <c r="H119" s="54">
        <f t="shared" ref="H119" si="390">IF(ISERROR(H118/H117),"",H118/H117)</f>
        <v>1</v>
      </c>
      <c r="I119" s="54">
        <f t="shared" ref="I119" si="391">IF(ISERROR(I118/I117),"",I118/I117)</f>
        <v>1</v>
      </c>
      <c r="J119" s="54">
        <f t="shared" ref="J119" si="392">IF(ISERROR(J118/J117),"",J118/J117)</f>
        <v>1</v>
      </c>
      <c r="K119" s="54">
        <f t="shared" ref="K119" si="393">IF(ISERROR(K118/K117),"",K118/K117)</f>
        <v>0.2857142857142857</v>
      </c>
      <c r="L119" s="54">
        <f t="shared" ref="L119" si="394">IF(ISERROR(L118/L117),"",L118/L117)</f>
        <v>0.6428571428571429</v>
      </c>
      <c r="M119" s="54">
        <f t="shared" ref="M119" si="395">IF(ISERROR(M118/M117),"",M118/M117)</f>
        <v>0.5714285714285714</v>
      </c>
      <c r="N119" s="54">
        <f t="shared" ref="N119" si="396">IF(ISERROR(N118/N117),"",N118/N117)</f>
        <v>0.7142857142857143</v>
      </c>
      <c r="O119" s="54">
        <f t="shared" ref="O119" si="397">IF(ISERROR(O118/O117),"",O118/O117)</f>
        <v>0.9285714285714286</v>
      </c>
      <c r="P119" s="54">
        <f t="shared" ref="P119" si="398">IF(ISERROR(P118/P117),"",P118/P117)</f>
        <v>1</v>
      </c>
      <c r="Q119" s="54">
        <f t="shared" ref="Q119" si="399">IF(ISERROR(Q118/Q117),"",Q118/Q117)</f>
        <v>0.7857142857142857</v>
      </c>
      <c r="R119" s="54">
        <f t="shared" ref="R119:S119" si="400">IF(ISERROR(R118/R117),"",R118/R117)</f>
        <v>1</v>
      </c>
      <c r="S119" s="54">
        <f t="shared" si="400"/>
        <v>0.42857142857142855</v>
      </c>
      <c r="T119" s="54">
        <f t="shared" ref="T119:U119" si="401">IF(ISERROR(T118/T117),"",T118/T117)</f>
        <v>0.6428571428571429</v>
      </c>
      <c r="U119" s="54">
        <f t="shared" si="401"/>
        <v>0.8571428571428571</v>
      </c>
      <c r="V119" s="49">
        <f t="shared" ref="V119" si="402">IF(ISERROR(V118/V117),"",V118/V117)</f>
        <v>0.9285714285714286</v>
      </c>
      <c r="W119" s="27"/>
    </row>
    <row r="120" spans="1:24" s="53" customFormat="1">
      <c r="A120" s="29"/>
      <c r="B120" s="344"/>
      <c r="C120" s="345"/>
      <c r="D120" s="346"/>
      <c r="E120" s="352" t="s">
        <v>455</v>
      </c>
      <c r="F120" s="353"/>
      <c r="G120" s="47">
        <f>COUNTIFS('National Conditions'!G$23:G$172,$E120,'National Conditions'!$C$23:$C$172,$B117)</f>
        <v>0</v>
      </c>
      <c r="H120" s="47">
        <f>COUNTIFS('National Conditions'!H$23:H$172,$E120,'National Conditions'!$C$23:$C$172,$B117)</f>
        <v>0</v>
      </c>
      <c r="I120" s="47">
        <f>COUNTIFS('National Conditions'!I$23:I$172,$E120,'National Conditions'!$C$23:$C$172,$B117)</f>
        <v>0</v>
      </c>
      <c r="J120" s="47">
        <f>COUNTIFS('National Conditions'!J$23:J$172,$E120,'National Conditions'!$C$23:$C$172,$B117)</f>
        <v>0</v>
      </c>
      <c r="K120" s="47">
        <f>COUNTIFS('National Conditions'!K$23:K$172,$E120,'National Conditions'!$C$23:$C$172,$B117)</f>
        <v>10</v>
      </c>
      <c r="L120" s="47">
        <f>COUNTIFS('National Conditions'!L$23:L$172,$E120,'National Conditions'!$C$23:$C$172,$B117)</f>
        <v>5</v>
      </c>
      <c r="M120" s="47">
        <f>COUNTIFS('National Conditions'!M$23:M$172,$E120,'National Conditions'!$C$23:$C$172,$B117)</f>
        <v>6</v>
      </c>
      <c r="N120" s="47">
        <f>COUNTIFS('National Conditions'!N$23:N$172,$E120,'National Conditions'!$C$23:$C$172,$B117)</f>
        <v>4</v>
      </c>
      <c r="O120" s="47">
        <f>COUNTIFS('National Conditions'!O$23:O$172,$E120,'National Conditions'!$C$23:$C$172,$B117)</f>
        <v>1</v>
      </c>
      <c r="P120" s="47">
        <f>COUNTIFS('National Conditions'!P$23:P$172,$E120,'National Conditions'!$C$23:$C$172,$B117)</f>
        <v>0</v>
      </c>
      <c r="Q120" s="47">
        <f>COUNTIFS('National Conditions'!Q$23:Q$172,$E120,'National Conditions'!$C$23:$C$172,$B117)</f>
        <v>3</v>
      </c>
      <c r="R120" s="47">
        <f>COUNTIFS('National Conditions'!R$23:R$172,$E120,'National Conditions'!$C$23:$C$172,$B117)</f>
        <v>0</v>
      </c>
      <c r="S120" s="47">
        <f>COUNTIFS('National Conditions'!S$23:S$172,$E120,'National Conditions'!$C$23:$C$172,$B117)</f>
        <v>8</v>
      </c>
      <c r="T120" s="47">
        <f>COUNTIFS('National Conditions'!T$23:T$172,$E120,'National Conditions'!$C$23:$C$172,$B117)</f>
        <v>5</v>
      </c>
      <c r="U120" s="47">
        <f>COUNTIFS('National Conditions'!U$23:U$172,$E120,'National Conditions'!$C$23:$C$172,$B117)</f>
        <v>2</v>
      </c>
      <c r="V120" s="48">
        <f>COUNTIFS('National Conditions'!V$23:V$172,$E120,'National Conditions'!$C$23:$C$172,$B117)</f>
        <v>1</v>
      </c>
      <c r="W120" s="27"/>
    </row>
    <row r="121" spans="1:24" s="53" customFormat="1" ht="15.75" thickBot="1">
      <c r="A121" s="29"/>
      <c r="B121" s="347"/>
      <c r="C121" s="348"/>
      <c r="D121" s="349"/>
      <c r="E121" s="333" t="s">
        <v>456</v>
      </c>
      <c r="F121" s="334"/>
      <c r="G121" s="50">
        <f>IF(ISERROR(G120/G117),"",G120/G117)</f>
        <v>0</v>
      </c>
      <c r="H121" s="50">
        <f t="shared" ref="H121" si="403">IF(ISERROR(H120/H117),"",H120/H117)</f>
        <v>0</v>
      </c>
      <c r="I121" s="50">
        <f t="shared" ref="I121" si="404">IF(ISERROR(I120/I117),"",I120/I117)</f>
        <v>0</v>
      </c>
      <c r="J121" s="50">
        <f t="shared" ref="J121" si="405">IF(ISERROR(J120/J117),"",J120/J117)</f>
        <v>0</v>
      </c>
      <c r="K121" s="50">
        <f t="shared" ref="K121" si="406">IF(ISERROR(K120/K117),"",K120/K117)</f>
        <v>0.7142857142857143</v>
      </c>
      <c r="L121" s="50">
        <f t="shared" ref="L121" si="407">IF(ISERROR(L120/L117),"",L120/L117)</f>
        <v>0.35714285714285715</v>
      </c>
      <c r="M121" s="50">
        <f t="shared" ref="M121" si="408">IF(ISERROR(M120/M117),"",M120/M117)</f>
        <v>0.42857142857142855</v>
      </c>
      <c r="N121" s="50">
        <f t="shared" ref="N121" si="409">IF(ISERROR(N120/N117),"",N120/N117)</f>
        <v>0.2857142857142857</v>
      </c>
      <c r="O121" s="50">
        <f t="shared" ref="O121" si="410">IF(ISERROR(O120/O117),"",O120/O117)</f>
        <v>7.1428571428571425E-2</v>
      </c>
      <c r="P121" s="50">
        <f t="shared" ref="P121" si="411">IF(ISERROR(P120/P117),"",P120/P117)</f>
        <v>0</v>
      </c>
      <c r="Q121" s="50">
        <f t="shared" ref="Q121" si="412">IF(ISERROR(Q120/Q117),"",Q120/Q117)</f>
        <v>0.21428571428571427</v>
      </c>
      <c r="R121" s="50">
        <f t="shared" ref="R121:S121" si="413">IF(ISERROR(R120/R117),"",R120/R117)</f>
        <v>0</v>
      </c>
      <c r="S121" s="50">
        <f t="shared" si="413"/>
        <v>0.5714285714285714</v>
      </c>
      <c r="T121" s="50">
        <f t="shared" ref="T121:U121" si="414">IF(ISERROR(T120/T117),"",T120/T117)</f>
        <v>0.35714285714285715</v>
      </c>
      <c r="U121" s="50">
        <f t="shared" si="414"/>
        <v>0.14285714285714285</v>
      </c>
      <c r="V121" s="50">
        <f t="shared" ref="V121" si="415">IF(ISERROR(V120/V117),"",V120/V117)</f>
        <v>7.1428571428571425E-2</v>
      </c>
      <c r="W121" s="27"/>
    </row>
    <row r="122" spans="1:24" s="53" customFormat="1">
      <c r="A122" s="29"/>
      <c r="G122" s="30"/>
      <c r="H122" s="30"/>
      <c r="I122" s="30"/>
      <c r="J122" s="30"/>
      <c r="K122" s="30"/>
      <c r="L122" s="30"/>
      <c r="M122" s="30"/>
      <c r="N122" s="30"/>
      <c r="O122" s="30"/>
      <c r="P122" s="30"/>
      <c r="Q122" s="30"/>
      <c r="R122" s="30"/>
      <c r="S122" s="30"/>
      <c r="T122" s="30"/>
      <c r="U122" s="30"/>
      <c r="V122" s="30"/>
      <c r="W122" s="27"/>
    </row>
    <row r="124" spans="1:24" ht="15" customHeight="1">
      <c r="A124" s="189"/>
      <c r="B124" s="190" t="s">
        <v>371</v>
      </c>
      <c r="C124" s="189"/>
      <c r="D124" s="189"/>
      <c r="E124" s="190"/>
      <c r="F124" s="189"/>
      <c r="G124" s="189"/>
      <c r="H124" s="189"/>
      <c r="I124" s="189"/>
      <c r="J124" s="189"/>
      <c r="K124" s="189"/>
      <c r="L124" s="189"/>
      <c r="M124" s="189"/>
      <c r="N124" s="189"/>
      <c r="O124" s="189"/>
      <c r="P124" s="196"/>
      <c r="Q124" s="196"/>
      <c r="R124" s="189"/>
      <c r="S124" s="189"/>
      <c r="T124" s="189"/>
      <c r="U124" s="189"/>
      <c r="V124" s="189"/>
      <c r="W124" s="192"/>
    </row>
    <row r="125" spans="1:24" ht="15" customHeight="1">
      <c r="A125" s="40"/>
      <c r="B125" s="40"/>
      <c r="C125" s="40"/>
      <c r="D125" s="40"/>
      <c r="W125" s="19"/>
    </row>
    <row r="126" spans="1:24">
      <c r="B126" s="22" t="s">
        <v>458</v>
      </c>
      <c r="P126" s="55"/>
      <c r="Q126" s="55"/>
      <c r="W126" s="19"/>
    </row>
    <row r="127" spans="1:24">
      <c r="B127" s="22" t="s">
        <v>463</v>
      </c>
      <c r="P127" s="55"/>
      <c r="Q127" s="55"/>
      <c r="W127" s="19"/>
    </row>
    <row r="128" spans="1:24" s="3" customFormat="1">
      <c r="A128" s="2"/>
      <c r="B128" s="22" t="s">
        <v>459</v>
      </c>
      <c r="C128" s="2"/>
      <c r="D128" s="2"/>
      <c r="E128" s="40"/>
      <c r="F128" s="42"/>
      <c r="G128" s="42"/>
      <c r="H128" s="42"/>
      <c r="I128" s="42"/>
      <c r="J128" s="42"/>
      <c r="K128" s="42"/>
      <c r="L128" s="42"/>
      <c r="M128" s="42"/>
      <c r="N128" s="42"/>
      <c r="O128" s="42"/>
      <c r="P128" s="42"/>
      <c r="Q128" s="42"/>
      <c r="R128" s="42"/>
      <c r="S128" s="42"/>
      <c r="T128" s="42"/>
      <c r="U128" s="42"/>
      <c r="V128" s="42"/>
      <c r="W128" s="20"/>
      <c r="X128" s="40"/>
    </row>
    <row r="129" spans="1:24">
      <c r="B129" s="22"/>
      <c r="E129" s="197"/>
      <c r="F129" s="42"/>
      <c r="G129" s="42"/>
      <c r="H129" s="42"/>
      <c r="I129" s="42"/>
      <c r="J129" s="42"/>
      <c r="K129" s="42"/>
      <c r="L129" s="42"/>
      <c r="M129" s="42"/>
      <c r="N129" s="42"/>
      <c r="O129" s="42"/>
      <c r="P129" s="42"/>
      <c r="Q129" s="42"/>
      <c r="R129" s="42"/>
      <c r="S129" s="42"/>
      <c r="T129" s="42"/>
      <c r="U129" s="42"/>
      <c r="V129" s="42"/>
      <c r="W129" s="19"/>
    </row>
    <row r="130" spans="1:24">
      <c r="B130" s="22" t="s">
        <v>478</v>
      </c>
      <c r="E130" s="197"/>
      <c r="F130" s="56"/>
      <c r="G130" s="56"/>
      <c r="H130" s="56"/>
      <c r="I130" s="56"/>
      <c r="J130" s="56"/>
      <c r="K130" s="56"/>
      <c r="L130" s="56"/>
      <c r="M130" s="56"/>
      <c r="N130" s="56"/>
      <c r="O130" s="56"/>
      <c r="P130" s="56"/>
      <c r="Q130" s="56"/>
      <c r="R130" s="56"/>
      <c r="S130" s="56"/>
      <c r="T130" s="56"/>
      <c r="U130" s="56"/>
      <c r="V130" s="56"/>
      <c r="W130" s="19"/>
    </row>
    <row r="131" spans="1:24">
      <c r="B131" s="23"/>
      <c r="E131" s="197"/>
      <c r="F131" s="56"/>
      <c r="G131" s="56"/>
      <c r="H131" s="56"/>
      <c r="I131" s="56"/>
      <c r="J131" s="56"/>
      <c r="K131" s="56"/>
      <c r="L131" s="56"/>
      <c r="M131" s="56"/>
      <c r="N131" s="56"/>
      <c r="O131" s="56"/>
      <c r="P131" s="56"/>
      <c r="Q131" s="56"/>
      <c r="R131" s="56"/>
      <c r="S131" s="56"/>
      <c r="T131" s="56"/>
      <c r="U131" s="56"/>
      <c r="V131" s="56"/>
      <c r="W131" s="19"/>
    </row>
    <row r="132" spans="1:24">
      <c r="E132" s="8"/>
      <c r="F132" s="42"/>
      <c r="G132" s="42"/>
      <c r="H132" s="42"/>
      <c r="I132" s="42"/>
      <c r="J132" s="42"/>
      <c r="K132" s="42"/>
      <c r="L132" s="42"/>
      <c r="M132" s="42"/>
      <c r="N132" s="42"/>
      <c r="O132" s="42"/>
      <c r="P132" s="42"/>
      <c r="Q132" s="42"/>
      <c r="R132" s="42"/>
      <c r="S132" s="42"/>
      <c r="T132" s="42"/>
      <c r="U132" s="42"/>
      <c r="V132" s="42"/>
      <c r="W132" s="19"/>
    </row>
    <row r="133" spans="1:24" s="3" customFormat="1">
      <c r="A133" s="2"/>
      <c r="B133" s="23"/>
      <c r="C133" s="2"/>
      <c r="D133" s="2"/>
      <c r="E133" s="40"/>
      <c r="F133" s="42"/>
      <c r="G133" s="42"/>
      <c r="H133" s="42"/>
      <c r="I133" s="42"/>
      <c r="J133" s="42"/>
      <c r="K133" s="42"/>
      <c r="L133" s="42"/>
      <c r="M133" s="42"/>
      <c r="N133" s="42"/>
      <c r="O133" s="42"/>
      <c r="P133" s="42"/>
      <c r="Q133" s="42"/>
      <c r="R133" s="42"/>
      <c r="S133" s="42"/>
      <c r="T133" s="42"/>
      <c r="U133" s="42"/>
      <c r="V133" s="42"/>
      <c r="W133" s="20"/>
      <c r="X133" s="40"/>
    </row>
    <row r="134" spans="1:24" s="3" customFormat="1">
      <c r="A134" s="2"/>
      <c r="C134" s="2"/>
      <c r="D134" s="2"/>
      <c r="E134" s="40"/>
      <c r="F134" s="42"/>
      <c r="G134" s="42"/>
      <c r="H134" s="42"/>
      <c r="I134" s="42"/>
      <c r="J134" s="42"/>
      <c r="K134" s="42"/>
      <c r="L134" s="42"/>
      <c r="M134" s="42"/>
      <c r="N134" s="42"/>
      <c r="O134" s="42"/>
      <c r="P134" s="42"/>
      <c r="Q134" s="42"/>
      <c r="R134" s="42"/>
      <c r="S134" s="42"/>
      <c r="T134" s="42"/>
      <c r="U134" s="42"/>
      <c r="V134" s="42"/>
      <c r="W134" s="20"/>
      <c r="X134" s="40"/>
    </row>
    <row r="135" spans="1:24">
      <c r="B135" s="23"/>
      <c r="E135" s="24"/>
      <c r="F135" s="42"/>
      <c r="G135" s="42"/>
      <c r="H135" s="42"/>
      <c r="I135" s="42"/>
      <c r="J135" s="42"/>
      <c r="K135" s="42"/>
      <c r="L135" s="42"/>
      <c r="M135" s="42"/>
      <c r="N135" s="42"/>
      <c r="O135" s="42"/>
      <c r="P135" s="42"/>
      <c r="Q135" s="42"/>
      <c r="R135" s="42"/>
      <c r="S135" s="42"/>
      <c r="T135" s="42"/>
      <c r="U135" s="42"/>
      <c r="V135" s="42"/>
      <c r="W135" s="19"/>
    </row>
    <row r="136" spans="1:24">
      <c r="E136" s="24"/>
      <c r="F136" s="42"/>
      <c r="G136" s="42"/>
      <c r="H136" s="42"/>
      <c r="I136" s="42"/>
      <c r="J136" s="42"/>
      <c r="K136" s="42"/>
      <c r="L136" s="42"/>
      <c r="M136" s="42"/>
      <c r="N136" s="42"/>
      <c r="O136" s="42"/>
      <c r="P136" s="42"/>
      <c r="Q136" s="42"/>
      <c r="R136" s="42"/>
      <c r="S136" s="42"/>
      <c r="T136" s="42"/>
      <c r="U136" s="42"/>
      <c r="V136" s="42"/>
      <c r="W136" s="19"/>
    </row>
    <row r="137" spans="1:24">
      <c r="E137" s="24"/>
      <c r="F137" s="42"/>
      <c r="G137" s="42"/>
      <c r="H137" s="42"/>
      <c r="I137" s="42"/>
      <c r="J137" s="42"/>
      <c r="K137" s="42"/>
      <c r="L137" s="42"/>
      <c r="M137" s="42"/>
      <c r="N137" s="42"/>
      <c r="O137" s="42"/>
      <c r="P137" s="42"/>
      <c r="Q137" s="42"/>
      <c r="R137" s="42"/>
      <c r="S137" s="42"/>
      <c r="T137" s="42"/>
      <c r="U137" s="42"/>
      <c r="V137" s="42"/>
      <c r="W137" s="19"/>
    </row>
    <row r="138" spans="1:24">
      <c r="E138" s="24"/>
      <c r="F138" s="42"/>
      <c r="G138" s="42"/>
      <c r="H138" s="42"/>
      <c r="I138" s="42"/>
      <c r="J138" s="42"/>
      <c r="K138" s="42"/>
      <c r="L138" s="42"/>
      <c r="M138" s="42"/>
      <c r="N138" s="42"/>
      <c r="O138" s="42"/>
      <c r="P138" s="42"/>
      <c r="Q138" s="42"/>
      <c r="R138" s="42"/>
      <c r="S138" s="42"/>
      <c r="T138" s="42"/>
      <c r="U138" s="42"/>
      <c r="V138" s="42"/>
      <c r="W138" s="19"/>
    </row>
    <row r="139" spans="1:24">
      <c r="E139" s="24"/>
      <c r="F139" s="42"/>
      <c r="G139" s="42"/>
      <c r="H139" s="42"/>
      <c r="I139" s="42"/>
      <c r="J139" s="42"/>
      <c r="K139" s="42"/>
      <c r="L139" s="42"/>
      <c r="M139" s="42"/>
      <c r="N139" s="42"/>
      <c r="O139" s="42"/>
      <c r="P139" s="42"/>
      <c r="Q139" s="42"/>
      <c r="R139" s="42"/>
      <c r="S139" s="42"/>
      <c r="T139" s="42"/>
      <c r="U139" s="42"/>
      <c r="V139" s="42"/>
      <c r="W139" s="19"/>
    </row>
    <row r="140" spans="1:24">
      <c r="E140" s="24"/>
      <c r="F140" s="42"/>
      <c r="G140" s="42"/>
      <c r="H140" s="42"/>
      <c r="I140" s="42"/>
      <c r="J140" s="42"/>
      <c r="K140" s="42"/>
      <c r="L140" s="42"/>
      <c r="M140" s="42"/>
      <c r="N140" s="42"/>
      <c r="O140" s="42"/>
      <c r="P140" s="42"/>
      <c r="Q140" s="42"/>
      <c r="R140" s="42"/>
      <c r="S140" s="42"/>
      <c r="T140" s="42"/>
      <c r="U140" s="42"/>
      <c r="V140" s="42"/>
      <c r="W140" s="19"/>
    </row>
    <row r="141" spans="1:24" s="8" customFormat="1">
      <c r="A141" s="198"/>
      <c r="B141" s="23"/>
      <c r="C141" s="198"/>
      <c r="D141" s="198"/>
      <c r="E141" s="24"/>
      <c r="F141" s="21"/>
      <c r="G141" s="21"/>
      <c r="H141" s="21"/>
      <c r="I141" s="21"/>
      <c r="J141" s="21"/>
      <c r="K141" s="21"/>
      <c r="L141" s="21"/>
      <c r="M141" s="21"/>
      <c r="N141" s="21"/>
      <c r="O141" s="21"/>
      <c r="P141" s="21"/>
      <c r="Q141" s="21"/>
      <c r="R141" s="21"/>
      <c r="S141" s="21"/>
      <c r="T141" s="21"/>
      <c r="U141" s="21"/>
      <c r="V141" s="21"/>
      <c r="W141" s="19"/>
    </row>
    <row r="142" spans="1:24">
      <c r="A142" s="198"/>
      <c r="C142" s="198"/>
      <c r="D142" s="198"/>
      <c r="E142" s="25"/>
      <c r="F142" s="25"/>
      <c r="G142" s="25"/>
      <c r="H142" s="25"/>
      <c r="I142" s="25"/>
      <c r="J142" s="25"/>
      <c r="K142" s="25"/>
      <c r="L142" s="25"/>
      <c r="M142" s="25"/>
      <c r="N142" s="25"/>
      <c r="O142" s="25"/>
      <c r="P142" s="25"/>
      <c r="Q142" s="25"/>
      <c r="R142" s="25"/>
      <c r="S142" s="25"/>
      <c r="T142" s="25"/>
      <c r="U142" s="25"/>
      <c r="V142" s="25"/>
      <c r="W142" s="19"/>
    </row>
    <row r="143" spans="1:24" s="3" customFormat="1">
      <c r="A143" s="2"/>
      <c r="B143" s="23"/>
      <c r="C143" s="2"/>
      <c r="D143" s="2"/>
      <c r="E143" s="40"/>
      <c r="F143" s="40"/>
      <c r="G143" s="40"/>
      <c r="H143" s="40"/>
      <c r="I143" s="40"/>
      <c r="J143" s="40"/>
      <c r="K143" s="40"/>
      <c r="L143" s="40"/>
      <c r="M143" s="40"/>
      <c r="N143" s="40"/>
      <c r="O143" s="40"/>
      <c r="P143" s="40"/>
      <c r="Q143" s="40"/>
      <c r="R143" s="40"/>
      <c r="S143" s="40"/>
      <c r="T143" s="40"/>
      <c r="U143" s="40"/>
      <c r="V143" s="40"/>
      <c r="W143" s="20"/>
      <c r="X143" s="40"/>
    </row>
    <row r="144" spans="1:24" ht="15" customHeight="1">
      <c r="E144" s="57"/>
      <c r="F144" s="57"/>
      <c r="G144" s="57"/>
      <c r="H144" s="57"/>
      <c r="I144" s="57"/>
      <c r="J144" s="57"/>
      <c r="K144" s="57"/>
      <c r="L144" s="57"/>
      <c r="M144" s="57"/>
      <c r="N144" s="57"/>
      <c r="O144" s="57"/>
      <c r="P144" s="57"/>
      <c r="Q144" s="57"/>
      <c r="R144" s="57"/>
      <c r="S144" s="57"/>
      <c r="T144" s="57"/>
      <c r="U144" s="57"/>
      <c r="V144" s="57"/>
      <c r="W144" s="19"/>
    </row>
    <row r="145" spans="1:24" s="3" customFormat="1">
      <c r="A145" s="2"/>
      <c r="B145" s="26"/>
      <c r="C145" s="2"/>
      <c r="D145" s="2"/>
      <c r="E145" s="40"/>
      <c r="F145" s="40"/>
      <c r="G145" s="40"/>
      <c r="H145" s="40"/>
      <c r="I145" s="40"/>
      <c r="J145" s="40"/>
      <c r="K145" s="40"/>
      <c r="L145" s="40"/>
      <c r="M145" s="40"/>
      <c r="N145" s="40"/>
      <c r="O145" s="40"/>
      <c r="P145" s="40"/>
      <c r="Q145" s="40"/>
      <c r="R145" s="40"/>
      <c r="S145" s="40"/>
      <c r="T145" s="40"/>
      <c r="U145" s="40"/>
      <c r="V145" s="40"/>
      <c r="W145" s="20"/>
      <c r="X145" s="40"/>
    </row>
    <row r="146" spans="1:24" s="3" customFormat="1">
      <c r="A146" s="2"/>
      <c r="B146" s="2"/>
      <c r="C146" s="2"/>
      <c r="D146" s="2"/>
      <c r="E146" s="316"/>
      <c r="F146" s="316"/>
      <c r="G146" s="316"/>
      <c r="H146" s="316"/>
      <c r="I146" s="316"/>
      <c r="J146" s="316"/>
      <c r="K146" s="316"/>
      <c r="L146" s="316"/>
      <c r="M146" s="316"/>
      <c r="N146" s="316"/>
      <c r="O146" s="316"/>
      <c r="P146" s="316"/>
      <c r="Q146" s="316"/>
      <c r="R146" s="316"/>
      <c r="S146" s="316"/>
      <c r="T146" s="316"/>
      <c r="U146" s="316"/>
      <c r="V146" s="316"/>
      <c r="W146" s="20"/>
      <c r="X146" s="40"/>
    </row>
  </sheetData>
  <sheetProtection password="DCA1" sheet="1" objects="1" scenarios="1"/>
  <mergeCells count="227">
    <mergeCell ref="S19:T19"/>
    <mergeCell ref="U19:V19"/>
    <mergeCell ref="S27:T27"/>
    <mergeCell ref="U27:V27"/>
    <mergeCell ref="S35:T35"/>
    <mergeCell ref="U35:V35"/>
    <mergeCell ref="S43:T43"/>
    <mergeCell ref="U43:V43"/>
    <mergeCell ref="S51:T51"/>
    <mergeCell ref="U51:V51"/>
    <mergeCell ref="B117:D121"/>
    <mergeCell ref="E117:F117"/>
    <mergeCell ref="E118:F118"/>
    <mergeCell ref="E119:F119"/>
    <mergeCell ref="E120:F120"/>
    <mergeCell ref="E121:F121"/>
    <mergeCell ref="B115:D116"/>
    <mergeCell ref="E115:F116"/>
    <mergeCell ref="G115:H115"/>
    <mergeCell ref="S115:T115"/>
    <mergeCell ref="U115:V115"/>
    <mergeCell ref="O107:P107"/>
    <mergeCell ref="Q107:R107"/>
    <mergeCell ref="B109:D113"/>
    <mergeCell ref="E109:F109"/>
    <mergeCell ref="E110:F110"/>
    <mergeCell ref="E111:F111"/>
    <mergeCell ref="E112:F112"/>
    <mergeCell ref="E113:F113"/>
    <mergeCell ref="B107:D108"/>
    <mergeCell ref="E107:F108"/>
    <mergeCell ref="G107:H107"/>
    <mergeCell ref="I107:J107"/>
    <mergeCell ref="K107:L107"/>
    <mergeCell ref="M107:N107"/>
    <mergeCell ref="S107:T107"/>
    <mergeCell ref="U107:V107"/>
    <mergeCell ref="O115:P115"/>
    <mergeCell ref="Q115:R115"/>
    <mergeCell ref="I115:J115"/>
    <mergeCell ref="K115:L115"/>
    <mergeCell ref="M115:N115"/>
    <mergeCell ref="B101:D105"/>
    <mergeCell ref="E101:F101"/>
    <mergeCell ref="E102:F102"/>
    <mergeCell ref="E103:F103"/>
    <mergeCell ref="E104:F104"/>
    <mergeCell ref="E105:F105"/>
    <mergeCell ref="B99:D100"/>
    <mergeCell ref="E99:F100"/>
    <mergeCell ref="G99:H99"/>
    <mergeCell ref="S99:T99"/>
    <mergeCell ref="U99:V99"/>
    <mergeCell ref="O91:P91"/>
    <mergeCell ref="Q91:R91"/>
    <mergeCell ref="B93:D97"/>
    <mergeCell ref="E93:F93"/>
    <mergeCell ref="E94:F94"/>
    <mergeCell ref="E95:F95"/>
    <mergeCell ref="E96:F96"/>
    <mergeCell ref="E97:F97"/>
    <mergeCell ref="B91:D92"/>
    <mergeCell ref="E91:F92"/>
    <mergeCell ref="G91:H91"/>
    <mergeCell ref="I91:J91"/>
    <mergeCell ref="K91:L91"/>
    <mergeCell ref="M91:N91"/>
    <mergeCell ref="S91:T91"/>
    <mergeCell ref="U91:V91"/>
    <mergeCell ref="O99:P99"/>
    <mergeCell ref="Q99:R99"/>
    <mergeCell ref="I99:J99"/>
    <mergeCell ref="K99:L99"/>
    <mergeCell ref="M99:N99"/>
    <mergeCell ref="B85:D89"/>
    <mergeCell ref="E85:F85"/>
    <mergeCell ref="E86:F86"/>
    <mergeCell ref="E87:F87"/>
    <mergeCell ref="E88:F88"/>
    <mergeCell ref="E89:F89"/>
    <mergeCell ref="B83:D84"/>
    <mergeCell ref="E83:F84"/>
    <mergeCell ref="G83:H83"/>
    <mergeCell ref="S83:T83"/>
    <mergeCell ref="U83:V83"/>
    <mergeCell ref="O75:P75"/>
    <mergeCell ref="Q75:R75"/>
    <mergeCell ref="B77:D81"/>
    <mergeCell ref="E77:F77"/>
    <mergeCell ref="E78:F78"/>
    <mergeCell ref="E79:F79"/>
    <mergeCell ref="E80:F80"/>
    <mergeCell ref="E81:F81"/>
    <mergeCell ref="B75:D76"/>
    <mergeCell ref="E75:F76"/>
    <mergeCell ref="G75:H75"/>
    <mergeCell ref="I75:J75"/>
    <mergeCell ref="K75:L75"/>
    <mergeCell ref="M75:N75"/>
    <mergeCell ref="S75:T75"/>
    <mergeCell ref="U75:V75"/>
    <mergeCell ref="O83:P83"/>
    <mergeCell ref="Q83:R83"/>
    <mergeCell ref="I83:J83"/>
    <mergeCell ref="K83:L83"/>
    <mergeCell ref="M83:N83"/>
    <mergeCell ref="B69:D73"/>
    <mergeCell ref="E69:F69"/>
    <mergeCell ref="E70:F70"/>
    <mergeCell ref="E71:F71"/>
    <mergeCell ref="E72:F72"/>
    <mergeCell ref="E73:F73"/>
    <mergeCell ref="B67:D68"/>
    <mergeCell ref="E67:F68"/>
    <mergeCell ref="G67:H67"/>
    <mergeCell ref="S67:T67"/>
    <mergeCell ref="U67:V67"/>
    <mergeCell ref="O59:P59"/>
    <mergeCell ref="Q59:R59"/>
    <mergeCell ref="B61:D65"/>
    <mergeCell ref="E61:F61"/>
    <mergeCell ref="E62:F62"/>
    <mergeCell ref="E63:F63"/>
    <mergeCell ref="E64:F64"/>
    <mergeCell ref="E65:F65"/>
    <mergeCell ref="B59:D60"/>
    <mergeCell ref="E59:F60"/>
    <mergeCell ref="G59:H59"/>
    <mergeCell ref="I59:J59"/>
    <mergeCell ref="K59:L59"/>
    <mergeCell ref="M59:N59"/>
    <mergeCell ref="S59:T59"/>
    <mergeCell ref="U59:V59"/>
    <mergeCell ref="O67:P67"/>
    <mergeCell ref="Q67:R67"/>
    <mergeCell ref="I67:J67"/>
    <mergeCell ref="K67:L67"/>
    <mergeCell ref="M67:N67"/>
    <mergeCell ref="O51:P51"/>
    <mergeCell ref="Q51:R51"/>
    <mergeCell ref="B53:D57"/>
    <mergeCell ref="E53:F53"/>
    <mergeCell ref="E54:F54"/>
    <mergeCell ref="E55:F55"/>
    <mergeCell ref="E56:F56"/>
    <mergeCell ref="E57:F57"/>
    <mergeCell ref="B51:D52"/>
    <mergeCell ref="E51:F52"/>
    <mergeCell ref="G51:H51"/>
    <mergeCell ref="I51:J51"/>
    <mergeCell ref="K51:L51"/>
    <mergeCell ref="M51:N51"/>
    <mergeCell ref="O43:P43"/>
    <mergeCell ref="Q43:R43"/>
    <mergeCell ref="B45:D49"/>
    <mergeCell ref="E45:F45"/>
    <mergeCell ref="E46:F46"/>
    <mergeCell ref="E47:F47"/>
    <mergeCell ref="E48:F48"/>
    <mergeCell ref="E49:F49"/>
    <mergeCell ref="B43:D44"/>
    <mergeCell ref="E43:F44"/>
    <mergeCell ref="G43:H43"/>
    <mergeCell ref="I43:J43"/>
    <mergeCell ref="K43:L43"/>
    <mergeCell ref="M43:N43"/>
    <mergeCell ref="E32:F32"/>
    <mergeCell ref="E33:F33"/>
    <mergeCell ref="B27:D28"/>
    <mergeCell ref="E27:F28"/>
    <mergeCell ref="G27:H27"/>
    <mergeCell ref="O35:P35"/>
    <mergeCell ref="Q35:R35"/>
    <mergeCell ref="B37:D41"/>
    <mergeCell ref="E37:F37"/>
    <mergeCell ref="E38:F38"/>
    <mergeCell ref="E39:F39"/>
    <mergeCell ref="E40:F40"/>
    <mergeCell ref="E41:F41"/>
    <mergeCell ref="B35:D36"/>
    <mergeCell ref="E35:F36"/>
    <mergeCell ref="G35:H35"/>
    <mergeCell ref="I35:J35"/>
    <mergeCell ref="K35:L35"/>
    <mergeCell ref="M35:N35"/>
    <mergeCell ref="E146:V146"/>
    <mergeCell ref="B19:D20"/>
    <mergeCell ref="E19:F20"/>
    <mergeCell ref="G19:H19"/>
    <mergeCell ref="I19:J19"/>
    <mergeCell ref="K19:L19"/>
    <mergeCell ref="M19:N19"/>
    <mergeCell ref="O19:P19"/>
    <mergeCell ref="Q19:R19"/>
    <mergeCell ref="O27:P27"/>
    <mergeCell ref="Q27:R27"/>
    <mergeCell ref="I27:J27"/>
    <mergeCell ref="K27:L27"/>
    <mergeCell ref="M27:N27"/>
    <mergeCell ref="B21:D25"/>
    <mergeCell ref="E21:F21"/>
    <mergeCell ref="E22:F22"/>
    <mergeCell ref="E23:F23"/>
    <mergeCell ref="E24:F24"/>
    <mergeCell ref="E25:F25"/>
    <mergeCell ref="B29:D33"/>
    <mergeCell ref="E29:F29"/>
    <mergeCell ref="E30:F30"/>
    <mergeCell ref="E31:F31"/>
    <mergeCell ref="B13:D17"/>
    <mergeCell ref="E13:F13"/>
    <mergeCell ref="E14:F14"/>
    <mergeCell ref="E15:F15"/>
    <mergeCell ref="E16:F16"/>
    <mergeCell ref="E17:F17"/>
    <mergeCell ref="A1:W3"/>
    <mergeCell ref="B11:D12"/>
    <mergeCell ref="E11:F12"/>
    <mergeCell ref="G11:H11"/>
    <mergeCell ref="I11:J11"/>
    <mergeCell ref="K11:L11"/>
    <mergeCell ref="M11:N11"/>
    <mergeCell ref="O11:P11"/>
    <mergeCell ref="Q11:R11"/>
    <mergeCell ref="S11:T11"/>
    <mergeCell ref="U11:V11"/>
    <mergeCell ref="A4:W4"/>
  </mergeCells>
  <conditionalFormatting sqref="G26:V26 G34:V34 G42:V42 G50:V50 G58:V58 G66:V66 G74:V74 G82:V82 G90:V90 G98:V98 G106:V106 G114:V114 G122:V122">
    <cfRule type="cellIs" dxfId="1" priority="1" operator="equal">
      <formula>$E$16</formula>
    </cfRule>
    <cfRule type="cellIs" dxfId="0" priority="2" operator="equal">
      <formula>$E$14</formula>
    </cfRule>
  </conditionalFormatting>
  <pageMargins left="0.23622047244094491" right="0.23622047244094491" top="0.74803149606299213" bottom="0.74803149606299213" header="0.31496062992125984" footer="0.31496062992125984"/>
  <pageSetup paperSize="9" scale="40" fitToWidth="2" fitToHeight="3" orientation="landscape" r:id="rId1"/>
  <rowBreaks count="2" manualBreakCount="2">
    <brk id="50" max="16383" man="1"/>
    <brk id="90" max="23" man="1"/>
  </rowBreaks>
  <colBreaks count="1" manualBreakCount="1">
    <brk id="14" max="1048575" man="1"/>
  </colBreaks>
  <ignoredErrors>
    <ignoredError sqref="G15 V15 H15:U15"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369"/>
  <sheetViews>
    <sheetView zoomScale="85" zoomScaleNormal="85" workbookViewId="0">
      <selection activeCell="M36" sqref="M36"/>
    </sheetView>
  </sheetViews>
  <sheetFormatPr defaultRowHeight="15"/>
  <cols>
    <col min="1" max="1" width="12.140625" customWidth="1"/>
    <col min="2" max="2" width="12.7109375" bestFit="1" customWidth="1"/>
    <col min="3" max="3" width="5.28515625" customWidth="1"/>
    <col min="4" max="4" width="27.140625" bestFit="1" customWidth="1"/>
    <col min="5" max="5" width="59.5703125" bestFit="1" customWidth="1"/>
    <col min="6" max="6" width="12.42578125" bestFit="1" customWidth="1"/>
    <col min="7" max="7" width="12.42578125" style="226" customWidth="1"/>
    <col min="8" max="8" width="12.42578125" style="226" bestFit="1" customWidth="1"/>
    <col min="9" max="9" width="12.42578125" bestFit="1" customWidth="1"/>
  </cols>
  <sheetData>
    <row r="1" spans="1:14">
      <c r="A1" s="225" t="s">
        <v>514</v>
      </c>
    </row>
    <row r="2" spans="1:14">
      <c r="A2" t="s">
        <v>521</v>
      </c>
    </row>
    <row r="3" spans="1:14">
      <c r="A3" t="s">
        <v>519</v>
      </c>
    </row>
    <row r="4" spans="1:14">
      <c r="A4" s="227" t="s">
        <v>522</v>
      </c>
      <c r="F4" s="228"/>
      <c r="I4" s="228"/>
    </row>
    <row r="5" spans="1:14" s="213" customFormat="1" ht="15" customHeight="1">
      <c r="F5" s="229">
        <v>3</v>
      </c>
      <c r="G5" s="230">
        <v>4</v>
      </c>
      <c r="H5" s="230">
        <v>5</v>
      </c>
      <c r="I5" s="229">
        <v>6</v>
      </c>
      <c r="J5" s="213">
        <v>7</v>
      </c>
      <c r="K5" s="231">
        <v>8</v>
      </c>
      <c r="L5" s="213">
        <v>9</v>
      </c>
      <c r="M5" s="231">
        <v>10</v>
      </c>
    </row>
    <row r="6" spans="1:14" s="213" customFormat="1" ht="29.45" customHeight="1">
      <c r="J6" s="365" t="s">
        <v>523</v>
      </c>
      <c r="K6" s="365"/>
      <c r="L6" s="365" t="s">
        <v>524</v>
      </c>
      <c r="M6" s="365"/>
    </row>
    <row r="7" spans="1:14" s="213" customFormat="1">
      <c r="A7" s="363" t="s">
        <v>417</v>
      </c>
      <c r="B7" s="363" t="s">
        <v>418</v>
      </c>
      <c r="C7" s="363" t="s">
        <v>419</v>
      </c>
      <c r="D7" s="364" t="s">
        <v>421</v>
      </c>
      <c r="E7" s="364" t="s">
        <v>422</v>
      </c>
      <c r="F7" s="366" t="s">
        <v>525</v>
      </c>
      <c r="G7" s="361" t="s">
        <v>526</v>
      </c>
      <c r="H7" s="361" t="s">
        <v>527</v>
      </c>
      <c r="I7" s="362" t="s">
        <v>528</v>
      </c>
      <c r="J7" s="367" t="s">
        <v>529</v>
      </c>
      <c r="K7" s="368" t="s">
        <v>530</v>
      </c>
      <c r="L7" s="367" t="s">
        <v>529</v>
      </c>
      <c r="M7" s="368" t="s">
        <v>530</v>
      </c>
    </row>
    <row r="8" spans="1:14" s="213" customFormat="1">
      <c r="A8" s="363"/>
      <c r="B8" s="363"/>
      <c r="C8" s="363"/>
      <c r="D8" s="364"/>
      <c r="E8" s="364"/>
      <c r="F8" s="366"/>
      <c r="G8" s="361"/>
      <c r="H8" s="361"/>
      <c r="I8" s="362"/>
      <c r="J8" s="367"/>
      <c r="K8" s="368"/>
      <c r="L8" s="367"/>
      <c r="M8" s="368"/>
    </row>
    <row r="9" spans="1:14" s="213" customFormat="1">
      <c r="A9" s="233"/>
      <c r="B9" s="233"/>
      <c r="C9" s="233"/>
      <c r="D9" s="234" t="s">
        <v>1</v>
      </c>
      <c r="E9" s="234" t="s">
        <v>420</v>
      </c>
      <c r="F9" s="235">
        <v>0.82499999999999996</v>
      </c>
      <c r="G9" s="235">
        <v>0.81900000000000006</v>
      </c>
      <c r="H9" s="235">
        <v>0.82700000000000007</v>
      </c>
      <c r="I9" s="236">
        <v>0</v>
      </c>
      <c r="J9" s="237">
        <v>-5.9999999999998943E-3</v>
      </c>
      <c r="K9" s="238">
        <v>8.0000000000000071E-3</v>
      </c>
      <c r="L9" s="237">
        <v>-2.7022227704798563E-2</v>
      </c>
      <c r="M9" s="238">
        <v>-3.3203342186471141E-2</v>
      </c>
      <c r="N9" s="239"/>
    </row>
    <row r="10" spans="1:14" s="213" customFormat="1">
      <c r="A10" s="233"/>
      <c r="B10" s="233"/>
      <c r="C10" s="233"/>
      <c r="D10" s="234" t="s">
        <v>19</v>
      </c>
      <c r="E10" s="234" t="s">
        <v>20</v>
      </c>
      <c r="F10" s="235">
        <v>0.84271156402303948</v>
      </c>
      <c r="G10" s="235">
        <v>0.82718754722683996</v>
      </c>
      <c r="H10" s="235">
        <v>0.83113248169944021</v>
      </c>
      <c r="I10" s="236">
        <v>0</v>
      </c>
      <c r="J10" s="237">
        <v>-1.5524016796199525E-2</v>
      </c>
      <c r="K10" s="238">
        <v>3.9449344726002478E-3</v>
      </c>
      <c r="L10" s="237">
        <v>-2.2900211443714458E-2</v>
      </c>
      <c r="M10" s="238">
        <v>-3.1688235010232768E-2</v>
      </c>
      <c r="N10" s="239"/>
    </row>
    <row r="11" spans="1:14" s="213" customFormat="1">
      <c r="A11" s="233"/>
      <c r="B11" s="233"/>
      <c r="C11" s="233"/>
      <c r="D11" s="234" t="s">
        <v>21</v>
      </c>
      <c r="E11" s="234" t="s">
        <v>22</v>
      </c>
      <c r="F11" s="240">
        <v>0.80731523378582204</v>
      </c>
      <c r="G11" s="240">
        <v>0.80475105759843801</v>
      </c>
      <c r="H11" s="240">
        <v>0.81137823151654864</v>
      </c>
      <c r="I11" s="241">
        <v>0</v>
      </c>
      <c r="J11" s="242">
        <v>-2.5641761873840263E-3</v>
      </c>
      <c r="K11" s="243">
        <v>6.6271739181106293E-3</v>
      </c>
      <c r="L11" s="242">
        <v>-2.1521965153457945E-2</v>
      </c>
      <c r="M11" s="243">
        <v>-3.373607060866668E-2</v>
      </c>
      <c r="N11" s="239"/>
    </row>
    <row r="12" spans="1:14" s="213" customFormat="1">
      <c r="A12" s="233"/>
      <c r="B12" s="233"/>
      <c r="C12" s="233"/>
      <c r="D12" s="234" t="s">
        <v>23</v>
      </c>
      <c r="E12" s="234" t="s">
        <v>24</v>
      </c>
      <c r="F12" s="235">
        <v>0.87963610916724988</v>
      </c>
      <c r="G12" s="235">
        <v>0.85225582548339118</v>
      </c>
      <c r="H12" s="235">
        <v>0.85353877412800538</v>
      </c>
      <c r="I12" s="236">
        <v>0</v>
      </c>
      <c r="J12" s="237">
        <v>-2.7380283683858697E-2</v>
      </c>
      <c r="K12" s="238">
        <v>1.2829486446142013E-3</v>
      </c>
      <c r="L12" s="237">
        <v>-2.763272102879033E-2</v>
      </c>
      <c r="M12" s="238">
        <v>-3.8314124316616072E-2</v>
      </c>
      <c r="N12" s="239"/>
    </row>
    <row r="13" spans="1:14" s="213" customFormat="1">
      <c r="A13" s="233"/>
      <c r="B13" s="233"/>
      <c r="C13" s="233"/>
      <c r="D13" s="234" t="s">
        <v>25</v>
      </c>
      <c r="E13" s="234" t="s">
        <v>26</v>
      </c>
      <c r="F13" s="240">
        <v>0.79842715231788075</v>
      </c>
      <c r="G13" s="240">
        <v>0.80855996433348198</v>
      </c>
      <c r="H13" s="240">
        <v>0.82506651463321934</v>
      </c>
      <c r="I13" s="241">
        <v>0</v>
      </c>
      <c r="J13" s="242">
        <v>1.0132812015601234E-2</v>
      </c>
      <c r="K13" s="243">
        <v>1.6506550299737355E-2</v>
      </c>
      <c r="L13" s="242">
        <v>-3.5129601164744284E-2</v>
      </c>
      <c r="M13" s="243">
        <v>-3.0981093226169598E-2</v>
      </c>
      <c r="N13" s="239"/>
    </row>
    <row r="14" spans="1:14" s="213" customFormat="1">
      <c r="A14" s="233"/>
      <c r="B14" s="233"/>
      <c r="C14" s="233"/>
      <c r="D14" s="234" t="s">
        <v>27</v>
      </c>
      <c r="E14" s="234" t="s">
        <v>28</v>
      </c>
      <c r="F14" s="235">
        <v>0.872</v>
      </c>
      <c r="G14" s="235">
        <v>0.8640000000000001</v>
      </c>
      <c r="H14" s="235">
        <v>0.85499999999999998</v>
      </c>
      <c r="I14" s="236">
        <v>0</v>
      </c>
      <c r="J14" s="237">
        <v>-7.9999999999998961E-3</v>
      </c>
      <c r="K14" s="238">
        <v>-9.000000000000119E-3</v>
      </c>
      <c r="L14" s="237">
        <v>-1.9641835966892174E-2</v>
      </c>
      <c r="M14" s="238">
        <v>-3.9119350576481082E-2</v>
      </c>
      <c r="N14" s="239"/>
    </row>
    <row r="15" spans="1:14" s="213" customFormat="1">
      <c r="A15" s="233"/>
      <c r="B15" s="233"/>
      <c r="C15" s="233"/>
      <c r="D15" s="234" t="s">
        <v>29</v>
      </c>
      <c r="E15" s="234" t="s">
        <v>30</v>
      </c>
      <c r="F15" s="235">
        <v>0.82599999999999996</v>
      </c>
      <c r="G15" s="235">
        <v>0.80900000000000005</v>
      </c>
      <c r="H15" s="235">
        <v>0.82099999999999995</v>
      </c>
      <c r="I15" s="236">
        <v>0</v>
      </c>
      <c r="J15" s="237">
        <v>-1.6999999999999904E-2</v>
      </c>
      <c r="K15" s="238">
        <v>1.19999999999999E-2</v>
      </c>
      <c r="L15" s="237">
        <v>-2.4773023885742318E-2</v>
      </c>
      <c r="M15" s="238">
        <v>-2.8033246480212104E-2</v>
      </c>
      <c r="N15" s="239"/>
    </row>
    <row r="16" spans="1:14" s="213" customFormat="1">
      <c r="A16" s="233"/>
      <c r="B16" s="233"/>
      <c r="C16" s="233"/>
      <c r="D16" s="234" t="s">
        <v>31</v>
      </c>
      <c r="E16" s="234" t="s">
        <v>32</v>
      </c>
      <c r="F16" s="235">
        <v>0.85299999999999998</v>
      </c>
      <c r="G16" s="235">
        <v>0.83200000000000007</v>
      </c>
      <c r="H16" s="235">
        <v>0.82900000000000007</v>
      </c>
      <c r="I16" s="236">
        <v>0</v>
      </c>
      <c r="J16" s="237">
        <v>-2.0999999999999908E-2</v>
      </c>
      <c r="K16" s="238">
        <v>-3.0000000000000027E-3</v>
      </c>
      <c r="L16" s="237">
        <v>-3.8038912959844517E-2</v>
      </c>
      <c r="M16" s="238">
        <v>-4.8869186149764543E-2</v>
      </c>
      <c r="N16" s="239"/>
    </row>
    <row r="17" spans="1:14" s="213" customFormat="1">
      <c r="A17" s="233"/>
      <c r="B17" s="233"/>
      <c r="C17" s="233"/>
      <c r="D17" s="234" t="s">
        <v>33</v>
      </c>
      <c r="E17" s="234" t="s">
        <v>34</v>
      </c>
      <c r="F17" s="235">
        <v>0.76</v>
      </c>
      <c r="G17" s="235">
        <v>0.82099999999999995</v>
      </c>
      <c r="H17" s="235">
        <v>0.80500000000000005</v>
      </c>
      <c r="I17" s="236">
        <v>0</v>
      </c>
      <c r="J17" s="237">
        <v>6.0999999999999943E-2</v>
      </c>
      <c r="K17" s="238">
        <v>-1.5999999999999903E-2</v>
      </c>
      <c r="L17" s="237">
        <v>3.4300852618757594E-2</v>
      </c>
      <c r="M17" s="238">
        <v>-6.8952968716747831E-3</v>
      </c>
      <c r="N17" s="239"/>
    </row>
    <row r="18" spans="1:14" s="213" customFormat="1">
      <c r="A18" s="233"/>
      <c r="B18" s="233"/>
      <c r="C18" s="233"/>
      <c r="D18" s="234" t="s">
        <v>35</v>
      </c>
      <c r="E18" s="234" t="s">
        <v>36</v>
      </c>
      <c r="F18" s="235">
        <v>0.82400000000000007</v>
      </c>
      <c r="G18" s="235">
        <v>0.8</v>
      </c>
      <c r="H18" s="235">
        <v>0.80200000000000005</v>
      </c>
      <c r="I18" s="236">
        <v>0</v>
      </c>
      <c r="J18" s="237">
        <v>-2.4000000000000021E-2</v>
      </c>
      <c r="K18" s="238">
        <v>2.0000000000000018E-3</v>
      </c>
      <c r="L18" s="237">
        <v>-4.1702445398543952E-2</v>
      </c>
      <c r="M18" s="238">
        <v>-6.0408302021828564E-2</v>
      </c>
      <c r="N18" s="239"/>
    </row>
    <row r="19" spans="1:14" s="213" customFormat="1">
      <c r="A19" s="233"/>
      <c r="B19" s="233"/>
      <c r="C19" s="233"/>
      <c r="D19" s="234" t="s">
        <v>37</v>
      </c>
      <c r="E19" s="234" t="s">
        <v>38</v>
      </c>
      <c r="F19" s="235">
        <v>0.82200000000000006</v>
      </c>
      <c r="G19" s="235">
        <v>0.79700000000000004</v>
      </c>
      <c r="H19" s="235">
        <v>0.82599999999999996</v>
      </c>
      <c r="I19" s="236">
        <v>0</v>
      </c>
      <c r="J19" s="237">
        <v>-2.5000000000000022E-2</v>
      </c>
      <c r="K19" s="238">
        <v>2.8999999999999915E-2</v>
      </c>
      <c r="L19" s="237">
        <v>-3.9952230556652202E-2</v>
      </c>
      <c r="M19" s="238">
        <v>-2.6529182879377444E-2</v>
      </c>
      <c r="N19" s="239"/>
    </row>
    <row r="20" spans="1:14" s="213" customFormat="1">
      <c r="A20" s="233"/>
      <c r="B20" s="233"/>
      <c r="C20" s="233"/>
      <c r="D20" s="234" t="s">
        <v>39</v>
      </c>
      <c r="E20" s="234" t="s">
        <v>40</v>
      </c>
      <c r="F20" s="235">
        <v>0.88099999999999989</v>
      </c>
      <c r="G20" s="235">
        <v>0.85199999999999998</v>
      </c>
      <c r="H20" s="235">
        <v>0.85400000000000009</v>
      </c>
      <c r="I20" s="236">
        <v>0</v>
      </c>
      <c r="J20" s="237">
        <v>-2.8999999999999915E-2</v>
      </c>
      <c r="K20" s="238">
        <v>2.0000000000001128E-3</v>
      </c>
      <c r="L20" s="237">
        <v>-2.7888546512181533E-2</v>
      </c>
      <c r="M20" s="238">
        <v>-3.7852898444621363E-2</v>
      </c>
      <c r="N20" s="239"/>
    </row>
    <row r="21" spans="1:14" s="213" customFormat="1">
      <c r="A21" s="233"/>
      <c r="B21" s="233"/>
      <c r="C21" s="233"/>
      <c r="D21" s="234" t="s">
        <v>41</v>
      </c>
      <c r="E21" s="234" t="s">
        <v>42</v>
      </c>
      <c r="F21" s="235">
        <v>0.80099999999999993</v>
      </c>
      <c r="G21" s="235">
        <v>0.79400000000000004</v>
      </c>
      <c r="H21" s="235">
        <v>0.81099999999999994</v>
      </c>
      <c r="I21" s="236">
        <v>0</v>
      </c>
      <c r="J21" s="237">
        <v>-6.9999999999998952E-3</v>
      </c>
      <c r="K21" s="238">
        <v>1.6999999999999904E-2</v>
      </c>
      <c r="L21" s="237">
        <v>-5.3383691946394807E-2</v>
      </c>
      <c r="M21" s="238">
        <v>-4.966109156207299E-2</v>
      </c>
      <c r="N21" s="239"/>
    </row>
    <row r="22" spans="1:14" s="213" customFormat="1">
      <c r="A22" s="233"/>
      <c r="B22" s="233"/>
      <c r="C22" s="233"/>
      <c r="D22" s="234" t="s">
        <v>43</v>
      </c>
      <c r="E22" s="234" t="s">
        <v>44</v>
      </c>
      <c r="F22" s="235">
        <v>0.79599999999999993</v>
      </c>
      <c r="G22" s="235">
        <v>0.83</v>
      </c>
      <c r="H22" s="235">
        <v>0.84099999999999997</v>
      </c>
      <c r="I22" s="236">
        <v>0</v>
      </c>
      <c r="J22" s="237">
        <v>3.400000000000003E-2</v>
      </c>
      <c r="K22" s="238">
        <v>1.100000000000001E-2</v>
      </c>
      <c r="L22" s="237">
        <v>-1.3369651873505251E-2</v>
      </c>
      <c r="M22" s="238">
        <v>-1.3715637399532077E-2</v>
      </c>
      <c r="N22" s="239"/>
    </row>
    <row r="23" spans="1:14" s="213" customFormat="1">
      <c r="A23" s="233"/>
      <c r="B23" s="233"/>
      <c r="C23" s="233"/>
      <c r="D23" s="234" t="s">
        <v>45</v>
      </c>
      <c r="E23" s="234" t="s">
        <v>46</v>
      </c>
      <c r="F23" s="240">
        <v>0.85046728971962615</v>
      </c>
      <c r="G23" s="240">
        <v>0.83199999999999996</v>
      </c>
      <c r="H23" s="240">
        <v>0.82912988650693564</v>
      </c>
      <c r="I23" s="241">
        <v>0</v>
      </c>
      <c r="J23" s="242">
        <v>-1.846728971962619E-2</v>
      </c>
      <c r="K23" s="243">
        <v>-2.8701134930643191E-3</v>
      </c>
      <c r="L23" s="242">
        <v>-3.8038912959844629E-2</v>
      </c>
      <c r="M23" s="243">
        <v>-4.873929964282897E-2</v>
      </c>
      <c r="N23" s="239"/>
    </row>
    <row r="24" spans="1:14" s="213" customFormat="1">
      <c r="A24" s="233"/>
      <c r="B24" s="233"/>
      <c r="C24" s="233"/>
      <c r="D24" s="234" t="s">
        <v>47</v>
      </c>
      <c r="E24" s="234" t="s">
        <v>48</v>
      </c>
      <c r="F24" s="240">
        <v>0.8061797752808989</v>
      </c>
      <c r="G24" s="240">
        <v>0.79271708683473385</v>
      </c>
      <c r="H24" s="240">
        <v>0.80774708060381661</v>
      </c>
      <c r="I24" s="241">
        <v>0</v>
      </c>
      <c r="J24" s="242">
        <v>-1.346268844616505E-2</v>
      </c>
      <c r="K24" s="243">
        <v>1.5029993769082761E-2</v>
      </c>
      <c r="L24" s="242">
        <v>-2.8856540202079617E-2</v>
      </c>
      <c r="M24" s="243">
        <v>-3.3234424180247579E-2</v>
      </c>
      <c r="N24" s="239"/>
    </row>
    <row r="25" spans="1:14" s="213" customFormat="1">
      <c r="A25" s="233"/>
      <c r="B25" s="233"/>
      <c r="C25" s="233"/>
      <c r="D25" s="234" t="s">
        <v>49</v>
      </c>
      <c r="E25" s="234" t="s">
        <v>50</v>
      </c>
      <c r="F25" s="240">
        <v>0.875</v>
      </c>
      <c r="G25" s="240">
        <v>0.86227735368956748</v>
      </c>
      <c r="H25" s="240">
        <v>0.85544735240413872</v>
      </c>
      <c r="I25" s="241">
        <v>0</v>
      </c>
      <c r="J25" s="242">
        <v>-1.2722646310432517E-2</v>
      </c>
      <c r="K25" s="243">
        <v>-6.8300012854287662E-3</v>
      </c>
      <c r="L25" s="242">
        <v>-2.3937116594670127E-2</v>
      </c>
      <c r="M25" s="243">
        <v>-4.0955458046250004E-2</v>
      </c>
      <c r="N25" s="239"/>
    </row>
    <row r="26" spans="1:14" s="213" customFormat="1">
      <c r="A26" s="233"/>
      <c r="B26" s="233"/>
      <c r="C26" s="233"/>
      <c r="D26" s="234" t="s">
        <v>51</v>
      </c>
      <c r="E26" s="234" t="s">
        <v>52</v>
      </c>
      <c r="F26" s="240">
        <v>0.84928229665071775</v>
      </c>
      <c r="G26" s="240">
        <v>0.83687208700155358</v>
      </c>
      <c r="H26" s="240">
        <v>0.83606557377049184</v>
      </c>
      <c r="I26" s="241">
        <v>0</v>
      </c>
      <c r="J26" s="242">
        <v>-1.2410209649164172E-2</v>
      </c>
      <c r="K26" s="243">
        <v>-8.06513231061734E-4</v>
      </c>
      <c r="L26" s="242">
        <v>-1.223151093684538E-3</v>
      </c>
      <c r="M26" s="243">
        <v>-1.5088512318092051E-2</v>
      </c>
      <c r="N26" s="239"/>
    </row>
    <row r="27" spans="1:14" s="213" customFormat="1">
      <c r="A27" s="233"/>
      <c r="B27" s="233"/>
      <c r="C27" s="233"/>
      <c r="D27" s="234" t="s">
        <v>53</v>
      </c>
      <c r="E27" s="234" t="s">
        <v>54</v>
      </c>
      <c r="F27" s="240">
        <v>0.82089552238805974</v>
      </c>
      <c r="G27" s="240">
        <v>0.86124401913875603</v>
      </c>
      <c r="H27" s="240">
        <v>0.81708652792990144</v>
      </c>
      <c r="I27" s="241">
        <v>0</v>
      </c>
      <c r="J27" s="242">
        <v>4.0348496750696294E-2</v>
      </c>
      <c r="K27" s="243">
        <v>-4.4157491208854593E-2</v>
      </c>
      <c r="L27" s="242">
        <v>3.0140202971337016E-2</v>
      </c>
      <c r="M27" s="243">
        <v>-2.052801752464406E-2</v>
      </c>
      <c r="N27" s="239"/>
    </row>
    <row r="28" spans="1:14" s="213" customFormat="1">
      <c r="A28" s="233"/>
      <c r="B28" s="233"/>
      <c r="C28" s="233"/>
      <c r="D28" s="234" t="s">
        <v>55</v>
      </c>
      <c r="E28" s="234" t="s">
        <v>56</v>
      </c>
      <c r="F28" s="240">
        <v>0.82439678284182305</v>
      </c>
      <c r="G28" s="240">
        <v>0.79216626698641091</v>
      </c>
      <c r="H28" s="240">
        <v>0.80149015433741355</v>
      </c>
      <c r="I28" s="241">
        <v>0</v>
      </c>
      <c r="J28" s="242">
        <v>-3.2230515855412145E-2</v>
      </c>
      <c r="K28" s="243">
        <v>9.3238873510026465E-3</v>
      </c>
      <c r="L28" s="242">
        <v>-4.9519915683378324E-2</v>
      </c>
      <c r="M28" s="243">
        <v>-6.4775978283859281E-2</v>
      </c>
      <c r="N28" s="239"/>
    </row>
    <row r="29" spans="1:14" s="213" customFormat="1">
      <c r="A29" s="233"/>
      <c r="B29" s="233"/>
      <c r="C29" s="233"/>
      <c r="D29" s="234" t="s">
        <v>57</v>
      </c>
      <c r="E29" s="234" t="s">
        <v>58</v>
      </c>
      <c r="F29" s="240">
        <v>0.76018099547511309</v>
      </c>
      <c r="G29" s="240">
        <v>0.79483282674772038</v>
      </c>
      <c r="H29" s="240">
        <v>0.81609195402298851</v>
      </c>
      <c r="I29" s="241">
        <v>0</v>
      </c>
      <c r="J29" s="242">
        <v>3.4651831272607292E-2</v>
      </c>
      <c r="K29" s="243">
        <v>2.125912727526813E-2</v>
      </c>
      <c r="L29" s="242">
        <v>-3.9223599742713722E-3</v>
      </c>
      <c r="M29" s="243">
        <v>-1.2040112915048584E-2</v>
      </c>
      <c r="N29" s="239"/>
    </row>
    <row r="30" spans="1:14" s="213" customFormat="1">
      <c r="A30" s="233"/>
      <c r="B30" s="233"/>
      <c r="C30" s="233"/>
      <c r="D30" s="234" t="s">
        <v>59</v>
      </c>
      <c r="E30" s="234" t="s">
        <v>60</v>
      </c>
      <c r="F30" s="240">
        <v>0.82299741602067178</v>
      </c>
      <c r="G30" s="240">
        <v>0.79657228017883752</v>
      </c>
      <c r="H30" s="240">
        <v>0.81498147167813662</v>
      </c>
      <c r="I30" s="241">
        <v>0</v>
      </c>
      <c r="J30" s="242">
        <v>-2.6425135841834257E-2</v>
      </c>
      <c r="K30" s="243">
        <v>1.8409191499299093E-2</v>
      </c>
      <c r="L30" s="242">
        <v>-3.6483605671340791E-2</v>
      </c>
      <c r="M30" s="243">
        <v>-2.9805812099329532E-2</v>
      </c>
      <c r="N30" s="239"/>
    </row>
    <row r="31" spans="1:14" s="213" customFormat="1">
      <c r="A31" s="233"/>
      <c r="B31" s="233"/>
      <c r="C31" s="233"/>
      <c r="D31" s="234" t="s">
        <v>61</v>
      </c>
      <c r="E31" s="234" t="s">
        <v>62</v>
      </c>
      <c r="F31" s="240">
        <v>0.83022388059701491</v>
      </c>
      <c r="G31" s="240">
        <v>0.85420782299486364</v>
      </c>
      <c r="H31" s="240">
        <v>0.85044105854049723</v>
      </c>
      <c r="I31" s="241">
        <v>0</v>
      </c>
      <c r="J31" s="242">
        <v>2.3983942397848734E-2</v>
      </c>
      <c r="K31" s="243">
        <v>-3.7667644543664114E-3</v>
      </c>
      <c r="L31" s="242">
        <v>1.9799744153155441E-2</v>
      </c>
      <c r="M31" s="243">
        <v>3.3019379548615557E-4</v>
      </c>
      <c r="N31" s="239"/>
    </row>
    <row r="32" spans="1:14" s="213" customFormat="1">
      <c r="A32" s="233"/>
      <c r="B32" s="233"/>
      <c r="C32" s="233"/>
      <c r="D32" s="234" t="s">
        <v>63</v>
      </c>
      <c r="E32" s="234" t="s">
        <v>64</v>
      </c>
      <c r="F32" s="240">
        <v>0.82185628742514971</v>
      </c>
      <c r="G32" s="240">
        <v>0.80084617709277728</v>
      </c>
      <c r="H32" s="240">
        <v>0.83962568570506613</v>
      </c>
      <c r="I32" s="241">
        <v>0</v>
      </c>
      <c r="J32" s="242">
        <v>-2.1010110332372434E-2</v>
      </c>
      <c r="K32" s="243">
        <v>3.8779508612288849E-2</v>
      </c>
      <c r="L32" s="242">
        <v>-4.128577335377992E-2</v>
      </c>
      <c r="M32" s="243">
        <v>-1.7979037376182117E-2</v>
      </c>
      <c r="N32" s="239"/>
    </row>
    <row r="33" spans="1:14" s="213" customFormat="1">
      <c r="A33" s="233"/>
      <c r="B33" s="233"/>
      <c r="C33" s="233"/>
      <c r="D33" s="234" t="s">
        <v>65</v>
      </c>
      <c r="E33" s="234" t="s">
        <v>66</v>
      </c>
      <c r="F33" s="240">
        <v>0.72442019099590726</v>
      </c>
      <c r="G33" s="240">
        <v>0.78147762747138394</v>
      </c>
      <c r="H33" s="240">
        <v>0.79120473022912052</v>
      </c>
      <c r="I33" s="241">
        <v>0</v>
      </c>
      <c r="J33" s="242">
        <v>5.7057436475476675E-2</v>
      </c>
      <c r="K33" s="243">
        <v>9.7271027577365832E-3</v>
      </c>
      <c r="L33" s="242">
        <v>-6.1971952191541835E-2</v>
      </c>
      <c r="M33" s="243">
        <v>-6.2369672054690573E-2</v>
      </c>
      <c r="N33" s="239"/>
    </row>
    <row r="34" spans="1:14" s="213" customFormat="1">
      <c r="A34" s="233"/>
      <c r="B34" s="233"/>
      <c r="C34" s="233"/>
      <c r="D34" s="234" t="s">
        <v>67</v>
      </c>
      <c r="E34" s="234" t="s">
        <v>68</v>
      </c>
      <c r="F34" s="240">
        <v>0.8434237995824635</v>
      </c>
      <c r="G34" s="240">
        <v>0.8037720706260032</v>
      </c>
      <c r="H34" s="240">
        <v>0.81752808988764047</v>
      </c>
      <c r="I34" s="241">
        <v>0</v>
      </c>
      <c r="J34" s="242">
        <v>-3.9651728956460297E-2</v>
      </c>
      <c r="K34" s="243">
        <v>1.3756019261637276E-2</v>
      </c>
      <c r="L34" s="242">
        <v>-5.0829122016567974E-2</v>
      </c>
      <c r="M34" s="243">
        <v>-4.6038507053491218E-2</v>
      </c>
      <c r="N34" s="239"/>
    </row>
    <row r="35" spans="1:14" s="213" customFormat="1">
      <c r="A35" s="233"/>
      <c r="B35" s="233"/>
      <c r="C35" s="233"/>
      <c r="D35" s="234" t="s">
        <v>69</v>
      </c>
      <c r="E35" s="234" t="s">
        <v>70</v>
      </c>
      <c r="F35" s="235">
        <v>0.87963610916724988</v>
      </c>
      <c r="G35" s="235">
        <v>0.85225582548339118</v>
      </c>
      <c r="H35" s="235">
        <v>0.85353877412800538</v>
      </c>
      <c r="I35" s="236">
        <v>0</v>
      </c>
      <c r="J35" s="237">
        <v>-2.7380283683858697E-2</v>
      </c>
      <c r="K35" s="238">
        <v>1.2829486446142013E-3</v>
      </c>
      <c r="L35" s="237">
        <v>-2.763272102879033E-2</v>
      </c>
      <c r="M35" s="238">
        <v>-3.8314124316616072E-2</v>
      </c>
      <c r="N35" s="239"/>
    </row>
    <row r="36" spans="1:14" s="213" customFormat="1">
      <c r="A36" s="233" t="s">
        <v>23</v>
      </c>
      <c r="B36" s="233" t="s">
        <v>39</v>
      </c>
      <c r="C36" s="233" t="s">
        <v>69</v>
      </c>
      <c r="D36" s="234" t="s">
        <v>71</v>
      </c>
      <c r="E36" s="234" t="s">
        <v>72</v>
      </c>
      <c r="F36" s="235">
        <v>0.88300000000000001</v>
      </c>
      <c r="G36" s="235">
        <v>0.67200000000000004</v>
      </c>
      <c r="H36" s="235">
        <v>0.80500000000000005</v>
      </c>
      <c r="I36" s="236">
        <v>0</v>
      </c>
      <c r="J36" s="237">
        <v>-0.21099999999999997</v>
      </c>
      <c r="K36" s="238">
        <v>0.13300000000000001</v>
      </c>
      <c r="L36" s="237">
        <v>-0.22085714285714286</v>
      </c>
      <c r="M36" s="238">
        <v>-9.4999999999999973E-2</v>
      </c>
      <c r="N36" s="239"/>
    </row>
    <row r="37" spans="1:14" s="213" customFormat="1">
      <c r="A37" s="233" t="s">
        <v>23</v>
      </c>
      <c r="B37" s="233" t="s">
        <v>39</v>
      </c>
      <c r="C37" s="233" t="s">
        <v>69</v>
      </c>
      <c r="D37" s="234" t="s">
        <v>73</v>
      </c>
      <c r="E37" s="234" t="s">
        <v>74</v>
      </c>
      <c r="F37" s="235">
        <v>0.71900000000000008</v>
      </c>
      <c r="G37" s="235">
        <v>0.77099999999999991</v>
      </c>
      <c r="H37" s="235">
        <v>0.69299999999999995</v>
      </c>
      <c r="I37" s="236">
        <v>0</v>
      </c>
      <c r="J37" s="237">
        <v>5.1999999999999824E-2</v>
      </c>
      <c r="K37" s="238">
        <v>-7.7999999999999958E-2</v>
      </c>
      <c r="L37" s="237">
        <v>3.098765432098638E-3</v>
      </c>
      <c r="M37" s="238">
        <v>-0.12181481481481482</v>
      </c>
      <c r="N37" s="239"/>
    </row>
    <row r="38" spans="1:14" s="213" customFormat="1">
      <c r="A38" s="233" t="s">
        <v>19</v>
      </c>
      <c r="B38" s="233" t="s">
        <v>31</v>
      </c>
      <c r="C38" s="233" t="s">
        <v>45</v>
      </c>
      <c r="D38" s="234" t="s">
        <v>75</v>
      </c>
      <c r="E38" s="234" t="s">
        <v>76</v>
      </c>
      <c r="F38" s="240">
        <v>0.77200000000000002</v>
      </c>
      <c r="G38" s="240">
        <v>0.81799999999999995</v>
      </c>
      <c r="H38" s="240">
        <v>0.90400000000000003</v>
      </c>
      <c r="I38" s="241">
        <v>0</v>
      </c>
      <c r="J38" s="242">
        <v>4.599999999999993E-2</v>
      </c>
      <c r="K38" s="243">
        <v>8.6000000000000076E-2</v>
      </c>
      <c r="L38" s="242">
        <v>-3.2000000000000028E-2</v>
      </c>
      <c r="M38" s="243">
        <v>5.4000000000000048E-2</v>
      </c>
      <c r="N38" s="239"/>
    </row>
    <row r="39" spans="1:14" s="213" customFormat="1">
      <c r="A39" s="233" t="s">
        <v>25</v>
      </c>
      <c r="B39" s="233" t="s">
        <v>43</v>
      </c>
      <c r="C39" s="233" t="s">
        <v>65</v>
      </c>
      <c r="D39" s="234" t="s">
        <v>77</v>
      </c>
      <c r="E39" s="234" t="s">
        <v>78</v>
      </c>
      <c r="F39" s="240">
        <v>0.86299999999999999</v>
      </c>
      <c r="G39" s="240">
        <v>0.78099999999999992</v>
      </c>
      <c r="H39" s="240">
        <v>0.86599999999999999</v>
      </c>
      <c r="I39" s="241">
        <v>0</v>
      </c>
      <c r="J39" s="242">
        <v>-8.2000000000000073E-2</v>
      </c>
      <c r="K39" s="243">
        <v>8.5000000000000075E-2</v>
      </c>
      <c r="L39" s="242">
        <v>-8.9588235294117746E-2</v>
      </c>
      <c r="M39" s="243">
        <v>-1.1777777777777776E-2</v>
      </c>
      <c r="N39" s="239"/>
    </row>
    <row r="40" spans="1:14" s="213" customFormat="1">
      <c r="A40" s="233" t="s">
        <v>21</v>
      </c>
      <c r="B40" s="233" t="s">
        <v>37</v>
      </c>
      <c r="C40" s="233" t="s">
        <v>57</v>
      </c>
      <c r="D40" s="233" t="s">
        <v>79</v>
      </c>
      <c r="E40" s="233" t="s">
        <v>80</v>
      </c>
      <c r="F40" s="240">
        <v>0.5</v>
      </c>
      <c r="G40" s="240">
        <v>0.48100000000000004</v>
      </c>
      <c r="H40" s="240">
        <v>0.65700000000000003</v>
      </c>
      <c r="I40" s="241">
        <v>0</v>
      </c>
      <c r="J40" s="242">
        <v>-1.8999999999999961E-2</v>
      </c>
      <c r="K40" s="243">
        <v>0.17599999999999999</v>
      </c>
      <c r="L40" s="242">
        <v>-0.26899999999999996</v>
      </c>
      <c r="M40" s="243">
        <v>-0.14300000000000002</v>
      </c>
    </row>
    <row r="41" spans="1:14" s="213" customFormat="1">
      <c r="A41" s="233" t="s">
        <v>23</v>
      </c>
      <c r="B41" s="233" t="s">
        <v>39</v>
      </c>
      <c r="C41" s="233" t="s">
        <v>69</v>
      </c>
      <c r="D41" s="233" t="s">
        <v>81</v>
      </c>
      <c r="E41" s="233" t="s">
        <v>82</v>
      </c>
      <c r="F41" s="235">
        <v>0.9</v>
      </c>
      <c r="G41" s="235">
        <v>0.92500000000000004</v>
      </c>
      <c r="H41" s="235">
        <v>0.88200000000000001</v>
      </c>
      <c r="I41" s="236">
        <v>0</v>
      </c>
      <c r="J41" s="237">
        <v>2.5000000000000022E-2</v>
      </c>
      <c r="K41" s="238">
        <v>-4.3000000000000038E-2</v>
      </c>
      <c r="L41" s="237">
        <v>2.5000000000000022E-2</v>
      </c>
      <c r="M41" s="238">
        <v>-1.8000000000000016E-2</v>
      </c>
    </row>
    <row r="42" spans="1:14" s="213" customFormat="1">
      <c r="A42" s="233" t="s">
        <v>21</v>
      </c>
      <c r="B42" s="233" t="s">
        <v>35</v>
      </c>
      <c r="C42" s="233" t="s">
        <v>55</v>
      </c>
      <c r="D42" s="233" t="s">
        <v>83</v>
      </c>
      <c r="E42" s="233" t="s">
        <v>84</v>
      </c>
      <c r="F42" s="240">
        <v>0.86900000000000011</v>
      </c>
      <c r="G42" s="240">
        <v>0.77300000000000002</v>
      </c>
      <c r="H42" s="240">
        <v>0.752</v>
      </c>
      <c r="I42" s="241">
        <v>0</v>
      </c>
      <c r="J42" s="242">
        <v>-9.6000000000000085E-2</v>
      </c>
      <c r="K42" s="243">
        <v>-2.1000000000000019E-2</v>
      </c>
      <c r="L42" s="242">
        <v>-9.568686868686882E-2</v>
      </c>
      <c r="M42" s="243">
        <v>-0.11668686868686884</v>
      </c>
    </row>
    <row r="43" spans="1:14" s="213" customFormat="1">
      <c r="A43" s="233" t="s">
        <v>19</v>
      </c>
      <c r="B43" s="233" t="s">
        <v>29</v>
      </c>
      <c r="C43" s="233" t="s">
        <v>47</v>
      </c>
      <c r="D43" s="233" t="s">
        <v>85</v>
      </c>
      <c r="E43" s="233" t="s">
        <v>86</v>
      </c>
      <c r="F43" s="235">
        <v>0.94700000000000006</v>
      </c>
      <c r="G43" s="235">
        <v>0.91400000000000003</v>
      </c>
      <c r="H43" s="235">
        <v>0.89599999999999991</v>
      </c>
      <c r="I43" s="236">
        <v>0</v>
      </c>
      <c r="J43" s="237">
        <v>-3.3000000000000029E-2</v>
      </c>
      <c r="K43" s="238">
        <v>-1.8000000000000127E-2</v>
      </c>
      <c r="L43" s="237">
        <v>-3.6819672131147452E-2</v>
      </c>
      <c r="M43" s="238">
        <v>-5.8545454545454678E-2</v>
      </c>
    </row>
    <row r="44" spans="1:14" s="213" customFormat="1">
      <c r="A44" s="233" t="s">
        <v>19</v>
      </c>
      <c r="B44" s="233" t="s">
        <v>29</v>
      </c>
      <c r="C44" s="233" t="s">
        <v>47</v>
      </c>
      <c r="D44" s="233" t="s">
        <v>87</v>
      </c>
      <c r="E44" s="233" t="s">
        <v>88</v>
      </c>
      <c r="F44" s="235">
        <v>0.83700000000000008</v>
      </c>
      <c r="G44" s="235">
        <v>0.78599999999999992</v>
      </c>
      <c r="H44" s="235">
        <v>0.78099999999999992</v>
      </c>
      <c r="I44" s="236">
        <v>0</v>
      </c>
      <c r="J44" s="237">
        <v>-5.1000000000000156E-2</v>
      </c>
      <c r="K44" s="238">
        <v>-5.0000000000000044E-3</v>
      </c>
      <c r="L44" s="237">
        <v>-8.0666666666666775E-2</v>
      </c>
      <c r="M44" s="238">
        <v>-0.11900000000000011</v>
      </c>
    </row>
    <row r="45" spans="1:14" s="213" customFormat="1">
      <c r="A45" s="233" t="s">
        <v>19</v>
      </c>
      <c r="B45" s="233" t="s">
        <v>29</v>
      </c>
      <c r="C45" s="233" t="s">
        <v>47</v>
      </c>
      <c r="D45" s="233" t="s">
        <v>89</v>
      </c>
      <c r="E45" s="233" t="s">
        <v>90</v>
      </c>
      <c r="F45" s="235">
        <v>0.78500000000000003</v>
      </c>
      <c r="G45" s="235">
        <v>0.79900000000000004</v>
      </c>
      <c r="H45" s="235">
        <v>0.70099999999999996</v>
      </c>
      <c r="I45" s="236">
        <v>0</v>
      </c>
      <c r="J45" s="237">
        <v>1.4000000000000012E-2</v>
      </c>
      <c r="K45" s="238">
        <v>-9.8000000000000087E-2</v>
      </c>
      <c r="L45" s="237">
        <v>-2.1999999999999909E-2</v>
      </c>
      <c r="M45" s="238">
        <v>-0.15900000000000003</v>
      </c>
    </row>
    <row r="46" spans="1:14" s="213" customFormat="1">
      <c r="A46" s="233" t="s">
        <v>25</v>
      </c>
      <c r="B46" s="233" t="s">
        <v>43</v>
      </c>
      <c r="C46" s="233" t="s">
        <v>67</v>
      </c>
      <c r="D46" s="233" t="s">
        <v>91</v>
      </c>
      <c r="E46" s="233" t="s">
        <v>92</v>
      </c>
      <c r="F46" s="240">
        <v>0.81188118811881194</v>
      </c>
      <c r="G46" s="240">
        <v>0.77079482439926061</v>
      </c>
      <c r="H46" s="240">
        <v>0.7993579454253612</v>
      </c>
      <c r="I46" s="241">
        <v>0</v>
      </c>
      <c r="J46" s="242">
        <v>-4.1086363719551322E-2</v>
      </c>
      <c r="K46" s="243">
        <v>2.8563121026100591E-2</v>
      </c>
      <c r="L46" s="242">
        <v>-7.6899632983133404E-2</v>
      </c>
      <c r="M46" s="243">
        <v>-5.5323004737656944E-2</v>
      </c>
    </row>
    <row r="47" spans="1:14" s="213" customFormat="1">
      <c r="A47" s="233" t="s">
        <v>25</v>
      </c>
      <c r="B47" s="233" t="s">
        <v>41</v>
      </c>
      <c r="C47" s="233" t="s">
        <v>65</v>
      </c>
      <c r="D47" s="233" t="s">
        <v>93</v>
      </c>
      <c r="E47" s="233" t="s">
        <v>94</v>
      </c>
      <c r="F47" s="240">
        <v>0.80799999999999994</v>
      </c>
      <c r="G47" s="240">
        <v>0.82700000000000007</v>
      </c>
      <c r="H47" s="240">
        <v>0.58200000000000007</v>
      </c>
      <c r="I47" s="241">
        <v>0</v>
      </c>
      <c r="J47" s="242">
        <v>1.9000000000000128E-2</v>
      </c>
      <c r="K47" s="243">
        <v>-0.245</v>
      </c>
      <c r="L47" s="242">
        <v>1.4500000000000068E-2</v>
      </c>
      <c r="M47" s="243">
        <v>-0.23049999999999993</v>
      </c>
    </row>
    <row r="48" spans="1:14" s="213" customFormat="1">
      <c r="A48" s="233" t="s">
        <v>19</v>
      </c>
      <c r="B48" s="233" t="s">
        <v>31</v>
      </c>
      <c r="C48" s="233" t="s">
        <v>45</v>
      </c>
      <c r="D48" s="233" t="s">
        <v>95</v>
      </c>
      <c r="E48" s="233" t="s">
        <v>96</v>
      </c>
      <c r="F48" s="240">
        <v>0.93200000000000005</v>
      </c>
      <c r="G48" s="240">
        <v>0.88800000000000001</v>
      </c>
      <c r="H48" s="240">
        <v>0.88200000000000001</v>
      </c>
      <c r="I48" s="241">
        <v>0</v>
      </c>
      <c r="J48" s="242">
        <v>-4.4000000000000039E-2</v>
      </c>
      <c r="K48" s="243">
        <v>-6.0000000000000053E-3</v>
      </c>
      <c r="L48" s="242">
        <v>-5.1999999999999935E-2</v>
      </c>
      <c r="M48" s="243">
        <v>-6.7999999999999949E-2</v>
      </c>
    </row>
    <row r="49" spans="1:13" s="213" customFormat="1">
      <c r="A49" s="233" t="s">
        <v>23</v>
      </c>
      <c r="B49" s="233" t="s">
        <v>39</v>
      </c>
      <c r="C49" s="233" t="s">
        <v>69</v>
      </c>
      <c r="D49" s="233" t="s">
        <v>97</v>
      </c>
      <c r="E49" s="233" t="s">
        <v>98</v>
      </c>
      <c r="F49" s="235">
        <v>0.83400000000000007</v>
      </c>
      <c r="G49" s="235">
        <v>0.90500000000000003</v>
      </c>
      <c r="H49" s="235">
        <v>0.81200000000000006</v>
      </c>
      <c r="I49" s="236">
        <v>0</v>
      </c>
      <c r="J49" s="237">
        <v>7.0999999999999952E-2</v>
      </c>
      <c r="K49" s="238">
        <v>-9.2999999999999972E-2</v>
      </c>
      <c r="L49" s="237">
        <v>4.8780665887850461E-2</v>
      </c>
      <c r="M49" s="238">
        <v>-7.440332943925243E-2</v>
      </c>
    </row>
    <row r="50" spans="1:13" s="213" customFormat="1">
      <c r="A50" s="233" t="s">
        <v>25</v>
      </c>
      <c r="B50" s="233" t="s">
        <v>41</v>
      </c>
      <c r="C50" s="233" t="s">
        <v>63</v>
      </c>
      <c r="D50" s="233" t="s">
        <v>99</v>
      </c>
      <c r="E50" s="233" t="s">
        <v>100</v>
      </c>
      <c r="F50" s="240">
        <v>0.80099999999999993</v>
      </c>
      <c r="G50" s="240">
        <v>0.81799999999999995</v>
      </c>
      <c r="H50" s="240">
        <v>0.83200000000000007</v>
      </c>
      <c r="I50" s="241">
        <v>0</v>
      </c>
      <c r="J50" s="242">
        <v>1.7000000000000015E-2</v>
      </c>
      <c r="K50" s="243">
        <v>1.4000000000000123E-2</v>
      </c>
      <c r="L50" s="242">
        <v>-3.2543478260869563E-2</v>
      </c>
      <c r="M50" s="243">
        <v>-5.8585241730279791E-2</v>
      </c>
    </row>
    <row r="51" spans="1:13" s="213" customFormat="1">
      <c r="A51" s="233" t="s">
        <v>25</v>
      </c>
      <c r="B51" s="233" t="s">
        <v>43</v>
      </c>
      <c r="C51" s="233" t="s">
        <v>61</v>
      </c>
      <c r="D51" s="233" t="s">
        <v>101</v>
      </c>
      <c r="E51" s="233" t="s">
        <v>102</v>
      </c>
      <c r="F51" s="240">
        <v>0.73099999999999998</v>
      </c>
      <c r="G51" s="240">
        <v>0.85</v>
      </c>
      <c r="H51" s="240">
        <v>0.81099999999999994</v>
      </c>
      <c r="I51" s="241">
        <v>0</v>
      </c>
      <c r="J51" s="242">
        <v>0.11899999999999999</v>
      </c>
      <c r="K51" s="243">
        <v>-3.9000000000000035E-2</v>
      </c>
      <c r="L51" s="242">
        <v>9.9999999999999978E-2</v>
      </c>
      <c r="M51" s="243">
        <v>6.0999999999999943E-2</v>
      </c>
    </row>
    <row r="52" spans="1:13" s="213" customFormat="1">
      <c r="A52" s="233" t="s">
        <v>23</v>
      </c>
      <c r="B52" s="233" t="s">
        <v>39</v>
      </c>
      <c r="C52" s="233" t="s">
        <v>69</v>
      </c>
      <c r="D52" s="233" t="s">
        <v>103</v>
      </c>
      <c r="E52" s="233" t="s">
        <v>104</v>
      </c>
      <c r="F52" s="235">
        <v>0.82599999999999996</v>
      </c>
      <c r="G52" s="235">
        <v>0.93599999999999994</v>
      </c>
      <c r="H52" s="235">
        <v>0.90700000000000003</v>
      </c>
      <c r="I52" s="236">
        <v>0</v>
      </c>
      <c r="J52" s="237">
        <v>0.10999999999999999</v>
      </c>
      <c r="K52" s="238">
        <v>-2.8999999999999915E-2</v>
      </c>
      <c r="L52" s="237">
        <v>8.7764705882352967E-2</v>
      </c>
      <c r="M52" s="238">
        <v>3.4058823529411808E-2</v>
      </c>
    </row>
    <row r="53" spans="1:13" s="213" customFormat="1">
      <c r="A53" s="233" t="s">
        <v>25</v>
      </c>
      <c r="B53" s="233" t="s">
        <v>41</v>
      </c>
      <c r="C53" s="233" t="s">
        <v>65</v>
      </c>
      <c r="D53" s="233" t="s">
        <v>105</v>
      </c>
      <c r="E53" s="233" t="s">
        <v>106</v>
      </c>
      <c r="F53" s="240">
        <v>0.60799999999999998</v>
      </c>
      <c r="G53" s="240">
        <v>0.71099999999999997</v>
      </c>
      <c r="H53" s="240">
        <v>0.66299999999999992</v>
      </c>
      <c r="I53" s="241">
        <v>0</v>
      </c>
      <c r="J53" s="242">
        <v>0.10299999999999998</v>
      </c>
      <c r="K53" s="243">
        <v>-4.8000000000000043E-2</v>
      </c>
      <c r="L53" s="242">
        <v>-0.1488540145985402</v>
      </c>
      <c r="M53" s="243">
        <v>-0.19685401459854024</v>
      </c>
    </row>
    <row r="54" spans="1:13" s="213" customFormat="1">
      <c r="A54" s="233" t="s">
        <v>19</v>
      </c>
      <c r="B54" s="233" t="s">
        <v>29</v>
      </c>
      <c r="C54" s="233" t="s">
        <v>47</v>
      </c>
      <c r="D54" s="233" t="s">
        <v>107</v>
      </c>
      <c r="E54" s="233" t="s">
        <v>108</v>
      </c>
      <c r="F54" s="235">
        <v>0.81400000000000006</v>
      </c>
      <c r="G54" s="235">
        <v>0.89</v>
      </c>
      <c r="H54" s="235">
        <v>0.86299999999999999</v>
      </c>
      <c r="I54" s="236">
        <v>0</v>
      </c>
      <c r="J54" s="237">
        <v>7.5999999999999956E-2</v>
      </c>
      <c r="K54" s="238">
        <v>-2.7000000000000024E-2</v>
      </c>
      <c r="L54" s="237">
        <v>6.647058823529417E-2</v>
      </c>
      <c r="M54" s="238">
        <v>2.6716814159292057E-2</v>
      </c>
    </row>
    <row r="55" spans="1:13" s="213" customFormat="1">
      <c r="A55" s="233" t="s">
        <v>19</v>
      </c>
      <c r="B55" s="233" t="s">
        <v>31</v>
      </c>
      <c r="C55" s="233" t="s">
        <v>45</v>
      </c>
      <c r="D55" s="233" t="s">
        <v>109</v>
      </c>
      <c r="E55" s="233" t="s">
        <v>110</v>
      </c>
      <c r="F55" s="240">
        <v>0.71900000000000008</v>
      </c>
      <c r="G55" s="240">
        <v>0.79700000000000004</v>
      </c>
      <c r="H55" s="240">
        <v>0.79299999999999993</v>
      </c>
      <c r="I55" s="241">
        <v>0</v>
      </c>
      <c r="J55" s="242">
        <v>7.7999999999999958E-2</v>
      </c>
      <c r="K55" s="243">
        <v>-4.0000000000001146E-3</v>
      </c>
      <c r="L55" s="242">
        <v>5.9499999999999997E-2</v>
      </c>
      <c r="M55" s="243">
        <v>5.4999999999999494E-3</v>
      </c>
    </row>
    <row r="56" spans="1:13" s="213" customFormat="1">
      <c r="A56" s="233" t="s">
        <v>21</v>
      </c>
      <c r="B56" s="233" t="s">
        <v>37</v>
      </c>
      <c r="C56" s="233" t="s">
        <v>59</v>
      </c>
      <c r="D56" s="233" t="s">
        <v>111</v>
      </c>
      <c r="E56" s="233" t="s">
        <v>112</v>
      </c>
      <c r="F56" s="240">
        <v>0.83700000000000008</v>
      </c>
      <c r="G56" s="240">
        <v>0.69799999999999995</v>
      </c>
      <c r="H56" s="240">
        <v>0.71799999999999997</v>
      </c>
      <c r="I56" s="241">
        <v>0</v>
      </c>
      <c r="J56" s="242">
        <v>-0.13900000000000012</v>
      </c>
      <c r="K56" s="243">
        <v>2.0000000000000018E-2</v>
      </c>
      <c r="L56" s="242">
        <v>-0.16833663366336638</v>
      </c>
      <c r="M56" s="243">
        <v>-0.14833663366336636</v>
      </c>
    </row>
    <row r="57" spans="1:13" s="213" customFormat="1">
      <c r="A57" s="233" t="s">
        <v>23</v>
      </c>
      <c r="B57" s="233" t="s">
        <v>39</v>
      </c>
      <c r="C57" s="233" t="s">
        <v>69</v>
      </c>
      <c r="D57" s="233" t="s">
        <v>113</v>
      </c>
      <c r="E57" s="233" t="s">
        <v>114</v>
      </c>
      <c r="F57" s="235">
        <v>0.97599999999999998</v>
      </c>
      <c r="G57" s="235">
        <v>0.81</v>
      </c>
      <c r="H57" s="235">
        <v>0.85599999999999998</v>
      </c>
      <c r="I57" s="236">
        <v>0</v>
      </c>
      <c r="J57" s="237">
        <v>-0.16599999999999993</v>
      </c>
      <c r="K57" s="238">
        <v>4.599999999999993E-2</v>
      </c>
      <c r="L57" s="237">
        <v>-0.13117647058823512</v>
      </c>
      <c r="M57" s="238">
        <v>-8.8444444444444437E-2</v>
      </c>
    </row>
    <row r="58" spans="1:13" s="213" customFormat="1">
      <c r="A58" s="233" t="s">
        <v>21</v>
      </c>
      <c r="B58" s="233" t="s">
        <v>37</v>
      </c>
      <c r="C58" s="233" t="s">
        <v>57</v>
      </c>
      <c r="D58" s="233" t="s">
        <v>115</v>
      </c>
      <c r="E58" s="233" t="s">
        <v>116</v>
      </c>
      <c r="F58" s="240">
        <v>0.75</v>
      </c>
      <c r="G58" s="240">
        <v>0.81299999999999994</v>
      </c>
      <c r="H58" s="240">
        <v>0.92500000000000004</v>
      </c>
      <c r="I58" s="241">
        <v>0</v>
      </c>
      <c r="J58" s="242">
        <v>6.2999999999999945E-2</v>
      </c>
      <c r="K58" s="243">
        <v>0.1120000000000001</v>
      </c>
      <c r="L58" s="242">
        <v>-4.9500000000000099E-2</v>
      </c>
      <c r="M58" s="243">
        <v>-1.2499999999999956E-2</v>
      </c>
    </row>
    <row r="59" spans="1:13" s="213" customFormat="1">
      <c r="A59" s="233" t="s">
        <v>19</v>
      </c>
      <c r="B59" s="233" t="s">
        <v>29</v>
      </c>
      <c r="C59" s="233" t="s">
        <v>51</v>
      </c>
      <c r="D59" s="233" t="s">
        <v>117</v>
      </c>
      <c r="E59" s="233" t="s">
        <v>118</v>
      </c>
      <c r="F59" s="235">
        <v>0.86599999999999999</v>
      </c>
      <c r="G59" s="235">
        <v>0.84699999999999998</v>
      </c>
      <c r="H59" s="235">
        <v>0.85400000000000009</v>
      </c>
      <c r="I59" s="236">
        <v>0</v>
      </c>
      <c r="J59" s="237">
        <v>-1.9000000000000017E-2</v>
      </c>
      <c r="K59" s="238">
        <v>7.0000000000001172E-3</v>
      </c>
      <c r="L59" s="237">
        <v>-2.8000000000000025E-2</v>
      </c>
      <c r="M59" s="238">
        <v>-4.599999999999993E-2</v>
      </c>
    </row>
    <row r="60" spans="1:13" s="213" customFormat="1">
      <c r="A60" s="233" t="s">
        <v>19</v>
      </c>
      <c r="B60" s="233" t="s">
        <v>29</v>
      </c>
      <c r="C60" s="233" t="s">
        <v>51</v>
      </c>
      <c r="D60" s="233" t="s">
        <v>119</v>
      </c>
      <c r="E60" s="233" t="s">
        <v>120</v>
      </c>
      <c r="F60" s="235">
        <v>0.76800000000000002</v>
      </c>
      <c r="G60" s="235">
        <v>0.83799999999999997</v>
      </c>
      <c r="H60" s="235">
        <v>0.80299999999999994</v>
      </c>
      <c r="I60" s="236">
        <v>0</v>
      </c>
      <c r="J60" s="237">
        <v>6.9999999999999951E-2</v>
      </c>
      <c r="K60" s="238">
        <v>-3.5000000000000031E-2</v>
      </c>
      <c r="L60" s="237">
        <v>3.7999999999999923E-2</v>
      </c>
      <c r="M60" s="238">
        <v>2.9999999999998916E-3</v>
      </c>
    </row>
    <row r="61" spans="1:13" s="213" customFormat="1">
      <c r="A61" s="233" t="s">
        <v>23</v>
      </c>
      <c r="B61" s="233" t="s">
        <v>39</v>
      </c>
      <c r="C61" s="233" t="s">
        <v>69</v>
      </c>
      <c r="D61" s="233" t="s">
        <v>121</v>
      </c>
      <c r="E61" s="233" t="s">
        <v>122</v>
      </c>
      <c r="F61" s="235">
        <v>1</v>
      </c>
      <c r="G61" s="235">
        <v>1</v>
      </c>
      <c r="H61" s="235">
        <v>0.875</v>
      </c>
      <c r="I61" s="236">
        <v>0</v>
      </c>
      <c r="J61" s="237">
        <v>0</v>
      </c>
      <c r="K61" s="238">
        <v>-0.125</v>
      </c>
      <c r="L61" s="237">
        <v>0</v>
      </c>
      <c r="M61" s="238">
        <v>-0.125</v>
      </c>
    </row>
    <row r="62" spans="1:13" s="213" customFormat="1">
      <c r="A62" s="233" t="s">
        <v>25</v>
      </c>
      <c r="B62" s="233" t="s">
        <v>43</v>
      </c>
      <c r="C62" s="233" t="s">
        <v>61</v>
      </c>
      <c r="D62" s="233" t="s">
        <v>123</v>
      </c>
      <c r="E62" s="233" t="s">
        <v>124</v>
      </c>
      <c r="F62" s="240">
        <v>0.84745762711864403</v>
      </c>
      <c r="G62" s="240">
        <v>0.8</v>
      </c>
      <c r="H62" s="240">
        <v>0.88142292490118579</v>
      </c>
      <c r="I62" s="241">
        <v>0</v>
      </c>
      <c r="J62" s="242">
        <v>-4.7457627118643986E-2</v>
      </c>
      <c r="K62" s="243">
        <v>8.1422924901185745E-2</v>
      </c>
      <c r="L62" s="242">
        <v>-4.3304843304843299E-2</v>
      </c>
      <c r="M62" s="243">
        <v>2.1422924901185803E-2</v>
      </c>
    </row>
    <row r="63" spans="1:13" s="213" customFormat="1">
      <c r="A63" s="233" t="s">
        <v>19</v>
      </c>
      <c r="B63" s="233" t="s">
        <v>27</v>
      </c>
      <c r="C63" s="233" t="s">
        <v>49</v>
      </c>
      <c r="D63" s="233" t="s">
        <v>125</v>
      </c>
      <c r="E63" s="233" t="s">
        <v>126</v>
      </c>
      <c r="F63" s="240">
        <v>0.89400000000000002</v>
      </c>
      <c r="G63" s="240">
        <v>0.90300000000000002</v>
      </c>
      <c r="H63" s="240">
        <v>0.85699999999999998</v>
      </c>
      <c r="I63" s="241">
        <v>0</v>
      </c>
      <c r="J63" s="242">
        <v>9.000000000000008E-3</v>
      </c>
      <c r="K63" s="243">
        <v>-4.6000000000000041E-2</v>
      </c>
      <c r="L63" s="242">
        <v>4.74444444444444E-2</v>
      </c>
      <c r="M63" s="243">
        <v>2.2250639386200977E-4</v>
      </c>
    </row>
    <row r="64" spans="1:13" s="213" customFormat="1">
      <c r="A64" s="233" t="s">
        <v>21</v>
      </c>
      <c r="B64" s="233" t="s">
        <v>35</v>
      </c>
      <c r="C64" s="233" t="s">
        <v>55</v>
      </c>
      <c r="D64" s="233" t="s">
        <v>127</v>
      </c>
      <c r="E64" s="233" t="s">
        <v>128</v>
      </c>
      <c r="F64" s="240">
        <v>0.81200000000000006</v>
      </c>
      <c r="G64" s="240">
        <v>0.75</v>
      </c>
      <c r="H64" s="240">
        <v>0.81</v>
      </c>
      <c r="I64" s="241">
        <v>0</v>
      </c>
      <c r="J64" s="242">
        <v>-6.2000000000000055E-2</v>
      </c>
      <c r="K64" s="243">
        <v>6.0000000000000053E-2</v>
      </c>
      <c r="L64" s="242">
        <v>-8.5294117647058854E-2</v>
      </c>
      <c r="M64" s="243">
        <v>-5.470588235294116E-2</v>
      </c>
    </row>
    <row r="65" spans="1:13" s="213" customFormat="1">
      <c r="A65" s="233" t="s">
        <v>23</v>
      </c>
      <c r="B65" s="233" t="s">
        <v>39</v>
      </c>
      <c r="C65" s="233" t="s">
        <v>69</v>
      </c>
      <c r="D65" s="233" t="s">
        <v>129</v>
      </c>
      <c r="E65" s="233" t="s">
        <v>130</v>
      </c>
      <c r="F65" s="235">
        <v>0.85199999999999998</v>
      </c>
      <c r="G65" s="235">
        <v>0.878</v>
      </c>
      <c r="H65" s="235">
        <v>0.84699999999999998</v>
      </c>
      <c r="I65" s="236">
        <v>0</v>
      </c>
      <c r="J65" s="237">
        <v>2.6000000000000023E-2</v>
      </c>
      <c r="K65" s="238">
        <v>-3.1000000000000028E-2</v>
      </c>
      <c r="L65" s="237">
        <v>1.1333333333333306E-2</v>
      </c>
      <c r="M65" s="238">
        <v>-3.3000000000000029E-2</v>
      </c>
    </row>
    <row r="66" spans="1:13" s="213" customFormat="1">
      <c r="A66" s="233" t="s">
        <v>19</v>
      </c>
      <c r="B66" s="233" t="s">
        <v>29</v>
      </c>
      <c r="C66" s="233" t="s">
        <v>49</v>
      </c>
      <c r="D66" s="233" t="s">
        <v>131</v>
      </c>
      <c r="E66" s="233" t="s">
        <v>132</v>
      </c>
      <c r="F66" s="235">
        <v>0.89700000000000002</v>
      </c>
      <c r="G66" s="235">
        <v>0.85</v>
      </c>
      <c r="H66" s="235">
        <v>0.85599999999999998</v>
      </c>
      <c r="I66" s="236">
        <v>0</v>
      </c>
      <c r="J66" s="237">
        <v>-4.7000000000000042E-2</v>
      </c>
      <c r="K66" s="238">
        <v>6.0000000000000053E-3</v>
      </c>
      <c r="L66" s="237">
        <v>-5.182648401826484E-2</v>
      </c>
      <c r="M66" s="238">
        <v>-5.4514541387024607E-2</v>
      </c>
    </row>
    <row r="67" spans="1:13" s="213" customFormat="1">
      <c r="A67" s="233" t="s">
        <v>19</v>
      </c>
      <c r="B67" s="233" t="s">
        <v>27</v>
      </c>
      <c r="C67" s="233" t="s">
        <v>49</v>
      </c>
      <c r="D67" s="233" t="s">
        <v>133</v>
      </c>
      <c r="E67" s="233" t="s">
        <v>134</v>
      </c>
      <c r="F67" s="240">
        <v>0.81200000000000006</v>
      </c>
      <c r="G67" s="240">
        <v>0.76200000000000001</v>
      </c>
      <c r="H67" s="240">
        <v>0.76700000000000002</v>
      </c>
      <c r="I67" s="241">
        <v>0</v>
      </c>
      <c r="J67" s="242">
        <v>-5.0000000000000044E-2</v>
      </c>
      <c r="K67" s="243">
        <v>5.0000000000000044E-3</v>
      </c>
      <c r="L67" s="242">
        <v>-0.13800000000000001</v>
      </c>
      <c r="M67" s="243">
        <v>-0.17299999999999993</v>
      </c>
    </row>
    <row r="68" spans="1:13" s="213" customFormat="1">
      <c r="A68" s="233" t="s">
        <v>21</v>
      </c>
      <c r="B68" s="233" t="s">
        <v>33</v>
      </c>
      <c r="C68" s="233" t="s">
        <v>53</v>
      </c>
      <c r="D68" s="233" t="s">
        <v>135</v>
      </c>
      <c r="E68" s="233" t="s">
        <v>136</v>
      </c>
      <c r="F68" s="240">
        <v>0.9</v>
      </c>
      <c r="G68" s="240">
        <v>0.90700000000000003</v>
      </c>
      <c r="H68" s="240">
        <v>0.89500000000000002</v>
      </c>
      <c r="I68" s="241">
        <v>0</v>
      </c>
      <c r="J68" s="242">
        <v>7.0000000000000062E-3</v>
      </c>
      <c r="K68" s="243">
        <v>-1.2000000000000011E-2</v>
      </c>
      <c r="L68" s="242">
        <v>3.7434782608695705E-2</v>
      </c>
      <c r="M68" s="243">
        <v>4.3000000000000038E-2</v>
      </c>
    </row>
    <row r="69" spans="1:13" s="213" customFormat="1">
      <c r="A69" s="233" t="s">
        <v>21</v>
      </c>
      <c r="B69" s="233" t="s">
        <v>33</v>
      </c>
      <c r="C69" s="233" t="s">
        <v>53</v>
      </c>
      <c r="D69" s="233" t="s">
        <v>137</v>
      </c>
      <c r="E69" s="233" t="s">
        <v>138</v>
      </c>
      <c r="F69" s="240">
        <v>0.79700000000000004</v>
      </c>
      <c r="G69" s="240">
        <v>0.871</v>
      </c>
      <c r="H69" s="240">
        <v>0.77</v>
      </c>
      <c r="I69" s="241">
        <v>0</v>
      </c>
      <c r="J69" s="242">
        <v>7.3999999999999955E-2</v>
      </c>
      <c r="K69" s="243">
        <v>-0.10099999999999998</v>
      </c>
      <c r="L69" s="242">
        <v>5.3608695652173854E-2</v>
      </c>
      <c r="M69" s="243">
        <v>-5.4999999999999938E-2</v>
      </c>
    </row>
    <row r="70" spans="1:13" s="213" customFormat="1">
      <c r="A70" s="233" t="s">
        <v>25</v>
      </c>
      <c r="B70" s="233" t="s">
        <v>43</v>
      </c>
      <c r="C70" s="233" t="s">
        <v>61</v>
      </c>
      <c r="D70" s="233" t="s">
        <v>139</v>
      </c>
      <c r="E70" s="233" t="s">
        <v>140</v>
      </c>
      <c r="F70" s="240">
        <v>0.89800000000000002</v>
      </c>
      <c r="G70" s="240">
        <v>0.88800000000000001</v>
      </c>
      <c r="H70" s="240">
        <v>0.871</v>
      </c>
      <c r="I70" s="241">
        <v>0</v>
      </c>
      <c r="J70" s="242">
        <v>-1.0000000000000009E-2</v>
      </c>
      <c r="K70" s="243">
        <v>-1.7000000000000015E-2</v>
      </c>
      <c r="L70" s="242">
        <v>7.2757505773671904E-2</v>
      </c>
      <c r="M70" s="243">
        <v>5.5757505773671889E-2</v>
      </c>
    </row>
    <row r="71" spans="1:13" s="213" customFormat="1">
      <c r="A71" s="233" t="s">
        <v>19</v>
      </c>
      <c r="B71" s="233" t="s">
        <v>31</v>
      </c>
      <c r="C71" s="233" t="s">
        <v>45</v>
      </c>
      <c r="D71" s="233" t="s">
        <v>141</v>
      </c>
      <c r="E71" s="233" t="s">
        <v>142</v>
      </c>
      <c r="F71" s="240">
        <v>0.77</v>
      </c>
      <c r="G71" s="240">
        <v>0.81799999999999995</v>
      </c>
      <c r="H71" s="240">
        <v>0.81900000000000006</v>
      </c>
      <c r="I71" s="241">
        <v>0</v>
      </c>
      <c r="J71" s="242">
        <v>4.7999999999999932E-2</v>
      </c>
      <c r="K71" s="243">
        <v>1.0000000000001119E-3</v>
      </c>
      <c r="L71" s="242">
        <v>8.476190476190415E-3</v>
      </c>
      <c r="M71" s="243">
        <v>-2.0130434782608675E-2</v>
      </c>
    </row>
    <row r="72" spans="1:13" s="213" customFormat="1">
      <c r="A72" s="233" t="s">
        <v>25</v>
      </c>
      <c r="B72" s="233" t="s">
        <v>43</v>
      </c>
      <c r="C72" s="233" t="s">
        <v>67</v>
      </c>
      <c r="D72" s="233" t="s">
        <v>143</v>
      </c>
      <c r="E72" s="233" t="s">
        <v>144</v>
      </c>
      <c r="F72" s="240">
        <v>0.89900000000000002</v>
      </c>
      <c r="G72" s="240">
        <v>0.86199999999999999</v>
      </c>
      <c r="H72" s="240">
        <v>0.86499999999999999</v>
      </c>
      <c r="I72" s="241">
        <v>0</v>
      </c>
      <c r="J72" s="242">
        <v>-3.7000000000000033E-2</v>
      </c>
      <c r="K72" s="243">
        <v>3.0000000000000027E-3</v>
      </c>
      <c r="L72" s="242">
        <v>-4.0985074626865736E-2</v>
      </c>
      <c r="M72" s="243">
        <v>-4.5447761194029823E-2</v>
      </c>
    </row>
    <row r="73" spans="1:13" s="213" customFormat="1">
      <c r="A73" s="233" t="s">
        <v>21</v>
      </c>
      <c r="B73" s="233" t="s">
        <v>35</v>
      </c>
      <c r="C73" s="233" t="s">
        <v>55</v>
      </c>
      <c r="D73" s="233" t="s">
        <v>145</v>
      </c>
      <c r="E73" s="233" t="s">
        <v>146</v>
      </c>
      <c r="F73" s="240">
        <v>0.87400000000000011</v>
      </c>
      <c r="G73" s="240">
        <v>0.85299999999999998</v>
      </c>
      <c r="H73" s="240">
        <v>0.80799999999999994</v>
      </c>
      <c r="I73" s="241">
        <v>0</v>
      </c>
      <c r="J73" s="242">
        <v>-2.100000000000013E-2</v>
      </c>
      <c r="K73" s="243">
        <v>-4.500000000000004E-2</v>
      </c>
      <c r="L73" s="242">
        <v>-2.7000000000000024E-2</v>
      </c>
      <c r="M73" s="243">
        <v>-8.2000000000000073E-2</v>
      </c>
    </row>
    <row r="74" spans="1:13" s="213" customFormat="1">
      <c r="A74" s="233" t="s">
        <v>23</v>
      </c>
      <c r="B74" s="233" t="s">
        <v>39</v>
      </c>
      <c r="C74" s="233" t="s">
        <v>69</v>
      </c>
      <c r="D74" s="233" t="s">
        <v>147</v>
      </c>
      <c r="E74" s="233" t="s">
        <v>148</v>
      </c>
      <c r="F74" s="235">
        <v>0.93599999999999994</v>
      </c>
      <c r="G74" s="235">
        <v>0.95900000000000007</v>
      </c>
      <c r="H74" s="235">
        <v>0.93900000000000006</v>
      </c>
      <c r="I74" s="236">
        <v>0</v>
      </c>
      <c r="J74" s="237">
        <v>2.3000000000000131E-2</v>
      </c>
      <c r="K74" s="238">
        <v>-2.0000000000000018E-2</v>
      </c>
      <c r="L74" s="237">
        <v>-1.5488850771869789E-3</v>
      </c>
      <c r="M74" s="238">
        <v>-2.1548885077186997E-2</v>
      </c>
    </row>
    <row r="75" spans="1:13" s="213" customFormat="1">
      <c r="A75" s="233" t="s">
        <v>19</v>
      </c>
      <c r="B75" s="233" t="s">
        <v>31</v>
      </c>
      <c r="C75" s="233" t="s">
        <v>45</v>
      </c>
      <c r="D75" s="233" t="s">
        <v>149</v>
      </c>
      <c r="E75" s="233" t="s">
        <v>150</v>
      </c>
      <c r="F75" s="240">
        <v>0.8859999999999999</v>
      </c>
      <c r="G75" s="240">
        <v>0.77099999999999991</v>
      </c>
      <c r="H75" s="240">
        <v>0.85599999999999998</v>
      </c>
      <c r="I75" s="241">
        <v>0</v>
      </c>
      <c r="J75" s="242">
        <v>-0.11499999999999999</v>
      </c>
      <c r="K75" s="243">
        <v>8.5000000000000075E-2</v>
      </c>
      <c r="L75" s="242">
        <v>-0.15373118279569897</v>
      </c>
      <c r="M75" s="243">
        <v>-6.9531914893616986E-2</v>
      </c>
    </row>
    <row r="76" spans="1:13" s="213" customFormat="1">
      <c r="A76" s="233" t="s">
        <v>25</v>
      </c>
      <c r="B76" s="233" t="s">
        <v>41</v>
      </c>
      <c r="C76" s="233" t="s">
        <v>63</v>
      </c>
      <c r="D76" s="233" t="s">
        <v>151</v>
      </c>
      <c r="E76" s="233" t="s">
        <v>152</v>
      </c>
      <c r="F76" s="240">
        <v>0.91400000000000003</v>
      </c>
      <c r="G76" s="240">
        <v>0.88800000000000001</v>
      </c>
      <c r="H76" s="240">
        <v>0.91700000000000004</v>
      </c>
      <c r="I76" s="241">
        <v>0</v>
      </c>
      <c r="J76" s="242">
        <v>-2.6000000000000023E-2</v>
      </c>
      <c r="K76" s="243">
        <v>2.9000000000000026E-2</v>
      </c>
      <c r="L76" s="242">
        <v>-2.4000000000000021E-2</v>
      </c>
      <c r="M76" s="243">
        <v>5.0000000000000044E-3</v>
      </c>
    </row>
    <row r="77" spans="1:13" s="213" customFormat="1">
      <c r="A77" s="233" t="s">
        <v>23</v>
      </c>
      <c r="B77" s="233" t="s">
        <v>39</v>
      </c>
      <c r="C77" s="233" t="s">
        <v>69</v>
      </c>
      <c r="D77" s="233" t="s">
        <v>153</v>
      </c>
      <c r="E77" s="233" t="s">
        <v>154</v>
      </c>
      <c r="F77" s="235">
        <v>0.82299999999999995</v>
      </c>
      <c r="G77" s="235">
        <v>0.84</v>
      </c>
      <c r="H77" s="235">
        <v>0.72900000000000009</v>
      </c>
      <c r="I77" s="236">
        <v>0</v>
      </c>
      <c r="J77" s="237">
        <v>1.7000000000000015E-2</v>
      </c>
      <c r="K77" s="238">
        <v>-0.11099999999999988</v>
      </c>
      <c r="L77" s="237">
        <v>-4.076923076923078E-2</v>
      </c>
      <c r="M77" s="238">
        <v>-0.15176923076923066</v>
      </c>
    </row>
    <row r="78" spans="1:13" s="213" customFormat="1">
      <c r="A78" s="233" t="s">
        <v>21</v>
      </c>
      <c r="B78" s="233" t="s">
        <v>37</v>
      </c>
      <c r="C78" s="233" t="s">
        <v>59</v>
      </c>
      <c r="D78" s="233" t="s">
        <v>155</v>
      </c>
      <c r="E78" s="233" t="s">
        <v>156</v>
      </c>
      <c r="F78" s="240">
        <v>0.81700000000000006</v>
      </c>
      <c r="G78" s="240">
        <v>0.81900000000000006</v>
      </c>
      <c r="H78" s="240">
        <v>0.80700000000000005</v>
      </c>
      <c r="I78" s="241">
        <v>0</v>
      </c>
      <c r="J78" s="242">
        <v>2.0000000000000018E-3</v>
      </c>
      <c r="K78" s="243">
        <v>-1.2000000000000011E-2</v>
      </c>
      <c r="L78" s="242">
        <v>-9.8582565556337709E-4</v>
      </c>
      <c r="M78" s="243">
        <v>-1.3512820512820434E-2</v>
      </c>
    </row>
    <row r="79" spans="1:13" s="213" customFormat="1">
      <c r="A79" s="233" t="s">
        <v>19</v>
      </c>
      <c r="B79" s="233" t="s">
        <v>27</v>
      </c>
      <c r="C79" s="233" t="s">
        <v>49</v>
      </c>
      <c r="D79" s="233" t="s">
        <v>157</v>
      </c>
      <c r="E79" s="233" t="s">
        <v>158</v>
      </c>
      <c r="F79" s="240">
        <v>0.86</v>
      </c>
      <c r="G79" s="240">
        <v>0.81200000000000006</v>
      </c>
      <c r="H79" s="240">
        <v>0.85599999999999998</v>
      </c>
      <c r="I79" s="241">
        <v>0</v>
      </c>
      <c r="J79" s="242">
        <v>-4.7999999999999932E-2</v>
      </c>
      <c r="K79" s="243">
        <v>4.3999999999999928E-2</v>
      </c>
      <c r="L79" s="242">
        <v>-6.466666666666665E-2</v>
      </c>
      <c r="M79" s="243">
        <v>-3.0666666666666731E-2</v>
      </c>
    </row>
    <row r="80" spans="1:13" s="213" customFormat="1">
      <c r="A80" s="233" t="s">
        <v>25</v>
      </c>
      <c r="B80" s="233" t="s">
        <v>43</v>
      </c>
      <c r="C80" s="233" t="s">
        <v>65</v>
      </c>
      <c r="D80" s="233" t="s">
        <v>159</v>
      </c>
      <c r="E80" s="233" t="s">
        <v>160</v>
      </c>
      <c r="F80" s="240">
        <v>0.70400000000000007</v>
      </c>
      <c r="G80" s="240">
        <v>0.747</v>
      </c>
      <c r="H80" s="240">
        <v>0.81400000000000006</v>
      </c>
      <c r="I80" s="241">
        <v>0</v>
      </c>
      <c r="J80" s="242">
        <v>4.2999999999999927E-2</v>
      </c>
      <c r="K80" s="243">
        <v>6.700000000000006E-2</v>
      </c>
      <c r="L80" s="242">
        <v>1.5787545787545598E-3</v>
      </c>
      <c r="M80" s="243">
        <v>2.5849192100538709E-2</v>
      </c>
    </row>
    <row r="81" spans="1:13" s="213" customFormat="1">
      <c r="A81" s="233" t="s">
        <v>23</v>
      </c>
      <c r="B81" s="233" t="s">
        <v>39</v>
      </c>
      <c r="C81" s="233" t="s">
        <v>69</v>
      </c>
      <c r="D81" s="233" t="s">
        <v>161</v>
      </c>
      <c r="E81" s="233" t="s">
        <v>162</v>
      </c>
      <c r="F81" s="235">
        <v>0.90099999999999991</v>
      </c>
      <c r="G81" s="235">
        <v>0.82799999999999996</v>
      </c>
      <c r="H81" s="235">
        <v>0.80400000000000005</v>
      </c>
      <c r="I81" s="236">
        <v>0</v>
      </c>
      <c r="J81" s="237">
        <v>-7.2999999999999954E-2</v>
      </c>
      <c r="K81" s="238">
        <v>-2.399999999999991E-2</v>
      </c>
      <c r="L81" s="237">
        <v>-7.7000000000000068E-2</v>
      </c>
      <c r="M81" s="238">
        <v>-0.10599999999999998</v>
      </c>
    </row>
    <row r="82" spans="1:13" s="213" customFormat="1">
      <c r="A82" s="233" t="s">
        <v>23</v>
      </c>
      <c r="B82" s="233" t="s">
        <v>39</v>
      </c>
      <c r="C82" s="233" t="s">
        <v>69</v>
      </c>
      <c r="D82" s="233" t="s">
        <v>163</v>
      </c>
      <c r="E82" s="233" t="s">
        <v>164</v>
      </c>
      <c r="F82" s="235">
        <v>0.90400000000000003</v>
      </c>
      <c r="G82" s="235">
        <v>0.91299999999999992</v>
      </c>
      <c r="H82" s="235">
        <v>0.92700000000000005</v>
      </c>
      <c r="I82" s="236">
        <v>0</v>
      </c>
      <c r="J82" s="237">
        <v>8.999999999999897E-3</v>
      </c>
      <c r="K82" s="238">
        <v>1.4000000000000123E-2</v>
      </c>
      <c r="L82" s="237">
        <v>8.999999999999897E-3</v>
      </c>
      <c r="M82" s="238">
        <v>1.5122605363984687E-2</v>
      </c>
    </row>
    <row r="83" spans="1:13" s="213" customFormat="1">
      <c r="A83" s="233" t="s">
        <v>19</v>
      </c>
      <c r="B83" s="233" t="s">
        <v>29</v>
      </c>
      <c r="C83" s="233" t="s">
        <v>51</v>
      </c>
      <c r="D83" s="233" t="s">
        <v>165</v>
      </c>
      <c r="E83" s="233" t="s">
        <v>166</v>
      </c>
      <c r="F83" s="235">
        <v>0.63600000000000001</v>
      </c>
      <c r="G83" s="235">
        <v>0.65599999999999992</v>
      </c>
      <c r="H83" s="235">
        <v>0.63300000000000001</v>
      </c>
      <c r="I83" s="236">
        <v>0</v>
      </c>
      <c r="J83" s="237">
        <v>1.9999999999999907E-2</v>
      </c>
      <c r="K83" s="238">
        <v>-2.2999999999999909E-2</v>
      </c>
      <c r="L83" s="237">
        <v>-2.6242990654205656E-2</v>
      </c>
      <c r="M83" s="238">
        <v>-6.6999999999999948E-2</v>
      </c>
    </row>
    <row r="84" spans="1:13" s="213" customFormat="1">
      <c r="A84" s="233" t="s">
        <v>23</v>
      </c>
      <c r="B84" s="233" t="s">
        <v>39</v>
      </c>
      <c r="C84" s="233" t="s">
        <v>69</v>
      </c>
      <c r="D84" s="233" t="s">
        <v>167</v>
      </c>
      <c r="E84" s="233" t="s">
        <v>168</v>
      </c>
      <c r="F84" s="235">
        <v>0.92900000000000005</v>
      </c>
      <c r="G84" s="235">
        <v>0.92400000000000004</v>
      </c>
      <c r="H84" s="235">
        <v>0.89200000000000002</v>
      </c>
      <c r="I84" s="236">
        <v>0</v>
      </c>
      <c r="J84" s="237">
        <v>-5.0000000000000044E-3</v>
      </c>
      <c r="K84" s="238">
        <v>-3.2000000000000028E-2</v>
      </c>
      <c r="L84" s="237">
        <v>3.1594936708860821E-2</v>
      </c>
      <c r="M84" s="238">
        <v>-5.645569620252977E-3</v>
      </c>
    </row>
    <row r="85" spans="1:13" s="213" customFormat="1">
      <c r="A85" s="233" t="s">
        <v>25</v>
      </c>
      <c r="B85" s="233" t="s">
        <v>41</v>
      </c>
      <c r="C85" s="233" t="s">
        <v>67</v>
      </c>
      <c r="D85" s="233" t="s">
        <v>169</v>
      </c>
      <c r="E85" s="233" t="s">
        <v>170</v>
      </c>
      <c r="F85" s="240">
        <v>0.80599999999999994</v>
      </c>
      <c r="G85" s="240">
        <v>0.81299999999999994</v>
      </c>
      <c r="H85" s="240">
        <v>0.80700000000000005</v>
      </c>
      <c r="I85" s="241">
        <v>0</v>
      </c>
      <c r="J85" s="242">
        <v>7.0000000000000062E-3</v>
      </c>
      <c r="K85" s="243">
        <v>-5.9999999999998943E-3</v>
      </c>
      <c r="L85" s="242">
        <v>-1.4380952380952272E-2</v>
      </c>
      <c r="M85" s="243">
        <v>-3.0662337662337613E-2</v>
      </c>
    </row>
    <row r="86" spans="1:13" s="213" customFormat="1">
      <c r="A86" s="233" t="s">
        <v>23</v>
      </c>
      <c r="B86" s="233" t="s">
        <v>39</v>
      </c>
      <c r="C86" s="233" t="s">
        <v>69</v>
      </c>
      <c r="D86" s="233" t="s">
        <v>171</v>
      </c>
      <c r="E86" s="233" t="s">
        <v>172</v>
      </c>
      <c r="F86" s="235">
        <v>0.87599999999999989</v>
      </c>
      <c r="G86" s="235">
        <v>0.76</v>
      </c>
      <c r="H86" s="235">
        <v>0.91400000000000003</v>
      </c>
      <c r="I86" s="236">
        <v>0</v>
      </c>
      <c r="J86" s="237">
        <v>-0.11599999999999988</v>
      </c>
      <c r="K86" s="238">
        <v>0.15400000000000003</v>
      </c>
      <c r="L86" s="237">
        <v>-0.13473684210526315</v>
      </c>
      <c r="M86" s="238">
        <v>4.0000000000000036E-3</v>
      </c>
    </row>
    <row r="87" spans="1:13" s="213" customFormat="1">
      <c r="A87" s="233" t="s">
        <v>23</v>
      </c>
      <c r="B87" s="233" t="s">
        <v>39</v>
      </c>
      <c r="C87" s="233" t="s">
        <v>69</v>
      </c>
      <c r="D87" s="233" t="s">
        <v>173</v>
      </c>
      <c r="E87" s="233" t="s">
        <v>174</v>
      </c>
      <c r="F87" s="235">
        <v>0.82</v>
      </c>
      <c r="G87" s="235">
        <v>0.77900000000000003</v>
      </c>
      <c r="H87" s="235">
        <v>0.77599999999999991</v>
      </c>
      <c r="I87" s="236">
        <v>0</v>
      </c>
      <c r="J87" s="237">
        <v>-4.0999999999999925E-2</v>
      </c>
      <c r="K87" s="238">
        <v>-3.0000000000001137E-3</v>
      </c>
      <c r="L87" s="237">
        <v>-2.1000000000000019E-2</v>
      </c>
      <c r="M87" s="238">
        <v>-2.4000000000000132E-2</v>
      </c>
    </row>
    <row r="88" spans="1:13" s="213" customFormat="1">
      <c r="A88" s="233" t="s">
        <v>19</v>
      </c>
      <c r="B88" s="233" t="s">
        <v>27</v>
      </c>
      <c r="C88" s="233" t="s">
        <v>49</v>
      </c>
      <c r="D88" s="233" t="s">
        <v>175</v>
      </c>
      <c r="E88" s="233" t="s">
        <v>176</v>
      </c>
      <c r="F88" s="240">
        <v>0.875</v>
      </c>
      <c r="G88" s="240">
        <v>0.84900000000000009</v>
      </c>
      <c r="H88" s="240">
        <v>0.82900000000000007</v>
      </c>
      <c r="I88" s="241">
        <v>0</v>
      </c>
      <c r="J88" s="242">
        <v>-2.5999999999999912E-2</v>
      </c>
      <c r="K88" s="243">
        <v>-2.0000000000000018E-2</v>
      </c>
      <c r="L88" s="242">
        <v>-2.7923076923076828E-2</v>
      </c>
      <c r="M88" s="243">
        <v>-6.3307692307692287E-2</v>
      </c>
    </row>
    <row r="89" spans="1:13" s="213" customFormat="1">
      <c r="A89" s="233" t="s">
        <v>23</v>
      </c>
      <c r="B89" s="233" t="s">
        <v>39</v>
      </c>
      <c r="C89" s="233" t="s">
        <v>69</v>
      </c>
      <c r="D89" s="233" t="s">
        <v>177</v>
      </c>
      <c r="E89" s="233" t="s">
        <v>178</v>
      </c>
      <c r="F89" s="235">
        <v>0.80700000000000005</v>
      </c>
      <c r="G89" s="235">
        <v>0.80700000000000005</v>
      </c>
      <c r="H89" s="235">
        <v>0.84599999999999997</v>
      </c>
      <c r="I89" s="236">
        <v>0</v>
      </c>
      <c r="J89" s="237">
        <v>0</v>
      </c>
      <c r="K89" s="238">
        <v>3.8999999999999924E-2</v>
      </c>
      <c r="L89" s="237">
        <v>-6.4999999999999947E-2</v>
      </c>
      <c r="M89" s="238">
        <v>-2.9471698113207601E-2</v>
      </c>
    </row>
    <row r="90" spans="1:13" s="213" customFormat="1">
      <c r="A90" s="233" t="s">
        <v>21</v>
      </c>
      <c r="B90" s="233" t="s">
        <v>35</v>
      </c>
      <c r="C90" s="233" t="s">
        <v>55</v>
      </c>
      <c r="D90" s="233" t="s">
        <v>179</v>
      </c>
      <c r="E90" s="233" t="s">
        <v>180</v>
      </c>
      <c r="F90" s="240">
        <v>0.83299999999999996</v>
      </c>
      <c r="G90" s="240">
        <v>0.77</v>
      </c>
      <c r="H90" s="240">
        <v>0.84699999999999998</v>
      </c>
      <c r="I90" s="241">
        <v>0</v>
      </c>
      <c r="J90" s="242">
        <v>-6.2999999999999945E-2</v>
      </c>
      <c r="K90" s="243">
        <v>7.6999999999999957E-2</v>
      </c>
      <c r="L90" s="242">
        <v>-6.9583333333333219E-2</v>
      </c>
      <c r="M90" s="243">
        <v>-3.0000000000000027E-3</v>
      </c>
    </row>
    <row r="91" spans="1:13" s="213" customFormat="1">
      <c r="A91" s="233" t="s">
        <v>21</v>
      </c>
      <c r="B91" s="233" t="s">
        <v>37</v>
      </c>
      <c r="C91" s="233" t="s">
        <v>57</v>
      </c>
      <c r="D91" s="233" t="s">
        <v>181</v>
      </c>
      <c r="E91" s="233" t="s">
        <v>182</v>
      </c>
      <c r="F91" s="240">
        <v>0.85599999999999998</v>
      </c>
      <c r="G91" s="240">
        <v>0.84299999999999997</v>
      </c>
      <c r="H91" s="240">
        <v>0.93200000000000005</v>
      </c>
      <c r="I91" s="241">
        <v>0</v>
      </c>
      <c r="J91" s="242">
        <v>-1.3000000000000012E-2</v>
      </c>
      <c r="K91" s="243">
        <v>8.9000000000000079E-2</v>
      </c>
      <c r="L91" s="242">
        <v>-3.9770870337477837E-2</v>
      </c>
      <c r="M91" s="243">
        <v>1.903374777975142E-2</v>
      </c>
    </row>
    <row r="92" spans="1:13" s="213" customFormat="1">
      <c r="A92" s="233" t="s">
        <v>23</v>
      </c>
      <c r="B92" s="233" t="s">
        <v>39</v>
      </c>
      <c r="C92" s="233" t="s">
        <v>69</v>
      </c>
      <c r="D92" s="233" t="s">
        <v>183</v>
      </c>
      <c r="E92" s="233" t="s">
        <v>184</v>
      </c>
      <c r="F92" s="235">
        <v>0.81099999999999994</v>
      </c>
      <c r="G92" s="235">
        <v>0.85599999999999998</v>
      </c>
      <c r="H92" s="235">
        <v>0.88</v>
      </c>
      <c r="I92" s="236">
        <v>0</v>
      </c>
      <c r="J92" s="237">
        <v>4.500000000000004E-2</v>
      </c>
      <c r="K92" s="238">
        <v>2.4000000000000021E-2</v>
      </c>
      <c r="L92" s="237">
        <v>-5.600000000000005E-2</v>
      </c>
      <c r="M92" s="238">
        <v>-7.3846153846153895E-2</v>
      </c>
    </row>
    <row r="93" spans="1:13" s="213" customFormat="1">
      <c r="A93" s="233" t="s">
        <v>23</v>
      </c>
      <c r="B93" s="233" t="s">
        <v>39</v>
      </c>
      <c r="C93" s="233" t="s">
        <v>69</v>
      </c>
      <c r="D93" s="233" t="s">
        <v>185</v>
      </c>
      <c r="E93" s="233" t="s">
        <v>186</v>
      </c>
      <c r="F93" s="235">
        <v>0.89700000000000002</v>
      </c>
      <c r="G93" s="235">
        <v>0.89700000000000002</v>
      </c>
      <c r="H93" s="235">
        <v>0.83700000000000008</v>
      </c>
      <c r="I93" s="236">
        <v>0</v>
      </c>
      <c r="J93" s="237">
        <v>0</v>
      </c>
      <c r="K93" s="238">
        <v>-5.9999999999999942E-2</v>
      </c>
      <c r="L93" s="237">
        <v>-2.6076923076922998E-2</v>
      </c>
      <c r="M93" s="238">
        <v>-0.11538095238095214</v>
      </c>
    </row>
    <row r="94" spans="1:13" s="213" customFormat="1">
      <c r="A94" s="233" t="s">
        <v>25</v>
      </c>
      <c r="B94" s="233" t="s">
        <v>41</v>
      </c>
      <c r="C94" s="233" t="s">
        <v>67</v>
      </c>
      <c r="D94" s="233" t="s">
        <v>187</v>
      </c>
      <c r="E94" s="233" t="s">
        <v>188</v>
      </c>
      <c r="F94" s="240">
        <v>0.95200000000000007</v>
      </c>
      <c r="G94" s="240">
        <v>0.92200000000000004</v>
      </c>
      <c r="H94" s="240">
        <v>0.92799999999999994</v>
      </c>
      <c r="I94" s="241">
        <v>0</v>
      </c>
      <c r="J94" s="242">
        <v>-3.0000000000000027E-2</v>
      </c>
      <c r="K94" s="243">
        <v>5.9999999999998943E-3</v>
      </c>
      <c r="L94" s="242">
        <v>-3.7999999999999923E-2</v>
      </c>
      <c r="M94" s="243">
        <v>-3.8666666666666738E-2</v>
      </c>
    </row>
    <row r="95" spans="1:13" s="213" customFormat="1">
      <c r="A95" s="233" t="s">
        <v>23</v>
      </c>
      <c r="B95" s="233" t="s">
        <v>39</v>
      </c>
      <c r="C95" s="233" t="s">
        <v>69</v>
      </c>
      <c r="D95" s="233" t="s">
        <v>189</v>
      </c>
      <c r="E95" s="233" t="s">
        <v>190</v>
      </c>
      <c r="F95" s="235">
        <v>0.91200000000000003</v>
      </c>
      <c r="G95" s="235">
        <v>0.93299999999999994</v>
      </c>
      <c r="H95" s="235">
        <v>0.97900000000000009</v>
      </c>
      <c r="I95" s="236">
        <v>0</v>
      </c>
      <c r="J95" s="237">
        <v>2.0999999999999908E-2</v>
      </c>
      <c r="K95" s="238">
        <v>4.6000000000000152E-2</v>
      </c>
      <c r="L95" s="237">
        <v>2.9999999999998916E-3</v>
      </c>
      <c r="M95" s="238">
        <v>2.9000000000000137E-2</v>
      </c>
    </row>
    <row r="96" spans="1:13" s="213" customFormat="1">
      <c r="A96" s="233" t="s">
        <v>23</v>
      </c>
      <c r="B96" s="233" t="s">
        <v>39</v>
      </c>
      <c r="C96" s="233" t="s">
        <v>69</v>
      </c>
      <c r="D96" s="233" t="s">
        <v>191</v>
      </c>
      <c r="E96" s="233" t="s">
        <v>192</v>
      </c>
      <c r="F96" s="235">
        <v>0.98099999999999998</v>
      </c>
      <c r="G96" s="235">
        <v>0.89700000000000002</v>
      </c>
      <c r="H96" s="235">
        <v>0.8640000000000001</v>
      </c>
      <c r="I96" s="236">
        <v>0</v>
      </c>
      <c r="J96" s="237">
        <v>-8.3999999999999964E-2</v>
      </c>
      <c r="K96" s="238">
        <v>-3.2999999999999918E-2</v>
      </c>
      <c r="L96" s="237">
        <v>3.3887608069164243E-2</v>
      </c>
      <c r="M96" s="238">
        <v>-1.0639769452449599E-2</v>
      </c>
    </row>
    <row r="97" spans="1:13" s="213" customFormat="1">
      <c r="A97" s="233" t="s">
        <v>25</v>
      </c>
      <c r="B97" s="233" t="s">
        <v>41</v>
      </c>
      <c r="C97" s="233" t="s">
        <v>63</v>
      </c>
      <c r="D97" s="233" t="s">
        <v>193</v>
      </c>
      <c r="E97" s="233" t="s">
        <v>194</v>
      </c>
      <c r="F97" s="240">
        <v>0.83799999999999997</v>
      </c>
      <c r="G97" s="240">
        <v>0.84099999999999997</v>
      </c>
      <c r="H97" s="240">
        <v>0.83400000000000007</v>
      </c>
      <c r="I97" s="241">
        <v>0</v>
      </c>
      <c r="J97" s="242">
        <v>3.0000000000000027E-3</v>
      </c>
      <c r="K97" s="243">
        <v>-6.9999999999998952E-3</v>
      </c>
      <c r="L97" s="242">
        <v>-9.4854368932038025E-3</v>
      </c>
      <c r="M97" s="243">
        <v>-2.4868404322949678E-2</v>
      </c>
    </row>
    <row r="98" spans="1:13" s="213" customFormat="1">
      <c r="A98" s="233" t="s">
        <v>19</v>
      </c>
      <c r="B98" s="233" t="s">
        <v>31</v>
      </c>
      <c r="C98" s="233" t="s">
        <v>45</v>
      </c>
      <c r="D98" s="233" t="s">
        <v>195</v>
      </c>
      <c r="E98" s="233" t="s">
        <v>196</v>
      </c>
      <c r="F98" s="240">
        <v>0.88500000000000001</v>
      </c>
      <c r="G98" s="240">
        <v>0.91099999999999992</v>
      </c>
      <c r="H98" s="240">
        <v>0.90799999999999992</v>
      </c>
      <c r="I98" s="241">
        <v>0</v>
      </c>
      <c r="J98" s="242">
        <v>2.5999999999999912E-2</v>
      </c>
      <c r="K98" s="243">
        <v>-3.0000000000000027E-3</v>
      </c>
      <c r="L98" s="242">
        <v>1.4761904761904088E-3</v>
      </c>
      <c r="M98" s="243">
        <v>-1.1047619047619084E-2</v>
      </c>
    </row>
    <row r="99" spans="1:13" s="213" customFormat="1">
      <c r="A99" s="233" t="s">
        <v>23</v>
      </c>
      <c r="B99" s="233" t="s">
        <v>39</v>
      </c>
      <c r="C99" s="233" t="s">
        <v>69</v>
      </c>
      <c r="D99" s="233" t="s">
        <v>197</v>
      </c>
      <c r="E99" s="233" t="s">
        <v>198</v>
      </c>
      <c r="F99" s="235">
        <v>0.82099999999999995</v>
      </c>
      <c r="G99" s="235">
        <v>0.82700000000000007</v>
      </c>
      <c r="H99" s="235">
        <v>0.82599999999999996</v>
      </c>
      <c r="I99" s="236">
        <v>0</v>
      </c>
      <c r="J99" s="237">
        <v>6.0000000000001164E-3</v>
      </c>
      <c r="K99" s="238">
        <v>-1.0000000000001119E-3</v>
      </c>
      <c r="L99" s="237">
        <v>-3.9666666666666628E-2</v>
      </c>
      <c r="M99" s="238">
        <v>-7.7225806451612811E-2</v>
      </c>
    </row>
    <row r="100" spans="1:13" s="213" customFormat="1">
      <c r="A100" s="233" t="s">
        <v>19</v>
      </c>
      <c r="B100" s="233" t="s">
        <v>31</v>
      </c>
      <c r="C100" s="233" t="s">
        <v>45</v>
      </c>
      <c r="D100" s="233" t="s">
        <v>199</v>
      </c>
      <c r="E100" s="233" t="s">
        <v>200</v>
      </c>
      <c r="F100" s="240">
        <v>0.89800000000000002</v>
      </c>
      <c r="G100" s="240">
        <v>0.94099999999999995</v>
      </c>
      <c r="H100" s="240">
        <v>0.8909999999999999</v>
      </c>
      <c r="I100" s="241">
        <v>0</v>
      </c>
      <c r="J100" s="242">
        <v>4.2999999999999927E-2</v>
      </c>
      <c r="K100" s="243">
        <v>-5.0000000000000044E-2</v>
      </c>
      <c r="L100" s="242">
        <v>4.1578947368420272E-3</v>
      </c>
      <c r="M100" s="243">
        <v>-6.0456310679611769E-2</v>
      </c>
    </row>
    <row r="101" spans="1:13" s="213" customFormat="1">
      <c r="A101" s="233" t="s">
        <v>19</v>
      </c>
      <c r="B101" s="233" t="s">
        <v>29</v>
      </c>
      <c r="C101" s="233" t="s">
        <v>51</v>
      </c>
      <c r="D101" s="233" t="s">
        <v>201</v>
      </c>
      <c r="E101" s="233" t="s">
        <v>202</v>
      </c>
      <c r="F101" s="235">
        <v>0.77599999999999991</v>
      </c>
      <c r="G101" s="235">
        <v>0.86</v>
      </c>
      <c r="H101" s="235">
        <v>0.81</v>
      </c>
      <c r="I101" s="236">
        <v>0</v>
      </c>
      <c r="J101" s="237">
        <v>8.4000000000000075E-2</v>
      </c>
      <c r="K101" s="238">
        <v>-4.9999999999999933E-2</v>
      </c>
      <c r="L101" s="237">
        <v>3.79661016949151E-2</v>
      </c>
      <c r="M101" s="238">
        <v>-6.4999999999999947E-2</v>
      </c>
    </row>
    <row r="102" spans="1:13" s="213" customFormat="1">
      <c r="A102" s="233" t="s">
        <v>23</v>
      </c>
      <c r="B102" s="233" t="s">
        <v>39</v>
      </c>
      <c r="C102" s="233" t="s">
        <v>69</v>
      </c>
      <c r="D102" s="233" t="s">
        <v>203</v>
      </c>
      <c r="E102" s="233" t="s">
        <v>204</v>
      </c>
      <c r="F102" s="235">
        <v>0.95599999999999996</v>
      </c>
      <c r="G102" s="235">
        <v>0.91700000000000004</v>
      </c>
      <c r="H102" s="235">
        <v>0.94599999999999995</v>
      </c>
      <c r="I102" s="236">
        <v>0</v>
      </c>
      <c r="J102" s="237">
        <v>-3.8999999999999924E-2</v>
      </c>
      <c r="K102" s="238">
        <v>2.8999999999999915E-2</v>
      </c>
      <c r="L102" s="237">
        <v>-4.1208955223880572E-2</v>
      </c>
      <c r="M102" s="238">
        <v>-1.4451977401130023E-2</v>
      </c>
    </row>
    <row r="103" spans="1:13" s="213" customFormat="1">
      <c r="A103" s="233" t="s">
        <v>19</v>
      </c>
      <c r="B103" s="233" t="s">
        <v>29</v>
      </c>
      <c r="C103" s="233" t="s">
        <v>47</v>
      </c>
      <c r="D103" s="233" t="s">
        <v>205</v>
      </c>
      <c r="E103" s="233" t="s">
        <v>206</v>
      </c>
      <c r="F103" s="235">
        <v>0.78799999999999992</v>
      </c>
      <c r="G103" s="235">
        <v>0.79299999999999993</v>
      </c>
      <c r="H103" s="235">
        <v>0.83200000000000007</v>
      </c>
      <c r="I103" s="236">
        <v>0</v>
      </c>
      <c r="J103" s="237">
        <v>5.0000000000000044E-3</v>
      </c>
      <c r="K103" s="238">
        <v>3.9000000000000146E-2</v>
      </c>
      <c r="L103" s="237">
        <v>-1.2128205128205227E-2</v>
      </c>
      <c r="M103" s="238">
        <v>1.2000000000000122E-2</v>
      </c>
    </row>
    <row r="104" spans="1:13" s="213" customFormat="1">
      <c r="A104" s="233" t="s">
        <v>19</v>
      </c>
      <c r="B104" s="233" t="s">
        <v>31</v>
      </c>
      <c r="C104" s="233" t="s">
        <v>45</v>
      </c>
      <c r="D104" s="233" t="s">
        <v>207</v>
      </c>
      <c r="E104" s="233" t="s">
        <v>208</v>
      </c>
      <c r="F104" s="240">
        <v>0.9</v>
      </c>
      <c r="G104" s="240">
        <v>0.81299999999999994</v>
      </c>
      <c r="H104" s="240">
        <v>0.84799999999999998</v>
      </c>
      <c r="I104" s="241">
        <v>0</v>
      </c>
      <c r="J104" s="242">
        <v>-8.7000000000000077E-2</v>
      </c>
      <c r="K104" s="243">
        <v>3.5000000000000031E-2</v>
      </c>
      <c r="L104" s="242">
        <v>-8.7000000000000077E-2</v>
      </c>
      <c r="M104" s="243">
        <v>-5.2000000000000046E-2</v>
      </c>
    </row>
    <row r="105" spans="1:13" s="213" customFormat="1">
      <c r="A105" s="233" t="s">
        <v>21</v>
      </c>
      <c r="B105" s="233" t="s">
        <v>33</v>
      </c>
      <c r="C105" s="233" t="s">
        <v>57</v>
      </c>
      <c r="D105" s="233" t="s">
        <v>209</v>
      </c>
      <c r="E105" s="233" t="s">
        <v>210</v>
      </c>
      <c r="F105" s="240">
        <v>0.87</v>
      </c>
      <c r="G105" s="240">
        <v>0.84299999999999997</v>
      </c>
      <c r="H105" s="240">
        <v>0.91500000000000004</v>
      </c>
      <c r="I105" s="241">
        <v>0</v>
      </c>
      <c r="J105" s="242">
        <v>-2.7000000000000024E-2</v>
      </c>
      <c r="K105" s="243">
        <v>7.2000000000000064E-2</v>
      </c>
      <c r="L105" s="242">
        <v>-4.5461538461538442E-2</v>
      </c>
      <c r="M105" s="243">
        <v>1.5000000000000013E-2</v>
      </c>
    </row>
    <row r="106" spans="1:13" s="213" customFormat="1">
      <c r="A106" s="233" t="s">
        <v>21</v>
      </c>
      <c r="B106" s="233" t="s">
        <v>33</v>
      </c>
      <c r="C106" s="233" t="s">
        <v>57</v>
      </c>
      <c r="D106" s="233" t="s">
        <v>211</v>
      </c>
      <c r="E106" s="233" t="s">
        <v>212</v>
      </c>
      <c r="F106" s="240">
        <v>0.78599999999999992</v>
      </c>
      <c r="G106" s="240">
        <v>0.83499999999999996</v>
      </c>
      <c r="H106" s="240">
        <v>0.875</v>
      </c>
      <c r="I106" s="241">
        <v>0</v>
      </c>
      <c r="J106" s="242">
        <v>4.9000000000000044E-2</v>
      </c>
      <c r="K106" s="243">
        <v>4.0000000000000036E-2</v>
      </c>
      <c r="L106" s="242">
        <v>3.1396396396396353E-2</v>
      </c>
      <c r="M106" s="243">
        <v>5.5300500834724486E-2</v>
      </c>
    </row>
    <row r="107" spans="1:13" s="213" customFormat="1">
      <c r="A107" s="233" t="s">
        <v>23</v>
      </c>
      <c r="B107" s="233" t="s">
        <v>39</v>
      </c>
      <c r="C107" s="233" t="s">
        <v>69</v>
      </c>
      <c r="D107" s="233" t="s">
        <v>213</v>
      </c>
      <c r="E107" s="233" t="s">
        <v>214</v>
      </c>
      <c r="F107" s="235">
        <v>0.86900000000000011</v>
      </c>
      <c r="G107" s="235">
        <v>0.879</v>
      </c>
      <c r="H107" s="235">
        <v>0.98099999999999998</v>
      </c>
      <c r="I107" s="236">
        <v>0</v>
      </c>
      <c r="J107" s="237">
        <v>9.9999999999998979E-3</v>
      </c>
      <c r="K107" s="238">
        <v>0.10199999999999998</v>
      </c>
      <c r="L107" s="237">
        <v>-1.0000000000000009E-3</v>
      </c>
      <c r="M107" s="238">
        <v>0.10099999999999998</v>
      </c>
    </row>
    <row r="108" spans="1:13" s="213" customFormat="1">
      <c r="A108" s="233" t="s">
        <v>21</v>
      </c>
      <c r="B108" s="233" t="s">
        <v>33</v>
      </c>
      <c r="C108" s="233" t="s">
        <v>57</v>
      </c>
      <c r="D108" s="233" t="s">
        <v>215</v>
      </c>
      <c r="E108" s="233" t="s">
        <v>216</v>
      </c>
      <c r="F108" s="240">
        <v>0.746</v>
      </c>
      <c r="G108" s="240">
        <v>0.78799999999999992</v>
      </c>
      <c r="H108" s="240">
        <v>0.76</v>
      </c>
      <c r="I108" s="241">
        <v>0</v>
      </c>
      <c r="J108" s="242">
        <v>4.1999999999999926E-2</v>
      </c>
      <c r="K108" s="243">
        <v>-2.7999999999999914E-2</v>
      </c>
      <c r="L108" s="242">
        <v>2.8282685512367456E-2</v>
      </c>
      <c r="M108" s="243">
        <v>-4.0000000000000036E-2</v>
      </c>
    </row>
    <row r="109" spans="1:13" s="213" customFormat="1">
      <c r="A109" s="233" t="s">
        <v>19</v>
      </c>
      <c r="B109" s="233" t="s">
        <v>29</v>
      </c>
      <c r="C109" s="233" t="s">
        <v>51</v>
      </c>
      <c r="D109" s="233" t="s">
        <v>217</v>
      </c>
      <c r="E109" s="233" t="s">
        <v>218</v>
      </c>
      <c r="F109" s="235">
        <v>0.78900000000000003</v>
      </c>
      <c r="G109" s="235">
        <v>0.75</v>
      </c>
      <c r="H109" s="235">
        <v>0.78599999999999992</v>
      </c>
      <c r="I109" s="236">
        <v>0</v>
      </c>
      <c r="J109" s="237">
        <v>-3.9000000000000035E-2</v>
      </c>
      <c r="K109" s="238">
        <v>3.5999999999999921E-2</v>
      </c>
      <c r="L109" s="237">
        <v>-7.0160366552119102E-2</v>
      </c>
      <c r="M109" s="238">
        <v>-4.3734513274336417E-2</v>
      </c>
    </row>
    <row r="110" spans="1:13" s="213" customFormat="1">
      <c r="A110" s="233" t="s">
        <v>21</v>
      </c>
      <c r="B110" s="233" t="s">
        <v>37</v>
      </c>
      <c r="C110" s="233" t="s">
        <v>57</v>
      </c>
      <c r="D110" s="233" t="s">
        <v>219</v>
      </c>
      <c r="E110" s="233" t="s">
        <v>220</v>
      </c>
      <c r="F110" s="240">
        <v>0.80299999999999994</v>
      </c>
      <c r="G110" s="240">
        <v>0.78900000000000003</v>
      </c>
      <c r="H110" s="240">
        <v>0.84400000000000008</v>
      </c>
      <c r="I110" s="241">
        <v>0</v>
      </c>
      <c r="J110" s="242">
        <v>-1.3999999999999901E-2</v>
      </c>
      <c r="K110" s="243">
        <v>5.5000000000000049E-2</v>
      </c>
      <c r="L110" s="242">
        <v>-2.4559322033898323E-2</v>
      </c>
      <c r="M110" s="243">
        <v>1.2067226890756344E-2</v>
      </c>
    </row>
    <row r="111" spans="1:13" s="213" customFormat="1">
      <c r="A111" s="233" t="s">
        <v>19</v>
      </c>
      <c r="B111" s="233" t="s">
        <v>29</v>
      </c>
      <c r="C111" s="233" t="s">
        <v>47</v>
      </c>
      <c r="D111" s="233" t="s">
        <v>221</v>
      </c>
      <c r="E111" s="233" t="s">
        <v>222</v>
      </c>
      <c r="F111" s="235">
        <v>0.66799999999999993</v>
      </c>
      <c r="G111" s="235">
        <v>0.64400000000000002</v>
      </c>
      <c r="H111" s="235">
        <v>0.66099999999999992</v>
      </c>
      <c r="I111" s="236">
        <v>0</v>
      </c>
      <c r="J111" s="237">
        <v>-2.399999999999991E-2</v>
      </c>
      <c r="K111" s="238">
        <v>1.6999999999999904E-2</v>
      </c>
      <c r="L111" s="237">
        <v>-2.7232876712328768E-2</v>
      </c>
      <c r="M111" s="238">
        <v>-1.0232876712328864E-2</v>
      </c>
    </row>
    <row r="112" spans="1:13" s="213" customFormat="1">
      <c r="A112" s="233" t="s">
        <v>25</v>
      </c>
      <c r="B112" s="233" t="s">
        <v>41</v>
      </c>
      <c r="C112" s="233" t="s">
        <v>63</v>
      </c>
      <c r="D112" s="233" t="s">
        <v>223</v>
      </c>
      <c r="E112" s="233" t="s">
        <v>224</v>
      </c>
      <c r="F112" s="240">
        <v>0.92500000000000004</v>
      </c>
      <c r="G112" s="240">
        <v>0.85299999999999998</v>
      </c>
      <c r="H112" s="240">
        <v>0.92299999999999993</v>
      </c>
      <c r="I112" s="241">
        <v>0</v>
      </c>
      <c r="J112" s="242">
        <v>-7.2000000000000064E-2</v>
      </c>
      <c r="K112" s="243">
        <v>6.9999999999999951E-2</v>
      </c>
      <c r="L112" s="242">
        <v>-7.2373134328358235E-2</v>
      </c>
      <c r="M112" s="243">
        <v>-2.4658385093166979E-3</v>
      </c>
    </row>
    <row r="113" spans="1:13" s="213" customFormat="1">
      <c r="A113" s="233" t="s">
        <v>23</v>
      </c>
      <c r="B113" s="233" t="s">
        <v>39</v>
      </c>
      <c r="C113" s="233" t="s">
        <v>69</v>
      </c>
      <c r="D113" s="233" t="s">
        <v>225</v>
      </c>
      <c r="E113" s="233" t="s">
        <v>226</v>
      </c>
      <c r="F113" s="235">
        <v>0.83299999999999996</v>
      </c>
      <c r="G113" s="235">
        <v>0.81200000000000006</v>
      </c>
      <c r="H113" s="235">
        <v>0.81499999999999995</v>
      </c>
      <c r="I113" s="236">
        <v>0</v>
      </c>
      <c r="J113" s="237">
        <v>-2.0999999999999908E-2</v>
      </c>
      <c r="K113" s="238">
        <v>2.9999999999998916E-3</v>
      </c>
      <c r="L113" s="237">
        <v>-4.514285714285704E-2</v>
      </c>
      <c r="M113" s="238">
        <v>-4.2142857142857149E-2</v>
      </c>
    </row>
    <row r="114" spans="1:13" s="213" customFormat="1">
      <c r="A114" s="233" t="s">
        <v>19</v>
      </c>
      <c r="B114" s="233" t="s">
        <v>27</v>
      </c>
      <c r="C114" s="233" t="s">
        <v>49</v>
      </c>
      <c r="D114" s="233" t="s">
        <v>227</v>
      </c>
      <c r="E114" s="233" t="s">
        <v>228</v>
      </c>
      <c r="F114" s="240">
        <v>0.8590000000000001</v>
      </c>
      <c r="G114" s="240">
        <v>0.88400000000000001</v>
      </c>
      <c r="H114" s="240">
        <v>0.878</v>
      </c>
      <c r="I114" s="241">
        <v>0</v>
      </c>
      <c r="J114" s="242">
        <v>2.4999999999999911E-2</v>
      </c>
      <c r="K114" s="243">
        <v>-6.0000000000000053E-3</v>
      </c>
      <c r="L114" s="242">
        <v>1.4000000000000012E-2</v>
      </c>
      <c r="M114" s="243">
        <v>-5.3333333333333011E-3</v>
      </c>
    </row>
    <row r="115" spans="1:13" s="213" customFormat="1">
      <c r="A115" s="233" t="s">
        <v>21</v>
      </c>
      <c r="B115" s="233" t="s">
        <v>41</v>
      </c>
      <c r="C115" s="233" t="s">
        <v>57</v>
      </c>
      <c r="D115" s="233" t="s">
        <v>229</v>
      </c>
      <c r="E115" s="233" t="s">
        <v>230</v>
      </c>
      <c r="F115" s="240">
        <v>0.97499999999999998</v>
      </c>
      <c r="G115" s="240">
        <v>0.96599999999999997</v>
      </c>
      <c r="H115" s="240">
        <v>0.79599999999999993</v>
      </c>
      <c r="I115" s="241">
        <v>0</v>
      </c>
      <c r="J115" s="242">
        <v>-9.000000000000008E-3</v>
      </c>
      <c r="K115" s="243">
        <v>-0.17000000000000004</v>
      </c>
      <c r="L115" s="242">
        <v>3.2666666666666733E-2</v>
      </c>
      <c r="M115" s="243">
        <v>-0.13760995850622404</v>
      </c>
    </row>
    <row r="116" spans="1:13" s="213" customFormat="1">
      <c r="A116" s="233" t="s">
        <v>19</v>
      </c>
      <c r="B116" s="233" t="s">
        <v>27</v>
      </c>
      <c r="C116" s="233" t="s">
        <v>49</v>
      </c>
      <c r="D116" s="233" t="s">
        <v>231</v>
      </c>
      <c r="E116" s="233" t="s">
        <v>232</v>
      </c>
      <c r="F116" s="240">
        <v>0.84599999999999997</v>
      </c>
      <c r="G116" s="240">
        <v>0.82499999999999996</v>
      </c>
      <c r="H116" s="240">
        <v>0.81</v>
      </c>
      <c r="I116" s="241">
        <v>0</v>
      </c>
      <c r="J116" s="242">
        <v>-2.1000000000000019E-2</v>
      </c>
      <c r="K116" s="243">
        <v>-1.4999999999999902E-2</v>
      </c>
      <c r="L116" s="242">
        <v>-3.0421686746987864E-2</v>
      </c>
      <c r="M116" s="243">
        <v>-5.5612648221343819E-2</v>
      </c>
    </row>
    <row r="117" spans="1:13" s="213" customFormat="1">
      <c r="A117" s="233" t="s">
        <v>23</v>
      </c>
      <c r="B117" s="233" t="s">
        <v>39</v>
      </c>
      <c r="C117" s="233" t="s">
        <v>69</v>
      </c>
      <c r="D117" s="233" t="s">
        <v>233</v>
      </c>
      <c r="E117" s="233" t="s">
        <v>234</v>
      </c>
      <c r="F117" s="235">
        <v>0.95400000000000007</v>
      </c>
      <c r="G117" s="235">
        <v>0.81799999999999995</v>
      </c>
      <c r="H117" s="235">
        <v>0.83099999999999996</v>
      </c>
      <c r="I117" s="236">
        <v>0</v>
      </c>
      <c r="J117" s="237">
        <v>-0.13600000000000012</v>
      </c>
      <c r="K117" s="238">
        <v>1.3000000000000012E-2</v>
      </c>
      <c r="L117" s="237">
        <v>-0.13914285714285723</v>
      </c>
      <c r="M117" s="238">
        <v>-0.129</v>
      </c>
    </row>
    <row r="118" spans="1:13" s="213" customFormat="1">
      <c r="A118" s="233" t="s">
        <v>21</v>
      </c>
      <c r="B118" s="233" t="s">
        <v>37</v>
      </c>
      <c r="C118" s="233" t="s">
        <v>59</v>
      </c>
      <c r="D118" s="233" t="s">
        <v>235</v>
      </c>
      <c r="E118" s="233" t="s">
        <v>236</v>
      </c>
      <c r="F118" s="240">
        <v>0.87</v>
      </c>
      <c r="G118" s="240">
        <v>0.84599999999999997</v>
      </c>
      <c r="H118" s="240">
        <v>0.91700000000000004</v>
      </c>
      <c r="I118" s="241">
        <v>0</v>
      </c>
      <c r="J118" s="242">
        <v>-2.4000000000000021E-2</v>
      </c>
      <c r="K118" s="243">
        <v>7.1000000000000063E-2</v>
      </c>
      <c r="L118" s="242">
        <v>-3.87290640394089E-2</v>
      </c>
      <c r="M118" s="243">
        <v>1.6507389162561559E-2</v>
      </c>
    </row>
    <row r="119" spans="1:13" s="213" customFormat="1">
      <c r="A119" s="233" t="s">
        <v>19</v>
      </c>
      <c r="B119" s="233" t="s">
        <v>31</v>
      </c>
      <c r="C119" s="233" t="s">
        <v>45</v>
      </c>
      <c r="D119" s="233" t="s">
        <v>237</v>
      </c>
      <c r="E119" s="233" t="s">
        <v>238</v>
      </c>
      <c r="F119" s="240">
        <v>0.94400000000000006</v>
      </c>
      <c r="G119" s="240">
        <v>0.88700000000000001</v>
      </c>
      <c r="H119" s="240">
        <v>0.90599999999999992</v>
      </c>
      <c r="I119" s="241">
        <v>0</v>
      </c>
      <c r="J119" s="242">
        <v>-5.7000000000000051E-2</v>
      </c>
      <c r="K119" s="243">
        <v>1.8999999999999906E-2</v>
      </c>
      <c r="L119" s="242">
        <v>-7.7368421052631531E-3</v>
      </c>
      <c r="M119" s="243">
        <v>1.1263157894736753E-2</v>
      </c>
    </row>
    <row r="120" spans="1:13" s="213" customFormat="1">
      <c r="A120" s="233" t="s">
        <v>19</v>
      </c>
      <c r="B120" s="233" t="s">
        <v>31</v>
      </c>
      <c r="C120" s="233" t="s">
        <v>45</v>
      </c>
      <c r="D120" s="233" t="s">
        <v>239</v>
      </c>
      <c r="E120" s="233" t="s">
        <v>240</v>
      </c>
      <c r="F120" s="240">
        <v>0.9</v>
      </c>
      <c r="G120" s="240">
        <v>0.90300000000000002</v>
      </c>
      <c r="H120" s="240">
        <v>0.91099999999999992</v>
      </c>
      <c r="I120" s="241">
        <v>0</v>
      </c>
      <c r="J120" s="242">
        <v>3.0000000000000027E-3</v>
      </c>
      <c r="K120" s="243">
        <v>7.9999999999998961E-3</v>
      </c>
      <c r="L120" s="242">
        <v>3.0000000000000027E-3</v>
      </c>
      <c r="M120" s="243">
        <v>5.0170940170939371E-3</v>
      </c>
    </row>
    <row r="121" spans="1:13" s="213" customFormat="1">
      <c r="A121" s="233" t="s">
        <v>25</v>
      </c>
      <c r="B121" s="233" t="s">
        <v>43</v>
      </c>
      <c r="C121" s="233" t="s">
        <v>61</v>
      </c>
      <c r="D121" s="233" t="s">
        <v>241</v>
      </c>
      <c r="E121" s="233" t="s">
        <v>242</v>
      </c>
      <c r="F121" s="240">
        <v>0.84099999999999997</v>
      </c>
      <c r="G121" s="240">
        <v>0.86099999999999999</v>
      </c>
      <c r="H121" s="240">
        <v>0.88300000000000001</v>
      </c>
      <c r="I121" s="241">
        <v>0</v>
      </c>
      <c r="J121" s="242">
        <v>2.0000000000000018E-2</v>
      </c>
      <c r="K121" s="243">
        <v>2.200000000000002E-2</v>
      </c>
      <c r="L121" s="242">
        <v>1.6339805825242748E-2</v>
      </c>
      <c r="M121" s="243">
        <v>3.3000000000000029E-2</v>
      </c>
    </row>
    <row r="122" spans="1:13" s="213" customFormat="1">
      <c r="A122" s="233" t="s">
        <v>19</v>
      </c>
      <c r="B122" s="233" t="s">
        <v>27</v>
      </c>
      <c r="C122" s="233" t="s">
        <v>49</v>
      </c>
      <c r="D122" s="233" t="s">
        <v>243</v>
      </c>
      <c r="E122" s="233" t="s">
        <v>244</v>
      </c>
      <c r="F122" s="240">
        <v>0.91299999999999992</v>
      </c>
      <c r="G122" s="240">
        <v>0.92700000000000005</v>
      </c>
      <c r="H122" s="240">
        <v>0.93</v>
      </c>
      <c r="I122" s="241">
        <v>0</v>
      </c>
      <c r="J122" s="242">
        <v>1.4000000000000123E-2</v>
      </c>
      <c r="K122" s="243">
        <v>3.0000000000000027E-3</v>
      </c>
      <c r="L122" s="242">
        <v>-1.3350877192982447E-2</v>
      </c>
      <c r="M122" s="243">
        <v>-1.0350877192982444E-2</v>
      </c>
    </row>
    <row r="123" spans="1:13" s="213" customFormat="1">
      <c r="A123" s="233" t="s">
        <v>19</v>
      </c>
      <c r="B123" s="233" t="s">
        <v>31</v>
      </c>
      <c r="C123" s="233" t="s">
        <v>45</v>
      </c>
      <c r="D123" s="233" t="s">
        <v>245</v>
      </c>
      <c r="E123" s="233" t="s">
        <v>246</v>
      </c>
      <c r="F123" s="240">
        <v>0.85499999999999998</v>
      </c>
      <c r="G123" s="240">
        <v>0.878</v>
      </c>
      <c r="H123" s="240">
        <v>0.82499999999999996</v>
      </c>
      <c r="I123" s="241">
        <v>0</v>
      </c>
      <c r="J123" s="242">
        <v>2.300000000000002E-2</v>
      </c>
      <c r="K123" s="243">
        <v>-5.3000000000000047E-2</v>
      </c>
      <c r="L123" s="242">
        <v>2.2776119402985073E-2</v>
      </c>
      <c r="M123" s="243">
        <v>-3.0483870967741966E-2</v>
      </c>
    </row>
    <row r="124" spans="1:13" s="213" customFormat="1">
      <c r="A124" s="233" t="s">
        <v>21</v>
      </c>
      <c r="B124" s="233" t="s">
        <v>33</v>
      </c>
      <c r="C124" s="233" t="s">
        <v>57</v>
      </c>
      <c r="D124" s="233" t="s">
        <v>247</v>
      </c>
      <c r="E124" s="233" t="s">
        <v>248</v>
      </c>
      <c r="F124" s="240">
        <v>0.58899999999999997</v>
      </c>
      <c r="G124" s="240">
        <v>0.70200000000000007</v>
      </c>
      <c r="H124" s="240">
        <v>0.72900000000000009</v>
      </c>
      <c r="I124" s="241">
        <v>0</v>
      </c>
      <c r="J124" s="242">
        <v>0.1130000000000001</v>
      </c>
      <c r="K124" s="243">
        <v>2.7000000000000024E-2</v>
      </c>
      <c r="L124" s="242">
        <v>5.0303030303030516E-3</v>
      </c>
      <c r="M124" s="243">
        <v>-1.6454545454545388E-2</v>
      </c>
    </row>
    <row r="125" spans="1:13" s="213" customFormat="1">
      <c r="A125" s="233" t="s">
        <v>19</v>
      </c>
      <c r="B125" s="233" t="s">
        <v>27</v>
      </c>
      <c r="C125" s="233" t="s">
        <v>49</v>
      </c>
      <c r="D125" s="233" t="s">
        <v>249</v>
      </c>
      <c r="E125" s="233" t="s">
        <v>250</v>
      </c>
      <c r="F125" s="240">
        <v>0.92200000000000004</v>
      </c>
      <c r="G125" s="240">
        <v>0.90500000000000003</v>
      </c>
      <c r="H125" s="240">
        <v>0.94400000000000006</v>
      </c>
      <c r="I125" s="241">
        <v>0</v>
      </c>
      <c r="J125" s="242">
        <v>-1.7000000000000015E-2</v>
      </c>
      <c r="K125" s="243">
        <v>3.9000000000000035E-2</v>
      </c>
      <c r="L125" s="242">
        <v>-3.0555555555555558E-2</v>
      </c>
      <c r="M125" s="243">
        <v>-4.8888888888888316E-3</v>
      </c>
    </row>
    <row r="126" spans="1:13" s="213" customFormat="1">
      <c r="A126" s="233" t="s">
        <v>21</v>
      </c>
      <c r="B126" s="233" t="s">
        <v>33</v>
      </c>
      <c r="C126" s="233" t="s">
        <v>53</v>
      </c>
      <c r="D126" s="233" t="s">
        <v>251</v>
      </c>
      <c r="E126" s="233" t="s">
        <v>252</v>
      </c>
      <c r="F126" s="240">
        <v>0.61499999999999999</v>
      </c>
      <c r="G126" s="240">
        <v>0.8</v>
      </c>
      <c r="H126" s="240">
        <v>0.747</v>
      </c>
      <c r="I126" s="241">
        <v>0</v>
      </c>
      <c r="J126" s="242">
        <v>0.18500000000000005</v>
      </c>
      <c r="K126" s="243">
        <v>-5.3000000000000047E-2</v>
      </c>
      <c r="L126" s="242">
        <v>0.15866666666666673</v>
      </c>
      <c r="M126" s="243">
        <v>8.001333333333327E-2</v>
      </c>
    </row>
    <row r="127" spans="1:13" s="213" customFormat="1">
      <c r="A127" s="233" t="s">
        <v>21</v>
      </c>
      <c r="B127" s="233" t="s">
        <v>33</v>
      </c>
      <c r="C127" s="233" t="s">
        <v>53</v>
      </c>
      <c r="D127" s="233" t="s">
        <v>253</v>
      </c>
      <c r="E127" s="233" t="s">
        <v>254</v>
      </c>
      <c r="F127" s="240">
        <v>0.88800000000000001</v>
      </c>
      <c r="G127" s="240">
        <v>0.89700000000000002</v>
      </c>
      <c r="H127" s="240">
        <v>0.91299999999999992</v>
      </c>
      <c r="I127" s="241">
        <v>0</v>
      </c>
      <c r="J127" s="242">
        <v>9.000000000000008E-3</v>
      </c>
      <c r="K127" s="243">
        <v>1.5999999999999903E-2</v>
      </c>
      <c r="L127" s="242">
        <v>-1.3050847457627412E-3</v>
      </c>
      <c r="M127" s="243">
        <v>6.2203389830507438E-3</v>
      </c>
    </row>
    <row r="128" spans="1:13" s="213" customFormat="1">
      <c r="A128" s="233" t="s">
        <v>19</v>
      </c>
      <c r="B128" s="233" t="s">
        <v>29</v>
      </c>
      <c r="C128" s="233" t="s">
        <v>47</v>
      </c>
      <c r="D128" s="233" t="s">
        <v>255</v>
      </c>
      <c r="E128" s="233" t="s">
        <v>256</v>
      </c>
      <c r="F128" s="235">
        <v>0.85599999999999998</v>
      </c>
      <c r="G128" s="235">
        <v>0.93400000000000005</v>
      </c>
      <c r="H128" s="235">
        <v>0.89800000000000002</v>
      </c>
      <c r="I128" s="236">
        <v>0</v>
      </c>
      <c r="J128" s="237">
        <v>7.8000000000000069E-2</v>
      </c>
      <c r="K128" s="238">
        <v>-3.6000000000000032E-2</v>
      </c>
      <c r="L128" s="237">
        <v>5.5052631578947464E-2</v>
      </c>
      <c r="M128" s="238">
        <v>-2.0000000000000018E-3</v>
      </c>
    </row>
    <row r="129" spans="1:13" s="213" customFormat="1">
      <c r="A129" s="233" t="s">
        <v>25</v>
      </c>
      <c r="B129" s="233" t="s">
        <v>41</v>
      </c>
      <c r="C129" s="233" t="s">
        <v>65</v>
      </c>
      <c r="D129" s="233" t="s">
        <v>257</v>
      </c>
      <c r="E129" s="233" t="s">
        <v>258</v>
      </c>
      <c r="F129" s="240">
        <v>0.8</v>
      </c>
      <c r="G129" s="240">
        <v>0.83200000000000007</v>
      </c>
      <c r="H129" s="240">
        <v>0.81200000000000006</v>
      </c>
      <c r="I129" s="241">
        <v>0</v>
      </c>
      <c r="J129" s="242">
        <v>3.2000000000000028E-2</v>
      </c>
      <c r="K129" s="243">
        <v>-2.0000000000000018E-2</v>
      </c>
      <c r="L129" s="242">
        <v>1.0666666666666713E-2</v>
      </c>
      <c r="M129" s="243">
        <v>-2.0000000000000018E-2</v>
      </c>
    </row>
    <row r="130" spans="1:13" s="213" customFormat="1">
      <c r="A130" s="233" t="s">
        <v>21</v>
      </c>
      <c r="B130" s="233" t="s">
        <v>37</v>
      </c>
      <c r="C130" s="233" t="s">
        <v>59</v>
      </c>
      <c r="D130" s="233" t="s">
        <v>259</v>
      </c>
      <c r="E130" s="233" t="s">
        <v>260</v>
      </c>
      <c r="F130" s="240">
        <v>0.73799999999999999</v>
      </c>
      <c r="G130" s="240">
        <v>0.70799999999999996</v>
      </c>
      <c r="H130" s="240">
        <v>0.83299999999999996</v>
      </c>
      <c r="I130" s="241">
        <v>0</v>
      </c>
      <c r="J130" s="242">
        <v>-3.0000000000000027E-2</v>
      </c>
      <c r="K130" s="243">
        <v>0.125</v>
      </c>
      <c r="L130" s="242">
        <v>-9.0387096774193543E-2</v>
      </c>
      <c r="M130" s="243">
        <v>1.4587813620071666E-3</v>
      </c>
    </row>
    <row r="131" spans="1:13" s="213" customFormat="1">
      <c r="A131" s="233" t="s">
        <v>25</v>
      </c>
      <c r="B131" s="233" t="s">
        <v>43</v>
      </c>
      <c r="C131" s="233" t="s">
        <v>61</v>
      </c>
      <c r="D131" s="233" t="s">
        <v>261</v>
      </c>
      <c r="E131" s="233" t="s">
        <v>262</v>
      </c>
      <c r="F131" s="240">
        <v>0.80799999999999994</v>
      </c>
      <c r="G131" s="240">
        <v>0.84900000000000009</v>
      </c>
      <c r="H131" s="240">
        <v>0.85099999999999998</v>
      </c>
      <c r="I131" s="241">
        <v>0</v>
      </c>
      <c r="J131" s="242">
        <v>4.1000000000000147E-2</v>
      </c>
      <c r="K131" s="243">
        <v>1.9999999999998908E-3</v>
      </c>
      <c r="L131" s="242">
        <v>-4.9666666666666526E-2</v>
      </c>
      <c r="M131" s="243">
        <v>-4.7666666666666635E-2</v>
      </c>
    </row>
    <row r="132" spans="1:13" s="213" customFormat="1">
      <c r="A132" s="233" t="s">
        <v>25</v>
      </c>
      <c r="B132" s="233" t="s">
        <v>41</v>
      </c>
      <c r="C132" s="233" t="s">
        <v>67</v>
      </c>
      <c r="D132" s="233" t="s">
        <v>263</v>
      </c>
      <c r="E132" s="233" t="s">
        <v>264</v>
      </c>
      <c r="F132" s="240">
        <v>0.81799999999999995</v>
      </c>
      <c r="G132" s="240">
        <v>0.76200000000000001</v>
      </c>
      <c r="H132" s="240">
        <v>0.78599999999999992</v>
      </c>
      <c r="I132" s="241">
        <v>0</v>
      </c>
      <c r="J132" s="242">
        <v>-5.5999999999999939E-2</v>
      </c>
      <c r="K132" s="243">
        <v>2.399999999999991E-2</v>
      </c>
      <c r="L132" s="242">
        <v>-7.1333333333333471E-2</v>
      </c>
      <c r="M132" s="243">
        <v>-6.7146853146853092E-2</v>
      </c>
    </row>
    <row r="133" spans="1:13" s="213" customFormat="1">
      <c r="A133" s="233" t="s">
        <v>25</v>
      </c>
      <c r="B133" s="233" t="s">
        <v>41</v>
      </c>
      <c r="C133" s="233" t="s">
        <v>65</v>
      </c>
      <c r="D133" s="233" t="s">
        <v>265</v>
      </c>
      <c r="E133" s="233" t="s">
        <v>266</v>
      </c>
      <c r="F133" s="240">
        <v>0.878</v>
      </c>
      <c r="G133" s="240">
        <v>0.91500000000000004</v>
      </c>
      <c r="H133" s="240">
        <v>0.873</v>
      </c>
      <c r="I133" s="241">
        <v>0</v>
      </c>
      <c r="J133" s="242">
        <v>3.7000000000000033E-2</v>
      </c>
      <c r="K133" s="243">
        <v>-4.2000000000000037E-2</v>
      </c>
      <c r="L133" s="242">
        <v>-5.0000000000000044E-3</v>
      </c>
      <c r="M133" s="243">
        <v>-8.1545454545454588E-2</v>
      </c>
    </row>
    <row r="134" spans="1:13" s="213" customFormat="1">
      <c r="A134" s="233" t="s">
        <v>23</v>
      </c>
      <c r="B134" s="233" t="s">
        <v>39</v>
      </c>
      <c r="C134" s="233" t="s">
        <v>69</v>
      </c>
      <c r="D134" s="233" t="s">
        <v>267</v>
      </c>
      <c r="E134" s="233" t="s">
        <v>268</v>
      </c>
      <c r="F134" s="235">
        <v>0.81</v>
      </c>
      <c r="G134" s="235">
        <v>0.82700000000000007</v>
      </c>
      <c r="H134" s="235">
        <v>0.89</v>
      </c>
      <c r="I134" s="236">
        <v>0</v>
      </c>
      <c r="J134" s="237">
        <v>1.7000000000000015E-2</v>
      </c>
      <c r="K134" s="238">
        <v>6.2999999999999945E-2</v>
      </c>
      <c r="L134" s="237">
        <v>-1.1297872340425452E-2</v>
      </c>
      <c r="M134" s="238">
        <v>3.8936170212765964E-2</v>
      </c>
    </row>
    <row r="135" spans="1:13" s="213" customFormat="1">
      <c r="A135" s="233" t="s">
        <v>19</v>
      </c>
      <c r="B135" s="233" t="s">
        <v>27</v>
      </c>
      <c r="C135" s="233" t="s">
        <v>49</v>
      </c>
      <c r="D135" s="233" t="s">
        <v>269</v>
      </c>
      <c r="E135" s="233" t="s">
        <v>270</v>
      </c>
      <c r="F135" s="240">
        <v>0.80799999999999994</v>
      </c>
      <c r="G135" s="240">
        <v>0.82799999999999996</v>
      </c>
      <c r="H135" s="240">
        <v>0.82799999999999996</v>
      </c>
      <c r="I135" s="241">
        <v>0</v>
      </c>
      <c r="J135" s="242">
        <v>2.0000000000000018E-2</v>
      </c>
      <c r="K135" s="243">
        <v>0</v>
      </c>
      <c r="L135" s="242">
        <v>4.4705882352941151E-3</v>
      </c>
      <c r="M135" s="243">
        <v>-1.6444444444444484E-2</v>
      </c>
    </row>
    <row r="136" spans="1:13" s="213" customFormat="1">
      <c r="A136" s="233" t="s">
        <v>23</v>
      </c>
      <c r="B136" s="233" t="s">
        <v>39</v>
      </c>
      <c r="C136" s="233" t="s">
        <v>69</v>
      </c>
      <c r="D136" s="233" t="s">
        <v>271</v>
      </c>
      <c r="E136" s="233" t="s">
        <v>272</v>
      </c>
      <c r="F136" s="235">
        <v>0.88500000000000001</v>
      </c>
      <c r="G136" s="235">
        <v>0.87</v>
      </c>
      <c r="H136" s="235">
        <v>0.8640000000000001</v>
      </c>
      <c r="I136" s="236">
        <v>0</v>
      </c>
      <c r="J136" s="237">
        <v>-1.5000000000000013E-2</v>
      </c>
      <c r="K136" s="238">
        <v>-5.9999999999998943E-3</v>
      </c>
      <c r="L136" s="237">
        <v>1.7619047619047534E-2</v>
      </c>
      <c r="M136" s="238">
        <v>1.161904761904764E-2</v>
      </c>
    </row>
    <row r="137" spans="1:13" s="213" customFormat="1">
      <c r="A137" s="233" t="s">
        <v>19</v>
      </c>
      <c r="B137" s="233" t="s">
        <v>29</v>
      </c>
      <c r="C137" s="233" t="s">
        <v>47</v>
      </c>
      <c r="D137" s="233" t="s">
        <v>273</v>
      </c>
      <c r="E137" s="233" t="s">
        <v>274</v>
      </c>
      <c r="F137" s="235">
        <v>0.77400000000000002</v>
      </c>
      <c r="G137" s="235">
        <v>0.79099999999999993</v>
      </c>
      <c r="H137" s="235">
        <v>0.84</v>
      </c>
      <c r="I137" s="236">
        <v>0</v>
      </c>
      <c r="J137" s="237">
        <v>1.6999999999999904E-2</v>
      </c>
      <c r="K137" s="238">
        <v>4.9000000000000044E-2</v>
      </c>
      <c r="L137" s="237">
        <v>-2.9393939393940194E-3</v>
      </c>
      <c r="M137" s="238">
        <v>9.6969696969696484E-3</v>
      </c>
    </row>
    <row r="138" spans="1:13" s="213" customFormat="1">
      <c r="A138" s="233" t="s">
        <v>19</v>
      </c>
      <c r="B138" s="233" t="s">
        <v>31</v>
      </c>
      <c r="C138" s="233" t="s">
        <v>45</v>
      </c>
      <c r="D138" s="233" t="s">
        <v>275</v>
      </c>
      <c r="E138" s="233" t="s">
        <v>276</v>
      </c>
      <c r="F138" s="240">
        <v>0.877</v>
      </c>
      <c r="G138" s="240">
        <v>0.83499999999999996</v>
      </c>
      <c r="H138" s="240">
        <v>0.89599999999999991</v>
      </c>
      <c r="I138" s="241">
        <v>0</v>
      </c>
      <c r="J138" s="242">
        <v>-4.2000000000000037E-2</v>
      </c>
      <c r="K138" s="243">
        <v>6.0999999999999943E-2</v>
      </c>
      <c r="L138" s="242">
        <v>-4.9615384615384617E-2</v>
      </c>
      <c r="M138" s="243">
        <v>-4.0000000000001146E-3</v>
      </c>
    </row>
    <row r="139" spans="1:13" s="213" customFormat="1">
      <c r="A139" s="233" t="s">
        <v>21</v>
      </c>
      <c r="B139" s="233" t="s">
        <v>33</v>
      </c>
      <c r="C139" s="233" t="s">
        <v>57</v>
      </c>
      <c r="D139" s="233" t="s">
        <v>277</v>
      </c>
      <c r="E139" s="233" t="s">
        <v>278</v>
      </c>
      <c r="F139" s="240">
        <v>0.621</v>
      </c>
      <c r="G139" s="240">
        <v>1</v>
      </c>
      <c r="H139" s="240">
        <v>1</v>
      </c>
      <c r="I139" s="241">
        <v>0</v>
      </c>
      <c r="J139" s="242">
        <v>0.379</v>
      </c>
      <c r="K139" s="243">
        <v>0</v>
      </c>
      <c r="L139" s="242">
        <v>0.26666666666666672</v>
      </c>
      <c r="M139" s="243">
        <v>0.16666666666666652</v>
      </c>
    </row>
    <row r="140" spans="1:13" s="213" customFormat="1">
      <c r="A140" s="233" t="s">
        <v>19</v>
      </c>
      <c r="B140" s="233" t="s">
        <v>29</v>
      </c>
      <c r="C140" s="233" t="s">
        <v>47</v>
      </c>
      <c r="D140" s="233" t="s">
        <v>279</v>
      </c>
      <c r="E140" s="233" t="s">
        <v>280</v>
      </c>
      <c r="F140" s="235">
        <v>0.73599999999999999</v>
      </c>
      <c r="G140" s="235">
        <v>0.754</v>
      </c>
      <c r="H140" s="235">
        <v>0.73</v>
      </c>
      <c r="I140" s="236">
        <v>0</v>
      </c>
      <c r="J140" s="237">
        <v>1.8000000000000016E-2</v>
      </c>
      <c r="K140" s="238">
        <v>-2.4000000000000021E-2</v>
      </c>
      <c r="L140" s="237">
        <v>-2.6000000000000023E-2</v>
      </c>
      <c r="M140" s="238">
        <v>-7.5000000000000067E-2</v>
      </c>
    </row>
    <row r="141" spans="1:13" s="213" customFormat="1">
      <c r="A141" s="233" t="s">
        <v>21</v>
      </c>
      <c r="B141" s="233" t="s">
        <v>35</v>
      </c>
      <c r="C141" s="233" t="s">
        <v>55</v>
      </c>
      <c r="D141" s="233" t="s">
        <v>281</v>
      </c>
      <c r="E141" s="233" t="s">
        <v>282</v>
      </c>
      <c r="F141" s="240">
        <v>0.68099999999999994</v>
      </c>
      <c r="G141" s="240">
        <v>0.68599999999999994</v>
      </c>
      <c r="H141" s="240">
        <v>0.63800000000000001</v>
      </c>
      <c r="I141" s="241">
        <v>0</v>
      </c>
      <c r="J141" s="242">
        <v>5.0000000000000044E-3</v>
      </c>
      <c r="K141" s="243">
        <v>-4.7999999999999932E-2</v>
      </c>
      <c r="L141" s="242">
        <v>-1.4000000000000012E-2</v>
      </c>
      <c r="M141" s="243">
        <v>-0.16200000000000003</v>
      </c>
    </row>
    <row r="142" spans="1:13" s="213" customFormat="1">
      <c r="A142" s="233" t="s">
        <v>19</v>
      </c>
      <c r="B142" s="233" t="s">
        <v>29</v>
      </c>
      <c r="C142" s="233" t="s">
        <v>51</v>
      </c>
      <c r="D142" s="233" t="s">
        <v>283</v>
      </c>
      <c r="E142" s="233" t="s">
        <v>284</v>
      </c>
      <c r="F142" s="235">
        <v>0.91</v>
      </c>
      <c r="G142" s="235">
        <v>0.93099999999999994</v>
      </c>
      <c r="H142" s="235">
        <v>0.88400000000000001</v>
      </c>
      <c r="I142" s="236">
        <v>0</v>
      </c>
      <c r="J142" s="237">
        <v>2.0999999999999908E-2</v>
      </c>
      <c r="K142" s="238">
        <v>-4.6999999999999931E-2</v>
      </c>
      <c r="L142" s="237">
        <v>5.9999999999998943E-3</v>
      </c>
      <c r="M142" s="238">
        <v>-4.1000000000000036E-2</v>
      </c>
    </row>
    <row r="143" spans="1:13" s="213" customFormat="1">
      <c r="A143" s="233" t="s">
        <v>19</v>
      </c>
      <c r="B143" s="233" t="s">
        <v>31</v>
      </c>
      <c r="C143" s="233" t="s">
        <v>45</v>
      </c>
      <c r="D143" s="233" t="s">
        <v>285</v>
      </c>
      <c r="E143" s="233" t="s">
        <v>286</v>
      </c>
      <c r="F143" s="240">
        <v>0.84799999999999998</v>
      </c>
      <c r="G143" s="240">
        <v>0.76500000000000001</v>
      </c>
      <c r="H143" s="240">
        <v>0.76700000000000002</v>
      </c>
      <c r="I143" s="241">
        <v>0</v>
      </c>
      <c r="J143" s="242">
        <v>-8.2999999999999963E-2</v>
      </c>
      <c r="K143" s="243">
        <v>2.0000000000000018E-3</v>
      </c>
      <c r="L143" s="242">
        <v>-8.4999999999999964E-2</v>
      </c>
      <c r="M143" s="243">
        <v>-8.6333333333333373E-2</v>
      </c>
    </row>
    <row r="144" spans="1:13" s="213" customFormat="1">
      <c r="A144" s="233" t="s">
        <v>21</v>
      </c>
      <c r="B144" s="233" t="s">
        <v>35</v>
      </c>
      <c r="C144" s="233" t="s">
        <v>53</v>
      </c>
      <c r="D144" s="233" t="s">
        <v>287</v>
      </c>
      <c r="E144" s="233" t="s">
        <v>288</v>
      </c>
      <c r="F144" s="240">
        <v>0.76800000000000002</v>
      </c>
      <c r="G144" s="240">
        <v>0.80599999999999994</v>
      </c>
      <c r="H144" s="240">
        <v>0.80599999999999994</v>
      </c>
      <c r="I144" s="241">
        <v>0</v>
      </c>
      <c r="J144" s="242">
        <v>3.7999999999999923E-2</v>
      </c>
      <c r="K144" s="243">
        <v>0</v>
      </c>
      <c r="L144" s="242">
        <v>-1.3354838709677463E-2</v>
      </c>
      <c r="M144" s="243">
        <v>-3.2709677419354932E-2</v>
      </c>
    </row>
    <row r="145" spans="1:13" s="213" customFormat="1">
      <c r="A145" s="233" t="s">
        <v>25</v>
      </c>
      <c r="B145" s="233" t="s">
        <v>41</v>
      </c>
      <c r="C145" s="233" t="s">
        <v>65</v>
      </c>
      <c r="D145" s="233" t="s">
        <v>289</v>
      </c>
      <c r="E145" s="233" t="s">
        <v>290</v>
      </c>
      <c r="F145" s="240">
        <v>1</v>
      </c>
      <c r="G145" s="240">
        <v>1</v>
      </c>
      <c r="H145" s="240">
        <v>0.87599999999999989</v>
      </c>
      <c r="I145" s="241">
        <v>0</v>
      </c>
      <c r="J145" s="242">
        <v>0</v>
      </c>
      <c r="K145" s="243">
        <v>-0.12400000000000011</v>
      </c>
      <c r="L145" s="242">
        <v>4.5454545454545414E-2</v>
      </c>
      <c r="M145" s="243">
        <v>-6.6857142857142837E-2</v>
      </c>
    </row>
    <row r="146" spans="1:13" s="213" customFormat="1">
      <c r="A146" s="233" t="s">
        <v>21</v>
      </c>
      <c r="B146" s="233" t="s">
        <v>35</v>
      </c>
      <c r="C146" s="233" t="s">
        <v>55</v>
      </c>
      <c r="D146" s="233" t="s">
        <v>291</v>
      </c>
      <c r="E146" s="233" t="s">
        <v>292</v>
      </c>
      <c r="F146" s="240">
        <v>0.78900000000000003</v>
      </c>
      <c r="G146" s="240">
        <v>0.69</v>
      </c>
      <c r="H146" s="240">
        <v>0.86299999999999999</v>
      </c>
      <c r="I146" s="241">
        <v>0</v>
      </c>
      <c r="J146" s="242">
        <v>-9.9000000000000088E-2</v>
      </c>
      <c r="K146" s="243">
        <v>0.17300000000000004</v>
      </c>
      <c r="L146" s="242">
        <v>-0.12666666666666682</v>
      </c>
      <c r="M146" s="243">
        <v>-2.0333333333333314E-2</v>
      </c>
    </row>
    <row r="147" spans="1:13" s="213" customFormat="1">
      <c r="A147" s="233" t="s">
        <v>25</v>
      </c>
      <c r="B147" s="233" t="s">
        <v>43</v>
      </c>
      <c r="C147" s="233" t="s">
        <v>61</v>
      </c>
      <c r="D147" s="233" t="s">
        <v>293</v>
      </c>
      <c r="E147" s="233" t="s">
        <v>294</v>
      </c>
      <c r="F147" s="240">
        <v>0.80200000000000005</v>
      </c>
      <c r="G147" s="240">
        <v>0.879</v>
      </c>
      <c r="H147" s="240">
        <v>0.91400000000000003</v>
      </c>
      <c r="I147" s="241">
        <v>0</v>
      </c>
      <c r="J147" s="242">
        <v>7.6999999999999957E-2</v>
      </c>
      <c r="K147" s="243">
        <v>3.5000000000000031E-2</v>
      </c>
      <c r="L147" s="242">
        <v>5.3125874125874106E-2</v>
      </c>
      <c r="M147" s="243">
        <v>6.504895104895092E-2</v>
      </c>
    </row>
    <row r="148" spans="1:13" s="213" customFormat="1">
      <c r="A148" s="233" t="s">
        <v>25</v>
      </c>
      <c r="B148" s="233" t="s">
        <v>43</v>
      </c>
      <c r="C148" s="233" t="s">
        <v>61</v>
      </c>
      <c r="D148" s="233" t="s">
        <v>295</v>
      </c>
      <c r="E148" s="233" t="s">
        <v>296</v>
      </c>
      <c r="F148" s="240">
        <v>0.89</v>
      </c>
      <c r="G148" s="240">
        <v>0.81</v>
      </c>
      <c r="H148" s="240">
        <v>0.82700000000000007</v>
      </c>
      <c r="I148" s="241">
        <v>0</v>
      </c>
      <c r="J148" s="242">
        <v>-7.999999999999996E-2</v>
      </c>
      <c r="K148" s="243">
        <v>1.7000000000000015E-2</v>
      </c>
      <c r="L148" s="242">
        <v>-9.6249999999999947E-2</v>
      </c>
      <c r="M148" s="243">
        <v>-9.5619047619047715E-2</v>
      </c>
    </row>
    <row r="149" spans="1:13" s="213" customFormat="1">
      <c r="A149" s="233" t="s">
        <v>19</v>
      </c>
      <c r="B149" s="233" t="s">
        <v>27</v>
      </c>
      <c r="C149" s="233" t="s">
        <v>49</v>
      </c>
      <c r="D149" s="233" t="s">
        <v>297</v>
      </c>
      <c r="E149" s="233" t="s">
        <v>298</v>
      </c>
      <c r="F149" s="240">
        <v>0.81299999999999994</v>
      </c>
      <c r="G149" s="240">
        <v>0.873</v>
      </c>
      <c r="H149" s="240">
        <v>0.82900000000000007</v>
      </c>
      <c r="I149" s="241">
        <v>0</v>
      </c>
      <c r="J149" s="242">
        <v>6.0000000000000053E-2</v>
      </c>
      <c r="K149" s="243">
        <v>-4.3999999999999928E-2</v>
      </c>
      <c r="L149" s="242">
        <v>4.2312169312169412E-2</v>
      </c>
      <c r="M149" s="243">
        <v>-2.4436885865457558E-3</v>
      </c>
    </row>
    <row r="150" spans="1:13" s="213" customFormat="1">
      <c r="A150" s="233" t="s">
        <v>25</v>
      </c>
      <c r="B150" s="233" t="s">
        <v>41</v>
      </c>
      <c r="C150" s="233" t="s">
        <v>67</v>
      </c>
      <c r="D150" s="233" t="s">
        <v>299</v>
      </c>
      <c r="E150" s="233" t="s">
        <v>300</v>
      </c>
      <c r="F150" s="240">
        <v>0.87400000000000011</v>
      </c>
      <c r="G150" s="240">
        <v>0.72699999999999998</v>
      </c>
      <c r="H150" s="240">
        <v>0.78599999999999992</v>
      </c>
      <c r="I150" s="241">
        <v>0</v>
      </c>
      <c r="J150" s="242">
        <v>-0.14700000000000013</v>
      </c>
      <c r="K150" s="243">
        <v>5.8999999999999941E-2</v>
      </c>
      <c r="L150" s="242">
        <v>-0.13762882096069873</v>
      </c>
      <c r="M150" s="243">
        <v>-0.10383050847457631</v>
      </c>
    </row>
    <row r="151" spans="1:13" s="213" customFormat="1">
      <c r="A151" s="233" t="s">
        <v>21</v>
      </c>
      <c r="B151" s="233" t="s">
        <v>37</v>
      </c>
      <c r="C151" s="233" t="s">
        <v>59</v>
      </c>
      <c r="D151" s="233" t="s">
        <v>301</v>
      </c>
      <c r="E151" s="233" t="s">
        <v>302</v>
      </c>
      <c r="F151" s="240">
        <v>0.8</v>
      </c>
      <c r="G151" s="240">
        <v>0.77400000000000002</v>
      </c>
      <c r="H151" s="240">
        <v>0.87400000000000011</v>
      </c>
      <c r="I151" s="241">
        <v>0</v>
      </c>
      <c r="J151" s="242">
        <v>-2.6000000000000023E-2</v>
      </c>
      <c r="K151" s="243">
        <v>0.10000000000000009</v>
      </c>
      <c r="L151" s="242">
        <v>-2.6000000000000023E-2</v>
      </c>
      <c r="M151" s="243">
        <v>7.4000000000000066E-2</v>
      </c>
    </row>
    <row r="152" spans="1:13" s="213" customFormat="1">
      <c r="A152" s="233" t="s">
        <v>23</v>
      </c>
      <c r="B152" s="233" t="s">
        <v>39</v>
      </c>
      <c r="C152" s="233" t="s">
        <v>69</v>
      </c>
      <c r="D152" s="233" t="s">
        <v>303</v>
      </c>
      <c r="E152" s="233" t="s">
        <v>304</v>
      </c>
      <c r="F152" s="235">
        <v>0.88099999999999989</v>
      </c>
      <c r="G152" s="235">
        <v>0.86199999999999999</v>
      </c>
      <c r="H152" s="235">
        <v>0.91900000000000004</v>
      </c>
      <c r="I152" s="236">
        <v>0</v>
      </c>
      <c r="J152" s="237">
        <v>-1.8999999999999906E-2</v>
      </c>
      <c r="K152" s="238">
        <v>5.7000000000000051E-2</v>
      </c>
      <c r="L152" s="237">
        <v>-3.8000000000000034E-2</v>
      </c>
      <c r="M152" s="238">
        <v>1.5000000000000013E-2</v>
      </c>
    </row>
    <row r="153" spans="1:13" s="213" customFormat="1">
      <c r="A153" s="233" t="s">
        <v>19</v>
      </c>
      <c r="B153" s="233" t="s">
        <v>29</v>
      </c>
      <c r="C153" s="233" t="s">
        <v>51</v>
      </c>
      <c r="D153" s="233" t="s">
        <v>305</v>
      </c>
      <c r="E153" s="233" t="s">
        <v>306</v>
      </c>
      <c r="F153" s="235">
        <v>0.8859999999999999</v>
      </c>
      <c r="G153" s="235">
        <v>0.88</v>
      </c>
      <c r="H153" s="235">
        <v>0.94299999999999995</v>
      </c>
      <c r="I153" s="236">
        <v>0</v>
      </c>
      <c r="J153" s="237">
        <v>-5.9999999999998943E-3</v>
      </c>
      <c r="K153" s="238">
        <v>6.2999999999999945E-2</v>
      </c>
      <c r="L153" s="237">
        <v>-2.8333333333333321E-2</v>
      </c>
      <c r="M153" s="238">
        <v>2.4481481481481437E-2</v>
      </c>
    </row>
    <row r="154" spans="1:13" s="213" customFormat="1">
      <c r="A154" s="233" t="s">
        <v>21</v>
      </c>
      <c r="B154" s="233" t="s">
        <v>35</v>
      </c>
      <c r="C154" s="233" t="s">
        <v>53</v>
      </c>
      <c r="D154" s="233" t="s">
        <v>307</v>
      </c>
      <c r="E154" s="233" t="s">
        <v>308</v>
      </c>
      <c r="F154" s="240">
        <v>0.86299999999999999</v>
      </c>
      <c r="G154" s="240">
        <v>0.8859999999999999</v>
      </c>
      <c r="H154" s="240">
        <v>0.878</v>
      </c>
      <c r="I154" s="241">
        <v>0</v>
      </c>
      <c r="J154" s="242">
        <v>2.2999999999999909E-2</v>
      </c>
      <c r="K154" s="243">
        <v>-7.9999999999998961E-3</v>
      </c>
      <c r="L154" s="242">
        <v>2.1664335664335677E-2</v>
      </c>
      <c r="M154" s="243">
        <v>1.3664335664335781E-2</v>
      </c>
    </row>
    <row r="155" spans="1:13" s="213" customFormat="1">
      <c r="A155" s="233" t="s">
        <v>19</v>
      </c>
      <c r="B155" s="233" t="s">
        <v>29</v>
      </c>
      <c r="C155" s="233" t="s">
        <v>47</v>
      </c>
      <c r="D155" s="233" t="s">
        <v>309</v>
      </c>
      <c r="E155" s="233" t="s">
        <v>310</v>
      </c>
      <c r="F155" s="235">
        <v>0.88900000000000001</v>
      </c>
      <c r="G155" s="235">
        <v>0.875</v>
      </c>
      <c r="H155" s="235">
        <v>0.8859999999999999</v>
      </c>
      <c r="I155" s="236">
        <v>0</v>
      </c>
      <c r="J155" s="237">
        <v>-1.4000000000000012E-2</v>
      </c>
      <c r="K155" s="238">
        <v>1.0999999999999899E-2</v>
      </c>
      <c r="L155" s="237">
        <v>-1.6812865497076057E-2</v>
      </c>
      <c r="M155" s="238">
        <v>-6.4731182795699782E-3</v>
      </c>
    </row>
    <row r="156" spans="1:13" s="213" customFormat="1">
      <c r="A156" s="233" t="s">
        <v>19</v>
      </c>
      <c r="B156" s="233" t="s">
        <v>27</v>
      </c>
      <c r="C156" s="233" t="s">
        <v>49</v>
      </c>
      <c r="D156" s="233" t="s">
        <v>311</v>
      </c>
      <c r="E156" s="233" t="s">
        <v>312</v>
      </c>
      <c r="F156" s="240">
        <v>0.85299999999999998</v>
      </c>
      <c r="G156" s="240">
        <v>0.89900000000000002</v>
      </c>
      <c r="H156" s="240">
        <v>0.88900000000000001</v>
      </c>
      <c r="I156" s="241">
        <v>0</v>
      </c>
      <c r="J156" s="242">
        <v>4.6000000000000041E-2</v>
      </c>
      <c r="K156" s="243">
        <v>-1.0000000000000009E-2</v>
      </c>
      <c r="L156" s="242">
        <v>3.499999999999992E-2</v>
      </c>
      <c r="M156" s="243">
        <v>2.4999999999999911E-2</v>
      </c>
    </row>
    <row r="157" spans="1:13" s="213" customFormat="1">
      <c r="A157" s="233" t="s">
        <v>21</v>
      </c>
      <c r="B157" s="233" t="s">
        <v>35</v>
      </c>
      <c r="C157" s="233" t="s">
        <v>53</v>
      </c>
      <c r="D157" s="233" t="s">
        <v>313</v>
      </c>
      <c r="E157" s="233" t="s">
        <v>314</v>
      </c>
      <c r="F157" s="240">
        <v>0.85099999999999998</v>
      </c>
      <c r="G157" s="240">
        <v>0.91900000000000004</v>
      </c>
      <c r="H157" s="240">
        <v>0.745</v>
      </c>
      <c r="I157" s="241">
        <v>0</v>
      </c>
      <c r="J157" s="242">
        <v>6.800000000000006E-2</v>
      </c>
      <c r="K157" s="243">
        <v>-0.17400000000000004</v>
      </c>
      <c r="L157" s="242">
        <v>3.3754098360655793E-2</v>
      </c>
      <c r="M157" s="243">
        <v>-0.14730769230769236</v>
      </c>
    </row>
    <row r="158" spans="1:13" s="213" customFormat="1">
      <c r="A158" s="233" t="s">
        <v>21</v>
      </c>
      <c r="B158" s="233" t="s">
        <v>37</v>
      </c>
      <c r="C158" s="233" t="s">
        <v>59</v>
      </c>
      <c r="D158" s="233" t="s">
        <v>315</v>
      </c>
      <c r="E158" s="233" t="s">
        <v>316</v>
      </c>
      <c r="F158" s="240">
        <v>0.73699999999999999</v>
      </c>
      <c r="G158" s="240">
        <v>0.753</v>
      </c>
      <c r="H158" s="240">
        <v>0.77800000000000002</v>
      </c>
      <c r="I158" s="241">
        <v>0</v>
      </c>
      <c r="J158" s="242">
        <v>1.6000000000000014E-2</v>
      </c>
      <c r="K158" s="243">
        <v>2.5000000000000022E-2</v>
      </c>
      <c r="L158" s="242">
        <v>2.2063492063492118E-3</v>
      </c>
      <c r="M158" s="243">
        <v>-1.0888888888888837E-2</v>
      </c>
    </row>
    <row r="159" spans="1:13" s="213" customFormat="1">
      <c r="A159" s="233" t="s">
        <v>19</v>
      </c>
      <c r="B159" s="233" t="s">
        <v>27</v>
      </c>
      <c r="C159" s="233" t="s">
        <v>49</v>
      </c>
      <c r="D159" s="233" t="s">
        <v>317</v>
      </c>
      <c r="E159" s="233" t="s">
        <v>318</v>
      </c>
      <c r="F159" s="240">
        <v>0.85499999999999998</v>
      </c>
      <c r="G159" s="240">
        <v>0.83799999999999997</v>
      </c>
      <c r="H159" s="240">
        <v>0.78799999999999992</v>
      </c>
      <c r="I159" s="241">
        <v>0</v>
      </c>
      <c r="J159" s="242">
        <v>-1.7000000000000015E-2</v>
      </c>
      <c r="K159" s="243">
        <v>-5.0000000000000044E-2</v>
      </c>
      <c r="L159" s="242">
        <v>-3.3874999999999988E-2</v>
      </c>
      <c r="M159" s="243">
        <v>-0.1120000000000001</v>
      </c>
    </row>
    <row r="160" spans="1:13" s="213" customFormat="1">
      <c r="A160" s="233" t="s">
        <v>25</v>
      </c>
      <c r="B160" s="233" t="s">
        <v>41</v>
      </c>
      <c r="C160" s="233" t="s">
        <v>63</v>
      </c>
      <c r="D160" s="233" t="s">
        <v>319</v>
      </c>
      <c r="E160" s="233" t="s">
        <v>320</v>
      </c>
      <c r="F160" s="240">
        <v>0.69599999999999995</v>
      </c>
      <c r="G160" s="240">
        <v>0.66</v>
      </c>
      <c r="H160" s="240">
        <v>0.77800000000000002</v>
      </c>
      <c r="I160" s="241">
        <v>0</v>
      </c>
      <c r="J160" s="242">
        <v>-3.5999999999999921E-2</v>
      </c>
      <c r="K160" s="243">
        <v>0.11799999999999999</v>
      </c>
      <c r="L160" s="242">
        <v>-6.2330097087378689E-2</v>
      </c>
      <c r="M160" s="243">
        <v>3.2368932038835063E-2</v>
      </c>
    </row>
    <row r="161" spans="1:13" s="213" customFormat="1">
      <c r="A161" s="233" t="s">
        <v>23</v>
      </c>
      <c r="B161" s="233" t="s">
        <v>39</v>
      </c>
      <c r="C161" s="233" t="s">
        <v>69</v>
      </c>
      <c r="D161" s="233" t="s">
        <v>321</v>
      </c>
      <c r="E161" s="233" t="s">
        <v>322</v>
      </c>
      <c r="F161" s="235">
        <v>0.93400000000000005</v>
      </c>
      <c r="G161" s="235">
        <v>0.81</v>
      </c>
      <c r="H161" s="235">
        <v>0.86599999999999999</v>
      </c>
      <c r="I161" s="236">
        <v>0</v>
      </c>
      <c r="J161" s="237">
        <v>-0.124</v>
      </c>
      <c r="K161" s="238">
        <v>5.5999999999999939E-2</v>
      </c>
      <c r="L161" s="237">
        <v>-8.9999999999999969E-2</v>
      </c>
      <c r="M161" s="238">
        <v>-3.400000000000003E-2</v>
      </c>
    </row>
    <row r="162" spans="1:13" s="213" customFormat="1">
      <c r="A162" s="233" t="s">
        <v>25</v>
      </c>
      <c r="B162" s="233" t="s">
        <v>43</v>
      </c>
      <c r="C162" s="233" t="s">
        <v>65</v>
      </c>
      <c r="D162" s="233" t="s">
        <v>323</v>
      </c>
      <c r="E162" s="233" t="s">
        <v>324</v>
      </c>
      <c r="F162" s="240">
        <v>0.94</v>
      </c>
      <c r="G162" s="240">
        <v>0.93200000000000005</v>
      </c>
      <c r="H162" s="240">
        <v>0.85400000000000009</v>
      </c>
      <c r="I162" s="241">
        <v>0</v>
      </c>
      <c r="J162" s="242">
        <v>-7.9999999999998961E-3</v>
      </c>
      <c r="K162" s="243">
        <v>-7.7999999999999958E-2</v>
      </c>
      <c r="L162" s="242">
        <v>-3.7230769230769178E-2</v>
      </c>
      <c r="M162" s="243">
        <v>-0.11523076923076914</v>
      </c>
    </row>
    <row r="163" spans="1:13" s="213" customFormat="1">
      <c r="A163" s="233" t="s">
        <v>19</v>
      </c>
      <c r="B163" s="233" t="s">
        <v>29</v>
      </c>
      <c r="C163" s="233" t="s">
        <v>47</v>
      </c>
      <c r="D163" s="233" t="s">
        <v>325</v>
      </c>
      <c r="E163" s="233" t="s">
        <v>326</v>
      </c>
      <c r="F163" s="235">
        <v>0.873</v>
      </c>
      <c r="G163" s="235">
        <v>0.78099999999999992</v>
      </c>
      <c r="H163" s="235">
        <v>0.8640000000000001</v>
      </c>
      <c r="I163" s="236">
        <v>0</v>
      </c>
      <c r="J163" s="237">
        <v>-9.2000000000000082E-2</v>
      </c>
      <c r="K163" s="238">
        <v>8.3000000000000185E-2</v>
      </c>
      <c r="L163" s="237">
        <v>-9.4000000000000083E-2</v>
      </c>
      <c r="M163" s="238">
        <v>-1.0999999999999899E-2</v>
      </c>
    </row>
    <row r="164" spans="1:13" s="213" customFormat="1">
      <c r="A164" s="233" t="s">
        <v>21</v>
      </c>
      <c r="B164" s="233" t="s">
        <v>35</v>
      </c>
      <c r="C164" s="233" t="s">
        <v>53</v>
      </c>
      <c r="D164" s="233" t="s">
        <v>327</v>
      </c>
      <c r="E164" s="233" t="s">
        <v>328</v>
      </c>
      <c r="F164" s="240">
        <v>0.64900000000000002</v>
      </c>
      <c r="G164" s="240">
        <v>0.64</v>
      </c>
      <c r="H164" s="240">
        <v>0.57399999999999995</v>
      </c>
      <c r="I164" s="241">
        <v>0</v>
      </c>
      <c r="J164" s="242">
        <v>-9.000000000000008E-3</v>
      </c>
      <c r="K164" s="243">
        <v>-6.6000000000000059E-2</v>
      </c>
      <c r="L164" s="242">
        <v>-1.2631578947368438E-2</v>
      </c>
      <c r="M164" s="243">
        <v>-8.9157894736842103E-2</v>
      </c>
    </row>
    <row r="165" spans="1:13" s="213" customFormat="1">
      <c r="A165" s="233" t="s">
        <v>21</v>
      </c>
      <c r="B165" s="233" t="s">
        <v>37</v>
      </c>
      <c r="C165" s="233" t="s">
        <v>59</v>
      </c>
      <c r="D165" s="233" t="s">
        <v>329</v>
      </c>
      <c r="E165" s="233" t="s">
        <v>330</v>
      </c>
      <c r="F165" s="240">
        <v>0.89900000000000002</v>
      </c>
      <c r="G165" s="240">
        <v>0.86</v>
      </c>
      <c r="H165" s="240">
        <v>0.90799999999999992</v>
      </c>
      <c r="I165" s="241">
        <v>0</v>
      </c>
      <c r="J165" s="242">
        <v>-3.9000000000000035E-2</v>
      </c>
      <c r="K165" s="243">
        <v>4.7999999999999932E-2</v>
      </c>
      <c r="L165" s="242">
        <v>-4.322580645161278E-2</v>
      </c>
      <c r="M165" s="243">
        <v>-1.0909090909091423E-3</v>
      </c>
    </row>
    <row r="166" spans="1:13" s="213" customFormat="1">
      <c r="A166" s="233" t="s">
        <v>25</v>
      </c>
      <c r="B166" s="233" t="s">
        <v>43</v>
      </c>
      <c r="C166" s="233" t="s">
        <v>61</v>
      </c>
      <c r="D166" s="233" t="s">
        <v>331</v>
      </c>
      <c r="E166" s="233" t="s">
        <v>332</v>
      </c>
      <c r="F166" s="240">
        <v>0.81499999999999995</v>
      </c>
      <c r="G166" s="240">
        <v>0.77200000000000002</v>
      </c>
      <c r="H166" s="240">
        <v>0.75900000000000001</v>
      </c>
      <c r="I166" s="241">
        <v>0</v>
      </c>
      <c r="J166" s="242">
        <v>-4.2999999999999927E-2</v>
      </c>
      <c r="K166" s="243">
        <v>-1.3000000000000012E-2</v>
      </c>
      <c r="L166" s="242">
        <v>-4.6840579710144881E-2</v>
      </c>
      <c r="M166" s="243">
        <v>-0.1275248226950354</v>
      </c>
    </row>
    <row r="167" spans="1:13" s="213" customFormat="1">
      <c r="A167" s="233" t="s">
        <v>23</v>
      </c>
      <c r="B167" s="233" t="s">
        <v>39</v>
      </c>
      <c r="C167" s="233" t="s">
        <v>69</v>
      </c>
      <c r="D167" s="233" t="s">
        <v>333</v>
      </c>
      <c r="E167" s="233" t="s">
        <v>334</v>
      </c>
      <c r="F167" s="235">
        <v>0.80400000000000005</v>
      </c>
      <c r="G167" s="235">
        <v>0.90200000000000002</v>
      </c>
      <c r="H167" s="235">
        <v>0.79500000000000004</v>
      </c>
      <c r="I167" s="236">
        <v>0</v>
      </c>
      <c r="J167" s="237">
        <v>9.7999999999999976E-2</v>
      </c>
      <c r="K167" s="238">
        <v>-0.10699999999999998</v>
      </c>
      <c r="L167" s="237">
        <v>5.7555555555555582E-2</v>
      </c>
      <c r="M167" s="238">
        <v>-9.38888888888888E-2</v>
      </c>
    </row>
    <row r="168" spans="1:13" s="213" customFormat="1">
      <c r="A168" s="233" t="s">
        <v>19</v>
      </c>
      <c r="B168" s="233" t="s">
        <v>29</v>
      </c>
      <c r="C168" s="233" t="s">
        <v>47</v>
      </c>
      <c r="D168" s="233" t="s">
        <v>335</v>
      </c>
      <c r="E168" s="233" t="s">
        <v>336</v>
      </c>
      <c r="F168" s="235">
        <v>0.85499999999999998</v>
      </c>
      <c r="G168" s="235">
        <v>0.91500000000000004</v>
      </c>
      <c r="H168" s="235">
        <v>0.93400000000000005</v>
      </c>
      <c r="I168" s="236">
        <v>0</v>
      </c>
      <c r="J168" s="237">
        <v>6.0000000000000053E-2</v>
      </c>
      <c r="K168" s="238">
        <v>1.9000000000000017E-2</v>
      </c>
      <c r="L168" s="237">
        <v>5.5000000000000049E-2</v>
      </c>
      <c r="M168" s="238">
        <v>5.4000000000000048E-2</v>
      </c>
    </row>
    <row r="169" spans="1:13" s="213" customFormat="1">
      <c r="A169" s="233" t="s">
        <v>19</v>
      </c>
      <c r="B169" s="233" t="s">
        <v>31</v>
      </c>
      <c r="C169" s="233" t="s">
        <v>45</v>
      </c>
      <c r="D169" s="233" t="s">
        <v>337</v>
      </c>
      <c r="E169" s="233" t="s">
        <v>338</v>
      </c>
      <c r="F169" s="240">
        <v>0.82299999999999995</v>
      </c>
      <c r="G169" s="240">
        <v>0.81599999999999995</v>
      </c>
      <c r="H169" s="240">
        <v>0.81900000000000006</v>
      </c>
      <c r="I169" s="241">
        <v>0</v>
      </c>
      <c r="J169" s="242">
        <v>-7.0000000000000062E-3</v>
      </c>
      <c r="K169" s="243">
        <v>3.0000000000001137E-3</v>
      </c>
      <c r="L169" s="242">
        <v>-7.5294117647058956E-3</v>
      </c>
      <c r="M169" s="243">
        <v>-3.660098522167532E-3</v>
      </c>
    </row>
    <row r="170" spans="1:13" s="213" customFormat="1">
      <c r="A170" s="233" t="s">
        <v>21</v>
      </c>
      <c r="B170" s="233" t="s">
        <v>35</v>
      </c>
      <c r="C170" s="233" t="s">
        <v>55</v>
      </c>
      <c r="D170" s="233" t="s">
        <v>339</v>
      </c>
      <c r="E170" s="233" t="s">
        <v>340</v>
      </c>
      <c r="F170" s="240">
        <v>0.754</v>
      </c>
      <c r="G170" s="240">
        <v>0.77200000000000002</v>
      </c>
      <c r="H170" s="240">
        <v>0.80099999999999993</v>
      </c>
      <c r="I170" s="241">
        <v>0</v>
      </c>
      <c r="J170" s="242">
        <v>1.8000000000000016E-2</v>
      </c>
      <c r="K170" s="243">
        <v>2.8999999999999915E-2</v>
      </c>
      <c r="L170" s="242">
        <v>-7.5454545454545219E-3</v>
      </c>
      <c r="M170" s="243">
        <v>1.4454342984409063E-3</v>
      </c>
    </row>
    <row r="171" spans="1:13" s="213" customFormat="1">
      <c r="A171" s="233" t="s">
        <v>23</v>
      </c>
      <c r="B171" s="233" t="s">
        <v>39</v>
      </c>
      <c r="C171" s="233" t="s">
        <v>69</v>
      </c>
      <c r="D171" s="233" t="s">
        <v>341</v>
      </c>
      <c r="E171" s="233" t="s">
        <v>342</v>
      </c>
      <c r="F171" s="235">
        <v>0.91200000000000003</v>
      </c>
      <c r="G171" s="235">
        <v>0.92400000000000004</v>
      </c>
      <c r="H171" s="235">
        <v>0.92200000000000004</v>
      </c>
      <c r="I171" s="236">
        <v>0</v>
      </c>
      <c r="J171" s="237">
        <v>1.2000000000000011E-2</v>
      </c>
      <c r="K171" s="238">
        <v>-2.0000000000000018E-3</v>
      </c>
      <c r="L171" s="237">
        <v>5.2500000000000879E-3</v>
      </c>
      <c r="M171" s="238">
        <v>3.2500000000000862E-3</v>
      </c>
    </row>
    <row r="172" spans="1:13" s="213" customFormat="1">
      <c r="A172" s="233" t="s">
        <v>23</v>
      </c>
      <c r="B172" s="233" t="s">
        <v>39</v>
      </c>
      <c r="C172" s="233" t="s">
        <v>69</v>
      </c>
      <c r="D172" s="233" t="s">
        <v>343</v>
      </c>
      <c r="E172" s="233" t="s">
        <v>344</v>
      </c>
      <c r="F172" s="235">
        <v>0.93</v>
      </c>
      <c r="G172" s="235">
        <v>0.96499999999999997</v>
      </c>
      <c r="H172" s="235">
        <v>0.84900000000000009</v>
      </c>
      <c r="I172" s="236">
        <v>0</v>
      </c>
      <c r="J172" s="237">
        <v>3.499999999999992E-2</v>
      </c>
      <c r="K172" s="238">
        <v>-0.11599999999999988</v>
      </c>
      <c r="L172" s="237">
        <v>6.4415204678362481E-2</v>
      </c>
      <c r="M172" s="238">
        <v>-8.2428571428571296E-2</v>
      </c>
    </row>
    <row r="173" spans="1:13" s="213" customFormat="1">
      <c r="A173" s="233" t="s">
        <v>19</v>
      </c>
      <c r="B173" s="233" t="s">
        <v>29</v>
      </c>
      <c r="C173" s="233" t="s">
        <v>51</v>
      </c>
      <c r="D173" s="233" t="s">
        <v>345</v>
      </c>
      <c r="E173" s="233" t="s">
        <v>346</v>
      </c>
      <c r="F173" s="235">
        <v>0.90500000000000003</v>
      </c>
      <c r="G173" s="235">
        <v>0.83700000000000008</v>
      </c>
      <c r="H173" s="235">
        <v>0.88099999999999989</v>
      </c>
      <c r="I173" s="236">
        <v>0</v>
      </c>
      <c r="J173" s="237">
        <v>-6.7999999999999949E-2</v>
      </c>
      <c r="K173" s="238">
        <v>4.3999999999999817E-2</v>
      </c>
      <c r="L173" s="237">
        <v>-6.8154639175257659E-2</v>
      </c>
      <c r="M173" s="238">
        <v>-2.6070707070707133E-2</v>
      </c>
    </row>
    <row r="174" spans="1:13" s="213" customFormat="1">
      <c r="A174" s="233" t="s">
        <v>21</v>
      </c>
      <c r="B174" s="233" t="s">
        <v>35</v>
      </c>
      <c r="C174" s="233" t="s">
        <v>55</v>
      </c>
      <c r="D174" s="233" t="s">
        <v>347</v>
      </c>
      <c r="E174" s="233" t="s">
        <v>348</v>
      </c>
      <c r="F174" s="240">
        <v>0.879</v>
      </c>
      <c r="G174" s="240">
        <v>0.88500000000000001</v>
      </c>
      <c r="H174" s="240">
        <v>0.84</v>
      </c>
      <c r="I174" s="241">
        <v>0</v>
      </c>
      <c r="J174" s="242">
        <v>6.0000000000000053E-3</v>
      </c>
      <c r="K174" s="243">
        <v>-4.500000000000004E-2</v>
      </c>
      <c r="L174" s="242">
        <v>-2.0882352941176463E-2</v>
      </c>
      <c r="M174" s="243">
        <v>-8.6530612244897886E-2</v>
      </c>
    </row>
    <row r="175" spans="1:13" s="213" customFormat="1">
      <c r="A175" s="233" t="s">
        <v>25</v>
      </c>
      <c r="B175" s="233" t="s">
        <v>41</v>
      </c>
      <c r="C175" s="233" t="s">
        <v>65</v>
      </c>
      <c r="D175" s="233" t="s">
        <v>349</v>
      </c>
      <c r="E175" s="233" t="s">
        <v>350</v>
      </c>
      <c r="F175" s="240">
        <v>0.88700000000000001</v>
      </c>
      <c r="G175" s="240">
        <v>0.93</v>
      </c>
      <c r="H175" s="240">
        <v>0.79099999999999993</v>
      </c>
      <c r="I175" s="241">
        <v>0</v>
      </c>
      <c r="J175" s="242">
        <v>4.3000000000000038E-2</v>
      </c>
      <c r="K175" s="243">
        <v>-0.13900000000000012</v>
      </c>
      <c r="L175" s="242">
        <v>3.1351351351351364E-2</v>
      </c>
      <c r="M175" s="243">
        <v>-0.13034831460674168</v>
      </c>
    </row>
    <row r="176" spans="1:13" s="213" customFormat="1">
      <c r="A176" s="233" t="s">
        <v>25</v>
      </c>
      <c r="B176" s="233" t="s">
        <v>41</v>
      </c>
      <c r="C176" s="233" t="s">
        <v>63</v>
      </c>
      <c r="D176" s="233" t="s">
        <v>351</v>
      </c>
      <c r="E176" s="233" t="s">
        <v>352</v>
      </c>
      <c r="F176" s="240">
        <v>0.74400000000000011</v>
      </c>
      <c r="G176" s="240">
        <v>0.71400000000000008</v>
      </c>
      <c r="H176" s="240">
        <v>0.88800000000000001</v>
      </c>
      <c r="I176" s="241">
        <v>0</v>
      </c>
      <c r="J176" s="242">
        <v>-3.0000000000000027E-2</v>
      </c>
      <c r="K176" s="243">
        <v>0.17399999999999993</v>
      </c>
      <c r="L176" s="242">
        <v>-9.5999999999999974E-2</v>
      </c>
      <c r="M176" s="243">
        <v>3.8000000000000034E-2</v>
      </c>
    </row>
    <row r="177" spans="1:13" s="213" customFormat="1">
      <c r="A177" s="233" t="s">
        <v>23</v>
      </c>
      <c r="B177" s="233" t="s">
        <v>39</v>
      </c>
      <c r="C177" s="233" t="s">
        <v>69</v>
      </c>
      <c r="D177" s="233" t="s">
        <v>353</v>
      </c>
      <c r="E177" s="233" t="s">
        <v>354</v>
      </c>
      <c r="F177" s="235">
        <v>0.92400000000000004</v>
      </c>
      <c r="G177" s="235">
        <v>0.88200000000000001</v>
      </c>
      <c r="H177" s="235">
        <v>0.8859999999999999</v>
      </c>
      <c r="I177" s="236">
        <v>0</v>
      </c>
      <c r="J177" s="237">
        <v>-4.2000000000000037E-2</v>
      </c>
      <c r="K177" s="238">
        <v>3.9999999999998925E-3</v>
      </c>
      <c r="L177" s="237">
        <v>7.0000000000000062E-3</v>
      </c>
      <c r="M177" s="238">
        <v>3.6538461538458966E-3</v>
      </c>
    </row>
    <row r="178" spans="1:13" s="213" customFormat="1">
      <c r="A178" s="233" t="s">
        <v>19</v>
      </c>
      <c r="B178" s="233" t="s">
        <v>29</v>
      </c>
      <c r="C178" s="233" t="s">
        <v>47</v>
      </c>
      <c r="D178" s="233" t="s">
        <v>355</v>
      </c>
      <c r="E178" s="233" t="s">
        <v>356</v>
      </c>
      <c r="F178" s="235">
        <v>0.79500000000000004</v>
      </c>
      <c r="G178" s="235">
        <v>0.79599999999999993</v>
      </c>
      <c r="H178" s="235">
        <v>0.80900000000000005</v>
      </c>
      <c r="I178" s="236">
        <v>0</v>
      </c>
      <c r="J178" s="237">
        <v>9.9999999999988987E-4</v>
      </c>
      <c r="K178" s="238">
        <v>1.3000000000000123E-2</v>
      </c>
      <c r="L178" s="237">
        <v>-2.1777777777777896E-2</v>
      </c>
      <c r="M178" s="238">
        <v>-1.5827586206896505E-2</v>
      </c>
    </row>
    <row r="179" spans="1:13" s="213" customFormat="1">
      <c r="A179" s="233" t="s">
        <v>25</v>
      </c>
      <c r="B179" s="233" t="s">
        <v>43</v>
      </c>
      <c r="C179" s="233" t="s">
        <v>65</v>
      </c>
      <c r="D179" s="233" t="s">
        <v>357</v>
      </c>
      <c r="E179" s="233" t="s">
        <v>358</v>
      </c>
      <c r="F179" s="240">
        <v>0.68900000000000006</v>
      </c>
      <c r="G179" s="240">
        <v>0.83799999999999997</v>
      </c>
      <c r="H179" s="240">
        <v>0.84400000000000008</v>
      </c>
      <c r="I179" s="241">
        <v>0</v>
      </c>
      <c r="J179" s="242">
        <v>0.14899999999999991</v>
      </c>
      <c r="K179" s="243">
        <v>6.0000000000001164E-3</v>
      </c>
      <c r="L179" s="242">
        <v>-2.200000000000002E-2</v>
      </c>
      <c r="M179" s="243">
        <v>-1.5999999999999903E-2</v>
      </c>
    </row>
    <row r="180" spans="1:13" s="213" customFormat="1">
      <c r="A180" s="233" t="s">
        <v>25</v>
      </c>
      <c r="B180" s="233" t="s">
        <v>41</v>
      </c>
      <c r="C180" s="233" t="s">
        <v>65</v>
      </c>
      <c r="D180" s="233" t="s">
        <v>359</v>
      </c>
      <c r="E180" s="233" t="s">
        <v>360</v>
      </c>
      <c r="F180" s="240">
        <v>0.87400000000000011</v>
      </c>
      <c r="G180" s="240">
        <v>0.75800000000000001</v>
      </c>
      <c r="H180" s="240">
        <v>0.77599999999999991</v>
      </c>
      <c r="I180" s="241">
        <v>0</v>
      </c>
      <c r="J180" s="242">
        <v>-0.1160000000000001</v>
      </c>
      <c r="K180" s="243">
        <v>1.7999999999999905E-2</v>
      </c>
      <c r="L180" s="242">
        <v>-0.15866666666666651</v>
      </c>
      <c r="M180" s="243">
        <v>-0.18233333333333357</v>
      </c>
    </row>
    <row r="181" spans="1:13" s="213" customFormat="1">
      <c r="A181" s="233" t="s">
        <v>19</v>
      </c>
      <c r="B181" s="233" t="s">
        <v>29</v>
      </c>
      <c r="C181" s="233" t="s">
        <v>51</v>
      </c>
      <c r="D181" s="233" t="s">
        <v>361</v>
      </c>
      <c r="E181" s="233" t="s">
        <v>362</v>
      </c>
      <c r="F181" s="235">
        <v>0.89400000000000002</v>
      </c>
      <c r="G181" s="235">
        <v>0.86799999999999999</v>
      </c>
      <c r="H181" s="235">
        <v>0.84499999999999997</v>
      </c>
      <c r="I181" s="236">
        <v>0</v>
      </c>
      <c r="J181" s="237">
        <v>-2.6000000000000023E-2</v>
      </c>
      <c r="K181" s="238">
        <v>-2.300000000000002E-2</v>
      </c>
      <c r="L181" s="237">
        <v>1.6717948717948738E-2</v>
      </c>
      <c r="M181" s="238">
        <v>-5.5000000000000049E-2</v>
      </c>
    </row>
    <row r="182" spans="1:13" s="213" customFormat="1">
      <c r="A182" s="233" t="s">
        <v>25</v>
      </c>
      <c r="B182" s="233" t="s">
        <v>41</v>
      </c>
      <c r="C182" s="233" t="s">
        <v>65</v>
      </c>
      <c r="D182" s="233" t="s">
        <v>363</v>
      </c>
      <c r="E182" s="233" t="s">
        <v>364</v>
      </c>
      <c r="F182" s="240">
        <v>0.65599999999999992</v>
      </c>
      <c r="G182" s="240">
        <v>0.77900000000000003</v>
      </c>
      <c r="H182" s="240">
        <v>0.76800000000000002</v>
      </c>
      <c r="I182" s="241">
        <v>0</v>
      </c>
      <c r="J182" s="242">
        <v>0.12300000000000011</v>
      </c>
      <c r="K182" s="243">
        <v>-1.100000000000001E-2</v>
      </c>
      <c r="L182" s="242">
        <v>7.900000000000007E-2</v>
      </c>
      <c r="M182" s="243">
        <v>4.0727272727272723E-2</v>
      </c>
    </row>
    <row r="183" spans="1:13" s="213" customFormat="1">
      <c r="A183" s="233" t="s">
        <v>21</v>
      </c>
      <c r="B183" s="233" t="s">
        <v>35</v>
      </c>
      <c r="C183" s="233" t="s">
        <v>55</v>
      </c>
      <c r="D183" s="233" t="s">
        <v>365</v>
      </c>
      <c r="E183" s="233" t="s">
        <v>366</v>
      </c>
      <c r="F183" s="240">
        <v>0.85799999999999998</v>
      </c>
      <c r="G183" s="240">
        <v>0.80599999999999994</v>
      </c>
      <c r="H183" s="240">
        <v>0.75599999999999989</v>
      </c>
      <c r="I183" s="241">
        <v>0</v>
      </c>
      <c r="J183" s="242">
        <v>-5.2000000000000046E-2</v>
      </c>
      <c r="K183" s="243">
        <v>-5.0000000000000044E-2</v>
      </c>
      <c r="L183" s="242">
        <v>-7.9714285714285738E-2</v>
      </c>
      <c r="M183" s="243">
        <v>-0.18685714285714283</v>
      </c>
    </row>
    <row r="184" spans="1:13" s="213" customFormat="1">
      <c r="A184" s="233" t="s">
        <v>21</v>
      </c>
      <c r="B184" s="233" t="s">
        <v>35</v>
      </c>
      <c r="C184" s="233" t="s">
        <v>55</v>
      </c>
      <c r="D184" s="233" t="s">
        <v>367</v>
      </c>
      <c r="E184" s="233" t="s">
        <v>368</v>
      </c>
      <c r="F184" s="240">
        <v>0.7659999999999999</v>
      </c>
      <c r="G184" s="240">
        <v>0.78299999999999992</v>
      </c>
      <c r="H184" s="240">
        <v>0.877</v>
      </c>
      <c r="I184" s="241">
        <v>0</v>
      </c>
      <c r="J184" s="242">
        <v>1.7000000000000015E-2</v>
      </c>
      <c r="K184" s="243">
        <v>9.4000000000000083E-2</v>
      </c>
      <c r="L184" s="242">
        <v>-2.7142857142857801E-3</v>
      </c>
      <c r="M184" s="243">
        <v>7.8785714285714126E-2</v>
      </c>
    </row>
    <row r="185" spans="1:13" s="213" customFormat="1">
      <c r="A185" s="233" t="s">
        <v>19</v>
      </c>
      <c r="B185" s="233" t="s">
        <v>31</v>
      </c>
      <c r="C185" s="233" t="s">
        <v>45</v>
      </c>
      <c r="D185" s="233" t="s">
        <v>369</v>
      </c>
      <c r="E185" s="233" t="s">
        <v>370</v>
      </c>
      <c r="F185" s="240">
        <v>0.80900000000000005</v>
      </c>
      <c r="G185" s="240">
        <v>0.81499999999999995</v>
      </c>
      <c r="H185" s="240">
        <v>0.75700000000000001</v>
      </c>
      <c r="I185" s="241">
        <v>0</v>
      </c>
      <c r="J185" s="242">
        <v>5.9999999999998943E-3</v>
      </c>
      <c r="K185" s="243">
        <v>-5.799999999999994E-2</v>
      </c>
      <c r="L185" s="242">
        <v>-5.5128205128205376E-3</v>
      </c>
      <c r="M185" s="243">
        <v>-7.0586206896551706E-2</v>
      </c>
    </row>
    <row r="186" spans="1:13" s="213" customFormat="1">
      <c r="F186" s="244"/>
      <c r="G186" s="244"/>
      <c r="H186" s="244"/>
      <c r="I186" s="244"/>
      <c r="J186" s="244"/>
      <c r="K186" s="244"/>
      <c r="L186" s="244"/>
      <c r="M186" s="244"/>
    </row>
    <row r="187" spans="1:13" s="213" customFormat="1">
      <c r="F187" s="229"/>
      <c r="G187" s="230"/>
      <c r="H187" s="230"/>
      <c r="I187" s="229"/>
    </row>
    <row r="188" spans="1:13" s="213" customFormat="1">
      <c r="A188" s="245" t="s">
        <v>531</v>
      </c>
      <c r="F188" s="229"/>
      <c r="G188" s="230"/>
      <c r="H188" s="230"/>
      <c r="I188" s="229"/>
    </row>
    <row r="189" spans="1:13" s="213" customFormat="1">
      <c r="F189" s="229">
        <v>3</v>
      </c>
      <c r="G189" s="230">
        <v>4</v>
      </c>
      <c r="H189" s="230">
        <v>5</v>
      </c>
      <c r="I189" s="229">
        <v>6</v>
      </c>
    </row>
    <row r="190" spans="1:13" s="213" customFormat="1"/>
    <row r="191" spans="1:13" s="213" customFormat="1">
      <c r="A191" s="363" t="s">
        <v>417</v>
      </c>
      <c r="B191" s="363" t="s">
        <v>418</v>
      </c>
      <c r="C191" s="363" t="s">
        <v>419</v>
      </c>
      <c r="D191" s="364" t="s">
        <v>421</v>
      </c>
      <c r="E191" s="364" t="s">
        <v>422</v>
      </c>
      <c r="F191" s="361" t="s">
        <v>532</v>
      </c>
      <c r="G191" s="361" t="s">
        <v>533</v>
      </c>
      <c r="H191" s="361" t="s">
        <v>534</v>
      </c>
      <c r="I191" s="361" t="s">
        <v>535</v>
      </c>
    </row>
    <row r="192" spans="1:13" s="213" customFormat="1">
      <c r="A192" s="363"/>
      <c r="B192" s="363"/>
      <c r="C192" s="363"/>
      <c r="D192" s="364"/>
      <c r="E192" s="364"/>
      <c r="F192" s="361"/>
      <c r="G192" s="361"/>
      <c r="H192" s="361"/>
      <c r="I192" s="361"/>
    </row>
    <row r="193" spans="1:9" s="213" customFormat="1">
      <c r="A193" s="233"/>
      <c r="B193" s="233"/>
      <c r="C193" s="233"/>
      <c r="D193" s="233" t="s">
        <v>1</v>
      </c>
      <c r="E193" s="233" t="s">
        <v>420</v>
      </c>
      <c r="F193" s="246">
        <v>0</v>
      </c>
      <c r="G193" s="246">
        <v>0.84602222770479862</v>
      </c>
      <c r="H193" s="246">
        <v>0.86020334218647121</v>
      </c>
      <c r="I193" s="246">
        <v>0.85051367497070762</v>
      </c>
    </row>
    <row r="194" spans="1:9" s="213" customFormat="1">
      <c r="A194" s="233"/>
      <c r="B194" s="233"/>
      <c r="C194" s="233"/>
      <c r="D194" s="233" t="s">
        <v>19</v>
      </c>
      <c r="E194" s="233" t="s">
        <v>20</v>
      </c>
      <c r="F194" s="246">
        <v>0</v>
      </c>
      <c r="G194" s="246">
        <v>0.85008775867055442</v>
      </c>
      <c r="H194" s="246">
        <v>0.86282071670967297</v>
      </c>
      <c r="I194" s="246">
        <v>0.85558885768662585</v>
      </c>
    </row>
    <row r="195" spans="1:9" s="213" customFormat="1">
      <c r="A195" s="233"/>
      <c r="B195" s="233"/>
      <c r="C195" s="233"/>
      <c r="D195" s="233" t="s">
        <v>21</v>
      </c>
      <c r="E195" s="233" t="s">
        <v>22</v>
      </c>
      <c r="F195" s="246">
        <v>0</v>
      </c>
      <c r="G195" s="246">
        <v>0.82627302275189596</v>
      </c>
      <c r="H195" s="246">
        <v>0.84511430212521532</v>
      </c>
      <c r="I195" s="246">
        <v>0.83048036188698215</v>
      </c>
    </row>
    <row r="196" spans="1:9" s="213" customFormat="1">
      <c r="A196" s="233"/>
      <c r="B196" s="233"/>
      <c r="C196" s="233"/>
      <c r="D196" s="233" t="s">
        <v>23</v>
      </c>
      <c r="E196" s="233" t="s">
        <v>24</v>
      </c>
      <c r="F196" s="246">
        <v>0</v>
      </c>
      <c r="G196" s="246">
        <v>0.87988854651218151</v>
      </c>
      <c r="H196" s="246">
        <v>0.89185289844462146</v>
      </c>
      <c r="I196" s="246">
        <v>0.87268777508489603</v>
      </c>
    </row>
    <row r="197" spans="1:9" s="213" customFormat="1">
      <c r="A197" s="233"/>
      <c r="B197" s="233"/>
      <c r="C197" s="233"/>
      <c r="D197" s="233" t="s">
        <v>25</v>
      </c>
      <c r="E197" s="233" t="s">
        <v>26</v>
      </c>
      <c r="F197" s="246">
        <v>0</v>
      </c>
      <c r="G197" s="246">
        <v>0.84368956549822627</v>
      </c>
      <c r="H197" s="246">
        <v>0.85604760785938894</v>
      </c>
      <c r="I197" s="246">
        <v>0.84821198868021608</v>
      </c>
    </row>
    <row r="198" spans="1:9" s="213" customFormat="1">
      <c r="A198" s="233"/>
      <c r="B198" s="233"/>
      <c r="C198" s="233"/>
      <c r="D198" s="233" t="s">
        <v>27</v>
      </c>
      <c r="E198" s="233" t="s">
        <v>28</v>
      </c>
      <c r="F198" s="246">
        <v>0</v>
      </c>
      <c r="G198" s="246">
        <v>0.88364183596689228</v>
      </c>
      <c r="H198" s="246">
        <v>0.89411935057648106</v>
      </c>
      <c r="I198" s="246">
        <v>0.8770718232044199</v>
      </c>
    </row>
    <row r="199" spans="1:9" s="213" customFormat="1">
      <c r="A199" s="233"/>
      <c r="B199" s="233"/>
      <c r="C199" s="233"/>
      <c r="D199" s="233" t="s">
        <v>29</v>
      </c>
      <c r="E199" s="233" t="s">
        <v>30</v>
      </c>
      <c r="F199" s="246">
        <v>0</v>
      </c>
      <c r="G199" s="246">
        <v>0.83377302388574237</v>
      </c>
      <c r="H199" s="246">
        <v>0.84903324648021206</v>
      </c>
      <c r="I199" s="246">
        <v>0.841643059490085</v>
      </c>
    </row>
    <row r="200" spans="1:9" s="213" customFormat="1">
      <c r="A200" s="233"/>
      <c r="B200" s="233"/>
      <c r="C200" s="233"/>
      <c r="D200" s="233" t="s">
        <v>31</v>
      </c>
      <c r="E200" s="233" t="s">
        <v>32</v>
      </c>
      <c r="F200" s="246">
        <v>0</v>
      </c>
      <c r="G200" s="246">
        <v>0.87003891295984459</v>
      </c>
      <c r="H200" s="246">
        <v>0.87786918614976461</v>
      </c>
      <c r="I200" s="246">
        <v>0.87172085122446097</v>
      </c>
    </row>
    <row r="201" spans="1:9" s="213" customFormat="1">
      <c r="A201" s="233"/>
      <c r="B201" s="233"/>
      <c r="C201" s="233"/>
      <c r="D201" s="233" t="s">
        <v>33</v>
      </c>
      <c r="E201" s="233" t="s">
        <v>34</v>
      </c>
      <c r="F201" s="246">
        <v>0</v>
      </c>
      <c r="G201" s="246">
        <v>0.78669914738124236</v>
      </c>
      <c r="H201" s="246">
        <v>0.81189529687167483</v>
      </c>
      <c r="I201" s="246">
        <v>0.81190770498557885</v>
      </c>
    </row>
    <row r="202" spans="1:9" s="213" customFormat="1">
      <c r="A202" s="233"/>
      <c r="B202" s="233"/>
      <c r="C202" s="233"/>
      <c r="D202" s="233" t="s">
        <v>35</v>
      </c>
      <c r="E202" s="233" t="s">
        <v>36</v>
      </c>
      <c r="F202" s="246">
        <v>0</v>
      </c>
      <c r="G202" s="246">
        <v>0.841702445398544</v>
      </c>
      <c r="H202" s="246">
        <v>0.86240830202182861</v>
      </c>
      <c r="I202" s="246">
        <v>0.84024753609901448</v>
      </c>
    </row>
    <row r="203" spans="1:9" s="213" customFormat="1">
      <c r="A203" s="233"/>
      <c r="B203" s="233"/>
      <c r="C203" s="233"/>
      <c r="D203" s="233" t="s">
        <v>37</v>
      </c>
      <c r="E203" s="233" t="s">
        <v>38</v>
      </c>
      <c r="F203" s="246">
        <v>0</v>
      </c>
      <c r="G203" s="246">
        <v>0.83695223055665224</v>
      </c>
      <c r="H203" s="246">
        <v>0.8525291828793774</v>
      </c>
      <c r="I203" s="246">
        <v>0.83970687711386693</v>
      </c>
    </row>
    <row r="204" spans="1:9" s="213" customFormat="1">
      <c r="A204" s="233"/>
      <c r="B204" s="233"/>
      <c r="C204" s="233"/>
      <c r="D204" s="233" t="s">
        <v>39</v>
      </c>
      <c r="E204" s="233" t="s">
        <v>40</v>
      </c>
      <c r="F204" s="246">
        <v>0</v>
      </c>
      <c r="G204" s="246">
        <v>0.87988854651218151</v>
      </c>
      <c r="H204" s="246">
        <v>0.89185289844462146</v>
      </c>
      <c r="I204" s="246">
        <v>0.87268777508489603</v>
      </c>
    </row>
    <row r="205" spans="1:9" s="213" customFormat="1">
      <c r="A205" s="233"/>
      <c r="B205" s="233"/>
      <c r="C205" s="233"/>
      <c r="D205" s="233" t="s">
        <v>41</v>
      </c>
      <c r="E205" s="233" t="s">
        <v>42</v>
      </c>
      <c r="F205" s="246">
        <v>0</v>
      </c>
      <c r="G205" s="246">
        <v>0.84738369194639485</v>
      </c>
      <c r="H205" s="246">
        <v>0.86066109156207293</v>
      </c>
      <c r="I205" s="246">
        <v>0.83562213899292548</v>
      </c>
    </row>
    <row r="206" spans="1:9" s="213" customFormat="1">
      <c r="A206" s="233"/>
      <c r="B206" s="233"/>
      <c r="C206" s="233"/>
      <c r="D206" s="233" t="s">
        <v>43</v>
      </c>
      <c r="E206" s="233" t="s">
        <v>44</v>
      </c>
      <c r="F206" s="246">
        <v>0</v>
      </c>
      <c r="G206" s="246">
        <v>0.84336965187350521</v>
      </c>
      <c r="H206" s="246">
        <v>0.85471563739953205</v>
      </c>
      <c r="I206" s="246">
        <v>0.85895054562340378</v>
      </c>
    </row>
    <row r="207" spans="1:9" s="213" customFormat="1">
      <c r="A207" s="233"/>
      <c r="B207" s="233"/>
      <c r="C207" s="233"/>
      <c r="D207" s="233" t="s">
        <v>45</v>
      </c>
      <c r="E207" s="233" t="s">
        <v>46</v>
      </c>
      <c r="F207" s="246">
        <v>0</v>
      </c>
      <c r="G207" s="246">
        <v>0.87003891295984459</v>
      </c>
      <c r="H207" s="246">
        <v>0.87786918614976461</v>
      </c>
      <c r="I207" s="246">
        <v>0.87172085122446097</v>
      </c>
    </row>
    <row r="208" spans="1:9" s="213" customFormat="1">
      <c r="A208" s="233"/>
      <c r="B208" s="233"/>
      <c r="C208" s="233"/>
      <c r="D208" s="233" t="s">
        <v>47</v>
      </c>
      <c r="E208" s="233" t="s">
        <v>48</v>
      </c>
      <c r="F208" s="246">
        <v>0</v>
      </c>
      <c r="G208" s="246">
        <v>0.82157362703681347</v>
      </c>
      <c r="H208" s="246">
        <v>0.84098150478406419</v>
      </c>
      <c r="I208" s="246">
        <v>0.84819162436548223</v>
      </c>
    </row>
    <row r="209" spans="1:9" s="213" customFormat="1">
      <c r="A209" s="233"/>
      <c r="B209" s="233"/>
      <c r="C209" s="233"/>
      <c r="D209" s="233" t="s">
        <v>49</v>
      </c>
      <c r="E209" s="233" t="s">
        <v>50</v>
      </c>
      <c r="F209" s="246">
        <v>0</v>
      </c>
      <c r="G209" s="246">
        <v>0.88621447028423761</v>
      </c>
      <c r="H209" s="246">
        <v>0.89640281045038872</v>
      </c>
      <c r="I209" s="246">
        <v>0.88188277087033751</v>
      </c>
    </row>
    <row r="210" spans="1:9" s="213" customFormat="1">
      <c r="A210" s="233"/>
      <c r="B210" s="233"/>
      <c r="C210" s="233"/>
      <c r="D210" s="233" t="s">
        <v>51</v>
      </c>
      <c r="E210" s="233" t="s">
        <v>52</v>
      </c>
      <c r="F210" s="246">
        <v>0</v>
      </c>
      <c r="G210" s="246">
        <v>0.83809523809523812</v>
      </c>
      <c r="H210" s="246">
        <v>0.85115408608858389</v>
      </c>
      <c r="I210" s="246">
        <v>0.82202944269190326</v>
      </c>
    </row>
    <row r="211" spans="1:9" s="213" customFormat="1">
      <c r="A211" s="233"/>
      <c r="B211" s="233"/>
      <c r="C211" s="233"/>
      <c r="D211" s="233" t="s">
        <v>53</v>
      </c>
      <c r="E211" s="233" t="s">
        <v>54</v>
      </c>
      <c r="F211" s="246">
        <v>0</v>
      </c>
      <c r="G211" s="246">
        <v>0.83110381616741902</v>
      </c>
      <c r="H211" s="246">
        <v>0.8376145454545455</v>
      </c>
      <c r="I211" s="246">
        <v>0.84002470660901796</v>
      </c>
    </row>
    <row r="212" spans="1:9" s="213" customFormat="1">
      <c r="A212" s="233"/>
      <c r="B212" s="233"/>
      <c r="C212" s="233"/>
      <c r="D212" s="233" t="s">
        <v>55</v>
      </c>
      <c r="E212" s="233" t="s">
        <v>56</v>
      </c>
      <c r="F212" s="246">
        <v>0</v>
      </c>
      <c r="G212" s="246">
        <v>0.84168618266978923</v>
      </c>
      <c r="H212" s="246">
        <v>0.86626613262127283</v>
      </c>
      <c r="I212" s="246">
        <v>0.84364344861178764</v>
      </c>
    </row>
    <row r="213" spans="1:9" s="213" customFormat="1">
      <c r="A213" s="233"/>
      <c r="B213" s="233"/>
      <c r="C213" s="233"/>
      <c r="D213" s="233" t="s">
        <v>57</v>
      </c>
      <c r="E213" s="233" t="s">
        <v>58</v>
      </c>
      <c r="F213" s="246">
        <v>0</v>
      </c>
      <c r="G213" s="246">
        <v>0.79875518672199175</v>
      </c>
      <c r="H213" s="246">
        <v>0.82813206693803709</v>
      </c>
      <c r="I213" s="246">
        <v>0.81060606060606055</v>
      </c>
    </row>
    <row r="214" spans="1:9" s="213" customFormat="1">
      <c r="A214" s="233"/>
      <c r="B214" s="233"/>
      <c r="C214" s="233"/>
      <c r="D214" s="233" t="s">
        <v>59</v>
      </c>
      <c r="E214" s="233" t="s">
        <v>60</v>
      </c>
      <c r="F214" s="246">
        <v>0</v>
      </c>
      <c r="G214" s="246">
        <v>0.83305588585017831</v>
      </c>
      <c r="H214" s="246">
        <v>0.84478728377746615</v>
      </c>
      <c r="I214" s="246">
        <v>0.83578352180936988</v>
      </c>
    </row>
    <row r="215" spans="1:9" s="213" customFormat="1">
      <c r="A215" s="233"/>
      <c r="B215" s="233"/>
      <c r="C215" s="233"/>
      <c r="D215" s="233" t="s">
        <v>61</v>
      </c>
      <c r="E215" s="233" t="s">
        <v>62</v>
      </c>
      <c r="F215" s="246">
        <v>0</v>
      </c>
      <c r="G215" s="246">
        <v>0.8344080788417082</v>
      </c>
      <c r="H215" s="246">
        <v>0.85011086474501107</v>
      </c>
      <c r="I215" s="246">
        <v>0.86963896292706566</v>
      </c>
    </row>
    <row r="216" spans="1:9" s="213" customFormat="1">
      <c r="A216" s="233"/>
      <c r="B216" s="233"/>
      <c r="C216" s="233"/>
      <c r="D216" s="233" t="s">
        <v>63</v>
      </c>
      <c r="E216" s="233" t="s">
        <v>64</v>
      </c>
      <c r="F216" s="246">
        <v>0</v>
      </c>
      <c r="G216" s="246">
        <v>0.8421319504465572</v>
      </c>
      <c r="H216" s="246">
        <v>0.85760472308124824</v>
      </c>
      <c r="I216" s="246">
        <v>0.83359948898115621</v>
      </c>
    </row>
    <row r="217" spans="1:9" s="213" customFormat="1">
      <c r="A217" s="233"/>
      <c r="B217" s="233"/>
      <c r="C217" s="233"/>
      <c r="D217" s="233" t="s">
        <v>65</v>
      </c>
      <c r="E217" s="233" t="s">
        <v>66</v>
      </c>
      <c r="F217" s="246">
        <v>0</v>
      </c>
      <c r="G217" s="246">
        <v>0.84344957966292577</v>
      </c>
      <c r="H217" s="246">
        <v>0.8535744022838111</v>
      </c>
      <c r="I217" s="246">
        <v>0.82985796313085525</v>
      </c>
    </row>
    <row r="218" spans="1:9" s="213" customFormat="1">
      <c r="A218" s="233"/>
      <c r="B218" s="233"/>
      <c r="C218" s="233"/>
      <c r="D218" s="233" t="s">
        <v>67</v>
      </c>
      <c r="E218" s="233" t="s">
        <v>68</v>
      </c>
      <c r="F218" s="246">
        <v>0</v>
      </c>
      <c r="G218" s="246">
        <v>0.85460119264257117</v>
      </c>
      <c r="H218" s="246">
        <v>0.86356659694113169</v>
      </c>
      <c r="I218" s="246">
        <v>0.85183698052599877</v>
      </c>
    </row>
    <row r="219" spans="1:9" s="213" customFormat="1">
      <c r="A219" s="233"/>
      <c r="B219" s="233"/>
      <c r="C219" s="233"/>
      <c r="D219" s="233" t="s">
        <v>69</v>
      </c>
      <c r="E219" s="233" t="s">
        <v>70</v>
      </c>
      <c r="F219" s="246">
        <v>0</v>
      </c>
      <c r="G219" s="246">
        <v>0.87988854651218151</v>
      </c>
      <c r="H219" s="246">
        <v>0.89185289844462146</v>
      </c>
      <c r="I219" s="246">
        <v>0.87268777508489603</v>
      </c>
    </row>
    <row r="220" spans="1:9" s="213" customFormat="1">
      <c r="A220" s="233" t="s">
        <v>23</v>
      </c>
      <c r="B220" s="233" t="s">
        <v>39</v>
      </c>
      <c r="C220" s="233" t="s">
        <v>69</v>
      </c>
      <c r="D220" s="233" t="s">
        <v>71</v>
      </c>
      <c r="E220" s="233" t="s">
        <v>72</v>
      </c>
      <c r="F220" s="246">
        <v>0</v>
      </c>
      <c r="G220" s="246">
        <v>0.8928571428571429</v>
      </c>
      <c r="H220" s="246">
        <v>0.9</v>
      </c>
      <c r="I220" s="246">
        <v>0.7</v>
      </c>
    </row>
    <row r="221" spans="1:9" s="213" customFormat="1">
      <c r="A221" s="233" t="s">
        <v>23</v>
      </c>
      <c r="B221" s="233" t="s">
        <v>39</v>
      </c>
      <c r="C221" s="233" t="s">
        <v>69</v>
      </c>
      <c r="D221" s="233" t="s">
        <v>73</v>
      </c>
      <c r="E221" s="233" t="s">
        <v>74</v>
      </c>
      <c r="F221" s="246">
        <v>0</v>
      </c>
      <c r="G221" s="246">
        <v>0.76790123456790127</v>
      </c>
      <c r="H221" s="246">
        <v>0.81481481481481477</v>
      </c>
      <c r="I221" s="246">
        <v>0.81481481481481477</v>
      </c>
    </row>
    <row r="222" spans="1:9" s="213" customFormat="1">
      <c r="A222" s="233" t="s">
        <v>19</v>
      </c>
      <c r="B222" s="233" t="s">
        <v>31</v>
      </c>
      <c r="C222" s="233" t="s">
        <v>45</v>
      </c>
      <c r="D222" s="233" t="s">
        <v>75</v>
      </c>
      <c r="E222" s="233" t="s">
        <v>76</v>
      </c>
      <c r="F222" s="246">
        <v>0</v>
      </c>
      <c r="G222" s="246">
        <v>0.85</v>
      </c>
      <c r="H222" s="246">
        <v>0.85</v>
      </c>
      <c r="I222" s="246">
        <v>0.86</v>
      </c>
    </row>
    <row r="223" spans="1:9" s="213" customFormat="1">
      <c r="A223" s="233" t="s">
        <v>25</v>
      </c>
      <c r="B223" s="233" t="s">
        <v>43</v>
      </c>
      <c r="C223" s="233" t="s">
        <v>65</v>
      </c>
      <c r="D223" s="233" t="s">
        <v>77</v>
      </c>
      <c r="E223" s="233" t="s">
        <v>78</v>
      </c>
      <c r="F223" s="246">
        <v>0</v>
      </c>
      <c r="G223" s="246">
        <v>0.87058823529411766</v>
      </c>
      <c r="H223" s="246">
        <v>0.87777777777777777</v>
      </c>
      <c r="I223" s="246">
        <v>0.87692307692307692</v>
      </c>
    </row>
    <row r="224" spans="1:9" s="213" customFormat="1">
      <c r="A224" s="233" t="s">
        <v>21</v>
      </c>
      <c r="B224" s="233" t="s">
        <v>37</v>
      </c>
      <c r="C224" s="233" t="s">
        <v>57</v>
      </c>
      <c r="D224" s="233" t="s">
        <v>79</v>
      </c>
      <c r="E224" s="233" t="s">
        <v>80</v>
      </c>
      <c r="F224" s="246">
        <v>0</v>
      </c>
      <c r="G224" s="246">
        <v>0.75</v>
      </c>
      <c r="H224" s="246">
        <v>0.8</v>
      </c>
      <c r="I224" s="246">
        <v>0.8</v>
      </c>
    </row>
    <row r="225" spans="1:9" s="213" customFormat="1">
      <c r="A225" s="233" t="s">
        <v>23</v>
      </c>
      <c r="B225" s="233" t="s">
        <v>39</v>
      </c>
      <c r="C225" s="233" t="s">
        <v>69</v>
      </c>
      <c r="D225" s="233" t="s">
        <v>81</v>
      </c>
      <c r="E225" s="233" t="s">
        <v>82</v>
      </c>
      <c r="F225" s="246">
        <v>0</v>
      </c>
      <c r="G225" s="246">
        <v>0.9</v>
      </c>
      <c r="H225" s="246">
        <v>0.9</v>
      </c>
      <c r="I225" s="246">
        <v>0.9</v>
      </c>
    </row>
    <row r="226" spans="1:9" s="213" customFormat="1">
      <c r="A226" s="233" t="s">
        <v>21</v>
      </c>
      <c r="B226" s="233" t="s">
        <v>35</v>
      </c>
      <c r="C226" s="233" t="s">
        <v>55</v>
      </c>
      <c r="D226" s="233" t="s">
        <v>83</v>
      </c>
      <c r="E226" s="233" t="s">
        <v>84</v>
      </c>
      <c r="F226" s="246">
        <v>0</v>
      </c>
      <c r="G226" s="246">
        <v>0.86868686868686884</v>
      </c>
      <c r="H226" s="246">
        <v>0.86868686868686884</v>
      </c>
      <c r="I226" s="246">
        <v>0.80135823429541597</v>
      </c>
    </row>
    <row r="227" spans="1:9" s="213" customFormat="1">
      <c r="A227" s="233" t="s">
        <v>19</v>
      </c>
      <c r="B227" s="233" t="s">
        <v>29</v>
      </c>
      <c r="C227" s="233" t="s">
        <v>47</v>
      </c>
      <c r="D227" s="233" t="s">
        <v>85</v>
      </c>
      <c r="E227" s="233" t="s">
        <v>86</v>
      </c>
      <c r="F227" s="246">
        <v>0</v>
      </c>
      <c r="G227" s="246">
        <v>0.95081967213114749</v>
      </c>
      <c r="H227" s="246">
        <v>0.95454545454545459</v>
      </c>
      <c r="I227" s="246">
        <v>0.9375</v>
      </c>
    </row>
    <row r="228" spans="1:9" s="213" customFormat="1">
      <c r="A228" s="233" t="s">
        <v>19</v>
      </c>
      <c r="B228" s="233" t="s">
        <v>29</v>
      </c>
      <c r="C228" s="233" t="s">
        <v>47</v>
      </c>
      <c r="D228" s="233" t="s">
        <v>87</v>
      </c>
      <c r="E228" s="233" t="s">
        <v>88</v>
      </c>
      <c r="F228" s="246">
        <v>0</v>
      </c>
      <c r="G228" s="246">
        <v>0.8666666666666667</v>
      </c>
      <c r="H228" s="246">
        <v>0.9</v>
      </c>
      <c r="I228" s="246">
        <v>0.9</v>
      </c>
    </row>
    <row r="229" spans="1:9" s="213" customFormat="1">
      <c r="A229" s="233" t="s">
        <v>19</v>
      </c>
      <c r="B229" s="233" t="s">
        <v>29</v>
      </c>
      <c r="C229" s="233" t="s">
        <v>47</v>
      </c>
      <c r="D229" s="233" t="s">
        <v>89</v>
      </c>
      <c r="E229" s="233" t="s">
        <v>90</v>
      </c>
      <c r="F229" s="246">
        <v>0</v>
      </c>
      <c r="G229" s="246">
        <v>0.82099999999999995</v>
      </c>
      <c r="H229" s="246">
        <v>0.86</v>
      </c>
      <c r="I229" s="246">
        <v>0.88592800374006542</v>
      </c>
    </row>
    <row r="230" spans="1:9" s="213" customFormat="1">
      <c r="A230" s="233" t="s">
        <v>25</v>
      </c>
      <c r="B230" s="233" t="s">
        <v>43</v>
      </c>
      <c r="C230" s="233" t="s">
        <v>67</v>
      </c>
      <c r="D230" s="233" t="s">
        <v>91</v>
      </c>
      <c r="E230" s="233" t="s">
        <v>92</v>
      </c>
      <c r="F230" s="246">
        <v>0</v>
      </c>
      <c r="G230" s="246">
        <v>0.84769445738239402</v>
      </c>
      <c r="H230" s="246">
        <v>0.85468095016301815</v>
      </c>
      <c r="I230" s="246">
        <v>0.8395652173913043</v>
      </c>
    </row>
    <row r="231" spans="1:9" s="213" customFormat="1">
      <c r="A231" s="233" t="s">
        <v>25</v>
      </c>
      <c r="B231" s="233" t="s">
        <v>41</v>
      </c>
      <c r="C231" s="233" t="s">
        <v>65</v>
      </c>
      <c r="D231" s="233" t="s">
        <v>93</v>
      </c>
      <c r="E231" s="233" t="s">
        <v>94</v>
      </c>
      <c r="F231" s="246">
        <v>0</v>
      </c>
      <c r="G231" s="246">
        <v>0.8125</v>
      </c>
      <c r="H231" s="246">
        <v>0.8125</v>
      </c>
      <c r="I231" s="246">
        <v>0.8125</v>
      </c>
    </row>
    <row r="232" spans="1:9" s="213" customFormat="1">
      <c r="A232" s="233" t="s">
        <v>19</v>
      </c>
      <c r="B232" s="233" t="s">
        <v>31</v>
      </c>
      <c r="C232" s="233" t="s">
        <v>45</v>
      </c>
      <c r="D232" s="233" t="s">
        <v>95</v>
      </c>
      <c r="E232" s="233" t="s">
        <v>96</v>
      </c>
      <c r="F232" s="246">
        <v>0</v>
      </c>
      <c r="G232" s="246">
        <v>0.94</v>
      </c>
      <c r="H232" s="246">
        <v>0.95</v>
      </c>
      <c r="I232" s="246">
        <v>0.89</v>
      </c>
    </row>
    <row r="233" spans="1:9" s="213" customFormat="1">
      <c r="A233" s="233" t="s">
        <v>23</v>
      </c>
      <c r="B233" s="233" t="s">
        <v>39</v>
      </c>
      <c r="C233" s="233" t="s">
        <v>69</v>
      </c>
      <c r="D233" s="233" t="s">
        <v>97</v>
      </c>
      <c r="E233" s="233" t="s">
        <v>98</v>
      </c>
      <c r="F233" s="246">
        <v>0</v>
      </c>
      <c r="G233" s="246">
        <v>0.85621933411214957</v>
      </c>
      <c r="H233" s="246">
        <v>0.88640332943925249</v>
      </c>
      <c r="I233" s="246">
        <v>0.9017857142857143</v>
      </c>
    </row>
    <row r="234" spans="1:9" s="213" customFormat="1">
      <c r="A234" s="233" t="s">
        <v>25</v>
      </c>
      <c r="B234" s="233" t="s">
        <v>41</v>
      </c>
      <c r="C234" s="233" t="s">
        <v>63</v>
      </c>
      <c r="D234" s="233" t="s">
        <v>99</v>
      </c>
      <c r="E234" s="233" t="s">
        <v>100</v>
      </c>
      <c r="F234" s="246">
        <v>0</v>
      </c>
      <c r="G234" s="246">
        <v>0.85054347826086951</v>
      </c>
      <c r="H234" s="246">
        <v>0.89058524173027986</v>
      </c>
      <c r="I234" s="246">
        <v>0.82985074626865674</v>
      </c>
    </row>
    <row r="235" spans="1:9" s="213" customFormat="1">
      <c r="A235" s="233" t="s">
        <v>25</v>
      </c>
      <c r="B235" s="233" t="s">
        <v>43</v>
      </c>
      <c r="C235" s="233" t="s">
        <v>61</v>
      </c>
      <c r="D235" s="233" t="s">
        <v>101</v>
      </c>
      <c r="E235" s="233" t="s">
        <v>102</v>
      </c>
      <c r="F235" s="246">
        <v>0</v>
      </c>
      <c r="G235" s="246">
        <v>0.75</v>
      </c>
      <c r="H235" s="246">
        <v>0.75</v>
      </c>
      <c r="I235" s="246">
        <v>0.87142857142857144</v>
      </c>
    </row>
    <row r="236" spans="1:9" s="213" customFormat="1">
      <c r="A236" s="233" t="s">
        <v>23</v>
      </c>
      <c r="B236" s="233" t="s">
        <v>39</v>
      </c>
      <c r="C236" s="233" t="s">
        <v>69</v>
      </c>
      <c r="D236" s="233" t="s">
        <v>103</v>
      </c>
      <c r="E236" s="233" t="s">
        <v>104</v>
      </c>
      <c r="F236" s="246">
        <v>0</v>
      </c>
      <c r="G236" s="246">
        <v>0.84823529411764698</v>
      </c>
      <c r="H236" s="246">
        <v>0.87294117647058822</v>
      </c>
      <c r="I236" s="246">
        <v>0.93647058823529405</v>
      </c>
    </row>
    <row r="237" spans="1:9" s="213" customFormat="1">
      <c r="A237" s="233" t="s">
        <v>25</v>
      </c>
      <c r="B237" s="233" t="s">
        <v>41</v>
      </c>
      <c r="C237" s="233" t="s">
        <v>65</v>
      </c>
      <c r="D237" s="233" t="s">
        <v>105</v>
      </c>
      <c r="E237" s="233" t="s">
        <v>106</v>
      </c>
      <c r="F237" s="246">
        <v>0</v>
      </c>
      <c r="G237" s="246">
        <v>0.85985401459854016</v>
      </c>
      <c r="H237" s="246">
        <v>0.85985401459854016</v>
      </c>
      <c r="I237" s="246">
        <v>0.75036927621861149</v>
      </c>
    </row>
    <row r="238" spans="1:9" s="213" customFormat="1">
      <c r="A238" s="233" t="s">
        <v>19</v>
      </c>
      <c r="B238" s="233" t="s">
        <v>29</v>
      </c>
      <c r="C238" s="233" t="s">
        <v>47</v>
      </c>
      <c r="D238" s="233" t="s">
        <v>107</v>
      </c>
      <c r="E238" s="233" t="s">
        <v>108</v>
      </c>
      <c r="F238" s="246">
        <v>0</v>
      </c>
      <c r="G238" s="246">
        <v>0.82352941176470584</v>
      </c>
      <c r="H238" s="246">
        <v>0.83628318584070793</v>
      </c>
      <c r="I238" s="246">
        <v>0.83703703703703702</v>
      </c>
    </row>
    <row r="239" spans="1:9" s="213" customFormat="1">
      <c r="A239" s="233" t="s">
        <v>19</v>
      </c>
      <c r="B239" s="233" t="s">
        <v>31</v>
      </c>
      <c r="C239" s="233" t="s">
        <v>45</v>
      </c>
      <c r="D239" s="233" t="s">
        <v>109</v>
      </c>
      <c r="E239" s="233" t="s">
        <v>110</v>
      </c>
      <c r="F239" s="246">
        <v>0</v>
      </c>
      <c r="G239" s="246">
        <v>0.73750000000000004</v>
      </c>
      <c r="H239" s="246">
        <v>0.78749999999999998</v>
      </c>
      <c r="I239" s="246">
        <v>0.8</v>
      </c>
    </row>
    <row r="240" spans="1:9" s="213" customFormat="1">
      <c r="A240" s="233" t="s">
        <v>21</v>
      </c>
      <c r="B240" s="233" t="s">
        <v>37</v>
      </c>
      <c r="C240" s="233" t="s">
        <v>59</v>
      </c>
      <c r="D240" s="233" t="s">
        <v>111</v>
      </c>
      <c r="E240" s="233" t="s">
        <v>112</v>
      </c>
      <c r="F240" s="246">
        <v>0</v>
      </c>
      <c r="G240" s="246">
        <v>0.86633663366336633</v>
      </c>
      <c r="H240" s="246">
        <v>0.86633663366336633</v>
      </c>
      <c r="I240" s="246">
        <v>0.82099999999999995</v>
      </c>
    </row>
    <row r="241" spans="1:9" s="213" customFormat="1">
      <c r="A241" s="233" t="s">
        <v>23</v>
      </c>
      <c r="B241" s="233" t="s">
        <v>39</v>
      </c>
      <c r="C241" s="233" t="s">
        <v>69</v>
      </c>
      <c r="D241" s="233" t="s">
        <v>113</v>
      </c>
      <c r="E241" s="233" t="s">
        <v>114</v>
      </c>
      <c r="F241" s="246">
        <v>0</v>
      </c>
      <c r="G241" s="246">
        <v>0.94117647058823517</v>
      </c>
      <c r="H241" s="246">
        <v>0.94444444444444442</v>
      </c>
      <c r="I241" s="246">
        <v>0.86086956521739133</v>
      </c>
    </row>
    <row r="242" spans="1:9" s="213" customFormat="1">
      <c r="A242" s="233" t="s">
        <v>21</v>
      </c>
      <c r="B242" s="233" t="s">
        <v>37</v>
      </c>
      <c r="C242" s="233" t="s">
        <v>57</v>
      </c>
      <c r="D242" s="233" t="s">
        <v>115</v>
      </c>
      <c r="E242" s="233" t="s">
        <v>116</v>
      </c>
      <c r="F242" s="246">
        <v>0</v>
      </c>
      <c r="G242" s="246">
        <v>0.86250000000000004</v>
      </c>
      <c r="H242" s="246">
        <v>0.9375</v>
      </c>
      <c r="I242" s="246">
        <v>0.95522388059701491</v>
      </c>
    </row>
    <row r="243" spans="1:9" s="213" customFormat="1">
      <c r="A243" s="233" t="s">
        <v>19</v>
      </c>
      <c r="B243" s="233" t="s">
        <v>29</v>
      </c>
      <c r="C243" s="233" t="s">
        <v>51</v>
      </c>
      <c r="D243" s="233" t="s">
        <v>117</v>
      </c>
      <c r="E243" s="233" t="s">
        <v>118</v>
      </c>
      <c r="F243" s="246">
        <v>0</v>
      </c>
      <c r="G243" s="246">
        <v>0.875</v>
      </c>
      <c r="H243" s="246">
        <v>0.9</v>
      </c>
      <c r="I243" s="246">
        <v>0.88414634146341464</v>
      </c>
    </row>
    <row r="244" spans="1:9" s="213" customFormat="1">
      <c r="A244" s="233" t="s">
        <v>19</v>
      </c>
      <c r="B244" s="233" t="s">
        <v>29</v>
      </c>
      <c r="C244" s="233" t="s">
        <v>51</v>
      </c>
      <c r="D244" s="233" t="s">
        <v>119</v>
      </c>
      <c r="E244" s="233" t="s">
        <v>120</v>
      </c>
      <c r="F244" s="246">
        <v>0</v>
      </c>
      <c r="G244" s="246">
        <v>0.8</v>
      </c>
      <c r="H244" s="246">
        <v>0.8</v>
      </c>
      <c r="I244" s="246">
        <v>0.81818181818181823</v>
      </c>
    </row>
    <row r="245" spans="1:9" s="213" customFormat="1">
      <c r="A245" s="233" t="s">
        <v>23</v>
      </c>
      <c r="B245" s="233" t="s">
        <v>39</v>
      </c>
      <c r="C245" s="233" t="s">
        <v>69</v>
      </c>
      <c r="D245" s="233" t="s">
        <v>121</v>
      </c>
      <c r="E245" s="233" t="s">
        <v>122</v>
      </c>
      <c r="F245" s="246">
        <v>0</v>
      </c>
      <c r="G245" s="246">
        <v>1</v>
      </c>
      <c r="H245" s="246">
        <v>1</v>
      </c>
      <c r="I245" s="246">
        <v>0.85</v>
      </c>
    </row>
    <row r="246" spans="1:9" s="213" customFormat="1">
      <c r="A246" s="233" t="s">
        <v>25</v>
      </c>
      <c r="B246" s="233" t="s">
        <v>43</v>
      </c>
      <c r="C246" s="233" t="s">
        <v>61</v>
      </c>
      <c r="D246" s="233" t="s">
        <v>123</v>
      </c>
      <c r="E246" s="233" t="s">
        <v>124</v>
      </c>
      <c r="F246" s="246">
        <v>0</v>
      </c>
      <c r="G246" s="246">
        <v>0.84330484330484334</v>
      </c>
      <c r="H246" s="246">
        <v>0.86</v>
      </c>
      <c r="I246" s="246">
        <v>0.90106007067137805</v>
      </c>
    </row>
    <row r="247" spans="1:9" s="213" customFormat="1">
      <c r="A247" s="233" t="s">
        <v>19</v>
      </c>
      <c r="B247" s="233" t="s">
        <v>27</v>
      </c>
      <c r="C247" s="233" t="s">
        <v>49</v>
      </c>
      <c r="D247" s="233" t="s">
        <v>125</v>
      </c>
      <c r="E247" s="233" t="s">
        <v>126</v>
      </c>
      <c r="F247" s="246">
        <v>0</v>
      </c>
      <c r="G247" s="246">
        <v>0.85555555555555562</v>
      </c>
      <c r="H247" s="246">
        <v>0.85677749360613797</v>
      </c>
      <c r="I247" s="246">
        <v>0.86029411764705888</v>
      </c>
    </row>
    <row r="248" spans="1:9" s="213" customFormat="1">
      <c r="A248" s="233" t="s">
        <v>21</v>
      </c>
      <c r="B248" s="233" t="s">
        <v>35</v>
      </c>
      <c r="C248" s="233" t="s">
        <v>55</v>
      </c>
      <c r="D248" s="233" t="s">
        <v>127</v>
      </c>
      <c r="E248" s="233" t="s">
        <v>128</v>
      </c>
      <c r="F248" s="246">
        <v>0</v>
      </c>
      <c r="G248" s="246">
        <v>0.83529411764705885</v>
      </c>
      <c r="H248" s="246">
        <v>0.86470588235294121</v>
      </c>
      <c r="I248" s="246">
        <v>0.8</v>
      </c>
    </row>
    <row r="249" spans="1:9" s="213" customFormat="1">
      <c r="A249" s="233" t="s">
        <v>23</v>
      </c>
      <c r="B249" s="233" t="s">
        <v>39</v>
      </c>
      <c r="C249" s="233" t="s">
        <v>69</v>
      </c>
      <c r="D249" s="233" t="s">
        <v>129</v>
      </c>
      <c r="E249" s="233" t="s">
        <v>130</v>
      </c>
      <c r="F249" s="246">
        <v>0</v>
      </c>
      <c r="G249" s="246">
        <v>0.8666666666666667</v>
      </c>
      <c r="H249" s="246">
        <v>0.88</v>
      </c>
      <c r="I249" s="246">
        <v>0.88</v>
      </c>
    </row>
    <row r="250" spans="1:9" s="213" customFormat="1">
      <c r="A250" s="233" t="s">
        <v>19</v>
      </c>
      <c r="B250" s="233" t="s">
        <v>29</v>
      </c>
      <c r="C250" s="233" t="s">
        <v>49</v>
      </c>
      <c r="D250" s="233" t="s">
        <v>131</v>
      </c>
      <c r="E250" s="233" t="s">
        <v>132</v>
      </c>
      <c r="F250" s="246">
        <v>0</v>
      </c>
      <c r="G250" s="246">
        <v>0.90182648401826482</v>
      </c>
      <c r="H250" s="246">
        <v>0.91051454138702459</v>
      </c>
      <c r="I250" s="246">
        <v>0.91078838174273857</v>
      </c>
    </row>
    <row r="251" spans="1:9" s="213" customFormat="1">
      <c r="A251" s="233" t="s">
        <v>19</v>
      </c>
      <c r="B251" s="233" t="s">
        <v>27</v>
      </c>
      <c r="C251" s="233" t="s">
        <v>49</v>
      </c>
      <c r="D251" s="233" t="s">
        <v>133</v>
      </c>
      <c r="E251" s="233" t="s">
        <v>134</v>
      </c>
      <c r="F251" s="246">
        <v>0</v>
      </c>
      <c r="G251" s="246">
        <v>0.9</v>
      </c>
      <c r="H251" s="246">
        <v>0.94</v>
      </c>
      <c r="I251" s="246">
        <v>0.8</v>
      </c>
    </row>
    <row r="252" spans="1:9" s="213" customFormat="1">
      <c r="A252" s="233" t="s">
        <v>21</v>
      </c>
      <c r="B252" s="233" t="s">
        <v>33</v>
      </c>
      <c r="C252" s="233" t="s">
        <v>53</v>
      </c>
      <c r="D252" s="233" t="s">
        <v>135</v>
      </c>
      <c r="E252" s="233" t="s">
        <v>136</v>
      </c>
      <c r="F252" s="246">
        <v>0</v>
      </c>
      <c r="G252" s="246">
        <v>0.86956521739130432</v>
      </c>
      <c r="H252" s="246">
        <v>0.85199999999999998</v>
      </c>
      <c r="I252" s="246">
        <v>0.9</v>
      </c>
    </row>
    <row r="253" spans="1:9" s="213" customFormat="1">
      <c r="A253" s="233" t="s">
        <v>21</v>
      </c>
      <c r="B253" s="233" t="s">
        <v>33</v>
      </c>
      <c r="C253" s="233" t="s">
        <v>53</v>
      </c>
      <c r="D253" s="233" t="s">
        <v>137</v>
      </c>
      <c r="E253" s="233" t="s">
        <v>138</v>
      </c>
      <c r="F253" s="246">
        <v>0</v>
      </c>
      <c r="G253" s="246">
        <v>0.81739130434782614</v>
      </c>
      <c r="H253" s="246">
        <v>0.82499999999999996</v>
      </c>
      <c r="I253" s="246">
        <v>0.85339168490153172</v>
      </c>
    </row>
    <row r="254" spans="1:9" s="213" customFormat="1">
      <c r="A254" s="233" t="s">
        <v>25</v>
      </c>
      <c r="B254" s="233" t="s">
        <v>43</v>
      </c>
      <c r="C254" s="233" t="s">
        <v>61</v>
      </c>
      <c r="D254" s="233" t="s">
        <v>139</v>
      </c>
      <c r="E254" s="233" t="s">
        <v>140</v>
      </c>
      <c r="F254" s="246">
        <v>0</v>
      </c>
      <c r="G254" s="246">
        <v>0.81524249422632811</v>
      </c>
      <c r="H254" s="246">
        <v>0.81524249422632811</v>
      </c>
      <c r="I254" s="246">
        <v>0.815242494226328</v>
      </c>
    </row>
    <row r="255" spans="1:9" s="213" customFormat="1">
      <c r="A255" s="233" t="s">
        <v>19</v>
      </c>
      <c r="B255" s="233" t="s">
        <v>31</v>
      </c>
      <c r="C255" s="233" t="s">
        <v>45</v>
      </c>
      <c r="D255" s="233" t="s">
        <v>141</v>
      </c>
      <c r="E255" s="233" t="s">
        <v>142</v>
      </c>
      <c r="F255" s="246">
        <v>0</v>
      </c>
      <c r="G255" s="246">
        <v>0.80952380952380953</v>
      </c>
      <c r="H255" s="246">
        <v>0.83913043478260874</v>
      </c>
      <c r="I255" s="246">
        <v>0.83676470588235297</v>
      </c>
    </row>
    <row r="256" spans="1:9" s="213" customFormat="1">
      <c r="A256" s="233" t="s">
        <v>25</v>
      </c>
      <c r="B256" s="233" t="s">
        <v>43</v>
      </c>
      <c r="C256" s="233" t="s">
        <v>67</v>
      </c>
      <c r="D256" s="233" t="s">
        <v>143</v>
      </c>
      <c r="E256" s="233" t="s">
        <v>144</v>
      </c>
      <c r="F256" s="246">
        <v>0</v>
      </c>
      <c r="G256" s="246">
        <v>0.90298507462686572</v>
      </c>
      <c r="H256" s="246">
        <v>0.91044776119402981</v>
      </c>
      <c r="I256" s="246">
        <v>0.88981481481481484</v>
      </c>
    </row>
    <row r="257" spans="1:9" s="213" customFormat="1">
      <c r="A257" s="233" t="s">
        <v>21</v>
      </c>
      <c r="B257" s="233" t="s">
        <v>35</v>
      </c>
      <c r="C257" s="233" t="s">
        <v>55</v>
      </c>
      <c r="D257" s="233" t="s">
        <v>145</v>
      </c>
      <c r="E257" s="233" t="s">
        <v>146</v>
      </c>
      <c r="F257" s="246">
        <v>0</v>
      </c>
      <c r="G257" s="246">
        <v>0.88</v>
      </c>
      <c r="H257" s="246">
        <v>0.89</v>
      </c>
      <c r="I257" s="246">
        <v>0.89</v>
      </c>
    </row>
    <row r="258" spans="1:9" s="213" customFormat="1">
      <c r="A258" s="233" t="s">
        <v>23</v>
      </c>
      <c r="B258" s="233" t="s">
        <v>39</v>
      </c>
      <c r="C258" s="233" t="s">
        <v>69</v>
      </c>
      <c r="D258" s="233" t="s">
        <v>147</v>
      </c>
      <c r="E258" s="233" t="s">
        <v>148</v>
      </c>
      <c r="F258" s="246">
        <v>0</v>
      </c>
      <c r="G258" s="246">
        <v>0.96054888507718705</v>
      </c>
      <c r="H258" s="246">
        <v>0.96054888507718705</v>
      </c>
      <c r="I258" s="246">
        <v>0.93333333333333335</v>
      </c>
    </row>
    <row r="259" spans="1:9" s="213" customFormat="1">
      <c r="A259" s="233" t="s">
        <v>19</v>
      </c>
      <c r="B259" s="233" t="s">
        <v>31</v>
      </c>
      <c r="C259" s="233" t="s">
        <v>45</v>
      </c>
      <c r="D259" s="233" t="s">
        <v>149</v>
      </c>
      <c r="E259" s="233" t="s">
        <v>150</v>
      </c>
      <c r="F259" s="246">
        <v>0</v>
      </c>
      <c r="G259" s="246">
        <v>0.92473118279569888</v>
      </c>
      <c r="H259" s="246">
        <v>0.92553191489361697</v>
      </c>
      <c r="I259" s="246">
        <v>0.75862068965517238</v>
      </c>
    </row>
    <row r="260" spans="1:9" s="213" customFormat="1">
      <c r="A260" s="233" t="s">
        <v>25</v>
      </c>
      <c r="B260" s="233" t="s">
        <v>41</v>
      </c>
      <c r="C260" s="233" t="s">
        <v>63</v>
      </c>
      <c r="D260" s="233" t="s">
        <v>151</v>
      </c>
      <c r="E260" s="233" t="s">
        <v>152</v>
      </c>
      <c r="F260" s="246">
        <v>0</v>
      </c>
      <c r="G260" s="246">
        <v>0.91200000000000003</v>
      </c>
      <c r="H260" s="246">
        <v>0.91200000000000003</v>
      </c>
      <c r="I260" s="246">
        <v>0.90118577075098816</v>
      </c>
    </row>
    <row r="261" spans="1:9" s="213" customFormat="1">
      <c r="A261" s="233" t="s">
        <v>23</v>
      </c>
      <c r="B261" s="233" t="s">
        <v>39</v>
      </c>
      <c r="C261" s="233" t="s">
        <v>69</v>
      </c>
      <c r="D261" s="233" t="s">
        <v>153</v>
      </c>
      <c r="E261" s="233" t="s">
        <v>154</v>
      </c>
      <c r="F261" s="246">
        <v>0</v>
      </c>
      <c r="G261" s="246">
        <v>0.88076923076923075</v>
      </c>
      <c r="H261" s="246">
        <v>0.88076923076923075</v>
      </c>
      <c r="I261" s="246">
        <v>0.88214285714285712</v>
      </c>
    </row>
    <row r="262" spans="1:9" s="213" customFormat="1">
      <c r="A262" s="233" t="s">
        <v>21</v>
      </c>
      <c r="B262" s="233" t="s">
        <v>37</v>
      </c>
      <c r="C262" s="233" t="s">
        <v>59</v>
      </c>
      <c r="D262" s="233" t="s">
        <v>155</v>
      </c>
      <c r="E262" s="233" t="s">
        <v>156</v>
      </c>
      <c r="F262" s="246">
        <v>0</v>
      </c>
      <c r="G262" s="246">
        <v>0.81998582565556344</v>
      </c>
      <c r="H262" s="246">
        <v>0.82051282051282048</v>
      </c>
      <c r="I262" s="246">
        <v>0.82051282051282048</v>
      </c>
    </row>
    <row r="263" spans="1:9" s="213" customFormat="1">
      <c r="A263" s="233" t="s">
        <v>19</v>
      </c>
      <c r="B263" s="233" t="s">
        <v>27</v>
      </c>
      <c r="C263" s="233" t="s">
        <v>49</v>
      </c>
      <c r="D263" s="233" t="s">
        <v>157</v>
      </c>
      <c r="E263" s="233" t="s">
        <v>158</v>
      </c>
      <c r="F263" s="246">
        <v>0</v>
      </c>
      <c r="G263" s="246">
        <v>0.87666666666666671</v>
      </c>
      <c r="H263" s="246">
        <v>0.88666666666666671</v>
      </c>
      <c r="I263" s="246">
        <v>0.875</v>
      </c>
    </row>
    <row r="264" spans="1:9" s="213" customFormat="1">
      <c r="A264" s="233" t="s">
        <v>25</v>
      </c>
      <c r="B264" s="233" t="s">
        <v>43</v>
      </c>
      <c r="C264" s="233" t="s">
        <v>65</v>
      </c>
      <c r="D264" s="233" t="s">
        <v>159</v>
      </c>
      <c r="E264" s="233" t="s">
        <v>160</v>
      </c>
      <c r="F264" s="246">
        <v>0</v>
      </c>
      <c r="G264" s="246">
        <v>0.74542124542124544</v>
      </c>
      <c r="H264" s="246">
        <v>0.78815080789946135</v>
      </c>
      <c r="I264" s="246">
        <v>0.78815080789946135</v>
      </c>
    </row>
    <row r="265" spans="1:9" s="213" customFormat="1">
      <c r="A265" s="233" t="s">
        <v>23</v>
      </c>
      <c r="B265" s="233" t="s">
        <v>39</v>
      </c>
      <c r="C265" s="233" t="s">
        <v>69</v>
      </c>
      <c r="D265" s="233" t="s">
        <v>161</v>
      </c>
      <c r="E265" s="233" t="s">
        <v>162</v>
      </c>
      <c r="F265" s="246">
        <v>0</v>
      </c>
      <c r="G265" s="246">
        <v>0.90500000000000003</v>
      </c>
      <c r="H265" s="246">
        <v>0.91</v>
      </c>
      <c r="I265" s="246">
        <v>0.83056478405315615</v>
      </c>
    </row>
    <row r="266" spans="1:9" s="213" customFormat="1">
      <c r="A266" s="233" t="s">
        <v>23</v>
      </c>
      <c r="B266" s="233" t="s">
        <v>39</v>
      </c>
      <c r="C266" s="233" t="s">
        <v>69</v>
      </c>
      <c r="D266" s="233" t="s">
        <v>163</v>
      </c>
      <c r="E266" s="233" t="s">
        <v>164</v>
      </c>
      <c r="F266" s="246">
        <v>0</v>
      </c>
      <c r="G266" s="246">
        <v>0.90400000000000003</v>
      </c>
      <c r="H266" s="246">
        <v>0.91187739463601536</v>
      </c>
      <c r="I266" s="246">
        <v>0.91187739463601536</v>
      </c>
    </row>
    <row r="267" spans="1:9" s="213" customFormat="1">
      <c r="A267" s="233" t="s">
        <v>19</v>
      </c>
      <c r="B267" s="233" t="s">
        <v>29</v>
      </c>
      <c r="C267" s="233" t="s">
        <v>51</v>
      </c>
      <c r="D267" s="233" t="s">
        <v>165</v>
      </c>
      <c r="E267" s="233" t="s">
        <v>166</v>
      </c>
      <c r="F267" s="246">
        <v>0</v>
      </c>
      <c r="G267" s="246">
        <v>0.68224299065420557</v>
      </c>
      <c r="H267" s="246">
        <v>0.7</v>
      </c>
      <c r="I267" s="246">
        <v>0.65088757396449703</v>
      </c>
    </row>
    <row r="268" spans="1:9" s="213" customFormat="1">
      <c r="A268" s="233" t="s">
        <v>23</v>
      </c>
      <c r="B268" s="233" t="s">
        <v>39</v>
      </c>
      <c r="C268" s="233" t="s">
        <v>69</v>
      </c>
      <c r="D268" s="233" t="s">
        <v>167</v>
      </c>
      <c r="E268" s="233" t="s">
        <v>168</v>
      </c>
      <c r="F268" s="246">
        <v>0</v>
      </c>
      <c r="G268" s="246">
        <v>0.89240506329113922</v>
      </c>
      <c r="H268" s="246">
        <v>0.89764556962025299</v>
      </c>
      <c r="I268" s="246">
        <v>0.8971631205673759</v>
      </c>
    </row>
    <row r="269" spans="1:9" s="213" customFormat="1">
      <c r="A269" s="233" t="s">
        <v>25</v>
      </c>
      <c r="B269" s="233" t="s">
        <v>41</v>
      </c>
      <c r="C269" s="233" t="s">
        <v>67</v>
      </c>
      <c r="D269" s="233" t="s">
        <v>169</v>
      </c>
      <c r="E269" s="233" t="s">
        <v>170</v>
      </c>
      <c r="F269" s="246">
        <v>0</v>
      </c>
      <c r="G269" s="246">
        <v>0.82738095238095222</v>
      </c>
      <c r="H269" s="246">
        <v>0.83766233766233766</v>
      </c>
      <c r="I269" s="246">
        <v>0.81299999999999994</v>
      </c>
    </row>
    <row r="270" spans="1:9" s="213" customFormat="1">
      <c r="A270" s="233" t="s">
        <v>23</v>
      </c>
      <c r="B270" s="233" t="s">
        <v>39</v>
      </c>
      <c r="C270" s="233" t="s">
        <v>69</v>
      </c>
      <c r="D270" s="233" t="s">
        <v>171</v>
      </c>
      <c r="E270" s="233" t="s">
        <v>172</v>
      </c>
      <c r="F270" s="246">
        <v>0</v>
      </c>
      <c r="G270" s="246">
        <v>0.89473684210526316</v>
      </c>
      <c r="H270" s="246">
        <v>0.91</v>
      </c>
      <c r="I270" s="246">
        <v>0.91400000000000003</v>
      </c>
    </row>
    <row r="271" spans="1:9" s="213" customFormat="1">
      <c r="A271" s="233" t="s">
        <v>23</v>
      </c>
      <c r="B271" s="233" t="s">
        <v>39</v>
      </c>
      <c r="C271" s="233" t="s">
        <v>69</v>
      </c>
      <c r="D271" s="233" t="s">
        <v>173</v>
      </c>
      <c r="E271" s="233" t="s">
        <v>174</v>
      </c>
      <c r="F271" s="246">
        <v>0</v>
      </c>
      <c r="G271" s="246">
        <v>0.8</v>
      </c>
      <c r="H271" s="246">
        <v>0.8</v>
      </c>
      <c r="I271" s="246">
        <v>0.8</v>
      </c>
    </row>
    <row r="272" spans="1:9" s="213" customFormat="1">
      <c r="A272" s="233" t="s">
        <v>19</v>
      </c>
      <c r="B272" s="233" t="s">
        <v>27</v>
      </c>
      <c r="C272" s="233" t="s">
        <v>49</v>
      </c>
      <c r="D272" s="233" t="s">
        <v>175</v>
      </c>
      <c r="E272" s="233" t="s">
        <v>176</v>
      </c>
      <c r="F272" s="246">
        <v>0</v>
      </c>
      <c r="G272" s="246">
        <v>0.87692307692307692</v>
      </c>
      <c r="H272" s="246">
        <v>0.89230769230769236</v>
      </c>
      <c r="I272" s="246">
        <v>0.83076923076923082</v>
      </c>
    </row>
    <row r="273" spans="1:9" s="213" customFormat="1">
      <c r="A273" s="233" t="s">
        <v>23</v>
      </c>
      <c r="B273" s="233" t="s">
        <v>39</v>
      </c>
      <c r="C273" s="233" t="s">
        <v>69</v>
      </c>
      <c r="D273" s="233" t="s">
        <v>177</v>
      </c>
      <c r="E273" s="233" t="s">
        <v>178</v>
      </c>
      <c r="F273" s="246">
        <v>0</v>
      </c>
      <c r="G273" s="246">
        <v>0.872</v>
      </c>
      <c r="H273" s="246">
        <v>0.87547169811320757</v>
      </c>
      <c r="I273" s="246">
        <v>0.87111111111111106</v>
      </c>
    </row>
    <row r="274" spans="1:9" s="213" customFormat="1">
      <c r="A274" s="233" t="s">
        <v>21</v>
      </c>
      <c r="B274" s="233" t="s">
        <v>35</v>
      </c>
      <c r="C274" s="233" t="s">
        <v>55</v>
      </c>
      <c r="D274" s="233" t="s">
        <v>179</v>
      </c>
      <c r="E274" s="233" t="s">
        <v>180</v>
      </c>
      <c r="F274" s="246">
        <v>0</v>
      </c>
      <c r="G274" s="246">
        <v>0.83958333333333324</v>
      </c>
      <c r="H274" s="246">
        <v>0.85</v>
      </c>
      <c r="I274" s="246">
        <v>0.85</v>
      </c>
    </row>
    <row r="275" spans="1:9" s="213" customFormat="1">
      <c r="A275" s="233" t="s">
        <v>21</v>
      </c>
      <c r="B275" s="233" t="s">
        <v>37</v>
      </c>
      <c r="C275" s="233" t="s">
        <v>57</v>
      </c>
      <c r="D275" s="233" t="s">
        <v>181</v>
      </c>
      <c r="E275" s="233" t="s">
        <v>182</v>
      </c>
      <c r="F275" s="246">
        <v>0</v>
      </c>
      <c r="G275" s="246">
        <v>0.88277087033747781</v>
      </c>
      <c r="H275" s="246">
        <v>0.91296625222024863</v>
      </c>
      <c r="I275" s="246">
        <v>0.87055837563451777</v>
      </c>
    </row>
    <row r="276" spans="1:9" s="213" customFormat="1">
      <c r="A276" s="233" t="s">
        <v>23</v>
      </c>
      <c r="B276" s="233" t="s">
        <v>39</v>
      </c>
      <c r="C276" s="233" t="s">
        <v>69</v>
      </c>
      <c r="D276" s="233" t="s">
        <v>183</v>
      </c>
      <c r="E276" s="233" t="s">
        <v>184</v>
      </c>
      <c r="F276" s="246">
        <v>0</v>
      </c>
      <c r="G276" s="246">
        <v>0.91200000000000003</v>
      </c>
      <c r="H276" s="246">
        <v>0.9538461538461539</v>
      </c>
      <c r="I276" s="246">
        <v>0.9375</v>
      </c>
    </row>
    <row r="277" spans="1:9" s="213" customFormat="1">
      <c r="A277" s="233" t="s">
        <v>23</v>
      </c>
      <c r="B277" s="233" t="s">
        <v>39</v>
      </c>
      <c r="C277" s="233" t="s">
        <v>69</v>
      </c>
      <c r="D277" s="233" t="s">
        <v>185</v>
      </c>
      <c r="E277" s="233" t="s">
        <v>186</v>
      </c>
      <c r="F277" s="246">
        <v>0</v>
      </c>
      <c r="G277" s="246">
        <v>0.92307692307692302</v>
      </c>
      <c r="H277" s="246">
        <v>0.95238095238095222</v>
      </c>
      <c r="I277" s="246">
        <v>0.85</v>
      </c>
    </row>
    <row r="278" spans="1:9" s="213" customFormat="1">
      <c r="A278" s="233" t="s">
        <v>25</v>
      </c>
      <c r="B278" s="233" t="s">
        <v>41</v>
      </c>
      <c r="C278" s="233" t="s">
        <v>67</v>
      </c>
      <c r="D278" s="233" t="s">
        <v>187</v>
      </c>
      <c r="E278" s="233" t="s">
        <v>188</v>
      </c>
      <c r="F278" s="246">
        <v>0</v>
      </c>
      <c r="G278" s="246">
        <v>0.96</v>
      </c>
      <c r="H278" s="246">
        <v>0.96666666666666667</v>
      </c>
      <c r="I278" s="246">
        <v>0.95789473684210524</v>
      </c>
    </row>
    <row r="279" spans="1:9" s="213" customFormat="1">
      <c r="A279" s="233" t="s">
        <v>23</v>
      </c>
      <c r="B279" s="233" t="s">
        <v>39</v>
      </c>
      <c r="C279" s="233" t="s">
        <v>69</v>
      </c>
      <c r="D279" s="233" t="s">
        <v>189</v>
      </c>
      <c r="E279" s="233" t="s">
        <v>190</v>
      </c>
      <c r="F279" s="246">
        <v>0</v>
      </c>
      <c r="G279" s="246">
        <v>0.93</v>
      </c>
      <c r="H279" s="246">
        <v>0.95</v>
      </c>
      <c r="I279" s="246">
        <v>0.92</v>
      </c>
    </row>
    <row r="280" spans="1:9" s="213" customFormat="1">
      <c r="A280" s="233" t="s">
        <v>23</v>
      </c>
      <c r="B280" s="233" t="s">
        <v>39</v>
      </c>
      <c r="C280" s="233" t="s">
        <v>69</v>
      </c>
      <c r="D280" s="233" t="s">
        <v>191</v>
      </c>
      <c r="E280" s="233" t="s">
        <v>192</v>
      </c>
      <c r="F280" s="246">
        <v>0</v>
      </c>
      <c r="G280" s="246">
        <v>0.86311239193083578</v>
      </c>
      <c r="H280" s="246">
        <v>0.8746397694524497</v>
      </c>
      <c r="I280" s="246">
        <v>0.89700000000000002</v>
      </c>
    </row>
    <row r="281" spans="1:9" s="213" customFormat="1">
      <c r="A281" s="233" t="s">
        <v>25</v>
      </c>
      <c r="B281" s="233" t="s">
        <v>41</v>
      </c>
      <c r="C281" s="233" t="s">
        <v>63</v>
      </c>
      <c r="D281" s="233" t="s">
        <v>193</v>
      </c>
      <c r="E281" s="233" t="s">
        <v>194</v>
      </c>
      <c r="F281" s="246">
        <v>0</v>
      </c>
      <c r="G281" s="246">
        <v>0.85048543689320377</v>
      </c>
      <c r="H281" s="246">
        <v>0.85886840432294975</v>
      </c>
      <c r="I281" s="246">
        <v>0.85886840432294975</v>
      </c>
    </row>
    <row r="282" spans="1:9" s="213" customFormat="1">
      <c r="A282" s="233" t="s">
        <v>19</v>
      </c>
      <c r="B282" s="233" t="s">
        <v>31</v>
      </c>
      <c r="C282" s="233" t="s">
        <v>45</v>
      </c>
      <c r="D282" s="233" t="s">
        <v>195</v>
      </c>
      <c r="E282" s="233" t="s">
        <v>196</v>
      </c>
      <c r="F282" s="246">
        <v>0</v>
      </c>
      <c r="G282" s="246">
        <v>0.90952380952380951</v>
      </c>
      <c r="H282" s="246">
        <v>0.919047619047619</v>
      </c>
      <c r="I282" s="246">
        <v>0.92</v>
      </c>
    </row>
    <row r="283" spans="1:9" s="213" customFormat="1">
      <c r="A283" s="233" t="s">
        <v>23</v>
      </c>
      <c r="B283" s="233" t="s">
        <v>39</v>
      </c>
      <c r="C283" s="233" t="s">
        <v>69</v>
      </c>
      <c r="D283" s="233" t="s">
        <v>197</v>
      </c>
      <c r="E283" s="233" t="s">
        <v>198</v>
      </c>
      <c r="F283" s="246">
        <v>0</v>
      </c>
      <c r="G283" s="246">
        <v>0.8666666666666667</v>
      </c>
      <c r="H283" s="246">
        <v>0.90322580645161277</v>
      </c>
      <c r="I283" s="246">
        <v>0.83870967741935487</v>
      </c>
    </row>
    <row r="284" spans="1:9" s="213" customFormat="1">
      <c r="A284" s="233" t="s">
        <v>19</v>
      </c>
      <c r="B284" s="233" t="s">
        <v>31</v>
      </c>
      <c r="C284" s="233" t="s">
        <v>45</v>
      </c>
      <c r="D284" s="233" t="s">
        <v>199</v>
      </c>
      <c r="E284" s="233" t="s">
        <v>200</v>
      </c>
      <c r="F284" s="246">
        <v>0</v>
      </c>
      <c r="G284" s="246">
        <v>0.93684210526315792</v>
      </c>
      <c r="H284" s="246">
        <v>0.95145631067961167</v>
      </c>
      <c r="I284" s="246">
        <v>0.94811320754716977</v>
      </c>
    </row>
    <row r="285" spans="1:9" s="213" customFormat="1">
      <c r="A285" s="233" t="s">
        <v>19</v>
      </c>
      <c r="B285" s="233" t="s">
        <v>29</v>
      </c>
      <c r="C285" s="233" t="s">
        <v>51</v>
      </c>
      <c r="D285" s="233" t="s">
        <v>201</v>
      </c>
      <c r="E285" s="233" t="s">
        <v>202</v>
      </c>
      <c r="F285" s="246">
        <v>0</v>
      </c>
      <c r="G285" s="246">
        <v>0.82203389830508489</v>
      </c>
      <c r="H285" s="246">
        <v>0.875</v>
      </c>
      <c r="I285" s="246">
        <v>0.88495575221238942</v>
      </c>
    </row>
    <row r="286" spans="1:9" s="213" customFormat="1">
      <c r="A286" s="233" t="s">
        <v>23</v>
      </c>
      <c r="B286" s="233" t="s">
        <v>39</v>
      </c>
      <c r="C286" s="233" t="s">
        <v>69</v>
      </c>
      <c r="D286" s="233" t="s">
        <v>203</v>
      </c>
      <c r="E286" s="233" t="s">
        <v>204</v>
      </c>
      <c r="F286" s="246">
        <v>0</v>
      </c>
      <c r="G286" s="246">
        <v>0.95820895522388061</v>
      </c>
      <c r="H286" s="246">
        <v>0.96045197740112997</v>
      </c>
      <c r="I286" s="246">
        <v>0.90074441687344908</v>
      </c>
    </row>
    <row r="287" spans="1:9" s="213" customFormat="1">
      <c r="A287" s="233" t="s">
        <v>19</v>
      </c>
      <c r="B287" s="233" t="s">
        <v>29</v>
      </c>
      <c r="C287" s="233" t="s">
        <v>47</v>
      </c>
      <c r="D287" s="233" t="s">
        <v>205</v>
      </c>
      <c r="E287" s="233" t="s">
        <v>206</v>
      </c>
      <c r="F287" s="246">
        <v>0</v>
      </c>
      <c r="G287" s="246">
        <v>0.80512820512820515</v>
      </c>
      <c r="H287" s="246">
        <v>0.82</v>
      </c>
      <c r="I287" s="246">
        <v>0.82</v>
      </c>
    </row>
    <row r="288" spans="1:9" s="213" customFormat="1">
      <c r="A288" s="233" t="s">
        <v>19</v>
      </c>
      <c r="B288" s="233" t="s">
        <v>31</v>
      </c>
      <c r="C288" s="233" t="s">
        <v>45</v>
      </c>
      <c r="D288" s="233" t="s">
        <v>207</v>
      </c>
      <c r="E288" s="233" t="s">
        <v>208</v>
      </c>
      <c r="F288" s="246">
        <v>0</v>
      </c>
      <c r="G288" s="246">
        <v>0.9</v>
      </c>
      <c r="H288" s="246">
        <v>0.9</v>
      </c>
      <c r="I288" s="246">
        <v>0.92511848341232228</v>
      </c>
    </row>
    <row r="289" spans="1:9" s="213" customFormat="1">
      <c r="A289" s="233" t="s">
        <v>21</v>
      </c>
      <c r="B289" s="233" t="s">
        <v>33</v>
      </c>
      <c r="C289" s="233" t="s">
        <v>57</v>
      </c>
      <c r="D289" s="233" t="s">
        <v>209</v>
      </c>
      <c r="E289" s="233" t="s">
        <v>210</v>
      </c>
      <c r="F289" s="246">
        <v>0</v>
      </c>
      <c r="G289" s="246">
        <v>0.88846153846153841</v>
      </c>
      <c r="H289" s="246">
        <v>0.9</v>
      </c>
      <c r="I289" s="246">
        <v>0.9</v>
      </c>
    </row>
    <row r="290" spans="1:9" s="213" customFormat="1">
      <c r="A290" s="233" t="s">
        <v>21</v>
      </c>
      <c r="B290" s="233" t="s">
        <v>33</v>
      </c>
      <c r="C290" s="233" t="s">
        <v>57</v>
      </c>
      <c r="D290" s="233" t="s">
        <v>211</v>
      </c>
      <c r="E290" s="233" t="s">
        <v>212</v>
      </c>
      <c r="F290" s="246">
        <v>0</v>
      </c>
      <c r="G290" s="246">
        <v>0.80360360360360361</v>
      </c>
      <c r="H290" s="246">
        <v>0.81969949916527551</v>
      </c>
      <c r="I290" s="246">
        <v>0.84222222222222221</v>
      </c>
    </row>
    <row r="291" spans="1:9" s="213" customFormat="1">
      <c r="A291" s="233" t="s">
        <v>23</v>
      </c>
      <c r="B291" s="233" t="s">
        <v>39</v>
      </c>
      <c r="C291" s="233" t="s">
        <v>69</v>
      </c>
      <c r="D291" s="233" t="s">
        <v>213</v>
      </c>
      <c r="E291" s="233" t="s">
        <v>214</v>
      </c>
      <c r="F291" s="246">
        <v>0</v>
      </c>
      <c r="G291" s="246">
        <v>0.88</v>
      </c>
      <c r="H291" s="246">
        <v>0.88</v>
      </c>
      <c r="I291" s="246">
        <v>0.88</v>
      </c>
    </row>
    <row r="292" spans="1:9" s="213" customFormat="1">
      <c r="A292" s="233" t="s">
        <v>21</v>
      </c>
      <c r="B292" s="233" t="s">
        <v>33</v>
      </c>
      <c r="C292" s="233" t="s">
        <v>57</v>
      </c>
      <c r="D292" s="233" t="s">
        <v>215</v>
      </c>
      <c r="E292" s="233" t="s">
        <v>216</v>
      </c>
      <c r="F292" s="246">
        <v>0</v>
      </c>
      <c r="G292" s="246">
        <v>0.75971731448763247</v>
      </c>
      <c r="H292" s="246">
        <v>0.8</v>
      </c>
      <c r="I292" s="246">
        <v>0.82</v>
      </c>
    </row>
    <row r="293" spans="1:9" s="213" customFormat="1">
      <c r="A293" s="233" t="s">
        <v>19</v>
      </c>
      <c r="B293" s="233" t="s">
        <v>29</v>
      </c>
      <c r="C293" s="233" t="s">
        <v>51</v>
      </c>
      <c r="D293" s="233" t="s">
        <v>217</v>
      </c>
      <c r="E293" s="233" t="s">
        <v>218</v>
      </c>
      <c r="F293" s="246">
        <v>0</v>
      </c>
      <c r="G293" s="246">
        <v>0.8201603665521191</v>
      </c>
      <c r="H293" s="246">
        <v>0.82973451327433634</v>
      </c>
      <c r="I293" s="246">
        <v>0.75</v>
      </c>
    </row>
    <row r="294" spans="1:9" s="213" customFormat="1">
      <c r="A294" s="233" t="s">
        <v>21</v>
      </c>
      <c r="B294" s="233" t="s">
        <v>37</v>
      </c>
      <c r="C294" s="233" t="s">
        <v>57</v>
      </c>
      <c r="D294" s="233" t="s">
        <v>219</v>
      </c>
      <c r="E294" s="233" t="s">
        <v>220</v>
      </c>
      <c r="F294" s="246">
        <v>0</v>
      </c>
      <c r="G294" s="246">
        <v>0.81355932203389836</v>
      </c>
      <c r="H294" s="246">
        <v>0.83193277310924374</v>
      </c>
      <c r="I294" s="246">
        <v>0.83125000000000004</v>
      </c>
    </row>
    <row r="295" spans="1:9" s="213" customFormat="1">
      <c r="A295" s="233" t="s">
        <v>19</v>
      </c>
      <c r="B295" s="233" t="s">
        <v>29</v>
      </c>
      <c r="C295" s="233" t="s">
        <v>47</v>
      </c>
      <c r="D295" s="233" t="s">
        <v>221</v>
      </c>
      <c r="E295" s="233" t="s">
        <v>222</v>
      </c>
      <c r="F295" s="246">
        <v>0</v>
      </c>
      <c r="G295" s="246">
        <v>0.67123287671232879</v>
      </c>
      <c r="H295" s="246">
        <v>0.67123287671232879</v>
      </c>
      <c r="I295" s="246">
        <v>0.77808219178082194</v>
      </c>
    </row>
    <row r="296" spans="1:9" s="213" customFormat="1">
      <c r="A296" s="233" t="s">
        <v>25</v>
      </c>
      <c r="B296" s="233" t="s">
        <v>41</v>
      </c>
      <c r="C296" s="233" t="s">
        <v>63</v>
      </c>
      <c r="D296" s="233" t="s">
        <v>223</v>
      </c>
      <c r="E296" s="233" t="s">
        <v>224</v>
      </c>
      <c r="F296" s="246">
        <v>0</v>
      </c>
      <c r="G296" s="246">
        <v>0.92537313432835822</v>
      </c>
      <c r="H296" s="246">
        <v>0.92546583850931663</v>
      </c>
      <c r="I296" s="246">
        <v>0.85</v>
      </c>
    </row>
    <row r="297" spans="1:9" s="213" customFormat="1">
      <c r="A297" s="233" t="s">
        <v>23</v>
      </c>
      <c r="B297" s="233" t="s">
        <v>39</v>
      </c>
      <c r="C297" s="233" t="s">
        <v>69</v>
      </c>
      <c r="D297" s="233" t="s">
        <v>225</v>
      </c>
      <c r="E297" s="233" t="s">
        <v>226</v>
      </c>
      <c r="F297" s="246">
        <v>0</v>
      </c>
      <c r="G297" s="246">
        <v>0.8571428571428571</v>
      </c>
      <c r="H297" s="246">
        <v>0.8571428571428571</v>
      </c>
      <c r="I297" s="246">
        <v>0.73157894736842111</v>
      </c>
    </row>
    <row r="298" spans="1:9" s="213" customFormat="1">
      <c r="A298" s="233" t="s">
        <v>19</v>
      </c>
      <c r="B298" s="233" t="s">
        <v>27</v>
      </c>
      <c r="C298" s="233" t="s">
        <v>49</v>
      </c>
      <c r="D298" s="233" t="s">
        <v>227</v>
      </c>
      <c r="E298" s="233" t="s">
        <v>228</v>
      </c>
      <c r="F298" s="246">
        <v>0</v>
      </c>
      <c r="G298" s="246">
        <v>0.87</v>
      </c>
      <c r="H298" s="246">
        <v>0.8833333333333333</v>
      </c>
      <c r="I298" s="246">
        <v>0.88571428571428568</v>
      </c>
    </row>
    <row r="299" spans="1:9" s="213" customFormat="1">
      <c r="A299" s="233" t="s">
        <v>21</v>
      </c>
      <c r="B299" s="233" t="s">
        <v>41</v>
      </c>
      <c r="C299" s="233" t="s">
        <v>57</v>
      </c>
      <c r="D299" s="233" t="s">
        <v>229</v>
      </c>
      <c r="E299" s="233" t="s">
        <v>230</v>
      </c>
      <c r="F299" s="246">
        <v>0</v>
      </c>
      <c r="G299" s="246">
        <v>0.93333333333333324</v>
      </c>
      <c r="H299" s="246">
        <v>0.93360995850622397</v>
      </c>
      <c r="I299" s="246">
        <v>0.8545454545454545</v>
      </c>
    </row>
    <row r="300" spans="1:9" s="213" customFormat="1">
      <c r="A300" s="233" t="s">
        <v>19</v>
      </c>
      <c r="B300" s="233" t="s">
        <v>27</v>
      </c>
      <c r="C300" s="233" t="s">
        <v>49</v>
      </c>
      <c r="D300" s="233" t="s">
        <v>231</v>
      </c>
      <c r="E300" s="233" t="s">
        <v>232</v>
      </c>
      <c r="F300" s="246">
        <v>0</v>
      </c>
      <c r="G300" s="246">
        <v>0.85542168674698782</v>
      </c>
      <c r="H300" s="246">
        <v>0.86561264822134387</v>
      </c>
      <c r="I300" s="246">
        <v>0.83043478260869563</v>
      </c>
    </row>
    <row r="301" spans="1:9" s="213" customFormat="1">
      <c r="A301" s="233" t="s">
        <v>23</v>
      </c>
      <c r="B301" s="233" t="s">
        <v>39</v>
      </c>
      <c r="C301" s="233" t="s">
        <v>69</v>
      </c>
      <c r="D301" s="233" t="s">
        <v>233</v>
      </c>
      <c r="E301" s="233" t="s">
        <v>234</v>
      </c>
      <c r="F301" s="246">
        <v>0</v>
      </c>
      <c r="G301" s="246">
        <v>0.95714285714285718</v>
      </c>
      <c r="H301" s="246">
        <v>0.96</v>
      </c>
      <c r="I301" s="246">
        <v>0.875</v>
      </c>
    </row>
    <row r="302" spans="1:9" s="213" customFormat="1">
      <c r="A302" s="233" t="s">
        <v>21</v>
      </c>
      <c r="B302" s="233" t="s">
        <v>37</v>
      </c>
      <c r="C302" s="233" t="s">
        <v>59</v>
      </c>
      <c r="D302" s="233" t="s">
        <v>235</v>
      </c>
      <c r="E302" s="233" t="s">
        <v>236</v>
      </c>
      <c r="F302" s="246">
        <v>0</v>
      </c>
      <c r="G302" s="246">
        <v>0.88472906403940887</v>
      </c>
      <c r="H302" s="246">
        <v>0.90049261083743848</v>
      </c>
      <c r="I302" s="246">
        <v>0.90029761904761907</v>
      </c>
    </row>
    <row r="303" spans="1:9" s="213" customFormat="1">
      <c r="A303" s="233" t="s">
        <v>19</v>
      </c>
      <c r="B303" s="233" t="s">
        <v>31</v>
      </c>
      <c r="C303" s="233" t="s">
        <v>45</v>
      </c>
      <c r="D303" s="233" t="s">
        <v>237</v>
      </c>
      <c r="E303" s="233" t="s">
        <v>238</v>
      </c>
      <c r="F303" s="246">
        <v>0</v>
      </c>
      <c r="G303" s="246">
        <v>0.89473684210526316</v>
      </c>
      <c r="H303" s="246">
        <v>0.89473684210526316</v>
      </c>
      <c r="I303" s="246">
        <v>0.89473684210526316</v>
      </c>
    </row>
    <row r="304" spans="1:9" s="213" customFormat="1">
      <c r="A304" s="233" t="s">
        <v>19</v>
      </c>
      <c r="B304" s="233" t="s">
        <v>31</v>
      </c>
      <c r="C304" s="233" t="s">
        <v>45</v>
      </c>
      <c r="D304" s="233" t="s">
        <v>239</v>
      </c>
      <c r="E304" s="233" t="s">
        <v>240</v>
      </c>
      <c r="F304" s="246">
        <v>0</v>
      </c>
      <c r="G304" s="246">
        <v>0.9</v>
      </c>
      <c r="H304" s="246">
        <v>0.90598290598290598</v>
      </c>
      <c r="I304" s="246">
        <v>0.91666666666666663</v>
      </c>
    </row>
    <row r="305" spans="1:9" s="213" customFormat="1">
      <c r="A305" s="233" t="s">
        <v>25</v>
      </c>
      <c r="B305" s="233" t="s">
        <v>43</v>
      </c>
      <c r="C305" s="233" t="s">
        <v>61</v>
      </c>
      <c r="D305" s="233" t="s">
        <v>241</v>
      </c>
      <c r="E305" s="233" t="s">
        <v>242</v>
      </c>
      <c r="F305" s="246">
        <v>0</v>
      </c>
      <c r="G305" s="246">
        <v>0.84466019417475724</v>
      </c>
      <c r="H305" s="246">
        <v>0.85</v>
      </c>
      <c r="I305" s="246">
        <v>0.85263157894736841</v>
      </c>
    </row>
    <row r="306" spans="1:9" s="213" customFormat="1">
      <c r="A306" s="233" t="s">
        <v>19</v>
      </c>
      <c r="B306" s="233" t="s">
        <v>27</v>
      </c>
      <c r="C306" s="233" t="s">
        <v>49</v>
      </c>
      <c r="D306" s="233" t="s">
        <v>243</v>
      </c>
      <c r="E306" s="233" t="s">
        <v>244</v>
      </c>
      <c r="F306" s="246">
        <v>0</v>
      </c>
      <c r="G306" s="246">
        <v>0.94035087719298249</v>
      </c>
      <c r="H306" s="246">
        <v>0.94035087719298249</v>
      </c>
      <c r="I306" s="246">
        <v>0.93090909090909091</v>
      </c>
    </row>
    <row r="307" spans="1:9" s="213" customFormat="1">
      <c r="A307" s="233" t="s">
        <v>19</v>
      </c>
      <c r="B307" s="233" t="s">
        <v>31</v>
      </c>
      <c r="C307" s="233" t="s">
        <v>45</v>
      </c>
      <c r="D307" s="233" t="s">
        <v>245</v>
      </c>
      <c r="E307" s="233" t="s">
        <v>246</v>
      </c>
      <c r="F307" s="246">
        <v>0</v>
      </c>
      <c r="G307" s="246">
        <v>0.85522388059701493</v>
      </c>
      <c r="H307" s="246">
        <v>0.85548387096774192</v>
      </c>
      <c r="I307" s="246">
        <v>0.87301587301587302</v>
      </c>
    </row>
    <row r="308" spans="1:9" s="213" customFormat="1">
      <c r="A308" s="233" t="s">
        <v>21</v>
      </c>
      <c r="B308" s="233" t="s">
        <v>33</v>
      </c>
      <c r="C308" s="233" t="s">
        <v>57</v>
      </c>
      <c r="D308" s="233" t="s">
        <v>247</v>
      </c>
      <c r="E308" s="233" t="s">
        <v>248</v>
      </c>
      <c r="F308" s="246">
        <v>0</v>
      </c>
      <c r="G308" s="246">
        <v>0.69696969696969702</v>
      </c>
      <c r="H308" s="246">
        <v>0.74545454545454548</v>
      </c>
      <c r="I308" s="246">
        <v>0.7594866071428571</v>
      </c>
    </row>
    <row r="309" spans="1:9" s="213" customFormat="1">
      <c r="A309" s="233" t="s">
        <v>19</v>
      </c>
      <c r="B309" s="233" t="s">
        <v>27</v>
      </c>
      <c r="C309" s="233" t="s">
        <v>49</v>
      </c>
      <c r="D309" s="233" t="s">
        <v>249</v>
      </c>
      <c r="E309" s="233" t="s">
        <v>250</v>
      </c>
      <c r="F309" s="246">
        <v>0</v>
      </c>
      <c r="G309" s="246">
        <v>0.93555555555555558</v>
      </c>
      <c r="H309" s="246">
        <v>0.94888888888888889</v>
      </c>
      <c r="I309" s="246">
        <v>0.93150684931506844</v>
      </c>
    </row>
    <row r="310" spans="1:9" s="213" customFormat="1">
      <c r="A310" s="233" t="s">
        <v>21</v>
      </c>
      <c r="B310" s="233" t="s">
        <v>33</v>
      </c>
      <c r="C310" s="233" t="s">
        <v>53</v>
      </c>
      <c r="D310" s="233" t="s">
        <v>251</v>
      </c>
      <c r="E310" s="233" t="s">
        <v>252</v>
      </c>
      <c r="F310" s="246">
        <v>0</v>
      </c>
      <c r="G310" s="246">
        <v>0.64133333333333331</v>
      </c>
      <c r="H310" s="246">
        <v>0.66698666666666673</v>
      </c>
      <c r="I310" s="246">
        <v>0.77611940298507465</v>
      </c>
    </row>
    <row r="311" spans="1:9" s="213" customFormat="1">
      <c r="A311" s="233" t="s">
        <v>21</v>
      </c>
      <c r="B311" s="233" t="s">
        <v>33</v>
      </c>
      <c r="C311" s="233" t="s">
        <v>53</v>
      </c>
      <c r="D311" s="233" t="s">
        <v>253</v>
      </c>
      <c r="E311" s="233" t="s">
        <v>254</v>
      </c>
      <c r="F311" s="246">
        <v>0</v>
      </c>
      <c r="G311" s="246">
        <v>0.89830508474576276</v>
      </c>
      <c r="H311" s="246">
        <v>0.90677966101694918</v>
      </c>
      <c r="I311" s="246">
        <v>0.91208791208791207</v>
      </c>
    </row>
    <row r="312" spans="1:9" s="213" customFormat="1">
      <c r="A312" s="233" t="s">
        <v>19</v>
      </c>
      <c r="B312" s="233" t="s">
        <v>29</v>
      </c>
      <c r="C312" s="233" t="s">
        <v>47</v>
      </c>
      <c r="D312" s="233" t="s">
        <v>255</v>
      </c>
      <c r="E312" s="233" t="s">
        <v>256</v>
      </c>
      <c r="F312" s="246">
        <v>0</v>
      </c>
      <c r="G312" s="246">
        <v>0.87894736842105259</v>
      </c>
      <c r="H312" s="246">
        <v>0.9</v>
      </c>
      <c r="I312" s="246">
        <v>0.9</v>
      </c>
    </row>
    <row r="313" spans="1:9" s="213" customFormat="1">
      <c r="A313" s="233" t="s">
        <v>25</v>
      </c>
      <c r="B313" s="233" t="s">
        <v>41</v>
      </c>
      <c r="C313" s="233" t="s">
        <v>65</v>
      </c>
      <c r="D313" s="233" t="s">
        <v>257</v>
      </c>
      <c r="E313" s="233" t="s">
        <v>258</v>
      </c>
      <c r="F313" s="246">
        <v>0</v>
      </c>
      <c r="G313" s="246">
        <v>0.82133333333333336</v>
      </c>
      <c r="H313" s="246">
        <v>0.83200000000000007</v>
      </c>
      <c r="I313" s="246">
        <v>0.83599999999999997</v>
      </c>
    </row>
    <row r="314" spans="1:9" s="213" customFormat="1">
      <c r="A314" s="233" t="s">
        <v>21</v>
      </c>
      <c r="B314" s="233" t="s">
        <v>37</v>
      </c>
      <c r="C314" s="233" t="s">
        <v>59</v>
      </c>
      <c r="D314" s="233" t="s">
        <v>259</v>
      </c>
      <c r="E314" s="233" t="s">
        <v>260</v>
      </c>
      <c r="F314" s="246">
        <v>0</v>
      </c>
      <c r="G314" s="246">
        <v>0.79838709677419351</v>
      </c>
      <c r="H314" s="246">
        <v>0.8315412186379928</v>
      </c>
      <c r="I314" s="246">
        <v>0.82781456953642385</v>
      </c>
    </row>
    <row r="315" spans="1:9" s="213" customFormat="1">
      <c r="A315" s="233" t="s">
        <v>25</v>
      </c>
      <c r="B315" s="233" t="s">
        <v>43</v>
      </c>
      <c r="C315" s="233" t="s">
        <v>61</v>
      </c>
      <c r="D315" s="233" t="s">
        <v>261</v>
      </c>
      <c r="E315" s="233" t="s">
        <v>262</v>
      </c>
      <c r="F315" s="246">
        <v>0</v>
      </c>
      <c r="G315" s="246">
        <v>0.89866666666666661</v>
      </c>
      <c r="H315" s="246">
        <v>0.89866666666666661</v>
      </c>
      <c r="I315" s="246">
        <v>0.89891696750902528</v>
      </c>
    </row>
    <row r="316" spans="1:9" s="213" customFormat="1">
      <c r="A316" s="233" t="s">
        <v>25</v>
      </c>
      <c r="B316" s="233" t="s">
        <v>41</v>
      </c>
      <c r="C316" s="233" t="s">
        <v>67</v>
      </c>
      <c r="D316" s="233" t="s">
        <v>263</v>
      </c>
      <c r="E316" s="233" t="s">
        <v>264</v>
      </c>
      <c r="F316" s="246">
        <v>0</v>
      </c>
      <c r="G316" s="246">
        <v>0.83333333333333348</v>
      </c>
      <c r="H316" s="246">
        <v>0.85314685314685301</v>
      </c>
      <c r="I316" s="246">
        <v>0.8529411764705882</v>
      </c>
    </row>
    <row r="317" spans="1:9" s="213" customFormat="1">
      <c r="A317" s="233" t="s">
        <v>25</v>
      </c>
      <c r="B317" s="233" t="s">
        <v>41</v>
      </c>
      <c r="C317" s="233" t="s">
        <v>65</v>
      </c>
      <c r="D317" s="233" t="s">
        <v>265</v>
      </c>
      <c r="E317" s="233" t="s">
        <v>266</v>
      </c>
      <c r="F317" s="246">
        <v>0</v>
      </c>
      <c r="G317" s="246">
        <v>0.92</v>
      </c>
      <c r="H317" s="246">
        <v>0.95454545454545459</v>
      </c>
      <c r="I317" s="246">
        <v>0.8666666666666667</v>
      </c>
    </row>
    <row r="318" spans="1:9" s="213" customFormat="1">
      <c r="A318" s="233" t="s">
        <v>23</v>
      </c>
      <c r="B318" s="233" t="s">
        <v>39</v>
      </c>
      <c r="C318" s="233" t="s">
        <v>69</v>
      </c>
      <c r="D318" s="233" t="s">
        <v>267</v>
      </c>
      <c r="E318" s="233" t="s">
        <v>268</v>
      </c>
      <c r="F318" s="246">
        <v>0</v>
      </c>
      <c r="G318" s="246">
        <v>0.83829787234042552</v>
      </c>
      <c r="H318" s="246">
        <v>0.85106382978723405</v>
      </c>
      <c r="I318" s="246">
        <v>0.85666666666666669</v>
      </c>
    </row>
    <row r="319" spans="1:9" s="213" customFormat="1">
      <c r="A319" s="233" t="s">
        <v>19</v>
      </c>
      <c r="B319" s="233" t="s">
        <v>27</v>
      </c>
      <c r="C319" s="233" t="s">
        <v>49</v>
      </c>
      <c r="D319" s="233" t="s">
        <v>269</v>
      </c>
      <c r="E319" s="233" t="s">
        <v>270</v>
      </c>
      <c r="F319" s="246">
        <v>0</v>
      </c>
      <c r="G319" s="246">
        <v>0.82352941176470584</v>
      </c>
      <c r="H319" s="246">
        <v>0.84444444444444444</v>
      </c>
      <c r="I319" s="246">
        <v>0.84444444444444444</v>
      </c>
    </row>
    <row r="320" spans="1:9" s="213" customFormat="1">
      <c r="A320" s="233" t="s">
        <v>23</v>
      </c>
      <c r="B320" s="233" t="s">
        <v>39</v>
      </c>
      <c r="C320" s="233" t="s">
        <v>69</v>
      </c>
      <c r="D320" s="233" t="s">
        <v>271</v>
      </c>
      <c r="E320" s="233" t="s">
        <v>272</v>
      </c>
      <c r="F320" s="246">
        <v>0</v>
      </c>
      <c r="G320" s="246">
        <v>0.85238095238095246</v>
      </c>
      <c r="H320" s="246">
        <v>0.85238095238095246</v>
      </c>
      <c r="I320" s="246">
        <v>0.85161290322580641</v>
      </c>
    </row>
    <row r="321" spans="1:9" s="213" customFormat="1">
      <c r="A321" s="233" t="s">
        <v>19</v>
      </c>
      <c r="B321" s="233" t="s">
        <v>29</v>
      </c>
      <c r="C321" s="233" t="s">
        <v>47</v>
      </c>
      <c r="D321" s="233" t="s">
        <v>273</v>
      </c>
      <c r="E321" s="233" t="s">
        <v>274</v>
      </c>
      <c r="F321" s="246">
        <v>0</v>
      </c>
      <c r="G321" s="246">
        <v>0.79393939393939394</v>
      </c>
      <c r="H321" s="246">
        <v>0.83030303030303032</v>
      </c>
      <c r="I321" s="246">
        <v>0.83333333333333337</v>
      </c>
    </row>
    <row r="322" spans="1:9" s="213" customFormat="1">
      <c r="A322" s="233" t="s">
        <v>19</v>
      </c>
      <c r="B322" s="233" t="s">
        <v>31</v>
      </c>
      <c r="C322" s="233" t="s">
        <v>45</v>
      </c>
      <c r="D322" s="233" t="s">
        <v>275</v>
      </c>
      <c r="E322" s="233" t="s">
        <v>276</v>
      </c>
      <c r="F322" s="246">
        <v>0</v>
      </c>
      <c r="G322" s="246">
        <v>0.88461538461538458</v>
      </c>
      <c r="H322" s="246">
        <v>0.9</v>
      </c>
      <c r="I322" s="246">
        <v>0.91034482758620694</v>
      </c>
    </row>
    <row r="323" spans="1:9" s="213" customFormat="1">
      <c r="A323" s="233" t="s">
        <v>21</v>
      </c>
      <c r="B323" s="233" t="s">
        <v>33</v>
      </c>
      <c r="C323" s="233" t="s">
        <v>57</v>
      </c>
      <c r="D323" s="233" t="s">
        <v>277</v>
      </c>
      <c r="E323" s="233" t="s">
        <v>278</v>
      </c>
      <c r="F323" s="246">
        <v>0</v>
      </c>
      <c r="G323" s="246">
        <v>0.73333333333333328</v>
      </c>
      <c r="H323" s="246">
        <v>0.83333333333333348</v>
      </c>
      <c r="I323" s="246">
        <v>0.83333333333333337</v>
      </c>
    </row>
    <row r="324" spans="1:9" s="213" customFormat="1">
      <c r="A324" s="233" t="s">
        <v>19</v>
      </c>
      <c r="B324" s="233" t="s">
        <v>29</v>
      </c>
      <c r="C324" s="233" t="s">
        <v>47</v>
      </c>
      <c r="D324" s="233" t="s">
        <v>279</v>
      </c>
      <c r="E324" s="233" t="s">
        <v>280</v>
      </c>
      <c r="F324" s="246">
        <v>0</v>
      </c>
      <c r="G324" s="246">
        <v>0.78</v>
      </c>
      <c r="H324" s="246">
        <v>0.80500000000000005</v>
      </c>
      <c r="I324" s="246">
        <v>0.77996422182468694</v>
      </c>
    </row>
    <row r="325" spans="1:9" s="213" customFormat="1">
      <c r="A325" s="233" t="s">
        <v>21</v>
      </c>
      <c r="B325" s="233" t="s">
        <v>35</v>
      </c>
      <c r="C325" s="233" t="s">
        <v>55</v>
      </c>
      <c r="D325" s="233" t="s">
        <v>281</v>
      </c>
      <c r="E325" s="233" t="s">
        <v>282</v>
      </c>
      <c r="F325" s="246">
        <v>0</v>
      </c>
      <c r="G325" s="246">
        <v>0.7</v>
      </c>
      <c r="H325" s="246">
        <v>0.8</v>
      </c>
      <c r="I325" s="246">
        <v>0.8</v>
      </c>
    </row>
    <row r="326" spans="1:9" s="213" customFormat="1">
      <c r="A326" s="233" t="s">
        <v>19</v>
      </c>
      <c r="B326" s="233" t="s">
        <v>29</v>
      </c>
      <c r="C326" s="233" t="s">
        <v>51</v>
      </c>
      <c r="D326" s="233" t="s">
        <v>283</v>
      </c>
      <c r="E326" s="233" t="s">
        <v>284</v>
      </c>
      <c r="F326" s="246">
        <v>0</v>
      </c>
      <c r="G326" s="246">
        <v>0.92500000000000004</v>
      </c>
      <c r="H326" s="246">
        <v>0.92500000000000004</v>
      </c>
      <c r="I326" s="246">
        <v>0.89977220956719817</v>
      </c>
    </row>
    <row r="327" spans="1:9" s="213" customFormat="1">
      <c r="A327" s="233" t="s">
        <v>19</v>
      </c>
      <c r="B327" s="233" t="s">
        <v>31</v>
      </c>
      <c r="C327" s="233" t="s">
        <v>45</v>
      </c>
      <c r="D327" s="233" t="s">
        <v>285</v>
      </c>
      <c r="E327" s="233" t="s">
        <v>286</v>
      </c>
      <c r="F327" s="246">
        <v>0</v>
      </c>
      <c r="G327" s="246">
        <v>0.85</v>
      </c>
      <c r="H327" s="246">
        <v>0.85333333333333339</v>
      </c>
      <c r="I327" s="246">
        <v>0.85052631578947369</v>
      </c>
    </row>
    <row r="328" spans="1:9" s="213" customFormat="1">
      <c r="A328" s="233" t="s">
        <v>21</v>
      </c>
      <c r="B328" s="233" t="s">
        <v>35</v>
      </c>
      <c r="C328" s="233" t="s">
        <v>53</v>
      </c>
      <c r="D328" s="233" t="s">
        <v>287</v>
      </c>
      <c r="E328" s="233" t="s">
        <v>288</v>
      </c>
      <c r="F328" s="246">
        <v>0</v>
      </c>
      <c r="G328" s="246">
        <v>0.8193548387096774</v>
      </c>
      <c r="H328" s="246">
        <v>0.83870967741935487</v>
      </c>
      <c r="I328" s="246">
        <v>0.84076433121019112</v>
      </c>
    </row>
    <row r="329" spans="1:9" s="213" customFormat="1">
      <c r="A329" s="233" t="s">
        <v>25</v>
      </c>
      <c r="B329" s="233" t="s">
        <v>41</v>
      </c>
      <c r="C329" s="233" t="s">
        <v>65</v>
      </c>
      <c r="D329" s="233" t="s">
        <v>289</v>
      </c>
      <c r="E329" s="233" t="s">
        <v>290</v>
      </c>
      <c r="F329" s="246">
        <v>0</v>
      </c>
      <c r="G329" s="246">
        <v>0.95454545454545459</v>
      </c>
      <c r="H329" s="246">
        <v>0.94285714285714273</v>
      </c>
      <c r="I329" s="246">
        <v>0.90434782608695652</v>
      </c>
    </row>
    <row r="330" spans="1:9" s="213" customFormat="1">
      <c r="A330" s="233" t="s">
        <v>21</v>
      </c>
      <c r="B330" s="233" t="s">
        <v>35</v>
      </c>
      <c r="C330" s="233" t="s">
        <v>55</v>
      </c>
      <c r="D330" s="233" t="s">
        <v>291</v>
      </c>
      <c r="E330" s="233" t="s">
        <v>292</v>
      </c>
      <c r="F330" s="246">
        <v>0</v>
      </c>
      <c r="G330" s="246">
        <v>0.81666666666666676</v>
      </c>
      <c r="H330" s="246">
        <v>0.8833333333333333</v>
      </c>
      <c r="I330" s="246">
        <v>0.88181818181818183</v>
      </c>
    </row>
    <row r="331" spans="1:9" s="213" customFormat="1">
      <c r="A331" s="233" t="s">
        <v>25</v>
      </c>
      <c r="B331" s="233" t="s">
        <v>43</v>
      </c>
      <c r="C331" s="233" t="s">
        <v>61</v>
      </c>
      <c r="D331" s="233" t="s">
        <v>293</v>
      </c>
      <c r="E331" s="233" t="s">
        <v>294</v>
      </c>
      <c r="F331" s="246">
        <v>0</v>
      </c>
      <c r="G331" s="246">
        <v>0.8258741258741259</v>
      </c>
      <c r="H331" s="246">
        <v>0.84895104895104911</v>
      </c>
      <c r="I331" s="246">
        <v>0.91843971631205679</v>
      </c>
    </row>
    <row r="332" spans="1:9" s="213" customFormat="1">
      <c r="A332" s="233" t="s">
        <v>25</v>
      </c>
      <c r="B332" s="233" t="s">
        <v>43</v>
      </c>
      <c r="C332" s="233" t="s">
        <v>61</v>
      </c>
      <c r="D332" s="233" t="s">
        <v>295</v>
      </c>
      <c r="E332" s="233" t="s">
        <v>296</v>
      </c>
      <c r="F332" s="246">
        <v>0</v>
      </c>
      <c r="G332" s="246">
        <v>0.90625</v>
      </c>
      <c r="H332" s="246">
        <v>0.92261904761904778</v>
      </c>
      <c r="I332" s="246">
        <v>0.88502994011976044</v>
      </c>
    </row>
    <row r="333" spans="1:9" s="213" customFormat="1">
      <c r="A333" s="233" t="s">
        <v>19</v>
      </c>
      <c r="B333" s="233" t="s">
        <v>27</v>
      </c>
      <c r="C333" s="233" t="s">
        <v>49</v>
      </c>
      <c r="D333" s="233" t="s">
        <v>297</v>
      </c>
      <c r="E333" s="233" t="s">
        <v>298</v>
      </c>
      <c r="F333" s="246">
        <v>0</v>
      </c>
      <c r="G333" s="246">
        <v>0.83068783068783059</v>
      </c>
      <c r="H333" s="246">
        <v>0.83144368858654583</v>
      </c>
      <c r="I333" s="246">
        <v>0.85024154589371981</v>
      </c>
    </row>
    <row r="334" spans="1:9" s="213" customFormat="1">
      <c r="A334" s="233" t="s">
        <v>25</v>
      </c>
      <c r="B334" s="233" t="s">
        <v>41</v>
      </c>
      <c r="C334" s="233" t="s">
        <v>67</v>
      </c>
      <c r="D334" s="233" t="s">
        <v>299</v>
      </c>
      <c r="E334" s="233" t="s">
        <v>300</v>
      </c>
      <c r="F334" s="246">
        <v>0</v>
      </c>
      <c r="G334" s="246">
        <v>0.86462882096069871</v>
      </c>
      <c r="H334" s="246">
        <v>0.88983050847457623</v>
      </c>
      <c r="I334" s="246">
        <v>0.89880952380952384</v>
      </c>
    </row>
    <row r="335" spans="1:9" s="213" customFormat="1">
      <c r="A335" s="233" t="s">
        <v>21</v>
      </c>
      <c r="B335" s="233" t="s">
        <v>37</v>
      </c>
      <c r="C335" s="233" t="s">
        <v>59</v>
      </c>
      <c r="D335" s="233" t="s">
        <v>301</v>
      </c>
      <c r="E335" s="233" t="s">
        <v>302</v>
      </c>
      <c r="F335" s="246">
        <v>0</v>
      </c>
      <c r="G335" s="246">
        <v>0.8</v>
      </c>
      <c r="H335" s="246">
        <v>0.8</v>
      </c>
      <c r="I335" s="246">
        <v>0.86</v>
      </c>
    </row>
    <row r="336" spans="1:9" s="213" customFormat="1">
      <c r="A336" s="233" t="s">
        <v>23</v>
      </c>
      <c r="B336" s="233" t="s">
        <v>39</v>
      </c>
      <c r="C336" s="233" t="s">
        <v>69</v>
      </c>
      <c r="D336" s="233" t="s">
        <v>303</v>
      </c>
      <c r="E336" s="233" t="s">
        <v>304</v>
      </c>
      <c r="F336" s="246">
        <v>0</v>
      </c>
      <c r="G336" s="246">
        <v>0.9</v>
      </c>
      <c r="H336" s="246">
        <v>0.90400000000000003</v>
      </c>
      <c r="I336" s="246">
        <v>0.9054545454545454</v>
      </c>
    </row>
    <row r="337" spans="1:9" s="213" customFormat="1">
      <c r="A337" s="233" t="s">
        <v>19</v>
      </c>
      <c r="B337" s="233" t="s">
        <v>29</v>
      </c>
      <c r="C337" s="233" t="s">
        <v>51</v>
      </c>
      <c r="D337" s="233" t="s">
        <v>305</v>
      </c>
      <c r="E337" s="233" t="s">
        <v>306</v>
      </c>
      <c r="F337" s="246">
        <v>0</v>
      </c>
      <c r="G337" s="246">
        <v>0.90833333333333333</v>
      </c>
      <c r="H337" s="246">
        <v>0.91851851851851851</v>
      </c>
      <c r="I337" s="246">
        <v>0.92222222222222228</v>
      </c>
    </row>
    <row r="338" spans="1:9" s="213" customFormat="1">
      <c r="A338" s="233" t="s">
        <v>21</v>
      </c>
      <c r="B338" s="233" t="s">
        <v>35</v>
      </c>
      <c r="C338" s="233" t="s">
        <v>53</v>
      </c>
      <c r="D338" s="233" t="s">
        <v>307</v>
      </c>
      <c r="E338" s="233" t="s">
        <v>308</v>
      </c>
      <c r="F338" s="246">
        <v>0</v>
      </c>
      <c r="G338" s="246">
        <v>0.86433566433566422</v>
      </c>
      <c r="H338" s="246">
        <v>0.86433566433566422</v>
      </c>
      <c r="I338" s="246" t="s">
        <v>18</v>
      </c>
    </row>
    <row r="339" spans="1:9" s="213" customFormat="1">
      <c r="A339" s="233" t="s">
        <v>19</v>
      </c>
      <c r="B339" s="233" t="s">
        <v>29</v>
      </c>
      <c r="C339" s="233" t="s">
        <v>47</v>
      </c>
      <c r="D339" s="233" t="s">
        <v>309</v>
      </c>
      <c r="E339" s="233" t="s">
        <v>310</v>
      </c>
      <c r="F339" s="246">
        <v>0</v>
      </c>
      <c r="G339" s="246">
        <v>0.89181286549707606</v>
      </c>
      <c r="H339" s="246">
        <v>0.89247311827956988</v>
      </c>
      <c r="I339" s="246">
        <v>0.88715953307392992</v>
      </c>
    </row>
    <row r="340" spans="1:9" s="213" customFormat="1">
      <c r="A340" s="233" t="s">
        <v>19</v>
      </c>
      <c r="B340" s="233" t="s">
        <v>27</v>
      </c>
      <c r="C340" s="233" t="s">
        <v>49</v>
      </c>
      <c r="D340" s="233" t="s">
        <v>311</v>
      </c>
      <c r="E340" s="233" t="s">
        <v>312</v>
      </c>
      <c r="F340" s="246">
        <v>0</v>
      </c>
      <c r="G340" s="246">
        <v>0.8640000000000001</v>
      </c>
      <c r="H340" s="246">
        <v>0.8640000000000001</v>
      </c>
      <c r="I340" s="246">
        <v>0.89130434782608692</v>
      </c>
    </row>
    <row r="341" spans="1:9" s="213" customFormat="1">
      <c r="A341" s="233" t="s">
        <v>21</v>
      </c>
      <c r="B341" s="233" t="s">
        <v>35</v>
      </c>
      <c r="C341" s="233" t="s">
        <v>53</v>
      </c>
      <c r="D341" s="233" t="s">
        <v>313</v>
      </c>
      <c r="E341" s="233" t="s">
        <v>314</v>
      </c>
      <c r="F341" s="246">
        <v>0</v>
      </c>
      <c r="G341" s="246">
        <v>0.88524590163934425</v>
      </c>
      <c r="H341" s="246">
        <v>0.89230769230769236</v>
      </c>
      <c r="I341" s="246" t="s">
        <v>18</v>
      </c>
    </row>
    <row r="342" spans="1:9" s="213" customFormat="1">
      <c r="A342" s="233" t="s">
        <v>21</v>
      </c>
      <c r="B342" s="233" t="s">
        <v>37</v>
      </c>
      <c r="C342" s="233" t="s">
        <v>59</v>
      </c>
      <c r="D342" s="233" t="s">
        <v>315</v>
      </c>
      <c r="E342" s="233" t="s">
        <v>316</v>
      </c>
      <c r="F342" s="246">
        <v>0</v>
      </c>
      <c r="G342" s="246">
        <v>0.75079365079365079</v>
      </c>
      <c r="H342" s="246">
        <v>0.78888888888888886</v>
      </c>
      <c r="I342" s="246">
        <v>0.78888888888888886</v>
      </c>
    </row>
    <row r="343" spans="1:9" s="213" customFormat="1">
      <c r="A343" s="233" t="s">
        <v>19</v>
      </c>
      <c r="B343" s="233" t="s">
        <v>27</v>
      </c>
      <c r="C343" s="233" t="s">
        <v>49</v>
      </c>
      <c r="D343" s="233" t="s">
        <v>317</v>
      </c>
      <c r="E343" s="233" t="s">
        <v>318</v>
      </c>
      <c r="F343" s="246">
        <v>0</v>
      </c>
      <c r="G343" s="246">
        <v>0.87187499999999996</v>
      </c>
      <c r="H343" s="246">
        <v>0.9</v>
      </c>
      <c r="I343" s="246">
        <v>0.91874999999999996</v>
      </c>
    </row>
    <row r="344" spans="1:9" s="213" customFormat="1">
      <c r="A344" s="233" t="s">
        <v>25</v>
      </c>
      <c r="B344" s="233" t="s">
        <v>41</v>
      </c>
      <c r="C344" s="233" t="s">
        <v>63</v>
      </c>
      <c r="D344" s="233" t="s">
        <v>319</v>
      </c>
      <c r="E344" s="233" t="s">
        <v>320</v>
      </c>
      <c r="F344" s="246">
        <v>0</v>
      </c>
      <c r="G344" s="246">
        <v>0.72233009708737872</v>
      </c>
      <c r="H344" s="246">
        <v>0.74563106796116496</v>
      </c>
      <c r="I344" s="246">
        <v>0.71153846153846156</v>
      </c>
    </row>
    <row r="345" spans="1:9" s="213" customFormat="1">
      <c r="A345" s="233" t="s">
        <v>23</v>
      </c>
      <c r="B345" s="233" t="s">
        <v>39</v>
      </c>
      <c r="C345" s="233" t="s">
        <v>69</v>
      </c>
      <c r="D345" s="233" t="s">
        <v>321</v>
      </c>
      <c r="E345" s="233" t="s">
        <v>322</v>
      </c>
      <c r="F345" s="246">
        <v>0</v>
      </c>
      <c r="G345" s="246">
        <v>0.9</v>
      </c>
      <c r="H345" s="246">
        <v>0.9</v>
      </c>
      <c r="I345" s="246">
        <v>0.89964157706093195</v>
      </c>
    </row>
    <row r="346" spans="1:9" s="213" customFormat="1">
      <c r="A346" s="233" t="s">
        <v>25</v>
      </c>
      <c r="B346" s="233" t="s">
        <v>43</v>
      </c>
      <c r="C346" s="233" t="s">
        <v>65</v>
      </c>
      <c r="D346" s="233" t="s">
        <v>323</v>
      </c>
      <c r="E346" s="233" t="s">
        <v>324</v>
      </c>
      <c r="F346" s="246">
        <v>0</v>
      </c>
      <c r="G346" s="246">
        <v>0.96923076923076923</v>
      </c>
      <c r="H346" s="246">
        <v>0.96923076923076923</v>
      </c>
      <c r="I346" s="246">
        <v>0.9285714285714286</v>
      </c>
    </row>
    <row r="347" spans="1:9" s="213" customFormat="1">
      <c r="A347" s="233" t="s">
        <v>19</v>
      </c>
      <c r="B347" s="233" t="s">
        <v>29</v>
      </c>
      <c r="C347" s="233" t="s">
        <v>47</v>
      </c>
      <c r="D347" s="233" t="s">
        <v>325</v>
      </c>
      <c r="E347" s="233" t="s">
        <v>326</v>
      </c>
      <c r="F347" s="246">
        <v>0</v>
      </c>
      <c r="G347" s="246">
        <v>0.875</v>
      </c>
      <c r="H347" s="246">
        <v>0.875</v>
      </c>
      <c r="I347" s="246">
        <v>0.77981651376146788</v>
      </c>
    </row>
    <row r="348" spans="1:9" s="213" customFormat="1">
      <c r="A348" s="233" t="s">
        <v>21</v>
      </c>
      <c r="B348" s="233" t="s">
        <v>35</v>
      </c>
      <c r="C348" s="233" t="s">
        <v>53</v>
      </c>
      <c r="D348" s="233" t="s">
        <v>327</v>
      </c>
      <c r="E348" s="233" t="s">
        <v>328</v>
      </c>
      <c r="F348" s="246">
        <v>0</v>
      </c>
      <c r="G348" s="246">
        <v>0.65263157894736845</v>
      </c>
      <c r="H348" s="246">
        <v>0.66315789473684206</v>
      </c>
      <c r="I348" s="246">
        <v>0.7</v>
      </c>
    </row>
    <row r="349" spans="1:9" s="213" customFormat="1">
      <c r="A349" s="233" t="s">
        <v>21</v>
      </c>
      <c r="B349" s="233" t="s">
        <v>37</v>
      </c>
      <c r="C349" s="233" t="s">
        <v>59</v>
      </c>
      <c r="D349" s="233" t="s">
        <v>329</v>
      </c>
      <c r="E349" s="233" t="s">
        <v>330</v>
      </c>
      <c r="F349" s="246">
        <v>0</v>
      </c>
      <c r="G349" s="246">
        <v>0.90322580645161277</v>
      </c>
      <c r="H349" s="246">
        <v>0.90909090909090906</v>
      </c>
      <c r="I349" s="246">
        <v>0.90909090909090906</v>
      </c>
    </row>
    <row r="350" spans="1:9" s="213" customFormat="1">
      <c r="A350" s="233" t="s">
        <v>25</v>
      </c>
      <c r="B350" s="233" t="s">
        <v>43</v>
      </c>
      <c r="C350" s="233" t="s">
        <v>61</v>
      </c>
      <c r="D350" s="233" t="s">
        <v>331</v>
      </c>
      <c r="E350" s="233" t="s">
        <v>332</v>
      </c>
      <c r="F350" s="246">
        <v>0</v>
      </c>
      <c r="G350" s="246">
        <v>0.8188405797101449</v>
      </c>
      <c r="H350" s="246">
        <v>0.88652482269503541</v>
      </c>
      <c r="I350" s="246">
        <v>0.79653679653679654</v>
      </c>
    </row>
    <row r="351" spans="1:9" s="213" customFormat="1">
      <c r="A351" s="233" t="s">
        <v>23</v>
      </c>
      <c r="B351" s="233" t="s">
        <v>39</v>
      </c>
      <c r="C351" s="233" t="s">
        <v>69</v>
      </c>
      <c r="D351" s="233" t="s">
        <v>333</v>
      </c>
      <c r="E351" s="233" t="s">
        <v>334</v>
      </c>
      <c r="F351" s="246">
        <v>0</v>
      </c>
      <c r="G351" s="246">
        <v>0.84444444444444444</v>
      </c>
      <c r="H351" s="246">
        <v>0.88888888888888884</v>
      </c>
      <c r="I351" s="246">
        <v>0.82666666666666666</v>
      </c>
    </row>
    <row r="352" spans="1:9" s="213" customFormat="1">
      <c r="A352" s="233" t="s">
        <v>19</v>
      </c>
      <c r="B352" s="233" t="s">
        <v>29</v>
      </c>
      <c r="C352" s="233" t="s">
        <v>47</v>
      </c>
      <c r="D352" s="233" t="s">
        <v>335</v>
      </c>
      <c r="E352" s="233" t="s">
        <v>336</v>
      </c>
      <c r="F352" s="246">
        <v>0</v>
      </c>
      <c r="G352" s="246">
        <v>0.86</v>
      </c>
      <c r="H352" s="246">
        <v>0.88</v>
      </c>
      <c r="I352" s="246">
        <v>0.89500000000000002</v>
      </c>
    </row>
    <row r="353" spans="1:9" s="213" customFormat="1">
      <c r="A353" s="233" t="s">
        <v>19</v>
      </c>
      <c r="B353" s="233" t="s">
        <v>31</v>
      </c>
      <c r="C353" s="233" t="s">
        <v>45</v>
      </c>
      <c r="D353" s="233" t="s">
        <v>337</v>
      </c>
      <c r="E353" s="233" t="s">
        <v>338</v>
      </c>
      <c r="F353" s="246">
        <v>0</v>
      </c>
      <c r="G353" s="246">
        <v>0.82352941176470584</v>
      </c>
      <c r="H353" s="246">
        <v>0.82266009852216759</v>
      </c>
      <c r="I353" s="246">
        <v>0.82266009852216748</v>
      </c>
    </row>
    <row r="354" spans="1:9" s="213" customFormat="1">
      <c r="A354" s="233" t="s">
        <v>21</v>
      </c>
      <c r="B354" s="233" t="s">
        <v>35</v>
      </c>
      <c r="C354" s="233" t="s">
        <v>55</v>
      </c>
      <c r="D354" s="233" t="s">
        <v>339</v>
      </c>
      <c r="E354" s="233" t="s">
        <v>340</v>
      </c>
      <c r="F354" s="246">
        <v>0</v>
      </c>
      <c r="G354" s="246">
        <v>0.77954545454545454</v>
      </c>
      <c r="H354" s="246">
        <v>0.79955456570155903</v>
      </c>
      <c r="I354" s="246">
        <v>0.82133333333333336</v>
      </c>
    </row>
    <row r="355" spans="1:9" s="213" customFormat="1">
      <c r="A355" s="233" t="s">
        <v>23</v>
      </c>
      <c r="B355" s="233" t="s">
        <v>39</v>
      </c>
      <c r="C355" s="233" t="s">
        <v>69</v>
      </c>
      <c r="D355" s="233" t="s">
        <v>341</v>
      </c>
      <c r="E355" s="233" t="s">
        <v>342</v>
      </c>
      <c r="F355" s="246">
        <v>0</v>
      </c>
      <c r="G355" s="246">
        <v>0.91874999999999996</v>
      </c>
      <c r="H355" s="246">
        <v>0.91874999999999996</v>
      </c>
      <c r="I355" s="246">
        <v>0.9204368174726989</v>
      </c>
    </row>
    <row r="356" spans="1:9" s="213" customFormat="1">
      <c r="A356" s="233" t="s">
        <v>23</v>
      </c>
      <c r="B356" s="233" t="s">
        <v>39</v>
      </c>
      <c r="C356" s="233" t="s">
        <v>69</v>
      </c>
      <c r="D356" s="233" t="s">
        <v>343</v>
      </c>
      <c r="E356" s="233" t="s">
        <v>344</v>
      </c>
      <c r="F356" s="246">
        <v>0</v>
      </c>
      <c r="G356" s="246">
        <v>0.90058479532163749</v>
      </c>
      <c r="H356" s="246">
        <v>0.93142857142857138</v>
      </c>
      <c r="I356" s="246">
        <v>0.93142857142857138</v>
      </c>
    </row>
    <row r="357" spans="1:9" s="213" customFormat="1">
      <c r="A357" s="233" t="s">
        <v>19</v>
      </c>
      <c r="B357" s="233" t="s">
        <v>29</v>
      </c>
      <c r="C357" s="233" t="s">
        <v>51</v>
      </c>
      <c r="D357" s="233" t="s">
        <v>345</v>
      </c>
      <c r="E357" s="233" t="s">
        <v>346</v>
      </c>
      <c r="F357" s="246">
        <v>0</v>
      </c>
      <c r="G357" s="246">
        <v>0.90515463917525774</v>
      </c>
      <c r="H357" s="246">
        <v>0.90707070707070703</v>
      </c>
      <c r="I357" s="246">
        <v>0.83499999999999996</v>
      </c>
    </row>
    <row r="358" spans="1:9" s="213" customFormat="1">
      <c r="A358" s="233" t="s">
        <v>21</v>
      </c>
      <c r="B358" s="233" t="s">
        <v>35</v>
      </c>
      <c r="C358" s="233" t="s">
        <v>55</v>
      </c>
      <c r="D358" s="233" t="s">
        <v>347</v>
      </c>
      <c r="E358" s="233" t="s">
        <v>348</v>
      </c>
      <c r="F358" s="246">
        <v>0</v>
      </c>
      <c r="G358" s="246">
        <v>0.90588235294117647</v>
      </c>
      <c r="H358" s="246">
        <v>0.92653061224489786</v>
      </c>
      <c r="I358" s="246">
        <v>0.90354767184035478</v>
      </c>
    </row>
    <row r="359" spans="1:9" s="213" customFormat="1">
      <c r="A359" s="233" t="s">
        <v>25</v>
      </c>
      <c r="B359" s="233" t="s">
        <v>41</v>
      </c>
      <c r="C359" s="233" t="s">
        <v>65</v>
      </c>
      <c r="D359" s="233" t="s">
        <v>349</v>
      </c>
      <c r="E359" s="233" t="s">
        <v>350</v>
      </c>
      <c r="F359" s="246">
        <v>0</v>
      </c>
      <c r="G359" s="246">
        <v>0.89864864864864868</v>
      </c>
      <c r="H359" s="246">
        <v>0.9213483146067416</v>
      </c>
      <c r="I359" s="246">
        <v>0.82857142857142863</v>
      </c>
    </row>
    <row r="360" spans="1:9" s="213" customFormat="1">
      <c r="A360" s="233" t="s">
        <v>25</v>
      </c>
      <c r="B360" s="233" t="s">
        <v>41</v>
      </c>
      <c r="C360" s="233" t="s">
        <v>63</v>
      </c>
      <c r="D360" s="233" t="s">
        <v>351</v>
      </c>
      <c r="E360" s="233" t="s">
        <v>352</v>
      </c>
      <c r="F360" s="246">
        <v>0</v>
      </c>
      <c r="G360" s="246">
        <v>0.81</v>
      </c>
      <c r="H360" s="246">
        <v>0.85</v>
      </c>
      <c r="I360" s="246">
        <v>0.85172413793103452</v>
      </c>
    </row>
    <row r="361" spans="1:9" s="213" customFormat="1">
      <c r="A361" s="233" t="s">
        <v>23</v>
      </c>
      <c r="B361" s="233" t="s">
        <v>39</v>
      </c>
      <c r="C361" s="233" t="s">
        <v>69</v>
      </c>
      <c r="D361" s="233" t="s">
        <v>353</v>
      </c>
      <c r="E361" s="233" t="s">
        <v>354</v>
      </c>
      <c r="F361" s="246">
        <v>0</v>
      </c>
      <c r="G361" s="246">
        <v>0.875</v>
      </c>
      <c r="H361" s="246">
        <v>0.882346153846154</v>
      </c>
      <c r="I361" s="246">
        <v>0.88975398309382947</v>
      </c>
    </row>
    <row r="362" spans="1:9" s="213" customFormat="1">
      <c r="A362" s="233" t="s">
        <v>19</v>
      </c>
      <c r="B362" s="233" t="s">
        <v>29</v>
      </c>
      <c r="C362" s="233" t="s">
        <v>47</v>
      </c>
      <c r="D362" s="233" t="s">
        <v>355</v>
      </c>
      <c r="E362" s="233" t="s">
        <v>356</v>
      </c>
      <c r="F362" s="246">
        <v>0</v>
      </c>
      <c r="G362" s="246">
        <v>0.81777777777777783</v>
      </c>
      <c r="H362" s="246">
        <v>0.82482758620689656</v>
      </c>
      <c r="I362" s="246">
        <v>0.81055900621118016</v>
      </c>
    </row>
    <row r="363" spans="1:9" s="213" customFormat="1">
      <c r="A363" s="233" t="s">
        <v>25</v>
      </c>
      <c r="B363" s="233" t="s">
        <v>43</v>
      </c>
      <c r="C363" s="233" t="s">
        <v>65</v>
      </c>
      <c r="D363" s="233" t="s">
        <v>357</v>
      </c>
      <c r="E363" s="233" t="s">
        <v>358</v>
      </c>
      <c r="F363" s="246">
        <v>0</v>
      </c>
      <c r="G363" s="246">
        <v>0.86</v>
      </c>
      <c r="H363" s="246">
        <v>0.86</v>
      </c>
      <c r="I363" s="246">
        <v>0.8571428571428571</v>
      </c>
    </row>
    <row r="364" spans="1:9" s="213" customFormat="1">
      <c r="A364" s="233" t="s">
        <v>25</v>
      </c>
      <c r="B364" s="233" t="s">
        <v>41</v>
      </c>
      <c r="C364" s="233" t="s">
        <v>65</v>
      </c>
      <c r="D364" s="233" t="s">
        <v>359</v>
      </c>
      <c r="E364" s="233" t="s">
        <v>360</v>
      </c>
      <c r="F364" s="246">
        <v>0</v>
      </c>
      <c r="G364" s="246">
        <v>0.91666666666666652</v>
      </c>
      <c r="H364" s="246">
        <v>0.95833333333333348</v>
      </c>
      <c r="I364" s="246">
        <v>0.91346153846153844</v>
      </c>
    </row>
    <row r="365" spans="1:9" s="213" customFormat="1">
      <c r="A365" s="233" t="s">
        <v>19</v>
      </c>
      <c r="B365" s="233" t="s">
        <v>29</v>
      </c>
      <c r="C365" s="233" t="s">
        <v>51</v>
      </c>
      <c r="D365" s="233" t="s">
        <v>361</v>
      </c>
      <c r="E365" s="233" t="s">
        <v>362</v>
      </c>
      <c r="F365" s="246">
        <v>0</v>
      </c>
      <c r="G365" s="246">
        <v>0.85128205128205126</v>
      </c>
      <c r="H365" s="246">
        <v>0.9</v>
      </c>
      <c r="I365" s="246">
        <v>0.89965397923875434</v>
      </c>
    </row>
    <row r="366" spans="1:9" s="213" customFormat="1">
      <c r="A366" s="233" t="s">
        <v>25</v>
      </c>
      <c r="B366" s="233" t="s">
        <v>41</v>
      </c>
      <c r="C366" s="233" t="s">
        <v>65</v>
      </c>
      <c r="D366" s="233" t="s">
        <v>363</v>
      </c>
      <c r="E366" s="233" t="s">
        <v>364</v>
      </c>
      <c r="F366" s="246">
        <v>0</v>
      </c>
      <c r="G366" s="246">
        <v>0.7</v>
      </c>
      <c r="H366" s="246">
        <v>0.72727272727272729</v>
      </c>
      <c r="I366" s="246">
        <v>0.77777777777777779</v>
      </c>
    </row>
    <row r="367" spans="1:9" s="213" customFormat="1">
      <c r="A367" s="233" t="s">
        <v>21</v>
      </c>
      <c r="B367" s="233" t="s">
        <v>35</v>
      </c>
      <c r="C367" s="233" t="s">
        <v>55</v>
      </c>
      <c r="D367" s="233" t="s">
        <v>365</v>
      </c>
      <c r="E367" s="233" t="s">
        <v>366</v>
      </c>
      <c r="F367" s="246">
        <v>0</v>
      </c>
      <c r="G367" s="246">
        <v>0.88571428571428568</v>
      </c>
      <c r="H367" s="246">
        <v>0.94285714285714273</v>
      </c>
      <c r="I367" s="246">
        <v>0.80327868852459017</v>
      </c>
    </row>
    <row r="368" spans="1:9" s="213" customFormat="1">
      <c r="A368" s="233" t="s">
        <v>21</v>
      </c>
      <c r="B368" s="233" t="s">
        <v>35</v>
      </c>
      <c r="C368" s="233" t="s">
        <v>55</v>
      </c>
      <c r="D368" s="233" t="s">
        <v>367</v>
      </c>
      <c r="E368" s="233" t="s">
        <v>368</v>
      </c>
      <c r="F368" s="246">
        <v>0</v>
      </c>
      <c r="G368" s="246">
        <v>0.7857142857142857</v>
      </c>
      <c r="H368" s="246">
        <v>0.79821428571428588</v>
      </c>
      <c r="I368" s="246">
        <v>0.86071428571428577</v>
      </c>
    </row>
    <row r="369" spans="1:9" s="213" customFormat="1">
      <c r="A369" s="233" t="s">
        <v>19</v>
      </c>
      <c r="B369" s="233" t="s">
        <v>31</v>
      </c>
      <c r="C369" s="233" t="s">
        <v>45</v>
      </c>
      <c r="D369" s="233" t="s">
        <v>369</v>
      </c>
      <c r="E369" s="233" t="s">
        <v>370</v>
      </c>
      <c r="F369" s="246">
        <v>0</v>
      </c>
      <c r="G369" s="246">
        <v>0.82051282051282048</v>
      </c>
      <c r="H369" s="246">
        <v>0.82758620689655171</v>
      </c>
      <c r="I369" s="246">
        <v>0.75824175824175821</v>
      </c>
    </row>
  </sheetData>
  <mergeCells count="24">
    <mergeCell ref="J6:K6"/>
    <mergeCell ref="L6:M6"/>
    <mergeCell ref="A7:A8"/>
    <mergeCell ref="B7:B8"/>
    <mergeCell ref="C7:C8"/>
    <mergeCell ref="D7:D8"/>
    <mergeCell ref="E7:E8"/>
    <mergeCell ref="F7:F8"/>
    <mergeCell ref="G7:G8"/>
    <mergeCell ref="H7:H8"/>
    <mergeCell ref="J7:J8"/>
    <mergeCell ref="K7:K8"/>
    <mergeCell ref="L7:L8"/>
    <mergeCell ref="M7:M8"/>
    <mergeCell ref="A191:A192"/>
    <mergeCell ref="B191:B192"/>
    <mergeCell ref="C191:C192"/>
    <mergeCell ref="D191:D192"/>
    <mergeCell ref="E191:E192"/>
    <mergeCell ref="F191:F192"/>
    <mergeCell ref="G191:G192"/>
    <mergeCell ref="H191:H192"/>
    <mergeCell ref="I191:I192"/>
    <mergeCell ref="I7:I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553"/>
  <sheetViews>
    <sheetView topLeftCell="C1" zoomScale="85" zoomScaleNormal="85" workbookViewId="0">
      <selection activeCell="H377" sqref="H377"/>
    </sheetView>
  </sheetViews>
  <sheetFormatPr defaultRowHeight="15"/>
  <cols>
    <col min="1" max="1" width="12.140625" customWidth="1"/>
    <col min="2" max="2" width="12.7109375" bestFit="1" customWidth="1"/>
    <col min="3" max="3" width="5.28515625" customWidth="1"/>
    <col min="4" max="4" width="27.140625" bestFit="1" customWidth="1"/>
    <col min="5" max="5" width="59.5703125" bestFit="1" customWidth="1"/>
    <col min="6" max="6" width="12.42578125" bestFit="1" customWidth="1"/>
    <col min="7" max="7" width="12.42578125" style="226" customWidth="1"/>
    <col min="8" max="8" width="12.42578125" style="226" bestFit="1" customWidth="1"/>
    <col min="9" max="9" width="12.42578125" bestFit="1" customWidth="1"/>
    <col min="12" max="12" width="10.7109375" customWidth="1"/>
    <col min="15" max="15" width="9.85546875" customWidth="1"/>
  </cols>
  <sheetData>
    <row r="1" spans="1:15">
      <c r="A1" s="225" t="s">
        <v>539</v>
      </c>
    </row>
    <row r="2" spans="1:15">
      <c r="A2" t="s">
        <v>521</v>
      </c>
    </row>
    <row r="4" spans="1:15">
      <c r="A4" s="227" t="s">
        <v>522</v>
      </c>
      <c r="F4" s="228"/>
      <c r="I4" s="228"/>
    </row>
    <row r="5" spans="1:15" s="213" customFormat="1" ht="15" customHeight="1">
      <c r="F5" s="229">
        <v>3</v>
      </c>
      <c r="G5" s="230">
        <v>4</v>
      </c>
      <c r="H5" s="230">
        <v>5</v>
      </c>
      <c r="I5" s="229">
        <v>6</v>
      </c>
      <c r="J5" s="213">
        <v>7</v>
      </c>
      <c r="K5" s="231">
        <v>8</v>
      </c>
      <c r="L5" s="231"/>
      <c r="M5" s="213">
        <v>9</v>
      </c>
      <c r="N5" s="231">
        <v>10</v>
      </c>
    </row>
    <row r="6" spans="1:15" s="213" customFormat="1" ht="29.45" customHeight="1">
      <c r="J6" s="365" t="s">
        <v>523</v>
      </c>
      <c r="K6" s="365"/>
      <c r="L6" s="232"/>
      <c r="M6" s="365" t="s">
        <v>544</v>
      </c>
      <c r="N6" s="365"/>
    </row>
    <row r="7" spans="1:15" s="213" customFormat="1">
      <c r="A7" s="363" t="s">
        <v>417</v>
      </c>
      <c r="B7" s="363" t="s">
        <v>418</v>
      </c>
      <c r="C7" s="363" t="s">
        <v>419</v>
      </c>
      <c r="D7" s="364" t="s">
        <v>421</v>
      </c>
      <c r="E7" s="364" t="s">
        <v>422</v>
      </c>
      <c r="F7" s="366" t="s">
        <v>525</v>
      </c>
      <c r="G7" s="361" t="s">
        <v>526</v>
      </c>
      <c r="H7" s="361" t="s">
        <v>527</v>
      </c>
      <c r="I7" s="362" t="s">
        <v>528</v>
      </c>
      <c r="J7" s="367" t="s">
        <v>529</v>
      </c>
      <c r="K7" s="371" t="s">
        <v>530</v>
      </c>
      <c r="L7" s="369"/>
      <c r="M7" s="367" t="s">
        <v>529</v>
      </c>
      <c r="N7" s="371" t="s">
        <v>530</v>
      </c>
      <c r="O7" s="368"/>
    </row>
    <row r="8" spans="1:15" s="213" customFormat="1">
      <c r="A8" s="363"/>
      <c r="B8" s="363"/>
      <c r="C8" s="363"/>
      <c r="D8" s="364"/>
      <c r="E8" s="364"/>
      <c r="F8" s="366"/>
      <c r="G8" s="361"/>
      <c r="H8" s="361"/>
      <c r="I8" s="362"/>
      <c r="J8" s="367"/>
      <c r="K8" s="371"/>
      <c r="L8" s="370"/>
      <c r="M8" s="367"/>
      <c r="N8" s="371"/>
      <c r="O8" s="368"/>
    </row>
    <row r="9" spans="1:15" s="213" customFormat="1">
      <c r="A9" s="233"/>
      <c r="B9" s="233"/>
      <c r="C9" s="233"/>
      <c r="D9" s="234" t="s">
        <v>1</v>
      </c>
      <c r="E9" s="234" t="s">
        <v>420</v>
      </c>
      <c r="F9" s="247">
        <v>650.6</v>
      </c>
      <c r="G9" s="247">
        <v>658.5</v>
      </c>
      <c r="H9" s="247">
        <v>628.20000000000005</v>
      </c>
      <c r="I9" s="248">
        <v>0</v>
      </c>
      <c r="J9" s="249">
        <f>IFERROR(G9-F9,"")</f>
        <v>7.8999999999999773</v>
      </c>
      <c r="K9" s="248">
        <f>IFERROR(H9-G9,"")</f>
        <v>-30.299999999999955</v>
      </c>
      <c r="L9" s="250"/>
      <c r="M9" s="249"/>
      <c r="N9" s="248">
        <f>IFERROR(H9-H377,"")</f>
        <v>19.365508529412182</v>
      </c>
      <c r="O9" s="250"/>
    </row>
    <row r="10" spans="1:15" s="213" customFormat="1">
      <c r="A10" s="233"/>
      <c r="B10" s="233"/>
      <c r="C10" s="233"/>
      <c r="D10" s="234" t="s">
        <v>19</v>
      </c>
      <c r="E10" s="234" t="s">
        <v>20</v>
      </c>
      <c r="F10" s="247">
        <v>725.28666716630437</v>
      </c>
      <c r="G10" s="247">
        <v>771.23176919534808</v>
      </c>
      <c r="H10" s="247">
        <v>731.29246183773591</v>
      </c>
      <c r="I10" s="248">
        <v>0</v>
      </c>
      <c r="J10" s="249">
        <f t="shared" ref="J10:J73" si="0">IFERROR(G10-F10,"")</f>
        <v>45.94510202904371</v>
      </c>
      <c r="K10" s="248">
        <f t="shared" ref="K10:K73" si="1">IFERROR(H10-G10,"")</f>
        <v>-39.939307357612165</v>
      </c>
      <c r="L10" s="250"/>
      <c r="M10" s="249"/>
      <c r="N10" s="248">
        <f t="shared" ref="N10:N73" si="2">IFERROR(H10-H378,"")</f>
        <v>-8.5567958223805363</v>
      </c>
      <c r="O10" s="250"/>
    </row>
    <row r="11" spans="1:15" s="213" customFormat="1">
      <c r="A11" s="233"/>
      <c r="B11" s="233"/>
      <c r="C11" s="233"/>
      <c r="D11" s="234" t="s">
        <v>21</v>
      </c>
      <c r="E11" s="234" t="s">
        <v>22</v>
      </c>
      <c r="F11" s="251">
        <v>665.37265390406105</v>
      </c>
      <c r="G11" s="251">
        <v>645.70266202154301</v>
      </c>
      <c r="H11" s="251">
        <v>607.84867903705538</v>
      </c>
      <c r="I11" s="252">
        <v>0</v>
      </c>
      <c r="J11" s="249">
        <f t="shared" si="0"/>
        <v>-19.669991882518048</v>
      </c>
      <c r="K11" s="248">
        <f t="shared" si="1"/>
        <v>-37.853982984487629</v>
      </c>
      <c r="L11" s="250"/>
      <c r="M11" s="253"/>
      <c r="N11" s="248">
        <f t="shared" si="2"/>
        <v>47.105148304310774</v>
      </c>
      <c r="O11" s="250"/>
    </row>
    <row r="12" spans="1:15" s="213" customFormat="1">
      <c r="A12" s="233"/>
      <c r="B12" s="233"/>
      <c r="C12" s="233"/>
      <c r="D12" s="234" t="s">
        <v>23</v>
      </c>
      <c r="E12" s="234" t="s">
        <v>24</v>
      </c>
      <c r="F12" s="247">
        <v>452.96221670337223</v>
      </c>
      <c r="G12" s="247">
        <v>482.94778222483575</v>
      </c>
      <c r="H12" s="247">
        <v>516.49446855595261</v>
      </c>
      <c r="I12" s="248">
        <v>0</v>
      </c>
      <c r="J12" s="249">
        <f t="shared" si="0"/>
        <v>29.985565521463514</v>
      </c>
      <c r="K12" s="248">
        <f t="shared" si="1"/>
        <v>33.546686331116859</v>
      </c>
      <c r="L12" s="250"/>
      <c r="M12" s="249"/>
      <c r="N12" s="248">
        <f t="shared" si="2"/>
        <v>50.530974688575441</v>
      </c>
      <c r="O12" s="250"/>
    </row>
    <row r="13" spans="1:15" s="213" customFormat="1">
      <c r="A13" s="233"/>
      <c r="B13" s="233"/>
      <c r="C13" s="233"/>
      <c r="D13" s="234" t="s">
        <v>25</v>
      </c>
      <c r="E13" s="234" t="s">
        <v>26</v>
      </c>
      <c r="F13" s="251">
        <v>630.69793025528963</v>
      </c>
      <c r="G13" s="251">
        <v>592.3352642212775</v>
      </c>
      <c r="H13" s="251">
        <v>588.96141379157223</v>
      </c>
      <c r="I13" s="252">
        <v>0</v>
      </c>
      <c r="J13" s="249">
        <f t="shared" si="0"/>
        <v>-38.362666034012136</v>
      </c>
      <c r="K13" s="248">
        <f t="shared" si="1"/>
        <v>-3.3738504297052714</v>
      </c>
      <c r="L13" s="250"/>
      <c r="M13" s="253"/>
      <c r="N13" s="248">
        <f t="shared" si="2"/>
        <v>5.1152257892632633</v>
      </c>
      <c r="O13" s="250"/>
    </row>
    <row r="14" spans="1:15" s="213" customFormat="1">
      <c r="A14" s="233"/>
      <c r="B14" s="233"/>
      <c r="C14" s="233"/>
      <c r="D14" s="234" t="s">
        <v>27</v>
      </c>
      <c r="E14" s="234" t="s">
        <v>28</v>
      </c>
      <c r="F14" s="247">
        <v>803.4</v>
      </c>
      <c r="G14" s="247">
        <v>835.8</v>
      </c>
      <c r="H14" s="247">
        <v>843</v>
      </c>
      <c r="I14" s="248">
        <v>0</v>
      </c>
      <c r="J14" s="249">
        <f t="shared" si="0"/>
        <v>32.399999999999977</v>
      </c>
      <c r="K14" s="248">
        <f t="shared" si="1"/>
        <v>7.2000000000000455</v>
      </c>
      <c r="L14" s="250"/>
      <c r="M14" s="249"/>
      <c r="N14" s="248">
        <f t="shared" si="2"/>
        <v>16.472596990767215</v>
      </c>
      <c r="O14" s="250"/>
    </row>
    <row r="15" spans="1:15" s="213" customFormat="1">
      <c r="A15" s="233"/>
      <c r="B15" s="233"/>
      <c r="C15" s="233"/>
      <c r="D15" s="234" t="s">
        <v>29</v>
      </c>
      <c r="E15" s="234" t="s">
        <v>30</v>
      </c>
      <c r="F15" s="247">
        <v>756.1</v>
      </c>
      <c r="G15" s="247">
        <v>764.1</v>
      </c>
      <c r="H15" s="247">
        <v>712.3</v>
      </c>
      <c r="I15" s="248">
        <v>0</v>
      </c>
      <c r="J15" s="249">
        <f t="shared" si="0"/>
        <v>8</v>
      </c>
      <c r="K15" s="248">
        <f t="shared" si="1"/>
        <v>-51.800000000000068</v>
      </c>
      <c r="L15" s="250"/>
      <c r="M15" s="249"/>
      <c r="N15" s="248">
        <f t="shared" si="2"/>
        <v>-8.9180120095430766</v>
      </c>
      <c r="O15" s="250"/>
    </row>
    <row r="16" spans="1:15" s="213" customFormat="1">
      <c r="A16" s="233"/>
      <c r="B16" s="233"/>
      <c r="C16" s="233"/>
      <c r="D16" s="234" t="s">
        <v>31</v>
      </c>
      <c r="E16" s="234" t="s">
        <v>32</v>
      </c>
      <c r="F16" s="247">
        <v>644.1</v>
      </c>
      <c r="G16" s="247">
        <v>747.6</v>
      </c>
      <c r="H16" s="247">
        <v>699.5</v>
      </c>
      <c r="I16" s="248">
        <v>0</v>
      </c>
      <c r="J16" s="249">
        <f t="shared" si="0"/>
        <v>103.5</v>
      </c>
      <c r="K16" s="248">
        <f t="shared" si="1"/>
        <v>-48.100000000000023</v>
      </c>
      <c r="L16" s="250"/>
      <c r="M16" s="249"/>
      <c r="N16" s="248">
        <f t="shared" si="2"/>
        <v>-20.814744885960408</v>
      </c>
      <c r="O16" s="250"/>
    </row>
    <row r="17" spans="1:15" s="213" customFormat="1">
      <c r="A17" s="233"/>
      <c r="B17" s="233"/>
      <c r="C17" s="233"/>
      <c r="D17" s="234" t="s">
        <v>33</v>
      </c>
      <c r="E17" s="234" t="s">
        <v>34</v>
      </c>
      <c r="F17" s="247">
        <v>690</v>
      </c>
      <c r="G17" s="247">
        <v>673.2</v>
      </c>
      <c r="H17" s="247">
        <v>612.70000000000005</v>
      </c>
      <c r="I17" s="248">
        <v>0</v>
      </c>
      <c r="J17" s="249">
        <f t="shared" si="0"/>
        <v>-16.799999999999955</v>
      </c>
      <c r="K17" s="248">
        <f t="shared" si="1"/>
        <v>-60.5</v>
      </c>
      <c r="L17" s="250"/>
      <c r="M17" s="249"/>
      <c r="N17" s="248">
        <f t="shared" si="2"/>
        <v>9.8901540298807049</v>
      </c>
      <c r="O17" s="250"/>
    </row>
    <row r="18" spans="1:15" s="213" customFormat="1">
      <c r="A18" s="233"/>
      <c r="B18" s="233"/>
      <c r="C18" s="233"/>
      <c r="D18" s="234" t="s">
        <v>35</v>
      </c>
      <c r="E18" s="234" t="s">
        <v>36</v>
      </c>
      <c r="F18" s="247">
        <v>662.7</v>
      </c>
      <c r="G18" s="247">
        <v>661.4</v>
      </c>
      <c r="H18" s="247">
        <v>646.5</v>
      </c>
      <c r="I18" s="248">
        <v>0</v>
      </c>
      <c r="J18" s="249">
        <f t="shared" si="0"/>
        <v>-1.3000000000000682</v>
      </c>
      <c r="K18" s="248">
        <f t="shared" si="1"/>
        <v>-14.899999999999977</v>
      </c>
      <c r="L18" s="250"/>
      <c r="M18" s="249"/>
      <c r="N18" s="248">
        <f t="shared" si="2"/>
        <v>157.97680494929745</v>
      </c>
      <c r="O18" s="250"/>
    </row>
    <row r="19" spans="1:15" s="213" customFormat="1">
      <c r="A19" s="233"/>
      <c r="B19" s="233"/>
      <c r="C19" s="233"/>
      <c r="D19" s="234" t="s">
        <v>37</v>
      </c>
      <c r="E19" s="234" t="s">
        <v>38</v>
      </c>
      <c r="F19" s="247">
        <v>649.1</v>
      </c>
      <c r="G19" s="247">
        <v>612.29999999999995</v>
      </c>
      <c r="H19" s="247">
        <v>570.29999999999995</v>
      </c>
      <c r="I19" s="248">
        <v>0</v>
      </c>
      <c r="J19" s="249">
        <f t="shared" si="0"/>
        <v>-36.800000000000068</v>
      </c>
      <c r="K19" s="248">
        <f t="shared" si="1"/>
        <v>-42</v>
      </c>
      <c r="L19" s="250"/>
      <c r="M19" s="249"/>
      <c r="N19" s="248">
        <f t="shared" si="2"/>
        <v>-22.378894857492469</v>
      </c>
      <c r="O19" s="250"/>
    </row>
    <row r="20" spans="1:15" s="213" customFormat="1">
      <c r="A20" s="233"/>
      <c r="B20" s="233"/>
      <c r="C20" s="233"/>
      <c r="D20" s="234" t="s">
        <v>39</v>
      </c>
      <c r="E20" s="234" t="s">
        <v>40</v>
      </c>
      <c r="F20" s="247">
        <v>454</v>
      </c>
      <c r="G20" s="247">
        <v>482.9</v>
      </c>
      <c r="H20" s="247">
        <v>516.5</v>
      </c>
      <c r="I20" s="248">
        <v>0</v>
      </c>
      <c r="J20" s="249">
        <f t="shared" si="0"/>
        <v>28.899999999999977</v>
      </c>
      <c r="K20" s="248">
        <f t="shared" si="1"/>
        <v>33.600000000000023</v>
      </c>
      <c r="L20" s="250"/>
      <c r="M20" s="249"/>
      <c r="N20" s="248">
        <f t="shared" si="2"/>
        <v>50.536506132622833</v>
      </c>
      <c r="O20" s="250"/>
    </row>
    <row r="21" spans="1:15" s="213" customFormat="1">
      <c r="A21" s="233"/>
      <c r="B21" s="233"/>
      <c r="C21" s="233"/>
      <c r="D21" s="234" t="s">
        <v>41</v>
      </c>
      <c r="E21" s="234" t="s">
        <v>42</v>
      </c>
      <c r="F21" s="247">
        <v>625.79999999999995</v>
      </c>
      <c r="G21" s="247">
        <v>587.5</v>
      </c>
      <c r="H21" s="247">
        <v>576.6</v>
      </c>
      <c r="I21" s="248">
        <v>0</v>
      </c>
      <c r="J21" s="249">
        <f t="shared" si="0"/>
        <v>-38.299999999999955</v>
      </c>
      <c r="K21" s="248">
        <f t="shared" si="1"/>
        <v>-10.899999999999977</v>
      </c>
      <c r="L21" s="250"/>
      <c r="M21" s="249"/>
      <c r="N21" s="248">
        <f t="shared" si="2"/>
        <v>-1.0905357703145455</v>
      </c>
      <c r="O21" s="250"/>
    </row>
    <row r="22" spans="1:15" s="213" customFormat="1">
      <c r="A22" s="233"/>
      <c r="B22" s="233"/>
      <c r="C22" s="233"/>
      <c r="D22" s="234" t="s">
        <v>43</v>
      </c>
      <c r="E22" s="234" t="s">
        <v>44</v>
      </c>
      <c r="F22" s="247">
        <v>638</v>
      </c>
      <c r="G22" s="247">
        <v>674.7</v>
      </c>
      <c r="H22" s="247">
        <v>606.4</v>
      </c>
      <c r="I22" s="248">
        <v>0</v>
      </c>
      <c r="J22" s="249">
        <f t="shared" si="0"/>
        <v>36.700000000000045</v>
      </c>
      <c r="K22" s="248">
        <f t="shared" si="1"/>
        <v>-68.300000000000068</v>
      </c>
      <c r="L22" s="250"/>
      <c r="M22" s="249"/>
      <c r="N22" s="248">
        <f t="shared" si="2"/>
        <v>13.134567827305432</v>
      </c>
      <c r="O22" s="250"/>
    </row>
    <row r="23" spans="1:15" s="213" customFormat="1">
      <c r="A23" s="233"/>
      <c r="B23" s="233"/>
      <c r="C23" s="233"/>
      <c r="D23" s="234" t="s">
        <v>45</v>
      </c>
      <c r="E23" s="234" t="s">
        <v>46</v>
      </c>
      <c r="F23" s="251">
        <v>644.89586561374642</v>
      </c>
      <c r="G23" s="251">
        <v>747.64110302910046</v>
      </c>
      <c r="H23" s="251">
        <v>699.46731214974011</v>
      </c>
      <c r="I23" s="252">
        <v>0</v>
      </c>
      <c r="J23" s="249">
        <f t="shared" si="0"/>
        <v>102.74523741535404</v>
      </c>
      <c r="K23" s="248">
        <f t="shared" si="1"/>
        <v>-48.173790879360354</v>
      </c>
      <c r="L23" s="250"/>
      <c r="M23" s="253"/>
      <c r="N23" s="248">
        <f t="shared" si="2"/>
        <v>-20.847432736220298</v>
      </c>
      <c r="O23" s="250"/>
    </row>
    <row r="24" spans="1:15" s="213" customFormat="1">
      <c r="A24" s="233"/>
      <c r="B24" s="233"/>
      <c r="C24" s="233"/>
      <c r="D24" s="234" t="s">
        <v>47</v>
      </c>
      <c r="E24" s="234" t="s">
        <v>48</v>
      </c>
      <c r="F24" s="251">
        <v>783.50873135191387</v>
      </c>
      <c r="G24" s="251">
        <v>767.62640012225427</v>
      </c>
      <c r="H24" s="251">
        <v>726.10451614161548</v>
      </c>
      <c r="I24" s="252">
        <v>0</v>
      </c>
      <c r="J24" s="249">
        <f t="shared" si="0"/>
        <v>-15.882331229659599</v>
      </c>
      <c r="K24" s="248">
        <f t="shared" si="1"/>
        <v>-41.52188398063879</v>
      </c>
      <c r="L24" s="250"/>
      <c r="M24" s="253"/>
      <c r="N24" s="248">
        <f t="shared" si="2"/>
        <v>-14.26575258113985</v>
      </c>
      <c r="O24" s="250"/>
    </row>
    <row r="25" spans="1:15" s="213" customFormat="1">
      <c r="A25" s="233"/>
      <c r="B25" s="233"/>
      <c r="C25" s="233"/>
      <c r="D25" s="234" t="s">
        <v>49</v>
      </c>
      <c r="E25" s="234" t="s">
        <v>50</v>
      </c>
      <c r="F25" s="251">
        <v>763.57849112826761</v>
      </c>
      <c r="G25" s="251">
        <v>828.91339905763198</v>
      </c>
      <c r="H25" s="251">
        <v>776.99925945818381</v>
      </c>
      <c r="I25" s="252">
        <v>0</v>
      </c>
      <c r="J25" s="249">
        <f t="shared" si="0"/>
        <v>65.334907929364363</v>
      </c>
      <c r="K25" s="248">
        <f t="shared" si="1"/>
        <v>-51.914139599448163</v>
      </c>
      <c r="L25" s="250"/>
      <c r="M25" s="253"/>
      <c r="N25" s="248">
        <f t="shared" si="2"/>
        <v>-1.9530773174482192</v>
      </c>
      <c r="O25" s="250"/>
    </row>
    <row r="26" spans="1:15" s="213" customFormat="1">
      <c r="A26" s="233"/>
      <c r="B26" s="233"/>
      <c r="C26" s="233"/>
      <c r="D26" s="234" t="s">
        <v>51</v>
      </c>
      <c r="E26" s="234" t="s">
        <v>52</v>
      </c>
      <c r="F26" s="251">
        <v>752.68100979151404</v>
      </c>
      <c r="G26" s="251">
        <v>750.09818323052116</v>
      </c>
      <c r="H26" s="251">
        <v>745.44662755847014</v>
      </c>
      <c r="I26" s="252">
        <v>0</v>
      </c>
      <c r="J26" s="249">
        <f t="shared" si="0"/>
        <v>-2.5828265609928849</v>
      </c>
      <c r="K26" s="248">
        <f t="shared" si="1"/>
        <v>-4.6515556720510176</v>
      </c>
      <c r="L26" s="250"/>
      <c r="M26" s="253"/>
      <c r="N26" s="248">
        <f t="shared" si="2"/>
        <v>17.077815064340598</v>
      </c>
      <c r="O26" s="250"/>
    </row>
    <row r="27" spans="1:15" s="213" customFormat="1">
      <c r="A27" s="233"/>
      <c r="B27" s="233"/>
      <c r="C27" s="233"/>
      <c r="D27" s="234" t="s">
        <v>53</v>
      </c>
      <c r="E27" s="234" t="s">
        <v>54</v>
      </c>
      <c r="F27" s="251">
        <v>691.12443128475491</v>
      </c>
      <c r="G27" s="251">
        <v>699.03797853075378</v>
      </c>
      <c r="H27" s="251">
        <v>646.18616289356703</v>
      </c>
      <c r="I27" s="252">
        <v>0</v>
      </c>
      <c r="J27" s="249">
        <f t="shared" si="0"/>
        <v>7.9135472459988705</v>
      </c>
      <c r="K27" s="248">
        <f t="shared" si="1"/>
        <v>-52.851815637186746</v>
      </c>
      <c r="L27" s="250"/>
      <c r="M27" s="253"/>
      <c r="N27" s="248">
        <f t="shared" si="2"/>
        <v>194.6011297906727</v>
      </c>
      <c r="O27" s="250"/>
    </row>
    <row r="28" spans="1:15" s="213" customFormat="1">
      <c r="A28" s="233"/>
      <c r="B28" s="233"/>
      <c r="C28" s="233"/>
      <c r="D28" s="234" t="s">
        <v>55</v>
      </c>
      <c r="E28" s="234" t="s">
        <v>56</v>
      </c>
      <c r="F28" s="251">
        <v>639.94971823642436</v>
      </c>
      <c r="G28" s="251">
        <v>666.28569187543246</v>
      </c>
      <c r="H28" s="251">
        <v>653.9019838252575</v>
      </c>
      <c r="I28" s="252">
        <v>0</v>
      </c>
      <c r="J28" s="249">
        <f t="shared" si="0"/>
        <v>26.335973639008103</v>
      </c>
      <c r="K28" s="248">
        <f t="shared" si="1"/>
        <v>-12.38370805017496</v>
      </c>
      <c r="L28" s="250"/>
      <c r="M28" s="253"/>
      <c r="N28" s="248">
        <f t="shared" si="2"/>
        <v>29.584571784060358</v>
      </c>
      <c r="O28" s="250"/>
    </row>
    <row r="29" spans="1:15" s="213" customFormat="1">
      <c r="A29" s="233"/>
      <c r="B29" s="233"/>
      <c r="C29" s="233"/>
      <c r="D29" s="234" t="s">
        <v>57</v>
      </c>
      <c r="E29" s="234" t="s">
        <v>58</v>
      </c>
      <c r="F29" s="251">
        <v>663.18288543417543</v>
      </c>
      <c r="G29" s="251">
        <v>602.11483780269396</v>
      </c>
      <c r="H29" s="251">
        <v>576.51568333882096</v>
      </c>
      <c r="I29" s="252">
        <v>0</v>
      </c>
      <c r="J29" s="249">
        <f t="shared" si="0"/>
        <v>-61.068047631481477</v>
      </c>
      <c r="K29" s="248">
        <f t="shared" si="1"/>
        <v>-25.599154463872992</v>
      </c>
      <c r="L29" s="250"/>
      <c r="M29" s="253"/>
      <c r="N29" s="248">
        <f t="shared" si="2"/>
        <v>10.933918132287999</v>
      </c>
      <c r="O29" s="250"/>
    </row>
    <row r="30" spans="1:15" s="213" customFormat="1">
      <c r="A30" s="233"/>
      <c r="B30" s="233"/>
      <c r="C30" s="233"/>
      <c r="D30" s="234" t="s">
        <v>59</v>
      </c>
      <c r="E30" s="234" t="s">
        <v>60</v>
      </c>
      <c r="F30" s="251">
        <v>667.35453662304121</v>
      </c>
      <c r="G30" s="251">
        <v>624.19684871037691</v>
      </c>
      <c r="H30" s="251">
        <v>566.51773061085282</v>
      </c>
      <c r="I30" s="252">
        <v>0</v>
      </c>
      <c r="J30" s="249">
        <f t="shared" si="0"/>
        <v>-43.157687912664301</v>
      </c>
      <c r="K30" s="248">
        <f t="shared" si="1"/>
        <v>-57.679118099524089</v>
      </c>
      <c r="L30" s="250"/>
      <c r="M30" s="253"/>
      <c r="N30" s="248">
        <f t="shared" si="2"/>
        <v>-27.882304414851887</v>
      </c>
      <c r="O30" s="250"/>
    </row>
    <row r="31" spans="1:15" s="213" customFormat="1">
      <c r="A31" s="233"/>
      <c r="B31" s="233"/>
      <c r="C31" s="233"/>
      <c r="D31" s="234" t="s">
        <v>61</v>
      </c>
      <c r="E31" s="234" t="s">
        <v>62</v>
      </c>
      <c r="F31" s="251">
        <v>591.25339648132126</v>
      </c>
      <c r="G31" s="251">
        <v>555.2571892712416</v>
      </c>
      <c r="H31" s="251">
        <v>580.89516467159251</v>
      </c>
      <c r="I31" s="252">
        <v>0</v>
      </c>
      <c r="J31" s="249">
        <f t="shared" si="0"/>
        <v>-35.99620721007966</v>
      </c>
      <c r="K31" s="248">
        <f t="shared" si="1"/>
        <v>25.637975400350911</v>
      </c>
      <c r="L31" s="250"/>
      <c r="M31" s="253"/>
      <c r="N31" s="248">
        <f t="shared" si="2"/>
        <v>10.73582472170267</v>
      </c>
      <c r="O31" s="250"/>
    </row>
    <row r="32" spans="1:15" s="213" customFormat="1">
      <c r="A32" s="233"/>
      <c r="B32" s="233"/>
      <c r="C32" s="233"/>
      <c r="D32" s="234" t="s">
        <v>63</v>
      </c>
      <c r="E32" s="234" t="s">
        <v>64</v>
      </c>
      <c r="F32" s="251">
        <v>621.10392004492371</v>
      </c>
      <c r="G32" s="251">
        <v>545.5698972745821</v>
      </c>
      <c r="H32" s="251">
        <v>556.88146380270484</v>
      </c>
      <c r="I32" s="252">
        <v>0</v>
      </c>
      <c r="J32" s="249">
        <f t="shared" si="0"/>
        <v>-75.534022770341608</v>
      </c>
      <c r="K32" s="248">
        <f t="shared" si="1"/>
        <v>11.311566528122739</v>
      </c>
      <c r="L32" s="250"/>
      <c r="M32" s="253"/>
      <c r="N32" s="248">
        <f t="shared" si="2"/>
        <v>-32.712982163273637</v>
      </c>
      <c r="O32" s="250"/>
    </row>
    <row r="33" spans="1:15" s="213" customFormat="1">
      <c r="A33" s="233"/>
      <c r="B33" s="233"/>
      <c r="C33" s="233"/>
      <c r="D33" s="234" t="s">
        <v>65</v>
      </c>
      <c r="E33" s="234" t="s">
        <v>66</v>
      </c>
      <c r="F33" s="251">
        <v>664.34283370924754</v>
      </c>
      <c r="G33" s="251">
        <v>612.85300460676592</v>
      </c>
      <c r="H33" s="251">
        <v>574.51614968019123</v>
      </c>
      <c r="I33" s="252">
        <v>0</v>
      </c>
      <c r="J33" s="249">
        <f t="shared" si="0"/>
        <v>-51.489829102481622</v>
      </c>
      <c r="K33" s="248">
        <f t="shared" si="1"/>
        <v>-38.336854926574688</v>
      </c>
      <c r="L33" s="250"/>
      <c r="M33" s="253"/>
      <c r="N33" s="248">
        <f t="shared" si="2"/>
        <v>27.008503775726354</v>
      </c>
      <c r="O33" s="250"/>
    </row>
    <row r="34" spans="1:15" s="213" customFormat="1">
      <c r="A34" s="233"/>
      <c r="B34" s="233"/>
      <c r="C34" s="233"/>
      <c r="D34" s="234" t="s">
        <v>67</v>
      </c>
      <c r="E34" s="234" t="s">
        <v>68</v>
      </c>
      <c r="F34" s="251">
        <v>656.45918857945924</v>
      </c>
      <c r="G34" s="251">
        <v>690.59628148783747</v>
      </c>
      <c r="H34" s="251">
        <v>667.39681624116884</v>
      </c>
      <c r="I34" s="252">
        <v>0</v>
      </c>
      <c r="J34" s="249">
        <f t="shared" si="0"/>
        <v>34.137092908378236</v>
      </c>
      <c r="K34" s="248">
        <f t="shared" si="1"/>
        <v>-23.199465246668638</v>
      </c>
      <c r="L34" s="250"/>
      <c r="M34" s="253"/>
      <c r="N34" s="248">
        <f t="shared" si="2"/>
        <v>35.033024818598051</v>
      </c>
      <c r="O34" s="250"/>
    </row>
    <row r="35" spans="1:15" s="213" customFormat="1">
      <c r="A35" s="233"/>
      <c r="B35" s="233"/>
      <c r="C35" s="233"/>
      <c r="D35" s="234" t="s">
        <v>69</v>
      </c>
      <c r="E35" s="234" t="s">
        <v>70</v>
      </c>
      <c r="F35" s="247">
        <v>452.96221670337223</v>
      </c>
      <c r="G35" s="247">
        <v>482.94778222483575</v>
      </c>
      <c r="H35" s="247">
        <v>516.49446855595261</v>
      </c>
      <c r="I35" s="248">
        <v>0</v>
      </c>
      <c r="J35" s="249">
        <f t="shared" si="0"/>
        <v>29.985565521463514</v>
      </c>
      <c r="K35" s="248">
        <f t="shared" si="1"/>
        <v>33.546686331116859</v>
      </c>
      <c r="L35" s="250"/>
      <c r="M35" s="249"/>
      <c r="N35" s="248">
        <f t="shared" si="2"/>
        <v>50.530974688575441</v>
      </c>
      <c r="O35" s="250"/>
    </row>
    <row r="36" spans="1:15" s="213" customFormat="1">
      <c r="A36" s="233" t="s">
        <v>23</v>
      </c>
      <c r="B36" s="233" t="s">
        <v>39</v>
      </c>
      <c r="C36" s="233" t="s">
        <v>69</v>
      </c>
      <c r="D36" s="234" t="s">
        <v>71</v>
      </c>
      <c r="E36" s="234" t="s">
        <v>72</v>
      </c>
      <c r="F36" s="247">
        <v>696</v>
      </c>
      <c r="G36" s="247">
        <v>900.5</v>
      </c>
      <c r="H36" s="247">
        <v>913</v>
      </c>
      <c r="I36" s="248">
        <v>0</v>
      </c>
      <c r="J36" s="249">
        <f t="shared" si="0"/>
        <v>204.5</v>
      </c>
      <c r="K36" s="248">
        <f t="shared" si="1"/>
        <v>12.5</v>
      </c>
      <c r="L36" s="250"/>
      <c r="M36" s="249"/>
      <c r="N36" s="248">
        <f t="shared" si="2"/>
        <v>-5.0863001122105516</v>
      </c>
      <c r="O36" s="250"/>
    </row>
    <row r="37" spans="1:15" s="213" customFormat="1">
      <c r="A37" s="233" t="s">
        <v>23</v>
      </c>
      <c r="B37" s="233" t="s">
        <v>39</v>
      </c>
      <c r="C37" s="233" t="s">
        <v>69</v>
      </c>
      <c r="D37" s="234" t="s">
        <v>73</v>
      </c>
      <c r="E37" s="234" t="s">
        <v>74</v>
      </c>
      <c r="F37" s="247">
        <v>475.1</v>
      </c>
      <c r="G37" s="247">
        <v>622.5</v>
      </c>
      <c r="H37" s="247">
        <v>514.9</v>
      </c>
      <c r="I37" s="248">
        <v>0</v>
      </c>
      <c r="J37" s="249">
        <f t="shared" si="0"/>
        <v>147.39999999999998</v>
      </c>
      <c r="K37" s="248">
        <f t="shared" si="1"/>
        <v>-107.60000000000002</v>
      </c>
      <c r="L37" s="250"/>
      <c r="M37" s="249"/>
      <c r="N37" s="248">
        <f t="shared" si="2"/>
        <v>113.1572285407118</v>
      </c>
      <c r="O37" s="250"/>
    </row>
    <row r="38" spans="1:15" s="213" customFormat="1">
      <c r="A38" s="233" t="s">
        <v>19</v>
      </c>
      <c r="B38" s="233" t="s">
        <v>31</v>
      </c>
      <c r="C38" s="233" t="s">
        <v>45</v>
      </c>
      <c r="D38" s="234" t="s">
        <v>75</v>
      </c>
      <c r="E38" s="234" t="s">
        <v>76</v>
      </c>
      <c r="F38" s="251">
        <v>718.6</v>
      </c>
      <c r="G38" s="251">
        <v>697.5</v>
      </c>
      <c r="H38" s="251">
        <v>685.1</v>
      </c>
      <c r="I38" s="252">
        <v>0</v>
      </c>
      <c r="J38" s="249">
        <f t="shared" si="0"/>
        <v>-21.100000000000023</v>
      </c>
      <c r="K38" s="248">
        <f t="shared" si="1"/>
        <v>-12.399999999999977</v>
      </c>
      <c r="L38" s="250"/>
      <c r="M38" s="253"/>
      <c r="N38" s="248">
        <f t="shared" si="2"/>
        <v>29.011093258351821</v>
      </c>
      <c r="O38" s="250"/>
    </row>
    <row r="39" spans="1:15" s="213" customFormat="1">
      <c r="A39" s="233" t="s">
        <v>25</v>
      </c>
      <c r="B39" s="233" t="s">
        <v>43</v>
      </c>
      <c r="C39" s="233" t="s">
        <v>65</v>
      </c>
      <c r="D39" s="234" t="s">
        <v>77</v>
      </c>
      <c r="E39" s="234" t="s">
        <v>78</v>
      </c>
      <c r="F39" s="251">
        <v>892.9</v>
      </c>
      <c r="G39" s="251">
        <v>840.1</v>
      </c>
      <c r="H39" s="251">
        <v>688.5</v>
      </c>
      <c r="I39" s="252">
        <v>0</v>
      </c>
      <c r="J39" s="249">
        <f t="shared" si="0"/>
        <v>-52.799999999999955</v>
      </c>
      <c r="K39" s="248">
        <f t="shared" si="1"/>
        <v>-151.60000000000002</v>
      </c>
      <c r="L39" s="250"/>
      <c r="M39" s="253"/>
      <c r="N39" s="248">
        <f t="shared" si="2"/>
        <v>-54.272254599474422</v>
      </c>
      <c r="O39" s="250"/>
    </row>
    <row r="40" spans="1:15" s="213" customFormat="1">
      <c r="A40" s="233" t="s">
        <v>21</v>
      </c>
      <c r="B40" s="233" t="s">
        <v>37</v>
      </c>
      <c r="C40" s="233" t="s">
        <v>57</v>
      </c>
      <c r="D40" s="233" t="s">
        <v>79</v>
      </c>
      <c r="E40" s="233" t="s">
        <v>80</v>
      </c>
      <c r="F40" s="251">
        <v>657.6</v>
      </c>
      <c r="G40" s="251">
        <v>591.20000000000005</v>
      </c>
      <c r="H40" s="251">
        <v>698.3</v>
      </c>
      <c r="I40" s="252">
        <v>0</v>
      </c>
      <c r="J40" s="249">
        <f t="shared" si="0"/>
        <v>-66.399999999999977</v>
      </c>
      <c r="K40" s="248">
        <f t="shared" si="1"/>
        <v>107.09999999999991</v>
      </c>
      <c r="L40" s="250"/>
      <c r="M40" s="253"/>
      <c r="N40" s="248">
        <f t="shared" si="2"/>
        <v>4.9118458262000786E-2</v>
      </c>
      <c r="O40" s="250"/>
    </row>
    <row r="41" spans="1:15" s="213" customFormat="1">
      <c r="A41" s="233" t="s">
        <v>23</v>
      </c>
      <c r="B41" s="233" t="s">
        <v>39</v>
      </c>
      <c r="C41" s="233" t="s">
        <v>69</v>
      </c>
      <c r="D41" s="233" t="s">
        <v>81</v>
      </c>
      <c r="E41" s="233" t="s">
        <v>82</v>
      </c>
      <c r="F41" s="247">
        <v>545.9</v>
      </c>
      <c r="G41" s="247">
        <v>494.7</v>
      </c>
      <c r="H41" s="247">
        <v>581.20000000000005</v>
      </c>
      <c r="I41" s="248">
        <v>0</v>
      </c>
      <c r="J41" s="249">
        <f t="shared" si="0"/>
        <v>-51.199999999999989</v>
      </c>
      <c r="K41" s="248">
        <f t="shared" si="1"/>
        <v>86.500000000000057</v>
      </c>
      <c r="L41" s="250"/>
      <c r="M41" s="249"/>
      <c r="N41" s="248">
        <f t="shared" si="2"/>
        <v>-2.1313111155450315E-2</v>
      </c>
      <c r="O41" s="250"/>
    </row>
    <row r="42" spans="1:15" s="213" customFormat="1">
      <c r="A42" s="233" t="s">
        <v>21</v>
      </c>
      <c r="B42" s="233" t="s">
        <v>35</v>
      </c>
      <c r="C42" s="233" t="s">
        <v>55</v>
      </c>
      <c r="D42" s="233" t="s">
        <v>83</v>
      </c>
      <c r="E42" s="233" t="s">
        <v>84</v>
      </c>
      <c r="F42" s="251">
        <v>713.4</v>
      </c>
      <c r="G42" s="251">
        <v>759.6</v>
      </c>
      <c r="H42" s="251">
        <v>662.8</v>
      </c>
      <c r="I42" s="252">
        <v>0</v>
      </c>
      <c r="J42" s="249">
        <f t="shared" si="0"/>
        <v>46.200000000000045</v>
      </c>
      <c r="K42" s="248">
        <f t="shared" si="1"/>
        <v>-96.800000000000068</v>
      </c>
      <c r="L42" s="250"/>
      <c r="M42" s="253"/>
      <c r="N42" s="248">
        <f t="shared" si="2"/>
        <v>130.33112390936992</v>
      </c>
      <c r="O42" s="250"/>
    </row>
    <row r="43" spans="1:15" s="213" customFormat="1">
      <c r="A43" s="233" t="s">
        <v>19</v>
      </c>
      <c r="B43" s="233" t="s">
        <v>29</v>
      </c>
      <c r="C43" s="233" t="s">
        <v>47</v>
      </c>
      <c r="D43" s="233" t="s">
        <v>85</v>
      </c>
      <c r="E43" s="233" t="s">
        <v>86</v>
      </c>
      <c r="F43" s="247">
        <v>1118.5999999999999</v>
      </c>
      <c r="G43" s="247">
        <v>1240.9000000000001</v>
      </c>
      <c r="H43" s="247">
        <v>316.39999999999998</v>
      </c>
      <c r="I43" s="248">
        <v>0</v>
      </c>
      <c r="J43" s="249">
        <f t="shared" si="0"/>
        <v>122.30000000000018</v>
      </c>
      <c r="K43" s="248">
        <f t="shared" si="1"/>
        <v>-924.50000000000011</v>
      </c>
      <c r="L43" s="250"/>
      <c r="M43" s="249"/>
      <c r="N43" s="248">
        <f t="shared" si="2"/>
        <v>-570.42229998561913</v>
      </c>
      <c r="O43" s="250"/>
    </row>
    <row r="44" spans="1:15" s="213" customFormat="1">
      <c r="A44" s="233" t="s">
        <v>19</v>
      </c>
      <c r="B44" s="233" t="s">
        <v>29</v>
      </c>
      <c r="C44" s="233" t="s">
        <v>47</v>
      </c>
      <c r="D44" s="233" t="s">
        <v>87</v>
      </c>
      <c r="E44" s="233" t="s">
        <v>88</v>
      </c>
      <c r="F44" s="247">
        <v>965.3</v>
      </c>
      <c r="G44" s="247">
        <v>867.2</v>
      </c>
      <c r="H44" s="247">
        <v>984.3</v>
      </c>
      <c r="I44" s="248">
        <v>0</v>
      </c>
      <c r="J44" s="249">
        <f t="shared" si="0"/>
        <v>-98.099999999999909</v>
      </c>
      <c r="K44" s="248">
        <f t="shared" si="1"/>
        <v>117.09999999999991</v>
      </c>
      <c r="L44" s="250"/>
      <c r="M44" s="249"/>
      <c r="N44" s="248">
        <f t="shared" si="2"/>
        <v>94.926779625268068</v>
      </c>
      <c r="O44" s="250"/>
    </row>
    <row r="45" spans="1:15" s="213" customFormat="1">
      <c r="A45" s="233" t="s">
        <v>19</v>
      </c>
      <c r="B45" s="233" t="s">
        <v>29</v>
      </c>
      <c r="C45" s="233" t="s">
        <v>47</v>
      </c>
      <c r="D45" s="233" t="s">
        <v>89</v>
      </c>
      <c r="E45" s="233" t="s">
        <v>90</v>
      </c>
      <c r="F45" s="247">
        <v>834.4</v>
      </c>
      <c r="G45" s="247">
        <v>985.2</v>
      </c>
      <c r="H45" s="247">
        <v>978.1</v>
      </c>
      <c r="I45" s="248">
        <v>0</v>
      </c>
      <c r="J45" s="249">
        <f t="shared" si="0"/>
        <v>150.80000000000007</v>
      </c>
      <c r="K45" s="248">
        <f t="shared" si="1"/>
        <v>-7.1000000000000227</v>
      </c>
      <c r="L45" s="250"/>
      <c r="M45" s="249"/>
      <c r="N45" s="248">
        <f t="shared" si="2"/>
        <v>151.77566769957207</v>
      </c>
      <c r="O45" s="250"/>
    </row>
    <row r="46" spans="1:15" s="213" customFormat="1">
      <c r="A46" s="233" t="s">
        <v>25</v>
      </c>
      <c r="B46" s="233" t="s">
        <v>43</v>
      </c>
      <c r="C46" s="233" t="s">
        <v>67</v>
      </c>
      <c r="D46" s="233" t="s">
        <v>91</v>
      </c>
      <c r="E46" s="233" t="s">
        <v>92</v>
      </c>
      <c r="F46" s="251">
        <v>855.47732606556133</v>
      </c>
      <c r="G46" s="251">
        <v>827.17039413109978</v>
      </c>
      <c r="H46" s="251">
        <v>866.13825860623797</v>
      </c>
      <c r="I46" s="252">
        <v>0</v>
      </c>
      <c r="J46" s="249">
        <f t="shared" si="0"/>
        <v>-28.306931934461545</v>
      </c>
      <c r="K46" s="248">
        <f t="shared" si="1"/>
        <v>38.967864475138185</v>
      </c>
      <c r="L46" s="250"/>
      <c r="M46" s="253"/>
      <c r="N46" s="248">
        <f t="shared" si="2"/>
        <v>249.98897107480548</v>
      </c>
      <c r="O46" s="250"/>
    </row>
    <row r="47" spans="1:15" s="213" customFormat="1">
      <c r="A47" s="233" t="s">
        <v>25</v>
      </c>
      <c r="B47" s="233" t="s">
        <v>41</v>
      </c>
      <c r="C47" s="233" t="s">
        <v>65</v>
      </c>
      <c r="D47" s="233" t="s">
        <v>93</v>
      </c>
      <c r="E47" s="233" t="s">
        <v>94</v>
      </c>
      <c r="F47" s="251">
        <v>597.79999999999995</v>
      </c>
      <c r="G47" s="251">
        <v>475</v>
      </c>
      <c r="H47" s="251">
        <v>718.8</v>
      </c>
      <c r="I47" s="252">
        <v>0</v>
      </c>
      <c r="J47" s="249">
        <f t="shared" si="0"/>
        <v>-122.79999999999995</v>
      </c>
      <c r="K47" s="248">
        <f t="shared" si="1"/>
        <v>243.79999999999995</v>
      </c>
      <c r="L47" s="250"/>
      <c r="M47" s="253"/>
      <c r="N47" s="248">
        <f t="shared" si="2"/>
        <v>116.76043740017201</v>
      </c>
      <c r="O47" s="250"/>
    </row>
    <row r="48" spans="1:15" s="213" customFormat="1">
      <c r="A48" s="233" t="s">
        <v>19</v>
      </c>
      <c r="B48" s="233" t="s">
        <v>31</v>
      </c>
      <c r="C48" s="233" t="s">
        <v>45</v>
      </c>
      <c r="D48" s="233" t="s">
        <v>95</v>
      </c>
      <c r="E48" s="233" t="s">
        <v>96</v>
      </c>
      <c r="F48" s="251">
        <v>615.70000000000005</v>
      </c>
      <c r="G48" s="251">
        <v>561.6</v>
      </c>
      <c r="H48" s="251">
        <v>506</v>
      </c>
      <c r="I48" s="252">
        <v>0</v>
      </c>
      <c r="J48" s="249">
        <f t="shared" si="0"/>
        <v>-54.100000000000023</v>
      </c>
      <c r="K48" s="248">
        <f t="shared" si="1"/>
        <v>-55.600000000000023</v>
      </c>
      <c r="L48" s="250"/>
      <c r="M48" s="253"/>
      <c r="N48" s="248">
        <f t="shared" si="2"/>
        <v>-201.07601724319204</v>
      </c>
      <c r="O48" s="250"/>
    </row>
    <row r="49" spans="1:15" s="213" customFormat="1">
      <c r="A49" s="233" t="s">
        <v>23</v>
      </c>
      <c r="B49" s="233" t="s">
        <v>39</v>
      </c>
      <c r="C49" s="233" t="s">
        <v>69</v>
      </c>
      <c r="D49" s="233" t="s">
        <v>97</v>
      </c>
      <c r="E49" s="233" t="s">
        <v>98</v>
      </c>
      <c r="F49" s="247">
        <v>425.8</v>
      </c>
      <c r="G49" s="247">
        <v>258.8</v>
      </c>
      <c r="H49" s="247">
        <v>256.60000000000002</v>
      </c>
      <c r="I49" s="248">
        <v>0</v>
      </c>
      <c r="J49" s="249">
        <f t="shared" si="0"/>
        <v>-167</v>
      </c>
      <c r="K49" s="248">
        <f t="shared" si="1"/>
        <v>-2.1999999999999886</v>
      </c>
      <c r="L49" s="250"/>
      <c r="M49" s="249"/>
      <c r="N49" s="248">
        <f t="shared" si="2"/>
        <v>-10.932963883049865</v>
      </c>
      <c r="O49" s="250"/>
    </row>
    <row r="50" spans="1:15" s="213" customFormat="1">
      <c r="A50" s="233" t="s">
        <v>25</v>
      </c>
      <c r="B50" s="233" t="s">
        <v>41</v>
      </c>
      <c r="C50" s="233" t="s">
        <v>63</v>
      </c>
      <c r="D50" s="233" t="s">
        <v>99</v>
      </c>
      <c r="E50" s="233" t="s">
        <v>100</v>
      </c>
      <c r="F50" s="251">
        <v>723.3</v>
      </c>
      <c r="G50" s="251">
        <v>835.1</v>
      </c>
      <c r="H50" s="251">
        <v>835.2</v>
      </c>
      <c r="I50" s="252">
        <v>0</v>
      </c>
      <c r="J50" s="249">
        <f t="shared" si="0"/>
        <v>111.80000000000007</v>
      </c>
      <c r="K50" s="248">
        <f t="shared" si="1"/>
        <v>0.10000000000002274</v>
      </c>
      <c r="L50" s="250"/>
      <c r="M50" s="253"/>
      <c r="N50" s="248">
        <f t="shared" si="2"/>
        <v>60.413394615889729</v>
      </c>
      <c r="O50" s="250"/>
    </row>
    <row r="51" spans="1:15" s="213" customFormat="1">
      <c r="A51" s="233" t="s">
        <v>25</v>
      </c>
      <c r="B51" s="233" t="s">
        <v>43</v>
      </c>
      <c r="C51" s="233" t="s">
        <v>61</v>
      </c>
      <c r="D51" s="233" t="s">
        <v>101</v>
      </c>
      <c r="E51" s="233" t="s">
        <v>102</v>
      </c>
      <c r="F51" s="251">
        <v>715.2</v>
      </c>
      <c r="G51" s="251">
        <v>1094.0999999999999</v>
      </c>
      <c r="H51" s="251">
        <v>940.9</v>
      </c>
      <c r="I51" s="252">
        <v>0</v>
      </c>
      <c r="J51" s="249">
        <f t="shared" si="0"/>
        <v>378.89999999999986</v>
      </c>
      <c r="K51" s="248">
        <f t="shared" si="1"/>
        <v>-153.19999999999993</v>
      </c>
      <c r="L51" s="250"/>
      <c r="M51" s="253"/>
      <c r="N51" s="248">
        <f t="shared" si="2"/>
        <v>-11.753942132595967</v>
      </c>
      <c r="O51" s="250"/>
    </row>
    <row r="52" spans="1:15" s="213" customFormat="1">
      <c r="A52" s="233" t="s">
        <v>23</v>
      </c>
      <c r="B52" s="233" t="s">
        <v>39</v>
      </c>
      <c r="C52" s="233" t="s">
        <v>69</v>
      </c>
      <c r="D52" s="233" t="s">
        <v>103</v>
      </c>
      <c r="E52" s="233" t="s">
        <v>104</v>
      </c>
      <c r="F52" s="247">
        <v>447.6</v>
      </c>
      <c r="G52" s="247">
        <v>79.900000000000006</v>
      </c>
      <c r="H52" s="247">
        <v>188.4</v>
      </c>
      <c r="I52" s="248">
        <v>0</v>
      </c>
      <c r="J52" s="249">
        <f t="shared" si="0"/>
        <v>-367.70000000000005</v>
      </c>
      <c r="K52" s="248">
        <f t="shared" si="1"/>
        <v>108.5</v>
      </c>
      <c r="L52" s="250"/>
      <c r="M52" s="249"/>
      <c r="N52" s="248">
        <f t="shared" si="2"/>
        <v>-302.83177688569617</v>
      </c>
      <c r="O52" s="250"/>
    </row>
    <row r="53" spans="1:15" s="213" customFormat="1">
      <c r="A53" s="233" t="s">
        <v>25</v>
      </c>
      <c r="B53" s="233" t="s">
        <v>41</v>
      </c>
      <c r="C53" s="233" t="s">
        <v>65</v>
      </c>
      <c r="D53" s="233" t="s">
        <v>105</v>
      </c>
      <c r="E53" s="233" t="s">
        <v>106</v>
      </c>
      <c r="F53" s="251">
        <v>664.4</v>
      </c>
      <c r="G53" s="251">
        <v>565.20000000000005</v>
      </c>
      <c r="H53" s="251">
        <v>497.3</v>
      </c>
      <c r="I53" s="252">
        <v>0</v>
      </c>
      <c r="J53" s="249">
        <f t="shared" si="0"/>
        <v>-99.199999999999932</v>
      </c>
      <c r="K53" s="248">
        <f t="shared" si="1"/>
        <v>-67.900000000000034</v>
      </c>
      <c r="L53" s="250"/>
      <c r="M53" s="253"/>
      <c r="N53" s="248">
        <f t="shared" si="2"/>
        <v>91.561399694135503</v>
      </c>
      <c r="O53" s="250"/>
    </row>
    <row r="54" spans="1:15" s="213" customFormat="1">
      <c r="A54" s="233" t="s">
        <v>19</v>
      </c>
      <c r="B54" s="233" t="s">
        <v>29</v>
      </c>
      <c r="C54" s="233" t="s">
        <v>47</v>
      </c>
      <c r="D54" s="233" t="s">
        <v>107</v>
      </c>
      <c r="E54" s="233" t="s">
        <v>108</v>
      </c>
      <c r="F54" s="247">
        <v>701.7</v>
      </c>
      <c r="G54" s="247">
        <v>742.8</v>
      </c>
      <c r="H54" s="247">
        <v>888.9</v>
      </c>
      <c r="I54" s="248">
        <v>0</v>
      </c>
      <c r="J54" s="249">
        <f t="shared" si="0"/>
        <v>41.099999999999909</v>
      </c>
      <c r="K54" s="248">
        <f t="shared" si="1"/>
        <v>146.10000000000002</v>
      </c>
      <c r="L54" s="250"/>
      <c r="M54" s="249"/>
      <c r="N54" s="248">
        <f t="shared" si="2"/>
        <v>206.53086223924822</v>
      </c>
      <c r="O54" s="250"/>
    </row>
    <row r="55" spans="1:15" s="213" customFormat="1">
      <c r="A55" s="233" t="s">
        <v>19</v>
      </c>
      <c r="B55" s="233" t="s">
        <v>31</v>
      </c>
      <c r="C55" s="233" t="s">
        <v>45</v>
      </c>
      <c r="D55" s="233" t="s">
        <v>109</v>
      </c>
      <c r="E55" s="233" t="s">
        <v>110</v>
      </c>
      <c r="F55" s="251">
        <v>646.70000000000005</v>
      </c>
      <c r="G55" s="251">
        <v>613.29999999999995</v>
      </c>
      <c r="H55" s="251">
        <v>621.70000000000005</v>
      </c>
      <c r="I55" s="252">
        <v>0</v>
      </c>
      <c r="J55" s="249">
        <f t="shared" si="0"/>
        <v>-33.400000000000091</v>
      </c>
      <c r="K55" s="248">
        <f t="shared" si="1"/>
        <v>8.4000000000000909</v>
      </c>
      <c r="L55" s="250"/>
      <c r="M55" s="253"/>
      <c r="N55" s="248">
        <f t="shared" si="2"/>
        <v>80.766688196350742</v>
      </c>
      <c r="O55" s="250"/>
    </row>
    <row r="56" spans="1:15" s="213" customFormat="1">
      <c r="A56" s="233" t="s">
        <v>21</v>
      </c>
      <c r="B56" s="233" t="s">
        <v>37</v>
      </c>
      <c r="C56" s="233" t="s">
        <v>59</v>
      </c>
      <c r="D56" s="233" t="s">
        <v>111</v>
      </c>
      <c r="E56" s="233" t="s">
        <v>112</v>
      </c>
      <c r="F56" s="251">
        <v>722</v>
      </c>
      <c r="G56" s="251">
        <v>570.70000000000005</v>
      </c>
      <c r="H56" s="251">
        <v>561</v>
      </c>
      <c r="I56" s="252">
        <v>0</v>
      </c>
      <c r="J56" s="249">
        <f t="shared" si="0"/>
        <v>-151.29999999999995</v>
      </c>
      <c r="K56" s="248">
        <f t="shared" si="1"/>
        <v>-9.7000000000000455</v>
      </c>
      <c r="L56" s="250"/>
      <c r="M56" s="253"/>
      <c r="N56" s="248">
        <f t="shared" si="2"/>
        <v>61.107550010755062</v>
      </c>
      <c r="O56" s="250"/>
    </row>
    <row r="57" spans="1:15" s="213" customFormat="1">
      <c r="A57" s="233" t="s">
        <v>23</v>
      </c>
      <c r="B57" s="233" t="s">
        <v>39</v>
      </c>
      <c r="C57" s="233" t="s">
        <v>69</v>
      </c>
      <c r="D57" s="233" t="s">
        <v>113</v>
      </c>
      <c r="E57" s="233" t="s">
        <v>114</v>
      </c>
      <c r="F57" s="247">
        <v>450.6</v>
      </c>
      <c r="G57" s="247">
        <v>767.3</v>
      </c>
      <c r="H57" s="247">
        <v>539.29999999999995</v>
      </c>
      <c r="I57" s="248">
        <v>0</v>
      </c>
      <c r="J57" s="249">
        <f t="shared" si="0"/>
        <v>316.69999999999993</v>
      </c>
      <c r="K57" s="248">
        <f t="shared" si="1"/>
        <v>-228</v>
      </c>
      <c r="L57" s="250"/>
      <c r="M57" s="249"/>
      <c r="N57" s="248">
        <f t="shared" si="2"/>
        <v>3.5350269656541968</v>
      </c>
      <c r="O57" s="250"/>
    </row>
    <row r="58" spans="1:15" s="213" customFormat="1">
      <c r="A58" s="233" t="s">
        <v>21</v>
      </c>
      <c r="B58" s="233" t="s">
        <v>37</v>
      </c>
      <c r="C58" s="233" t="s">
        <v>57</v>
      </c>
      <c r="D58" s="233" t="s">
        <v>115</v>
      </c>
      <c r="E58" s="233" t="s">
        <v>116</v>
      </c>
      <c r="F58" s="251">
        <v>509.6</v>
      </c>
      <c r="G58" s="251">
        <v>393.8</v>
      </c>
      <c r="H58" s="251">
        <v>503</v>
      </c>
      <c r="I58" s="252">
        <v>0</v>
      </c>
      <c r="J58" s="249">
        <f t="shared" si="0"/>
        <v>-115.80000000000001</v>
      </c>
      <c r="K58" s="248">
        <f t="shared" si="1"/>
        <v>109.19999999999999</v>
      </c>
      <c r="L58" s="250"/>
      <c r="M58" s="253"/>
      <c r="N58" s="248">
        <f t="shared" si="2"/>
        <v>-8.5252366600161622</v>
      </c>
      <c r="O58" s="250"/>
    </row>
    <row r="59" spans="1:15" s="213" customFormat="1">
      <c r="A59" s="233" t="s">
        <v>19</v>
      </c>
      <c r="B59" s="233" t="s">
        <v>29</v>
      </c>
      <c r="C59" s="233" t="s">
        <v>51</v>
      </c>
      <c r="D59" s="233" t="s">
        <v>117</v>
      </c>
      <c r="E59" s="233" t="s">
        <v>118</v>
      </c>
      <c r="F59" s="247">
        <v>592</v>
      </c>
      <c r="G59" s="247">
        <v>611.9</v>
      </c>
      <c r="H59" s="247">
        <v>629.9</v>
      </c>
      <c r="I59" s="248">
        <v>0</v>
      </c>
      <c r="J59" s="249">
        <f t="shared" si="0"/>
        <v>19.899999999999977</v>
      </c>
      <c r="K59" s="248">
        <f t="shared" si="1"/>
        <v>18</v>
      </c>
      <c r="L59" s="250"/>
      <c r="M59" s="249"/>
      <c r="N59" s="248">
        <f t="shared" si="2"/>
        <v>21.923346303501944</v>
      </c>
      <c r="O59" s="250"/>
    </row>
    <row r="60" spans="1:15" s="213" customFormat="1">
      <c r="A60" s="233" t="s">
        <v>19</v>
      </c>
      <c r="B60" s="233" t="s">
        <v>29</v>
      </c>
      <c r="C60" s="233" t="s">
        <v>51</v>
      </c>
      <c r="D60" s="233" t="s">
        <v>119</v>
      </c>
      <c r="E60" s="233" t="s">
        <v>120</v>
      </c>
      <c r="F60" s="247">
        <v>787.8</v>
      </c>
      <c r="G60" s="247">
        <v>732.6</v>
      </c>
      <c r="H60" s="247">
        <v>766.3</v>
      </c>
      <c r="I60" s="248">
        <v>0</v>
      </c>
      <c r="J60" s="249">
        <f t="shared" si="0"/>
        <v>-55.199999999999932</v>
      </c>
      <c r="K60" s="248">
        <f t="shared" si="1"/>
        <v>33.699999999999932</v>
      </c>
      <c r="L60" s="250"/>
      <c r="M60" s="249"/>
      <c r="N60" s="248">
        <f t="shared" si="2"/>
        <v>1.4899689431979368</v>
      </c>
      <c r="O60" s="250"/>
    </row>
    <row r="61" spans="1:15" s="213" customFormat="1">
      <c r="A61" s="233" t="s">
        <v>23</v>
      </c>
      <c r="B61" s="233" t="s">
        <v>39</v>
      </c>
      <c r="C61" s="233" t="s">
        <v>69</v>
      </c>
      <c r="D61" s="233" t="s">
        <v>121</v>
      </c>
      <c r="E61" s="233" t="s">
        <v>122</v>
      </c>
      <c r="F61" s="247">
        <v>582.4</v>
      </c>
      <c r="G61" s="247">
        <v>705.3</v>
      </c>
      <c r="H61" s="247">
        <v>808.8</v>
      </c>
      <c r="I61" s="248">
        <v>0</v>
      </c>
      <c r="J61" s="249">
        <f t="shared" si="0"/>
        <v>122.89999999999998</v>
      </c>
      <c r="K61" s="248">
        <f t="shared" si="1"/>
        <v>103.5</v>
      </c>
      <c r="L61" s="250"/>
      <c r="M61" s="249"/>
      <c r="N61" s="248">
        <f t="shared" si="2"/>
        <v>-147.08235294117662</v>
      </c>
      <c r="O61" s="250"/>
    </row>
    <row r="62" spans="1:15" s="213" customFormat="1">
      <c r="A62" s="233" t="s">
        <v>25</v>
      </c>
      <c r="B62" s="233" t="s">
        <v>43</v>
      </c>
      <c r="C62" s="233" t="s">
        <v>61</v>
      </c>
      <c r="D62" s="233" t="s">
        <v>123</v>
      </c>
      <c r="E62" s="233" t="s">
        <v>124</v>
      </c>
      <c r="F62" s="251">
        <v>492.06349206349211</v>
      </c>
      <c r="G62" s="251" t="s">
        <v>18</v>
      </c>
      <c r="H62" s="251">
        <v>492.05319004422438</v>
      </c>
      <c r="I62" s="252">
        <v>0</v>
      </c>
      <c r="J62" s="249" t="str">
        <f t="shared" si="0"/>
        <v/>
      </c>
      <c r="K62" s="248" t="str">
        <f t="shared" si="1"/>
        <v/>
      </c>
      <c r="L62" s="250"/>
      <c r="M62" s="253"/>
      <c r="N62" s="248">
        <f t="shared" si="2"/>
        <v>76.977646295262048</v>
      </c>
      <c r="O62" s="250"/>
    </row>
    <row r="63" spans="1:15" s="213" customFormat="1">
      <c r="A63" s="233" t="s">
        <v>19</v>
      </c>
      <c r="B63" s="233" t="s">
        <v>27</v>
      </c>
      <c r="C63" s="233" t="s">
        <v>49</v>
      </c>
      <c r="D63" s="233" t="s">
        <v>125</v>
      </c>
      <c r="E63" s="233" t="s">
        <v>126</v>
      </c>
      <c r="F63" s="251">
        <v>718.2</v>
      </c>
      <c r="G63" s="251">
        <v>823.9</v>
      </c>
      <c r="H63" s="251">
        <v>741.6</v>
      </c>
      <c r="I63" s="252">
        <v>0</v>
      </c>
      <c r="J63" s="249">
        <f t="shared" si="0"/>
        <v>105.69999999999993</v>
      </c>
      <c r="K63" s="248">
        <f t="shared" si="1"/>
        <v>-82.299999999999955</v>
      </c>
      <c r="L63" s="250"/>
      <c r="M63" s="253"/>
      <c r="N63" s="248">
        <f t="shared" si="2"/>
        <v>-22.238530335992209</v>
      </c>
      <c r="O63" s="250"/>
    </row>
    <row r="64" spans="1:15" s="213" customFormat="1">
      <c r="A64" s="233" t="s">
        <v>21</v>
      </c>
      <c r="B64" s="233" t="s">
        <v>35</v>
      </c>
      <c r="C64" s="233" t="s">
        <v>55</v>
      </c>
      <c r="D64" s="233" t="s">
        <v>127</v>
      </c>
      <c r="E64" s="233" t="s">
        <v>128</v>
      </c>
      <c r="F64" s="251">
        <v>770.4</v>
      </c>
      <c r="G64" s="251">
        <v>705.7</v>
      </c>
      <c r="H64" s="251">
        <v>720.9</v>
      </c>
      <c r="I64" s="252">
        <v>0</v>
      </c>
      <c r="J64" s="249">
        <f t="shared" si="0"/>
        <v>-64.699999999999932</v>
      </c>
      <c r="K64" s="248">
        <f t="shared" si="1"/>
        <v>15.199999999999932</v>
      </c>
      <c r="L64" s="250"/>
      <c r="M64" s="253"/>
      <c r="N64" s="248">
        <f t="shared" si="2"/>
        <v>34.480146625779298</v>
      </c>
      <c r="O64" s="250"/>
    </row>
    <row r="65" spans="1:15" s="213" customFormat="1">
      <c r="A65" s="233" t="s">
        <v>23</v>
      </c>
      <c r="B65" s="233" t="s">
        <v>39</v>
      </c>
      <c r="C65" s="233" t="s">
        <v>69</v>
      </c>
      <c r="D65" s="233" t="s">
        <v>129</v>
      </c>
      <c r="E65" s="233" t="s">
        <v>130</v>
      </c>
      <c r="F65" s="247">
        <v>421.3</v>
      </c>
      <c r="G65" s="247">
        <v>426.1</v>
      </c>
      <c r="H65" s="247">
        <v>431.7</v>
      </c>
      <c r="I65" s="248">
        <v>0</v>
      </c>
      <c r="J65" s="249">
        <f t="shared" si="0"/>
        <v>4.8000000000000114</v>
      </c>
      <c r="K65" s="248">
        <f t="shared" si="1"/>
        <v>5.5999999999999659</v>
      </c>
      <c r="L65" s="250"/>
      <c r="M65" s="249"/>
      <c r="N65" s="248">
        <f t="shared" si="2"/>
        <v>8.0656633221850598</v>
      </c>
      <c r="O65" s="250"/>
    </row>
    <row r="66" spans="1:15" s="213" customFormat="1">
      <c r="A66" s="233" t="s">
        <v>19</v>
      </c>
      <c r="B66" s="233" t="s">
        <v>29</v>
      </c>
      <c r="C66" s="233" t="s">
        <v>49</v>
      </c>
      <c r="D66" s="233" t="s">
        <v>131</v>
      </c>
      <c r="E66" s="233" t="s">
        <v>132</v>
      </c>
      <c r="F66" s="247">
        <v>594</v>
      </c>
      <c r="G66" s="247">
        <v>798.9</v>
      </c>
      <c r="H66" s="247">
        <v>491.2</v>
      </c>
      <c r="I66" s="248">
        <v>0</v>
      </c>
      <c r="J66" s="249">
        <f t="shared" si="0"/>
        <v>204.89999999999998</v>
      </c>
      <c r="K66" s="248">
        <f t="shared" si="1"/>
        <v>-307.7</v>
      </c>
      <c r="L66" s="250"/>
      <c r="M66" s="249"/>
      <c r="N66" s="248">
        <f t="shared" si="2"/>
        <v>-81.627162422538106</v>
      </c>
      <c r="O66" s="250"/>
    </row>
    <row r="67" spans="1:15" s="213" customFormat="1">
      <c r="A67" s="233" t="s">
        <v>19</v>
      </c>
      <c r="B67" s="233" t="s">
        <v>27</v>
      </c>
      <c r="C67" s="233" t="s">
        <v>49</v>
      </c>
      <c r="D67" s="233" t="s">
        <v>133</v>
      </c>
      <c r="E67" s="233" t="s">
        <v>134</v>
      </c>
      <c r="F67" s="251">
        <v>1053.5</v>
      </c>
      <c r="G67" s="251">
        <v>788.4</v>
      </c>
      <c r="H67" s="251">
        <v>843.3</v>
      </c>
      <c r="I67" s="252">
        <v>0</v>
      </c>
      <c r="J67" s="249">
        <f t="shared" si="0"/>
        <v>-265.10000000000002</v>
      </c>
      <c r="K67" s="248">
        <f t="shared" si="1"/>
        <v>54.899999999999977</v>
      </c>
      <c r="L67" s="250"/>
      <c r="M67" s="253"/>
      <c r="N67" s="248">
        <f t="shared" si="2"/>
        <v>-9.7343650987083947</v>
      </c>
      <c r="O67" s="250"/>
    </row>
    <row r="68" spans="1:15" s="213" customFormat="1">
      <c r="A68" s="233" t="s">
        <v>21</v>
      </c>
      <c r="B68" s="233" t="s">
        <v>33</v>
      </c>
      <c r="C68" s="233" t="s">
        <v>53</v>
      </c>
      <c r="D68" s="233" t="s">
        <v>135</v>
      </c>
      <c r="E68" s="233" t="s">
        <v>136</v>
      </c>
      <c r="F68" s="251">
        <v>605.79999999999995</v>
      </c>
      <c r="G68" s="251">
        <v>593.1</v>
      </c>
      <c r="H68" s="251">
        <v>600.4</v>
      </c>
      <c r="I68" s="252">
        <v>0</v>
      </c>
      <c r="J68" s="249">
        <f t="shared" si="0"/>
        <v>-12.699999999999932</v>
      </c>
      <c r="K68" s="248">
        <f t="shared" si="1"/>
        <v>7.2999999999999545</v>
      </c>
      <c r="L68" s="250"/>
      <c r="M68" s="253"/>
      <c r="N68" s="248">
        <f t="shared" si="2"/>
        <v>17.152438366906836</v>
      </c>
      <c r="O68" s="250"/>
    </row>
    <row r="69" spans="1:15" s="213" customFormat="1">
      <c r="A69" s="233" t="s">
        <v>21</v>
      </c>
      <c r="B69" s="233" t="s">
        <v>33</v>
      </c>
      <c r="C69" s="233" t="s">
        <v>53</v>
      </c>
      <c r="D69" s="233" t="s">
        <v>137</v>
      </c>
      <c r="E69" s="233" t="s">
        <v>138</v>
      </c>
      <c r="F69" s="251">
        <v>715.6</v>
      </c>
      <c r="G69" s="251">
        <v>799.7</v>
      </c>
      <c r="H69" s="251">
        <v>730.7</v>
      </c>
      <c r="I69" s="252">
        <v>0</v>
      </c>
      <c r="J69" s="249">
        <f t="shared" si="0"/>
        <v>84.100000000000023</v>
      </c>
      <c r="K69" s="248">
        <f t="shared" si="1"/>
        <v>-69</v>
      </c>
      <c r="L69" s="250"/>
      <c r="M69" s="253"/>
      <c r="N69" s="248">
        <f t="shared" si="2"/>
        <v>-29.529605319763505</v>
      </c>
      <c r="O69" s="250"/>
    </row>
    <row r="70" spans="1:15" s="213" customFormat="1">
      <c r="A70" s="233" t="s">
        <v>25</v>
      </c>
      <c r="B70" s="233" t="s">
        <v>43</v>
      </c>
      <c r="C70" s="233" t="s">
        <v>61</v>
      </c>
      <c r="D70" s="233" t="s">
        <v>139</v>
      </c>
      <c r="E70" s="233" t="s">
        <v>140</v>
      </c>
      <c r="F70" s="251">
        <v>540.70000000000005</v>
      </c>
      <c r="G70" s="251">
        <v>580.29999999999995</v>
      </c>
      <c r="H70" s="251">
        <v>500.6</v>
      </c>
      <c r="I70" s="252">
        <v>0</v>
      </c>
      <c r="J70" s="249">
        <f t="shared" si="0"/>
        <v>39.599999999999909</v>
      </c>
      <c r="K70" s="248">
        <f t="shared" si="1"/>
        <v>-79.699999999999932</v>
      </c>
      <c r="L70" s="250"/>
      <c r="M70" s="253"/>
      <c r="N70" s="248">
        <f t="shared" si="2"/>
        <v>-27.970222822417213</v>
      </c>
      <c r="O70" s="250"/>
    </row>
    <row r="71" spans="1:15" s="213" customFormat="1">
      <c r="A71" s="233" t="s">
        <v>19</v>
      </c>
      <c r="B71" s="233" t="s">
        <v>31</v>
      </c>
      <c r="C71" s="233" t="s">
        <v>45</v>
      </c>
      <c r="D71" s="233" t="s">
        <v>141</v>
      </c>
      <c r="E71" s="233" t="s">
        <v>142</v>
      </c>
      <c r="F71" s="251">
        <v>773.8</v>
      </c>
      <c r="G71" s="251">
        <v>1084.5999999999999</v>
      </c>
      <c r="H71" s="251">
        <v>890.1</v>
      </c>
      <c r="I71" s="252">
        <v>0</v>
      </c>
      <c r="J71" s="249">
        <f t="shared" si="0"/>
        <v>310.79999999999995</v>
      </c>
      <c r="K71" s="248">
        <f t="shared" si="1"/>
        <v>-194.49999999999989</v>
      </c>
      <c r="L71" s="250"/>
      <c r="M71" s="253"/>
      <c r="N71" s="248">
        <f t="shared" si="2"/>
        <v>16.014585298987072</v>
      </c>
      <c r="O71" s="250"/>
    </row>
    <row r="72" spans="1:15" s="213" customFormat="1">
      <c r="A72" s="233" t="s">
        <v>25</v>
      </c>
      <c r="B72" s="233" t="s">
        <v>43</v>
      </c>
      <c r="C72" s="233" t="s">
        <v>67</v>
      </c>
      <c r="D72" s="233" t="s">
        <v>143</v>
      </c>
      <c r="E72" s="233" t="s">
        <v>144</v>
      </c>
      <c r="F72" s="251">
        <v>515.79999999999995</v>
      </c>
      <c r="G72" s="251">
        <v>580.4</v>
      </c>
      <c r="H72" s="251">
        <v>595.4</v>
      </c>
      <c r="I72" s="252">
        <v>0</v>
      </c>
      <c r="J72" s="249">
        <f t="shared" si="0"/>
        <v>64.600000000000023</v>
      </c>
      <c r="K72" s="248">
        <f t="shared" si="1"/>
        <v>15</v>
      </c>
      <c r="L72" s="250"/>
      <c r="M72" s="253"/>
      <c r="N72" s="248">
        <f t="shared" si="2"/>
        <v>-5.0933231266479879</v>
      </c>
      <c r="O72" s="250"/>
    </row>
    <row r="73" spans="1:15" s="213" customFormat="1">
      <c r="A73" s="233" t="s">
        <v>21</v>
      </c>
      <c r="B73" s="233" t="s">
        <v>35</v>
      </c>
      <c r="C73" s="233" t="s">
        <v>55</v>
      </c>
      <c r="D73" s="233" t="s">
        <v>145</v>
      </c>
      <c r="E73" s="233" t="s">
        <v>146</v>
      </c>
      <c r="F73" s="251">
        <v>781.9</v>
      </c>
      <c r="G73" s="251">
        <v>730.3</v>
      </c>
      <c r="H73" s="251">
        <v>787.4</v>
      </c>
      <c r="I73" s="252">
        <v>0</v>
      </c>
      <c r="J73" s="249">
        <f t="shared" si="0"/>
        <v>-51.600000000000023</v>
      </c>
      <c r="K73" s="248">
        <f t="shared" si="1"/>
        <v>57.100000000000023</v>
      </c>
      <c r="L73" s="250"/>
      <c r="M73" s="253"/>
      <c r="N73" s="248">
        <f t="shared" si="2"/>
        <v>82.416000760432098</v>
      </c>
      <c r="O73" s="250"/>
    </row>
    <row r="74" spans="1:15" s="213" customFormat="1">
      <c r="A74" s="233" t="s">
        <v>23</v>
      </c>
      <c r="B74" s="233" t="s">
        <v>39</v>
      </c>
      <c r="C74" s="233" t="s">
        <v>69</v>
      </c>
      <c r="D74" s="233" t="s">
        <v>147</v>
      </c>
      <c r="E74" s="233" t="s">
        <v>148</v>
      </c>
      <c r="F74" s="247">
        <v>296.39999999999998</v>
      </c>
      <c r="G74" s="247">
        <v>425.1</v>
      </c>
      <c r="H74" s="247">
        <v>438.1</v>
      </c>
      <c r="I74" s="248">
        <v>0</v>
      </c>
      <c r="J74" s="249">
        <f t="shared" ref="J74:J137" si="3">IFERROR(G74-F74,"")</f>
        <v>128.70000000000005</v>
      </c>
      <c r="K74" s="248">
        <f t="shared" ref="K74:K137" si="4">IFERROR(H74-G74,"")</f>
        <v>13</v>
      </c>
      <c r="L74" s="250"/>
      <c r="M74" s="249"/>
      <c r="N74" s="248">
        <f t="shared" ref="N74:N137" si="5">IFERROR(H74-H442,"")</f>
        <v>-34.625472725472662</v>
      </c>
      <c r="O74" s="250"/>
    </row>
    <row r="75" spans="1:15" s="213" customFormat="1">
      <c r="A75" s="233" t="s">
        <v>19</v>
      </c>
      <c r="B75" s="233" t="s">
        <v>31</v>
      </c>
      <c r="C75" s="233" t="s">
        <v>45</v>
      </c>
      <c r="D75" s="233" t="s">
        <v>149</v>
      </c>
      <c r="E75" s="233" t="s">
        <v>150</v>
      </c>
      <c r="F75" s="251">
        <v>704.5</v>
      </c>
      <c r="G75" s="251">
        <v>780.3</v>
      </c>
      <c r="H75" s="251">
        <v>785.8</v>
      </c>
      <c r="I75" s="252">
        <v>0</v>
      </c>
      <c r="J75" s="249">
        <f t="shared" si="3"/>
        <v>75.799999999999955</v>
      </c>
      <c r="K75" s="248">
        <f t="shared" si="4"/>
        <v>5.5</v>
      </c>
      <c r="L75" s="250"/>
      <c r="M75" s="253"/>
      <c r="N75" s="248">
        <f t="shared" si="5"/>
        <v>83.586817763572071</v>
      </c>
      <c r="O75" s="250"/>
    </row>
    <row r="76" spans="1:15" s="213" customFormat="1">
      <c r="A76" s="233" t="s">
        <v>25</v>
      </c>
      <c r="B76" s="233" t="s">
        <v>41</v>
      </c>
      <c r="C76" s="233" t="s">
        <v>63</v>
      </c>
      <c r="D76" s="233" t="s">
        <v>151</v>
      </c>
      <c r="E76" s="233" t="s">
        <v>152</v>
      </c>
      <c r="F76" s="251">
        <v>594.79999999999995</v>
      </c>
      <c r="G76" s="251">
        <v>545.5</v>
      </c>
      <c r="H76" s="251">
        <v>542.6</v>
      </c>
      <c r="I76" s="252">
        <v>0</v>
      </c>
      <c r="J76" s="249">
        <f t="shared" si="3"/>
        <v>-49.299999999999955</v>
      </c>
      <c r="K76" s="248">
        <f t="shared" si="4"/>
        <v>-2.8999999999999773</v>
      </c>
      <c r="L76" s="250"/>
      <c r="M76" s="253"/>
      <c r="N76" s="248">
        <f t="shared" si="5"/>
        <v>-4.4803586174339216E-2</v>
      </c>
      <c r="O76" s="250"/>
    </row>
    <row r="77" spans="1:15" s="213" customFormat="1">
      <c r="A77" s="233" t="s">
        <v>23</v>
      </c>
      <c r="B77" s="233" t="s">
        <v>39</v>
      </c>
      <c r="C77" s="233" t="s">
        <v>69</v>
      </c>
      <c r="D77" s="233" t="s">
        <v>153</v>
      </c>
      <c r="E77" s="233" t="s">
        <v>154</v>
      </c>
      <c r="F77" s="247">
        <v>435.3</v>
      </c>
      <c r="G77" s="247">
        <v>478.4</v>
      </c>
      <c r="H77" s="247">
        <v>1103.5999999999999</v>
      </c>
      <c r="I77" s="248">
        <v>0</v>
      </c>
      <c r="J77" s="249">
        <f t="shared" si="3"/>
        <v>43.099999999999966</v>
      </c>
      <c r="K77" s="248">
        <f t="shared" si="4"/>
        <v>625.19999999999993</v>
      </c>
      <c r="L77" s="250"/>
      <c r="M77" s="249"/>
      <c r="N77" s="248">
        <f t="shared" si="5"/>
        <v>675.48726364609342</v>
      </c>
      <c r="O77" s="250"/>
    </row>
    <row r="78" spans="1:15" s="213" customFormat="1">
      <c r="A78" s="233" t="s">
        <v>21</v>
      </c>
      <c r="B78" s="233" t="s">
        <v>37</v>
      </c>
      <c r="C78" s="233" t="s">
        <v>59</v>
      </c>
      <c r="D78" s="233" t="s">
        <v>155</v>
      </c>
      <c r="E78" s="233" t="s">
        <v>156</v>
      </c>
      <c r="F78" s="251">
        <v>604.29999999999995</v>
      </c>
      <c r="G78" s="251">
        <v>583.20000000000005</v>
      </c>
      <c r="H78" s="251">
        <v>475.2</v>
      </c>
      <c r="I78" s="252">
        <v>0</v>
      </c>
      <c r="J78" s="249">
        <f t="shared" si="3"/>
        <v>-21.099999999999909</v>
      </c>
      <c r="K78" s="248">
        <f t="shared" si="4"/>
        <v>-108.00000000000006</v>
      </c>
      <c r="L78" s="250"/>
      <c r="M78" s="253"/>
      <c r="N78" s="248">
        <f t="shared" si="5"/>
        <v>-87.472833194952443</v>
      </c>
      <c r="O78" s="250"/>
    </row>
    <row r="79" spans="1:15" s="213" customFormat="1">
      <c r="A79" s="233" t="s">
        <v>19</v>
      </c>
      <c r="B79" s="233" t="s">
        <v>27</v>
      </c>
      <c r="C79" s="233" t="s">
        <v>49</v>
      </c>
      <c r="D79" s="233" t="s">
        <v>157</v>
      </c>
      <c r="E79" s="233" t="s">
        <v>158</v>
      </c>
      <c r="F79" s="251">
        <v>924.6</v>
      </c>
      <c r="G79" s="251">
        <v>1033.4000000000001</v>
      </c>
      <c r="H79" s="251">
        <v>1129.5</v>
      </c>
      <c r="I79" s="252">
        <v>0</v>
      </c>
      <c r="J79" s="249">
        <f t="shared" si="3"/>
        <v>108.80000000000007</v>
      </c>
      <c r="K79" s="248">
        <f t="shared" si="4"/>
        <v>96.099999999999909</v>
      </c>
      <c r="L79" s="250"/>
      <c r="M79" s="253"/>
      <c r="N79" s="248">
        <f t="shared" si="5"/>
        <v>65.226210350584324</v>
      </c>
      <c r="O79" s="250"/>
    </row>
    <row r="80" spans="1:15" s="213" customFormat="1">
      <c r="A80" s="233" t="s">
        <v>25</v>
      </c>
      <c r="B80" s="233" t="s">
        <v>43</v>
      </c>
      <c r="C80" s="233" t="s">
        <v>65</v>
      </c>
      <c r="D80" s="233" t="s">
        <v>159</v>
      </c>
      <c r="E80" s="233" t="s">
        <v>160</v>
      </c>
      <c r="F80" s="251">
        <v>800.1</v>
      </c>
      <c r="G80" s="251">
        <v>694.7</v>
      </c>
      <c r="H80" s="251">
        <v>665.4</v>
      </c>
      <c r="I80" s="252">
        <v>0</v>
      </c>
      <c r="J80" s="249">
        <f t="shared" si="3"/>
        <v>-105.39999999999998</v>
      </c>
      <c r="K80" s="248">
        <f t="shared" si="4"/>
        <v>-29.300000000000068</v>
      </c>
      <c r="L80" s="250"/>
      <c r="M80" s="253"/>
      <c r="N80" s="248">
        <f t="shared" si="5"/>
        <v>-16.5400208129671</v>
      </c>
      <c r="O80" s="250"/>
    </row>
    <row r="81" spans="1:15" s="213" customFormat="1">
      <c r="A81" s="233" t="s">
        <v>23</v>
      </c>
      <c r="B81" s="233" t="s">
        <v>39</v>
      </c>
      <c r="C81" s="233" t="s">
        <v>69</v>
      </c>
      <c r="D81" s="233" t="s">
        <v>161</v>
      </c>
      <c r="E81" s="233" t="s">
        <v>162</v>
      </c>
      <c r="F81" s="247">
        <v>651.6</v>
      </c>
      <c r="G81" s="247">
        <v>589.1</v>
      </c>
      <c r="H81" s="247">
        <v>544.20000000000005</v>
      </c>
      <c r="I81" s="248">
        <v>0</v>
      </c>
      <c r="J81" s="249">
        <f t="shared" si="3"/>
        <v>-62.5</v>
      </c>
      <c r="K81" s="248">
        <f t="shared" si="4"/>
        <v>-44.899999999999977</v>
      </c>
      <c r="L81" s="250"/>
      <c r="M81" s="249"/>
      <c r="N81" s="248">
        <f t="shared" si="5"/>
        <v>-41.839697212823012</v>
      </c>
      <c r="O81" s="250"/>
    </row>
    <row r="82" spans="1:15" s="213" customFormat="1">
      <c r="A82" s="233" t="s">
        <v>23</v>
      </c>
      <c r="B82" s="233" t="s">
        <v>39</v>
      </c>
      <c r="C82" s="233" t="s">
        <v>69</v>
      </c>
      <c r="D82" s="233" t="s">
        <v>163</v>
      </c>
      <c r="E82" s="233" t="s">
        <v>164</v>
      </c>
      <c r="F82" s="247">
        <v>360.2</v>
      </c>
      <c r="G82" s="247">
        <v>413.2</v>
      </c>
      <c r="H82" s="247">
        <v>393.1</v>
      </c>
      <c r="I82" s="248">
        <v>0</v>
      </c>
      <c r="J82" s="249">
        <f t="shared" si="3"/>
        <v>53</v>
      </c>
      <c r="K82" s="248">
        <f t="shared" si="4"/>
        <v>-20.099999999999966</v>
      </c>
      <c r="L82" s="250"/>
      <c r="M82" s="249"/>
      <c r="N82" s="248">
        <f t="shared" si="5"/>
        <v>67.215456238361298</v>
      </c>
      <c r="O82" s="250"/>
    </row>
    <row r="83" spans="1:15" s="213" customFormat="1">
      <c r="A83" s="233" t="s">
        <v>19</v>
      </c>
      <c r="B83" s="233" t="s">
        <v>29</v>
      </c>
      <c r="C83" s="233" t="s">
        <v>51</v>
      </c>
      <c r="D83" s="233" t="s">
        <v>165</v>
      </c>
      <c r="E83" s="233" t="s">
        <v>166</v>
      </c>
      <c r="F83" s="247">
        <v>615.6</v>
      </c>
      <c r="G83" s="247">
        <v>728.1</v>
      </c>
      <c r="H83" s="247">
        <v>742.8</v>
      </c>
      <c r="I83" s="248">
        <v>0</v>
      </c>
      <c r="J83" s="249">
        <f t="shared" si="3"/>
        <v>112.5</v>
      </c>
      <c r="K83" s="248">
        <f t="shared" si="4"/>
        <v>14.699999999999932</v>
      </c>
      <c r="L83" s="250"/>
      <c r="M83" s="249"/>
      <c r="N83" s="248">
        <f t="shared" si="5"/>
        <v>232.09848182366864</v>
      </c>
      <c r="O83" s="250"/>
    </row>
    <row r="84" spans="1:15" s="213" customFormat="1">
      <c r="A84" s="233" t="s">
        <v>23</v>
      </c>
      <c r="B84" s="233" t="s">
        <v>39</v>
      </c>
      <c r="C84" s="233" t="s">
        <v>69</v>
      </c>
      <c r="D84" s="233" t="s">
        <v>167</v>
      </c>
      <c r="E84" s="233" t="s">
        <v>168</v>
      </c>
      <c r="F84" s="247">
        <v>663</v>
      </c>
      <c r="G84" s="247">
        <v>828.3</v>
      </c>
      <c r="H84" s="247">
        <v>584.9</v>
      </c>
      <c r="I84" s="248">
        <v>0</v>
      </c>
      <c r="J84" s="249">
        <f t="shared" si="3"/>
        <v>165.29999999999995</v>
      </c>
      <c r="K84" s="248">
        <f t="shared" si="4"/>
        <v>-243.39999999999998</v>
      </c>
      <c r="L84" s="250"/>
      <c r="M84" s="249"/>
      <c r="N84" s="248">
        <f t="shared" si="5"/>
        <v>151.64790143514756</v>
      </c>
      <c r="O84" s="250"/>
    </row>
    <row r="85" spans="1:15" s="213" customFormat="1">
      <c r="A85" s="233" t="s">
        <v>25</v>
      </c>
      <c r="B85" s="233" t="s">
        <v>41</v>
      </c>
      <c r="C85" s="233" t="s">
        <v>67</v>
      </c>
      <c r="D85" s="233" t="s">
        <v>169</v>
      </c>
      <c r="E85" s="233" t="s">
        <v>170</v>
      </c>
      <c r="F85" s="251">
        <v>597.9</v>
      </c>
      <c r="G85" s="251">
        <v>641.5</v>
      </c>
      <c r="H85" s="251">
        <v>586.6</v>
      </c>
      <c r="I85" s="252">
        <v>0</v>
      </c>
      <c r="J85" s="249">
        <f t="shared" si="3"/>
        <v>43.600000000000023</v>
      </c>
      <c r="K85" s="248">
        <f t="shared" si="4"/>
        <v>-54.899999999999977</v>
      </c>
      <c r="L85" s="250"/>
      <c r="M85" s="253"/>
      <c r="N85" s="248">
        <f t="shared" si="5"/>
        <v>-13.554325397959474</v>
      </c>
      <c r="O85" s="250"/>
    </row>
    <row r="86" spans="1:15" s="213" customFormat="1">
      <c r="A86" s="233" t="s">
        <v>23</v>
      </c>
      <c r="B86" s="233" t="s">
        <v>39</v>
      </c>
      <c r="C86" s="233" t="s">
        <v>69</v>
      </c>
      <c r="D86" s="233" t="s">
        <v>171</v>
      </c>
      <c r="E86" s="233" t="s">
        <v>172</v>
      </c>
      <c r="F86" s="247">
        <v>470.5</v>
      </c>
      <c r="G86" s="247">
        <v>588.29999999999995</v>
      </c>
      <c r="H86" s="247">
        <v>1019.6</v>
      </c>
      <c r="I86" s="248">
        <v>0</v>
      </c>
      <c r="J86" s="249">
        <f t="shared" si="3"/>
        <v>117.79999999999995</v>
      </c>
      <c r="K86" s="248">
        <f t="shared" si="4"/>
        <v>431.30000000000007</v>
      </c>
      <c r="L86" s="250"/>
      <c r="M86" s="249"/>
      <c r="N86" s="248">
        <f t="shared" si="5"/>
        <v>434.68911986720946</v>
      </c>
      <c r="O86" s="250"/>
    </row>
    <row r="87" spans="1:15" s="213" customFormat="1">
      <c r="A87" s="233" t="s">
        <v>23</v>
      </c>
      <c r="B87" s="233" t="s">
        <v>39</v>
      </c>
      <c r="C87" s="233" t="s">
        <v>69</v>
      </c>
      <c r="D87" s="233" t="s">
        <v>173</v>
      </c>
      <c r="E87" s="233" t="s">
        <v>174</v>
      </c>
      <c r="F87" s="247">
        <v>301.2</v>
      </c>
      <c r="G87" s="247">
        <v>313.60000000000002</v>
      </c>
      <c r="H87" s="247">
        <v>511.5</v>
      </c>
      <c r="I87" s="248">
        <v>0</v>
      </c>
      <c r="J87" s="249">
        <f t="shared" si="3"/>
        <v>12.400000000000034</v>
      </c>
      <c r="K87" s="248">
        <f t="shared" si="4"/>
        <v>197.89999999999998</v>
      </c>
      <c r="L87" s="250"/>
      <c r="M87" s="249"/>
      <c r="N87" s="248">
        <f t="shared" si="5"/>
        <v>-2.7083897158322543</v>
      </c>
      <c r="O87" s="250"/>
    </row>
    <row r="88" spans="1:15" s="213" customFormat="1">
      <c r="A88" s="233" t="s">
        <v>19</v>
      </c>
      <c r="B88" s="233" t="s">
        <v>27</v>
      </c>
      <c r="C88" s="233" t="s">
        <v>49</v>
      </c>
      <c r="D88" s="233" t="s">
        <v>175</v>
      </c>
      <c r="E88" s="233" t="s">
        <v>176</v>
      </c>
      <c r="F88" s="251">
        <v>882.9</v>
      </c>
      <c r="G88" s="251">
        <v>1056.4000000000001</v>
      </c>
      <c r="H88" s="251">
        <v>687.7</v>
      </c>
      <c r="I88" s="252">
        <v>0</v>
      </c>
      <c r="J88" s="249">
        <f t="shared" si="3"/>
        <v>173.50000000000011</v>
      </c>
      <c r="K88" s="248">
        <f t="shared" si="4"/>
        <v>-368.70000000000005</v>
      </c>
      <c r="L88" s="250"/>
      <c r="M88" s="253"/>
      <c r="N88" s="248">
        <f t="shared" si="5"/>
        <v>-4.2010056059666567E-2</v>
      </c>
      <c r="O88" s="250"/>
    </row>
    <row r="89" spans="1:15" s="213" customFormat="1">
      <c r="A89" s="233" t="s">
        <v>23</v>
      </c>
      <c r="B89" s="233" t="s">
        <v>39</v>
      </c>
      <c r="C89" s="233" t="s">
        <v>69</v>
      </c>
      <c r="D89" s="233" t="s">
        <v>177</v>
      </c>
      <c r="E89" s="233" t="s">
        <v>178</v>
      </c>
      <c r="F89" s="247">
        <v>573.5</v>
      </c>
      <c r="G89" s="247">
        <v>596.70000000000005</v>
      </c>
      <c r="H89" s="247">
        <v>590.9</v>
      </c>
      <c r="I89" s="248">
        <v>0</v>
      </c>
      <c r="J89" s="249">
        <f t="shared" si="3"/>
        <v>23.200000000000045</v>
      </c>
      <c r="K89" s="248">
        <f t="shared" si="4"/>
        <v>-5.8000000000000682</v>
      </c>
      <c r="L89" s="250"/>
      <c r="M89" s="249"/>
      <c r="N89" s="248">
        <f t="shared" si="5"/>
        <v>-4.1799864803010678E-2</v>
      </c>
      <c r="O89" s="250"/>
    </row>
    <row r="90" spans="1:15" s="213" customFormat="1">
      <c r="A90" s="233" t="s">
        <v>21</v>
      </c>
      <c r="B90" s="233" t="s">
        <v>35</v>
      </c>
      <c r="C90" s="233" t="s">
        <v>55</v>
      </c>
      <c r="D90" s="233" t="s">
        <v>179</v>
      </c>
      <c r="E90" s="233" t="s">
        <v>180</v>
      </c>
      <c r="F90" s="251">
        <v>590.9</v>
      </c>
      <c r="G90" s="251">
        <v>655.29999999999995</v>
      </c>
      <c r="H90" s="251">
        <v>416.6</v>
      </c>
      <c r="I90" s="252">
        <v>0</v>
      </c>
      <c r="J90" s="249">
        <f t="shared" si="3"/>
        <v>64.399999999999977</v>
      </c>
      <c r="K90" s="248">
        <f t="shared" si="4"/>
        <v>-238.69999999999993</v>
      </c>
      <c r="L90" s="250"/>
      <c r="M90" s="253"/>
      <c r="N90" s="248">
        <f t="shared" si="5"/>
        <v>-72.859545599417174</v>
      </c>
      <c r="O90" s="250"/>
    </row>
    <row r="91" spans="1:15" s="213" customFormat="1">
      <c r="A91" s="233" t="s">
        <v>21</v>
      </c>
      <c r="B91" s="233" t="s">
        <v>37</v>
      </c>
      <c r="C91" s="233" t="s">
        <v>57</v>
      </c>
      <c r="D91" s="233" t="s">
        <v>181</v>
      </c>
      <c r="E91" s="233" t="s">
        <v>182</v>
      </c>
      <c r="F91" s="251">
        <v>629.5</v>
      </c>
      <c r="G91" s="251">
        <v>655.7</v>
      </c>
      <c r="H91" s="251">
        <v>608.20000000000005</v>
      </c>
      <c r="I91" s="252">
        <v>0</v>
      </c>
      <c r="J91" s="249">
        <f t="shared" si="3"/>
        <v>26.200000000000045</v>
      </c>
      <c r="K91" s="248">
        <f t="shared" si="4"/>
        <v>-47.5</v>
      </c>
      <c r="L91" s="250"/>
      <c r="M91" s="253"/>
      <c r="N91" s="248">
        <f t="shared" si="5"/>
        <v>12.300284055823226</v>
      </c>
      <c r="O91" s="250"/>
    </row>
    <row r="92" spans="1:15" s="213" customFormat="1">
      <c r="A92" s="233" t="s">
        <v>23</v>
      </c>
      <c r="B92" s="233" t="s">
        <v>39</v>
      </c>
      <c r="C92" s="233" t="s">
        <v>69</v>
      </c>
      <c r="D92" s="233" t="s">
        <v>183</v>
      </c>
      <c r="E92" s="233" t="s">
        <v>184</v>
      </c>
      <c r="F92" s="247">
        <v>266.3</v>
      </c>
      <c r="G92" s="247">
        <v>356</v>
      </c>
      <c r="H92" s="247">
        <v>341.6</v>
      </c>
      <c r="I92" s="248">
        <v>0</v>
      </c>
      <c r="J92" s="249">
        <f t="shared" si="3"/>
        <v>89.699999999999989</v>
      </c>
      <c r="K92" s="248">
        <f t="shared" si="4"/>
        <v>-14.399999999999977</v>
      </c>
      <c r="L92" s="250"/>
      <c r="M92" s="249"/>
      <c r="N92" s="248">
        <f t="shared" si="5"/>
        <v>-43.706961212432532</v>
      </c>
      <c r="O92" s="250"/>
    </row>
    <row r="93" spans="1:15" s="213" customFormat="1">
      <c r="A93" s="233" t="s">
        <v>23</v>
      </c>
      <c r="B93" s="233" t="s">
        <v>39</v>
      </c>
      <c r="C93" s="233" t="s">
        <v>69</v>
      </c>
      <c r="D93" s="233" t="s">
        <v>185</v>
      </c>
      <c r="E93" s="233" t="s">
        <v>186</v>
      </c>
      <c r="F93" s="247">
        <v>307</v>
      </c>
      <c r="G93" s="247">
        <v>436.6</v>
      </c>
      <c r="H93" s="247">
        <v>345.2</v>
      </c>
      <c r="I93" s="248">
        <v>0</v>
      </c>
      <c r="J93" s="249">
        <f t="shared" si="3"/>
        <v>129.60000000000002</v>
      </c>
      <c r="K93" s="248">
        <f t="shared" si="4"/>
        <v>-91.400000000000034</v>
      </c>
      <c r="L93" s="250"/>
      <c r="M93" s="249"/>
      <c r="N93" s="248">
        <f t="shared" si="5"/>
        <v>-16.451762230405052</v>
      </c>
      <c r="O93" s="250"/>
    </row>
    <row r="94" spans="1:15" s="213" customFormat="1">
      <c r="A94" s="233" t="s">
        <v>25</v>
      </c>
      <c r="B94" s="233" t="s">
        <v>41</v>
      </c>
      <c r="C94" s="233" t="s">
        <v>67</v>
      </c>
      <c r="D94" s="233" t="s">
        <v>187</v>
      </c>
      <c r="E94" s="233" t="s">
        <v>188</v>
      </c>
      <c r="F94" s="251">
        <v>820.1</v>
      </c>
      <c r="G94" s="251">
        <v>881.3</v>
      </c>
      <c r="H94" s="251">
        <v>699.1</v>
      </c>
      <c r="I94" s="252">
        <v>0</v>
      </c>
      <c r="J94" s="249">
        <f t="shared" si="3"/>
        <v>61.199999999999932</v>
      </c>
      <c r="K94" s="248">
        <f t="shared" si="4"/>
        <v>-182.19999999999993</v>
      </c>
      <c r="L94" s="250"/>
      <c r="M94" s="253"/>
      <c r="N94" s="248">
        <f t="shared" si="5"/>
        <v>-2.7112127837611979</v>
      </c>
      <c r="O94" s="250"/>
    </row>
    <row r="95" spans="1:15" s="213" customFormat="1">
      <c r="A95" s="233" t="s">
        <v>23</v>
      </c>
      <c r="B95" s="233" t="s">
        <v>39</v>
      </c>
      <c r="C95" s="233" t="s">
        <v>69</v>
      </c>
      <c r="D95" s="233" t="s">
        <v>189</v>
      </c>
      <c r="E95" s="233" t="s">
        <v>190</v>
      </c>
      <c r="F95" s="247">
        <v>678.4</v>
      </c>
      <c r="G95" s="247">
        <v>1248.9000000000001</v>
      </c>
      <c r="H95" s="247">
        <v>819.6</v>
      </c>
      <c r="I95" s="248">
        <v>0</v>
      </c>
      <c r="J95" s="249">
        <f t="shared" si="3"/>
        <v>570.50000000000011</v>
      </c>
      <c r="K95" s="248">
        <f t="shared" si="4"/>
        <v>-429.30000000000007</v>
      </c>
      <c r="L95" s="250"/>
      <c r="M95" s="249"/>
      <c r="N95" s="248">
        <f t="shared" si="5"/>
        <v>179.91984007996007</v>
      </c>
      <c r="O95" s="250"/>
    </row>
    <row r="96" spans="1:15" s="213" customFormat="1">
      <c r="A96" s="233" t="s">
        <v>23</v>
      </c>
      <c r="B96" s="233" t="s">
        <v>39</v>
      </c>
      <c r="C96" s="233" t="s">
        <v>69</v>
      </c>
      <c r="D96" s="233" t="s">
        <v>191</v>
      </c>
      <c r="E96" s="233" t="s">
        <v>192</v>
      </c>
      <c r="F96" s="247">
        <v>199.4</v>
      </c>
      <c r="G96" s="247">
        <v>376.3</v>
      </c>
      <c r="H96" s="247">
        <v>335.9</v>
      </c>
      <c r="I96" s="248">
        <v>0</v>
      </c>
      <c r="J96" s="249">
        <f t="shared" si="3"/>
        <v>176.9</v>
      </c>
      <c r="K96" s="248">
        <f t="shared" si="4"/>
        <v>-40.400000000000034</v>
      </c>
      <c r="L96" s="250"/>
      <c r="M96" s="249"/>
      <c r="N96" s="248">
        <f t="shared" si="5"/>
        <v>123.76405621602507</v>
      </c>
      <c r="O96" s="250"/>
    </row>
    <row r="97" spans="1:15" s="213" customFormat="1">
      <c r="A97" s="233" t="s">
        <v>25</v>
      </c>
      <c r="B97" s="233" t="s">
        <v>41</v>
      </c>
      <c r="C97" s="233" t="s">
        <v>63</v>
      </c>
      <c r="D97" s="233" t="s">
        <v>193</v>
      </c>
      <c r="E97" s="233" t="s">
        <v>194</v>
      </c>
      <c r="F97" s="251">
        <v>666.1</v>
      </c>
      <c r="G97" s="251">
        <v>598.6</v>
      </c>
      <c r="H97" s="251">
        <v>594.79999999999995</v>
      </c>
      <c r="I97" s="252">
        <v>0</v>
      </c>
      <c r="J97" s="249">
        <f t="shared" si="3"/>
        <v>-67.5</v>
      </c>
      <c r="K97" s="248">
        <f t="shared" si="4"/>
        <v>-3.8000000000000682</v>
      </c>
      <c r="L97" s="250"/>
      <c r="M97" s="253"/>
      <c r="N97" s="248">
        <f t="shared" si="5"/>
        <v>-5.6515875500376751</v>
      </c>
      <c r="O97" s="250"/>
    </row>
    <row r="98" spans="1:15" s="213" customFormat="1">
      <c r="A98" s="233" t="s">
        <v>19</v>
      </c>
      <c r="B98" s="233" t="s">
        <v>31</v>
      </c>
      <c r="C98" s="233" t="s">
        <v>45</v>
      </c>
      <c r="D98" s="233" t="s">
        <v>195</v>
      </c>
      <c r="E98" s="233" t="s">
        <v>196</v>
      </c>
      <c r="F98" s="251">
        <v>876.2</v>
      </c>
      <c r="G98" s="251">
        <v>938.1</v>
      </c>
      <c r="H98" s="251">
        <v>878.3</v>
      </c>
      <c r="I98" s="252">
        <v>0</v>
      </c>
      <c r="J98" s="249">
        <f t="shared" si="3"/>
        <v>61.899999999999977</v>
      </c>
      <c r="K98" s="248">
        <f t="shared" si="4"/>
        <v>-59.800000000000068</v>
      </c>
      <c r="L98" s="250"/>
      <c r="M98" s="253"/>
      <c r="N98" s="248">
        <f t="shared" si="5"/>
        <v>4.9161073825416679E-2</v>
      </c>
      <c r="O98" s="250"/>
    </row>
    <row r="99" spans="1:15" s="213" customFormat="1">
      <c r="A99" s="233" t="s">
        <v>23</v>
      </c>
      <c r="B99" s="233" t="s">
        <v>39</v>
      </c>
      <c r="C99" s="233" t="s">
        <v>69</v>
      </c>
      <c r="D99" s="233" t="s">
        <v>197</v>
      </c>
      <c r="E99" s="233" t="s">
        <v>198</v>
      </c>
      <c r="F99" s="247">
        <v>431</v>
      </c>
      <c r="G99" s="247">
        <v>462.1</v>
      </c>
      <c r="H99" s="247">
        <v>513.4</v>
      </c>
      <c r="I99" s="248">
        <v>0</v>
      </c>
      <c r="J99" s="249">
        <f t="shared" si="3"/>
        <v>31.100000000000023</v>
      </c>
      <c r="K99" s="248">
        <f t="shared" si="4"/>
        <v>51.299999999999955</v>
      </c>
      <c r="L99" s="250"/>
      <c r="M99" s="249"/>
      <c r="N99" s="248">
        <f t="shared" si="5"/>
        <v>-26.10574312565268</v>
      </c>
      <c r="O99" s="250"/>
    </row>
    <row r="100" spans="1:15" s="213" customFormat="1">
      <c r="A100" s="233" t="s">
        <v>19</v>
      </c>
      <c r="B100" s="233" t="s">
        <v>31</v>
      </c>
      <c r="C100" s="233" t="s">
        <v>45</v>
      </c>
      <c r="D100" s="233" t="s">
        <v>199</v>
      </c>
      <c r="E100" s="233" t="s">
        <v>200</v>
      </c>
      <c r="F100" s="251">
        <v>516.9</v>
      </c>
      <c r="G100" s="251">
        <v>503</v>
      </c>
      <c r="H100" s="251">
        <v>517.9</v>
      </c>
      <c r="I100" s="252">
        <v>0</v>
      </c>
      <c r="J100" s="249">
        <f t="shared" si="3"/>
        <v>-13.899999999999977</v>
      </c>
      <c r="K100" s="248">
        <f t="shared" si="4"/>
        <v>14.899999999999977</v>
      </c>
      <c r="L100" s="250"/>
      <c r="M100" s="253"/>
      <c r="N100" s="248">
        <f t="shared" si="5"/>
        <v>15.016619749104905</v>
      </c>
      <c r="O100" s="250"/>
    </row>
    <row r="101" spans="1:15" s="213" customFormat="1">
      <c r="A101" s="233" t="s">
        <v>19</v>
      </c>
      <c r="B101" s="233" t="s">
        <v>29</v>
      </c>
      <c r="C101" s="233" t="s">
        <v>51</v>
      </c>
      <c r="D101" s="233" t="s">
        <v>201</v>
      </c>
      <c r="E101" s="233" t="s">
        <v>202</v>
      </c>
      <c r="F101" s="247">
        <v>869.5</v>
      </c>
      <c r="G101" s="247">
        <v>874.2</v>
      </c>
      <c r="H101" s="247">
        <v>783.2</v>
      </c>
      <c r="I101" s="248">
        <v>0</v>
      </c>
      <c r="J101" s="249">
        <f t="shared" si="3"/>
        <v>4.7000000000000455</v>
      </c>
      <c r="K101" s="248">
        <f t="shared" si="4"/>
        <v>-91</v>
      </c>
      <c r="L101" s="250"/>
      <c r="M101" s="249"/>
      <c r="N101" s="248">
        <f t="shared" si="5"/>
        <v>12.22126278201597</v>
      </c>
      <c r="O101" s="250"/>
    </row>
    <row r="102" spans="1:15" s="213" customFormat="1">
      <c r="A102" s="233" t="s">
        <v>23</v>
      </c>
      <c r="B102" s="233" t="s">
        <v>39</v>
      </c>
      <c r="C102" s="233" t="s">
        <v>69</v>
      </c>
      <c r="D102" s="233" t="s">
        <v>203</v>
      </c>
      <c r="E102" s="233" t="s">
        <v>204</v>
      </c>
      <c r="F102" s="247">
        <v>759.1</v>
      </c>
      <c r="G102" s="247">
        <v>452.3</v>
      </c>
      <c r="H102" s="247">
        <v>548.4</v>
      </c>
      <c r="I102" s="248">
        <v>0</v>
      </c>
      <c r="J102" s="249">
        <f t="shared" si="3"/>
        <v>-306.8</v>
      </c>
      <c r="K102" s="248">
        <f t="shared" si="4"/>
        <v>96.099999999999966</v>
      </c>
      <c r="L102" s="250"/>
      <c r="M102" s="249"/>
      <c r="N102" s="248">
        <f t="shared" si="5"/>
        <v>-43.362663721003628</v>
      </c>
      <c r="O102" s="250"/>
    </row>
    <row r="103" spans="1:15" s="213" customFormat="1">
      <c r="A103" s="233" t="s">
        <v>19</v>
      </c>
      <c r="B103" s="233" t="s">
        <v>29</v>
      </c>
      <c r="C103" s="233" t="s">
        <v>47</v>
      </c>
      <c r="D103" s="233" t="s">
        <v>205</v>
      </c>
      <c r="E103" s="233" t="s">
        <v>206</v>
      </c>
      <c r="F103" s="247">
        <v>796.4</v>
      </c>
      <c r="G103" s="247">
        <v>774.9</v>
      </c>
      <c r="H103" s="247">
        <v>714.7</v>
      </c>
      <c r="I103" s="248">
        <v>0</v>
      </c>
      <c r="J103" s="249">
        <f t="shared" si="3"/>
        <v>-21.5</v>
      </c>
      <c r="K103" s="248">
        <f t="shared" si="4"/>
        <v>-60.199999999999932</v>
      </c>
      <c r="L103" s="250"/>
      <c r="M103" s="249"/>
      <c r="N103" s="248">
        <f t="shared" si="5"/>
        <v>-1.2793966399508463</v>
      </c>
      <c r="O103" s="250"/>
    </row>
    <row r="104" spans="1:15" s="213" customFormat="1">
      <c r="A104" s="233" t="s">
        <v>19</v>
      </c>
      <c r="B104" s="233" t="s">
        <v>31</v>
      </c>
      <c r="C104" s="233" t="s">
        <v>45</v>
      </c>
      <c r="D104" s="233" t="s">
        <v>207</v>
      </c>
      <c r="E104" s="233" t="s">
        <v>208</v>
      </c>
      <c r="F104" s="251">
        <v>562</v>
      </c>
      <c r="G104" s="251">
        <v>763.7</v>
      </c>
      <c r="H104" s="251">
        <v>726.5</v>
      </c>
      <c r="I104" s="252">
        <v>0</v>
      </c>
      <c r="J104" s="249">
        <f t="shared" si="3"/>
        <v>201.70000000000005</v>
      </c>
      <c r="K104" s="248">
        <f t="shared" si="4"/>
        <v>-37.200000000000045</v>
      </c>
      <c r="L104" s="250"/>
      <c r="M104" s="253"/>
      <c r="N104" s="248">
        <f t="shared" si="5"/>
        <v>-145.9905410280287</v>
      </c>
      <c r="O104" s="250"/>
    </row>
    <row r="105" spans="1:15" s="213" customFormat="1">
      <c r="A105" s="233" t="s">
        <v>21</v>
      </c>
      <c r="B105" s="233" t="s">
        <v>33</v>
      </c>
      <c r="C105" s="233" t="s">
        <v>57</v>
      </c>
      <c r="D105" s="233" t="s">
        <v>209</v>
      </c>
      <c r="E105" s="233" t="s">
        <v>210</v>
      </c>
      <c r="F105" s="251">
        <v>750.9</v>
      </c>
      <c r="G105" s="251">
        <v>727.2</v>
      </c>
      <c r="H105" s="251">
        <v>644.1</v>
      </c>
      <c r="I105" s="252">
        <v>0</v>
      </c>
      <c r="J105" s="249">
        <f t="shared" si="3"/>
        <v>-23.699999999999932</v>
      </c>
      <c r="K105" s="248">
        <f t="shared" si="4"/>
        <v>-83.100000000000023</v>
      </c>
      <c r="L105" s="250"/>
      <c r="M105" s="253"/>
      <c r="N105" s="248">
        <f t="shared" si="5"/>
        <v>69.875203475308354</v>
      </c>
      <c r="O105" s="250"/>
    </row>
    <row r="106" spans="1:15" s="213" customFormat="1">
      <c r="A106" s="233" t="s">
        <v>21</v>
      </c>
      <c r="B106" s="233" t="s">
        <v>33</v>
      </c>
      <c r="C106" s="233" t="s">
        <v>57</v>
      </c>
      <c r="D106" s="233" t="s">
        <v>211</v>
      </c>
      <c r="E106" s="233" t="s">
        <v>212</v>
      </c>
      <c r="F106" s="251">
        <v>731.3</v>
      </c>
      <c r="G106" s="251">
        <v>711.8</v>
      </c>
      <c r="H106" s="251">
        <v>593.6</v>
      </c>
      <c r="I106" s="252">
        <v>0</v>
      </c>
      <c r="J106" s="249">
        <f t="shared" si="3"/>
        <v>-19.5</v>
      </c>
      <c r="K106" s="248">
        <f t="shared" si="4"/>
        <v>-118.19999999999993</v>
      </c>
      <c r="L106" s="250"/>
      <c r="M106" s="253"/>
      <c r="N106" s="248">
        <f t="shared" si="5"/>
        <v>-50.918222628585113</v>
      </c>
      <c r="O106" s="250"/>
    </row>
    <row r="107" spans="1:15" s="213" customFormat="1">
      <c r="A107" s="233" t="s">
        <v>23</v>
      </c>
      <c r="B107" s="233" t="s">
        <v>39</v>
      </c>
      <c r="C107" s="233" t="s">
        <v>69</v>
      </c>
      <c r="D107" s="233" t="s">
        <v>213</v>
      </c>
      <c r="E107" s="233" t="s">
        <v>214</v>
      </c>
      <c r="F107" s="247">
        <v>519.79999999999995</v>
      </c>
      <c r="G107" s="247">
        <v>566.20000000000005</v>
      </c>
      <c r="H107" s="247">
        <v>1164.8</v>
      </c>
      <c r="I107" s="248">
        <v>0</v>
      </c>
      <c r="J107" s="249">
        <f t="shared" si="3"/>
        <v>46.400000000000091</v>
      </c>
      <c r="K107" s="248">
        <f t="shared" si="4"/>
        <v>598.59999999999991</v>
      </c>
      <c r="L107" s="250"/>
      <c r="M107" s="249"/>
      <c r="N107" s="248">
        <f t="shared" si="5"/>
        <v>604.11994935793086</v>
      </c>
      <c r="O107" s="250"/>
    </row>
    <row r="108" spans="1:15" s="213" customFormat="1">
      <c r="A108" s="233" t="s">
        <v>21</v>
      </c>
      <c r="B108" s="233" t="s">
        <v>33</v>
      </c>
      <c r="C108" s="233" t="s">
        <v>57</v>
      </c>
      <c r="D108" s="233" t="s">
        <v>215</v>
      </c>
      <c r="E108" s="233" t="s">
        <v>216</v>
      </c>
      <c r="F108" s="251">
        <v>653.9</v>
      </c>
      <c r="G108" s="251">
        <v>585.1</v>
      </c>
      <c r="H108" s="251">
        <v>613.70000000000005</v>
      </c>
      <c r="I108" s="252">
        <v>0</v>
      </c>
      <c r="J108" s="249">
        <f t="shared" si="3"/>
        <v>-68.799999999999955</v>
      </c>
      <c r="K108" s="248">
        <f t="shared" si="4"/>
        <v>28.600000000000023</v>
      </c>
      <c r="L108" s="250"/>
      <c r="M108" s="253"/>
      <c r="N108" s="248">
        <f t="shared" si="5"/>
        <v>90.651887923373806</v>
      </c>
      <c r="O108" s="250"/>
    </row>
    <row r="109" spans="1:15" s="213" customFormat="1">
      <c r="A109" s="233" t="s">
        <v>19</v>
      </c>
      <c r="B109" s="233" t="s">
        <v>29</v>
      </c>
      <c r="C109" s="233" t="s">
        <v>51</v>
      </c>
      <c r="D109" s="233" t="s">
        <v>217</v>
      </c>
      <c r="E109" s="233" t="s">
        <v>218</v>
      </c>
      <c r="F109" s="247">
        <v>757.2</v>
      </c>
      <c r="G109" s="247">
        <v>753.2</v>
      </c>
      <c r="H109" s="247">
        <v>773.9</v>
      </c>
      <c r="I109" s="248">
        <v>0</v>
      </c>
      <c r="J109" s="249">
        <f t="shared" si="3"/>
        <v>-4</v>
      </c>
      <c r="K109" s="248">
        <f t="shared" si="4"/>
        <v>20.699999999999932</v>
      </c>
      <c r="L109" s="250"/>
      <c r="M109" s="249"/>
      <c r="N109" s="248">
        <f t="shared" si="5"/>
        <v>1.473209212010488</v>
      </c>
      <c r="O109" s="250"/>
    </row>
    <row r="110" spans="1:15" s="213" customFormat="1">
      <c r="A110" s="233" t="s">
        <v>21</v>
      </c>
      <c r="B110" s="233" t="s">
        <v>37</v>
      </c>
      <c r="C110" s="233" t="s">
        <v>57</v>
      </c>
      <c r="D110" s="233" t="s">
        <v>219</v>
      </c>
      <c r="E110" s="233" t="s">
        <v>220</v>
      </c>
      <c r="F110" s="251">
        <v>440.3</v>
      </c>
      <c r="G110" s="251">
        <v>306</v>
      </c>
      <c r="H110" s="251">
        <v>394.6</v>
      </c>
      <c r="I110" s="252">
        <v>0</v>
      </c>
      <c r="J110" s="249">
        <f t="shared" si="3"/>
        <v>-134.30000000000001</v>
      </c>
      <c r="K110" s="248">
        <f t="shared" si="4"/>
        <v>88.600000000000023</v>
      </c>
      <c r="L110" s="250"/>
      <c r="M110" s="253"/>
      <c r="N110" s="248">
        <f t="shared" si="5"/>
        <v>-147.00702541684393</v>
      </c>
      <c r="O110" s="250"/>
    </row>
    <row r="111" spans="1:15" s="213" customFormat="1">
      <c r="A111" s="233" t="s">
        <v>19</v>
      </c>
      <c r="B111" s="233" t="s">
        <v>29</v>
      </c>
      <c r="C111" s="233" t="s">
        <v>47</v>
      </c>
      <c r="D111" s="233" t="s">
        <v>221</v>
      </c>
      <c r="E111" s="233" t="s">
        <v>222</v>
      </c>
      <c r="F111" s="247">
        <v>761.3</v>
      </c>
      <c r="G111" s="247">
        <v>468</v>
      </c>
      <c r="H111" s="247">
        <v>401.8</v>
      </c>
      <c r="I111" s="248">
        <v>0</v>
      </c>
      <c r="J111" s="249">
        <f t="shared" si="3"/>
        <v>-293.29999999999995</v>
      </c>
      <c r="K111" s="248">
        <f t="shared" si="4"/>
        <v>-66.199999999999989</v>
      </c>
      <c r="L111" s="250"/>
      <c r="M111" s="249"/>
      <c r="N111" s="248">
        <f t="shared" si="5"/>
        <v>-311.42377144694018</v>
      </c>
      <c r="O111" s="250"/>
    </row>
    <row r="112" spans="1:15" s="213" customFormat="1">
      <c r="A112" s="233" t="s">
        <v>25</v>
      </c>
      <c r="B112" s="233" t="s">
        <v>41</v>
      </c>
      <c r="C112" s="233" t="s">
        <v>63</v>
      </c>
      <c r="D112" s="233" t="s">
        <v>223</v>
      </c>
      <c r="E112" s="233" t="s">
        <v>224</v>
      </c>
      <c r="F112" s="251">
        <v>603.9</v>
      </c>
      <c r="G112" s="251">
        <v>715</v>
      </c>
      <c r="H112" s="251">
        <v>597.5</v>
      </c>
      <c r="I112" s="252">
        <v>0</v>
      </c>
      <c r="J112" s="249">
        <f t="shared" si="3"/>
        <v>111.10000000000002</v>
      </c>
      <c r="K112" s="248">
        <f t="shared" si="4"/>
        <v>-117.5</v>
      </c>
      <c r="L112" s="250"/>
      <c r="M112" s="253"/>
      <c r="N112" s="248">
        <f t="shared" si="5"/>
        <v>-7.0494107407494084</v>
      </c>
      <c r="O112" s="250"/>
    </row>
    <row r="113" spans="1:15" s="213" customFormat="1">
      <c r="A113" s="233" t="s">
        <v>23</v>
      </c>
      <c r="B113" s="233" t="s">
        <v>39</v>
      </c>
      <c r="C113" s="233" t="s">
        <v>69</v>
      </c>
      <c r="D113" s="233" t="s">
        <v>225</v>
      </c>
      <c r="E113" s="233" t="s">
        <v>226</v>
      </c>
      <c r="F113" s="247">
        <v>507.7</v>
      </c>
      <c r="G113" s="247">
        <v>336.9</v>
      </c>
      <c r="H113" s="247">
        <v>417.1</v>
      </c>
      <c r="I113" s="248">
        <v>0</v>
      </c>
      <c r="J113" s="249">
        <f t="shared" si="3"/>
        <v>-170.8</v>
      </c>
      <c r="K113" s="248">
        <f t="shared" si="4"/>
        <v>80.200000000000045</v>
      </c>
      <c r="L113" s="250"/>
      <c r="M113" s="249"/>
      <c r="N113" s="248">
        <f t="shared" si="5"/>
        <v>-3.9779595765159002</v>
      </c>
      <c r="O113" s="250"/>
    </row>
    <row r="114" spans="1:15" s="213" customFormat="1">
      <c r="A114" s="233" t="s">
        <v>19</v>
      </c>
      <c r="B114" s="233" t="s">
        <v>27</v>
      </c>
      <c r="C114" s="233" t="s">
        <v>49</v>
      </c>
      <c r="D114" s="233" t="s">
        <v>227</v>
      </c>
      <c r="E114" s="233" t="s">
        <v>228</v>
      </c>
      <c r="F114" s="251">
        <v>1255.7</v>
      </c>
      <c r="G114" s="251">
        <v>1188.5999999999999</v>
      </c>
      <c r="H114" s="251">
        <v>1086.7</v>
      </c>
      <c r="I114" s="252">
        <v>0</v>
      </c>
      <c r="J114" s="249">
        <f t="shared" si="3"/>
        <v>-67.100000000000136</v>
      </c>
      <c r="K114" s="248">
        <f t="shared" si="4"/>
        <v>-101.89999999999986</v>
      </c>
      <c r="L114" s="250"/>
      <c r="M114" s="253"/>
      <c r="N114" s="248">
        <f t="shared" si="5"/>
        <v>67.908965361104833</v>
      </c>
      <c r="O114" s="250"/>
    </row>
    <row r="115" spans="1:15" s="213" customFormat="1">
      <c r="A115" s="233" t="s">
        <v>21</v>
      </c>
      <c r="B115" s="233" t="s">
        <v>41</v>
      </c>
      <c r="C115" s="233" t="s">
        <v>57</v>
      </c>
      <c r="D115" s="233" t="s">
        <v>229</v>
      </c>
      <c r="E115" s="233" t="s">
        <v>230</v>
      </c>
      <c r="F115" s="251">
        <v>641.29999999999995</v>
      </c>
      <c r="G115" s="251">
        <v>591.6</v>
      </c>
      <c r="H115" s="251">
        <v>577</v>
      </c>
      <c r="I115" s="252">
        <v>0</v>
      </c>
      <c r="J115" s="249">
        <f t="shared" si="3"/>
        <v>-49.699999999999932</v>
      </c>
      <c r="K115" s="248">
        <f t="shared" si="4"/>
        <v>-14.600000000000023</v>
      </c>
      <c r="L115" s="250"/>
      <c r="M115" s="253"/>
      <c r="N115" s="248">
        <f t="shared" si="5"/>
        <v>-26.922506577373838</v>
      </c>
      <c r="O115" s="250"/>
    </row>
    <row r="116" spans="1:15" s="213" customFormat="1">
      <c r="A116" s="233" t="s">
        <v>19</v>
      </c>
      <c r="B116" s="233" t="s">
        <v>27</v>
      </c>
      <c r="C116" s="233" t="s">
        <v>49</v>
      </c>
      <c r="D116" s="233" t="s">
        <v>231</v>
      </c>
      <c r="E116" s="233" t="s">
        <v>232</v>
      </c>
      <c r="F116" s="251">
        <v>828.2</v>
      </c>
      <c r="G116" s="251">
        <v>914.2</v>
      </c>
      <c r="H116" s="251">
        <v>938.7</v>
      </c>
      <c r="I116" s="252">
        <v>0</v>
      </c>
      <c r="J116" s="249">
        <f t="shared" si="3"/>
        <v>86</v>
      </c>
      <c r="K116" s="248">
        <f t="shared" si="4"/>
        <v>24.5</v>
      </c>
      <c r="L116" s="250"/>
      <c r="M116" s="253"/>
      <c r="N116" s="248">
        <f t="shared" si="5"/>
        <v>155.22932043473077</v>
      </c>
      <c r="O116" s="250"/>
    </row>
    <row r="117" spans="1:15" s="213" customFormat="1">
      <c r="A117" s="233" t="s">
        <v>23</v>
      </c>
      <c r="B117" s="233" t="s">
        <v>39</v>
      </c>
      <c r="C117" s="233" t="s">
        <v>69</v>
      </c>
      <c r="D117" s="233" t="s">
        <v>233</v>
      </c>
      <c r="E117" s="233" t="s">
        <v>234</v>
      </c>
      <c r="F117" s="247">
        <v>434.4</v>
      </c>
      <c r="G117" s="247">
        <v>541.20000000000005</v>
      </c>
      <c r="H117" s="247">
        <v>482.6</v>
      </c>
      <c r="I117" s="248">
        <v>0</v>
      </c>
      <c r="J117" s="249">
        <f t="shared" si="3"/>
        <v>106.80000000000007</v>
      </c>
      <c r="K117" s="248">
        <f t="shared" si="4"/>
        <v>-58.600000000000023</v>
      </c>
      <c r="L117" s="250"/>
      <c r="M117" s="249"/>
      <c r="N117" s="248">
        <f t="shared" si="5"/>
        <v>85.435667919371383</v>
      </c>
      <c r="O117" s="250"/>
    </row>
    <row r="118" spans="1:15" s="213" customFormat="1">
      <c r="A118" s="233" t="s">
        <v>21</v>
      </c>
      <c r="B118" s="233" t="s">
        <v>37</v>
      </c>
      <c r="C118" s="233" t="s">
        <v>59</v>
      </c>
      <c r="D118" s="233" t="s">
        <v>235</v>
      </c>
      <c r="E118" s="233" t="s">
        <v>236</v>
      </c>
      <c r="F118" s="251">
        <v>776.8</v>
      </c>
      <c r="G118" s="251">
        <v>707</v>
      </c>
      <c r="H118" s="251">
        <v>616.4</v>
      </c>
      <c r="I118" s="252">
        <v>0</v>
      </c>
      <c r="J118" s="249">
        <f t="shared" si="3"/>
        <v>-69.799999999999955</v>
      </c>
      <c r="K118" s="248">
        <f t="shared" si="4"/>
        <v>-90.600000000000023</v>
      </c>
      <c r="L118" s="250"/>
      <c r="M118" s="253"/>
      <c r="N118" s="248">
        <f t="shared" si="5"/>
        <v>2.3691071684759208</v>
      </c>
      <c r="O118" s="250"/>
    </row>
    <row r="119" spans="1:15" s="213" customFormat="1">
      <c r="A119" s="233" t="s">
        <v>19</v>
      </c>
      <c r="B119" s="233" t="s">
        <v>31</v>
      </c>
      <c r="C119" s="233" t="s">
        <v>45</v>
      </c>
      <c r="D119" s="233" t="s">
        <v>237</v>
      </c>
      <c r="E119" s="233" t="s">
        <v>238</v>
      </c>
      <c r="F119" s="251">
        <v>683.4</v>
      </c>
      <c r="G119" s="251">
        <v>553.20000000000005</v>
      </c>
      <c r="H119" s="251">
        <v>661.3</v>
      </c>
      <c r="I119" s="252">
        <v>0</v>
      </c>
      <c r="J119" s="249">
        <f t="shared" si="3"/>
        <v>-130.19999999999993</v>
      </c>
      <c r="K119" s="248">
        <f t="shared" si="4"/>
        <v>108.09999999999991</v>
      </c>
      <c r="L119" s="250"/>
      <c r="M119" s="253"/>
      <c r="N119" s="248">
        <f t="shared" si="5"/>
        <v>-38.561953834794053</v>
      </c>
      <c r="O119" s="250"/>
    </row>
    <row r="120" spans="1:15" s="213" customFormat="1">
      <c r="A120" s="233" t="s">
        <v>19</v>
      </c>
      <c r="B120" s="233" t="s">
        <v>31</v>
      </c>
      <c r="C120" s="233" t="s">
        <v>45</v>
      </c>
      <c r="D120" s="233" t="s">
        <v>239</v>
      </c>
      <c r="E120" s="233" t="s">
        <v>240</v>
      </c>
      <c r="F120" s="251">
        <v>685.7</v>
      </c>
      <c r="G120" s="251">
        <v>560.4</v>
      </c>
      <c r="H120" s="251">
        <v>575.29999999999995</v>
      </c>
      <c r="I120" s="252">
        <v>0</v>
      </c>
      <c r="J120" s="249">
        <f t="shared" si="3"/>
        <v>-125.30000000000007</v>
      </c>
      <c r="K120" s="248">
        <f t="shared" si="4"/>
        <v>14.899999999999977</v>
      </c>
      <c r="L120" s="250"/>
      <c r="M120" s="253"/>
      <c r="N120" s="248">
        <f t="shared" si="5"/>
        <v>14.722399624324908</v>
      </c>
      <c r="O120" s="250"/>
    </row>
    <row r="121" spans="1:15" s="213" customFormat="1">
      <c r="A121" s="233" t="s">
        <v>25</v>
      </c>
      <c r="B121" s="233" t="s">
        <v>43</v>
      </c>
      <c r="C121" s="233" t="s">
        <v>61</v>
      </c>
      <c r="D121" s="233" t="s">
        <v>241</v>
      </c>
      <c r="E121" s="233" t="s">
        <v>242</v>
      </c>
      <c r="F121" s="251">
        <v>696.4</v>
      </c>
      <c r="G121" s="251">
        <v>795.1</v>
      </c>
      <c r="H121" s="251">
        <v>793.1</v>
      </c>
      <c r="I121" s="252">
        <v>0</v>
      </c>
      <c r="J121" s="249">
        <f t="shared" si="3"/>
        <v>98.700000000000045</v>
      </c>
      <c r="K121" s="248">
        <f t="shared" si="4"/>
        <v>-2</v>
      </c>
      <c r="L121" s="250"/>
      <c r="M121" s="253"/>
      <c r="N121" s="248">
        <f t="shared" si="5"/>
        <v>16.42882495184233</v>
      </c>
      <c r="O121" s="250"/>
    </row>
    <row r="122" spans="1:15" s="213" customFormat="1">
      <c r="A122" s="233" t="s">
        <v>19</v>
      </c>
      <c r="B122" s="233" t="s">
        <v>27</v>
      </c>
      <c r="C122" s="233" t="s">
        <v>49</v>
      </c>
      <c r="D122" s="233" t="s">
        <v>243</v>
      </c>
      <c r="E122" s="233" t="s">
        <v>244</v>
      </c>
      <c r="F122" s="251">
        <v>740</v>
      </c>
      <c r="G122" s="251">
        <v>613</v>
      </c>
      <c r="H122" s="251">
        <v>816.1</v>
      </c>
      <c r="I122" s="252">
        <v>0</v>
      </c>
      <c r="J122" s="249">
        <f t="shared" si="3"/>
        <v>-127</v>
      </c>
      <c r="K122" s="248">
        <f t="shared" si="4"/>
        <v>203.10000000000002</v>
      </c>
      <c r="L122" s="250"/>
      <c r="M122" s="253"/>
      <c r="N122" s="248">
        <f t="shared" si="5"/>
        <v>45.90796205146512</v>
      </c>
      <c r="O122" s="250"/>
    </row>
    <row r="123" spans="1:15" s="213" customFormat="1">
      <c r="A123" s="233" t="s">
        <v>19</v>
      </c>
      <c r="B123" s="233" t="s">
        <v>31</v>
      </c>
      <c r="C123" s="233" t="s">
        <v>45</v>
      </c>
      <c r="D123" s="233" t="s">
        <v>245</v>
      </c>
      <c r="E123" s="233" t="s">
        <v>246</v>
      </c>
      <c r="F123" s="251">
        <v>510.7</v>
      </c>
      <c r="G123" s="251">
        <v>785.5</v>
      </c>
      <c r="H123" s="251">
        <v>525</v>
      </c>
      <c r="I123" s="252">
        <v>0</v>
      </c>
      <c r="J123" s="249">
        <f t="shared" si="3"/>
        <v>274.8</v>
      </c>
      <c r="K123" s="248">
        <f t="shared" si="4"/>
        <v>-260.5</v>
      </c>
      <c r="L123" s="250"/>
      <c r="M123" s="253"/>
      <c r="N123" s="248">
        <f t="shared" si="5"/>
        <v>-37.778272484416789</v>
      </c>
      <c r="O123" s="250"/>
    </row>
    <row r="124" spans="1:15" s="213" customFormat="1">
      <c r="A124" s="233" t="s">
        <v>21</v>
      </c>
      <c r="B124" s="233" t="s">
        <v>33</v>
      </c>
      <c r="C124" s="233" t="s">
        <v>57</v>
      </c>
      <c r="D124" s="233" t="s">
        <v>247</v>
      </c>
      <c r="E124" s="233" t="s">
        <v>248</v>
      </c>
      <c r="F124" s="251">
        <v>750.2</v>
      </c>
      <c r="G124" s="251">
        <v>526.20000000000005</v>
      </c>
      <c r="H124" s="251">
        <v>491.2</v>
      </c>
      <c r="I124" s="252">
        <v>0</v>
      </c>
      <c r="J124" s="249">
        <f t="shared" si="3"/>
        <v>-224</v>
      </c>
      <c r="K124" s="248">
        <f t="shared" si="4"/>
        <v>-35.000000000000057</v>
      </c>
      <c r="L124" s="250"/>
      <c r="M124" s="253"/>
      <c r="N124" s="248">
        <f t="shared" si="5"/>
        <v>0.76116107800692134</v>
      </c>
      <c r="O124" s="250"/>
    </row>
    <row r="125" spans="1:15" s="213" customFormat="1">
      <c r="A125" s="233" t="s">
        <v>19</v>
      </c>
      <c r="B125" s="233" t="s">
        <v>27</v>
      </c>
      <c r="C125" s="233" t="s">
        <v>49</v>
      </c>
      <c r="D125" s="233" t="s">
        <v>249</v>
      </c>
      <c r="E125" s="233" t="s">
        <v>250</v>
      </c>
      <c r="F125" s="251">
        <v>500</v>
      </c>
      <c r="G125" s="251">
        <v>593.20000000000005</v>
      </c>
      <c r="H125" s="251">
        <v>633.9</v>
      </c>
      <c r="I125" s="252">
        <v>0</v>
      </c>
      <c r="J125" s="249">
        <f t="shared" si="3"/>
        <v>93.200000000000045</v>
      </c>
      <c r="K125" s="248">
        <f t="shared" si="4"/>
        <v>40.699999999999932</v>
      </c>
      <c r="L125" s="250"/>
      <c r="M125" s="253"/>
      <c r="N125" s="248">
        <f t="shared" si="5"/>
        <v>50.849711912652424</v>
      </c>
      <c r="O125" s="250"/>
    </row>
    <row r="126" spans="1:15" s="213" customFormat="1">
      <c r="A126" s="233" t="s">
        <v>21</v>
      </c>
      <c r="B126" s="233" t="s">
        <v>33</v>
      </c>
      <c r="C126" s="233" t="s">
        <v>53</v>
      </c>
      <c r="D126" s="233" t="s">
        <v>251</v>
      </c>
      <c r="E126" s="233" t="s">
        <v>252</v>
      </c>
      <c r="F126" s="251">
        <v>719.4</v>
      </c>
      <c r="G126" s="251">
        <v>773.1</v>
      </c>
      <c r="H126" s="251">
        <v>674.7</v>
      </c>
      <c r="I126" s="252">
        <v>0</v>
      </c>
      <c r="J126" s="249">
        <f t="shared" si="3"/>
        <v>53.700000000000045</v>
      </c>
      <c r="K126" s="248">
        <f t="shared" si="4"/>
        <v>-98.399999999999977</v>
      </c>
      <c r="L126" s="250"/>
      <c r="M126" s="253"/>
      <c r="N126" s="248">
        <f t="shared" si="5"/>
        <v>8.0870924387818377</v>
      </c>
      <c r="O126" s="250"/>
    </row>
    <row r="127" spans="1:15" s="213" customFormat="1">
      <c r="A127" s="233" t="s">
        <v>21</v>
      </c>
      <c r="B127" s="233" t="s">
        <v>33</v>
      </c>
      <c r="C127" s="233" t="s">
        <v>53</v>
      </c>
      <c r="D127" s="233" t="s">
        <v>253</v>
      </c>
      <c r="E127" s="233" t="s">
        <v>254</v>
      </c>
      <c r="F127" s="251">
        <v>631.5</v>
      </c>
      <c r="G127" s="251">
        <v>704.1</v>
      </c>
      <c r="H127" s="251">
        <v>598.6</v>
      </c>
      <c r="I127" s="252">
        <v>0</v>
      </c>
      <c r="J127" s="249">
        <f t="shared" si="3"/>
        <v>72.600000000000023</v>
      </c>
      <c r="K127" s="248">
        <f t="shared" si="4"/>
        <v>-105.5</v>
      </c>
      <c r="L127" s="250"/>
      <c r="M127" s="253"/>
      <c r="N127" s="248">
        <f t="shared" si="5"/>
        <v>6.2130399489407182</v>
      </c>
      <c r="O127" s="250"/>
    </row>
    <row r="128" spans="1:15" s="213" customFormat="1">
      <c r="A128" s="233" t="s">
        <v>19</v>
      </c>
      <c r="B128" s="233" t="s">
        <v>29</v>
      </c>
      <c r="C128" s="233" t="s">
        <v>47</v>
      </c>
      <c r="D128" s="233" t="s">
        <v>255</v>
      </c>
      <c r="E128" s="233" t="s">
        <v>256</v>
      </c>
      <c r="F128" s="247">
        <v>704.2</v>
      </c>
      <c r="G128" s="247">
        <v>797.1</v>
      </c>
      <c r="H128" s="247">
        <v>859.1</v>
      </c>
      <c r="I128" s="248">
        <v>0</v>
      </c>
      <c r="J128" s="249">
        <f t="shared" si="3"/>
        <v>92.899999999999977</v>
      </c>
      <c r="K128" s="248">
        <f t="shared" si="4"/>
        <v>62</v>
      </c>
      <c r="L128" s="250"/>
      <c r="M128" s="249"/>
      <c r="N128" s="248">
        <f t="shared" si="5"/>
        <v>-3.4826526130814273E-2</v>
      </c>
      <c r="O128" s="250"/>
    </row>
    <row r="129" spans="1:15" s="213" customFormat="1">
      <c r="A129" s="233" t="s">
        <v>25</v>
      </c>
      <c r="B129" s="233" t="s">
        <v>41</v>
      </c>
      <c r="C129" s="233" t="s">
        <v>65</v>
      </c>
      <c r="D129" s="233" t="s">
        <v>257</v>
      </c>
      <c r="E129" s="233" t="s">
        <v>258</v>
      </c>
      <c r="F129" s="251">
        <v>556.79999999999995</v>
      </c>
      <c r="G129" s="251">
        <v>514.9</v>
      </c>
      <c r="H129" s="251">
        <v>530.4</v>
      </c>
      <c r="I129" s="252">
        <v>0</v>
      </c>
      <c r="J129" s="249">
        <f t="shared" si="3"/>
        <v>-41.899999999999977</v>
      </c>
      <c r="K129" s="248">
        <f t="shared" si="4"/>
        <v>15.5</v>
      </c>
      <c r="L129" s="250"/>
      <c r="M129" s="253"/>
      <c r="N129" s="248">
        <f t="shared" si="5"/>
        <v>86.139491042998657</v>
      </c>
      <c r="O129" s="250"/>
    </row>
    <row r="130" spans="1:15" s="213" customFormat="1">
      <c r="A130" s="233" t="s">
        <v>21</v>
      </c>
      <c r="B130" s="233" t="s">
        <v>37</v>
      </c>
      <c r="C130" s="233" t="s">
        <v>59</v>
      </c>
      <c r="D130" s="233" t="s">
        <v>259</v>
      </c>
      <c r="E130" s="233" t="s">
        <v>260</v>
      </c>
      <c r="F130" s="251">
        <v>578</v>
      </c>
      <c r="G130" s="251">
        <v>473.2</v>
      </c>
      <c r="H130" s="251">
        <v>394.4</v>
      </c>
      <c r="I130" s="252">
        <v>0</v>
      </c>
      <c r="J130" s="249">
        <f t="shared" si="3"/>
        <v>-104.80000000000001</v>
      </c>
      <c r="K130" s="248">
        <f t="shared" si="4"/>
        <v>-78.800000000000011</v>
      </c>
      <c r="L130" s="250"/>
      <c r="M130" s="253"/>
      <c r="N130" s="248">
        <f t="shared" si="5"/>
        <v>-53.837530031914525</v>
      </c>
      <c r="O130" s="250"/>
    </row>
    <row r="131" spans="1:15" s="213" customFormat="1">
      <c r="A131" s="233" t="s">
        <v>25</v>
      </c>
      <c r="B131" s="233" t="s">
        <v>43</v>
      </c>
      <c r="C131" s="233" t="s">
        <v>61</v>
      </c>
      <c r="D131" s="233" t="s">
        <v>261</v>
      </c>
      <c r="E131" s="233" t="s">
        <v>262</v>
      </c>
      <c r="F131" s="251">
        <v>649.70000000000005</v>
      </c>
      <c r="G131" s="251">
        <v>460.5</v>
      </c>
      <c r="H131" s="251">
        <v>513.1</v>
      </c>
      <c r="I131" s="252">
        <v>0</v>
      </c>
      <c r="J131" s="249">
        <f t="shared" si="3"/>
        <v>-189.20000000000005</v>
      </c>
      <c r="K131" s="248">
        <f t="shared" si="4"/>
        <v>52.600000000000023</v>
      </c>
      <c r="L131" s="250"/>
      <c r="M131" s="253"/>
      <c r="N131" s="248">
        <f t="shared" si="5"/>
        <v>92.687348813142762</v>
      </c>
      <c r="O131" s="250"/>
    </row>
    <row r="132" spans="1:15" s="213" customFormat="1">
      <c r="A132" s="233" t="s">
        <v>25</v>
      </c>
      <c r="B132" s="233" t="s">
        <v>41</v>
      </c>
      <c r="C132" s="233" t="s">
        <v>67</v>
      </c>
      <c r="D132" s="233" t="s">
        <v>263</v>
      </c>
      <c r="E132" s="233" t="s">
        <v>264</v>
      </c>
      <c r="F132" s="251">
        <v>735</v>
      </c>
      <c r="G132" s="251">
        <v>736.3</v>
      </c>
      <c r="H132" s="251">
        <v>720.9</v>
      </c>
      <c r="I132" s="252">
        <v>0</v>
      </c>
      <c r="J132" s="249">
        <f t="shared" si="3"/>
        <v>1.2999999999999545</v>
      </c>
      <c r="K132" s="248">
        <f t="shared" si="4"/>
        <v>-15.399999999999977</v>
      </c>
      <c r="L132" s="250"/>
      <c r="M132" s="253"/>
      <c r="N132" s="248">
        <f t="shared" si="5"/>
        <v>30.315529728819229</v>
      </c>
      <c r="O132" s="250"/>
    </row>
    <row r="133" spans="1:15" s="213" customFormat="1">
      <c r="A133" s="233" t="s">
        <v>25</v>
      </c>
      <c r="B133" s="233" t="s">
        <v>41</v>
      </c>
      <c r="C133" s="233" t="s">
        <v>65</v>
      </c>
      <c r="D133" s="233" t="s">
        <v>265</v>
      </c>
      <c r="E133" s="233" t="s">
        <v>266</v>
      </c>
      <c r="F133" s="251">
        <v>621</v>
      </c>
      <c r="G133" s="251">
        <v>936.1</v>
      </c>
      <c r="H133" s="251">
        <v>833.6</v>
      </c>
      <c r="I133" s="252">
        <v>0</v>
      </c>
      <c r="J133" s="249">
        <f t="shared" si="3"/>
        <v>315.10000000000002</v>
      </c>
      <c r="K133" s="248">
        <f t="shared" si="4"/>
        <v>-102.5</v>
      </c>
      <c r="L133" s="250"/>
      <c r="M133" s="253"/>
      <c r="N133" s="248">
        <f t="shared" si="5"/>
        <v>190.3642669685587</v>
      </c>
      <c r="O133" s="250"/>
    </row>
    <row r="134" spans="1:15" s="213" customFormat="1">
      <c r="A134" s="233" t="s">
        <v>23</v>
      </c>
      <c r="B134" s="233" t="s">
        <v>39</v>
      </c>
      <c r="C134" s="233" t="s">
        <v>69</v>
      </c>
      <c r="D134" s="233" t="s">
        <v>267</v>
      </c>
      <c r="E134" s="233" t="s">
        <v>268</v>
      </c>
      <c r="F134" s="247">
        <v>331.3</v>
      </c>
      <c r="G134" s="247">
        <v>558.20000000000005</v>
      </c>
      <c r="H134" s="247">
        <v>505.3</v>
      </c>
      <c r="I134" s="248">
        <v>0</v>
      </c>
      <c r="J134" s="249">
        <f t="shared" si="3"/>
        <v>226.90000000000003</v>
      </c>
      <c r="K134" s="248">
        <f t="shared" si="4"/>
        <v>-52.900000000000034</v>
      </c>
      <c r="L134" s="250"/>
      <c r="M134" s="249"/>
      <c r="N134" s="248">
        <f t="shared" si="5"/>
        <v>2.6379148489695581E-2</v>
      </c>
      <c r="O134" s="250"/>
    </row>
    <row r="135" spans="1:15" s="213" customFormat="1">
      <c r="A135" s="233" t="s">
        <v>19</v>
      </c>
      <c r="B135" s="233" t="s">
        <v>27</v>
      </c>
      <c r="C135" s="233" t="s">
        <v>49</v>
      </c>
      <c r="D135" s="233" t="s">
        <v>269</v>
      </c>
      <c r="E135" s="233" t="s">
        <v>270</v>
      </c>
      <c r="F135" s="251">
        <v>767.3</v>
      </c>
      <c r="G135" s="251">
        <v>926.8</v>
      </c>
      <c r="H135" s="251">
        <v>886.3</v>
      </c>
      <c r="I135" s="252">
        <v>0</v>
      </c>
      <c r="J135" s="249">
        <f t="shared" si="3"/>
        <v>159.5</v>
      </c>
      <c r="K135" s="248">
        <f t="shared" si="4"/>
        <v>-40.5</v>
      </c>
      <c r="L135" s="250"/>
      <c r="M135" s="253"/>
      <c r="N135" s="248">
        <f t="shared" si="5"/>
        <v>41.017497690017535</v>
      </c>
      <c r="O135" s="250"/>
    </row>
    <row r="136" spans="1:15" s="213" customFormat="1">
      <c r="A136" s="233" t="s">
        <v>23</v>
      </c>
      <c r="B136" s="233" t="s">
        <v>39</v>
      </c>
      <c r="C136" s="233" t="s">
        <v>69</v>
      </c>
      <c r="D136" s="233" t="s">
        <v>271</v>
      </c>
      <c r="E136" s="233" t="s">
        <v>272</v>
      </c>
      <c r="F136" s="247">
        <v>422.4</v>
      </c>
      <c r="G136" s="247">
        <v>466.5</v>
      </c>
      <c r="H136" s="247">
        <v>381.3</v>
      </c>
      <c r="I136" s="248">
        <v>0</v>
      </c>
      <c r="J136" s="249">
        <f t="shared" si="3"/>
        <v>44.100000000000023</v>
      </c>
      <c r="K136" s="248">
        <f t="shared" si="4"/>
        <v>-85.199999999999989</v>
      </c>
      <c r="L136" s="250"/>
      <c r="M136" s="249"/>
      <c r="N136" s="248">
        <f t="shared" si="5"/>
        <v>17.348526863084942</v>
      </c>
      <c r="O136" s="250"/>
    </row>
    <row r="137" spans="1:15" s="213" customFormat="1">
      <c r="A137" s="233" t="s">
        <v>19</v>
      </c>
      <c r="B137" s="233" t="s">
        <v>29</v>
      </c>
      <c r="C137" s="233" t="s">
        <v>47</v>
      </c>
      <c r="D137" s="233" t="s">
        <v>273</v>
      </c>
      <c r="E137" s="233" t="s">
        <v>274</v>
      </c>
      <c r="F137" s="247">
        <v>759.7</v>
      </c>
      <c r="G137" s="247">
        <v>800.2</v>
      </c>
      <c r="H137" s="247">
        <v>742.7</v>
      </c>
      <c r="I137" s="248">
        <v>0</v>
      </c>
      <c r="J137" s="249">
        <f t="shared" si="3"/>
        <v>40.5</v>
      </c>
      <c r="K137" s="248">
        <f t="shared" si="4"/>
        <v>-57.5</v>
      </c>
      <c r="L137" s="250"/>
      <c r="M137" s="249"/>
      <c r="N137" s="248">
        <f t="shared" si="5"/>
        <v>11.624941018844879</v>
      </c>
      <c r="O137" s="250"/>
    </row>
    <row r="138" spans="1:15" s="213" customFormat="1">
      <c r="A138" s="233" t="s">
        <v>19</v>
      </c>
      <c r="B138" s="233" t="s">
        <v>31</v>
      </c>
      <c r="C138" s="233" t="s">
        <v>45</v>
      </c>
      <c r="D138" s="233" t="s">
        <v>275</v>
      </c>
      <c r="E138" s="233" t="s">
        <v>276</v>
      </c>
      <c r="F138" s="251">
        <v>677.9</v>
      </c>
      <c r="G138" s="251">
        <v>958.5</v>
      </c>
      <c r="H138" s="251">
        <v>808.1</v>
      </c>
      <c r="I138" s="252">
        <v>0</v>
      </c>
      <c r="J138" s="249">
        <f t="shared" ref="J138:J185" si="6">IFERROR(G138-F138,"")</f>
        <v>280.60000000000002</v>
      </c>
      <c r="K138" s="248">
        <f t="shared" ref="K138:K185" si="7">IFERROR(H138-G138,"")</f>
        <v>-150.39999999999998</v>
      </c>
      <c r="L138" s="250"/>
      <c r="M138" s="253"/>
      <c r="N138" s="248">
        <f t="shared" ref="N138:N185" si="8">IFERROR(H138-H506,"")</f>
        <v>3.9546599496247836E-2</v>
      </c>
      <c r="O138" s="250"/>
    </row>
    <row r="139" spans="1:15" s="213" customFormat="1">
      <c r="A139" s="233" t="s">
        <v>21</v>
      </c>
      <c r="B139" s="233" t="s">
        <v>33</v>
      </c>
      <c r="C139" s="233" t="s">
        <v>57</v>
      </c>
      <c r="D139" s="233" t="s">
        <v>277</v>
      </c>
      <c r="E139" s="233" t="s">
        <v>278</v>
      </c>
      <c r="F139" s="251">
        <v>503.3</v>
      </c>
      <c r="G139" s="251">
        <v>634.20000000000005</v>
      </c>
      <c r="H139" s="251">
        <v>351.6</v>
      </c>
      <c r="I139" s="252">
        <v>0</v>
      </c>
      <c r="J139" s="249">
        <f t="shared" si="6"/>
        <v>130.90000000000003</v>
      </c>
      <c r="K139" s="248">
        <f t="shared" si="7"/>
        <v>-282.60000000000002</v>
      </c>
      <c r="L139" s="250"/>
      <c r="M139" s="253"/>
      <c r="N139" s="248">
        <f t="shared" si="8"/>
        <v>21.965893857817889</v>
      </c>
      <c r="O139" s="250"/>
    </row>
    <row r="140" spans="1:15" s="213" customFormat="1">
      <c r="A140" s="233" t="s">
        <v>19</v>
      </c>
      <c r="B140" s="233" t="s">
        <v>29</v>
      </c>
      <c r="C140" s="233" t="s">
        <v>47</v>
      </c>
      <c r="D140" s="233" t="s">
        <v>279</v>
      </c>
      <c r="E140" s="233" t="s">
        <v>280</v>
      </c>
      <c r="F140" s="247">
        <v>891.2</v>
      </c>
      <c r="G140" s="247">
        <v>970.7</v>
      </c>
      <c r="H140" s="247">
        <v>989.7</v>
      </c>
      <c r="I140" s="248">
        <v>0</v>
      </c>
      <c r="J140" s="249">
        <f t="shared" si="6"/>
        <v>79.5</v>
      </c>
      <c r="K140" s="248">
        <f t="shared" si="7"/>
        <v>19</v>
      </c>
      <c r="L140" s="250"/>
      <c r="M140" s="249"/>
      <c r="N140" s="248">
        <f t="shared" si="8"/>
        <v>-3.914502194754732E-2</v>
      </c>
      <c r="O140" s="250"/>
    </row>
    <row r="141" spans="1:15" s="213" customFormat="1">
      <c r="A141" s="233" t="s">
        <v>21</v>
      </c>
      <c r="B141" s="233" t="s">
        <v>35</v>
      </c>
      <c r="C141" s="233" t="s">
        <v>55</v>
      </c>
      <c r="D141" s="233" t="s">
        <v>281</v>
      </c>
      <c r="E141" s="233" t="s">
        <v>282</v>
      </c>
      <c r="F141" s="251">
        <v>605.70000000000005</v>
      </c>
      <c r="G141" s="251">
        <v>1117</v>
      </c>
      <c r="H141" s="251">
        <v>1001.7</v>
      </c>
      <c r="I141" s="252">
        <v>0</v>
      </c>
      <c r="J141" s="249">
        <f t="shared" si="6"/>
        <v>511.29999999999995</v>
      </c>
      <c r="K141" s="248">
        <f t="shared" si="7"/>
        <v>-115.29999999999995</v>
      </c>
      <c r="L141" s="250"/>
      <c r="M141" s="253"/>
      <c r="N141" s="248">
        <f t="shared" si="8"/>
        <v>16.458102588312613</v>
      </c>
      <c r="O141" s="250"/>
    </row>
    <row r="142" spans="1:15" s="213" customFormat="1">
      <c r="A142" s="233" t="s">
        <v>19</v>
      </c>
      <c r="B142" s="233" t="s">
        <v>29</v>
      </c>
      <c r="C142" s="233" t="s">
        <v>51</v>
      </c>
      <c r="D142" s="233" t="s">
        <v>283</v>
      </c>
      <c r="E142" s="233" t="s">
        <v>284</v>
      </c>
      <c r="F142" s="247">
        <v>804.1</v>
      </c>
      <c r="G142" s="247">
        <v>832.3</v>
      </c>
      <c r="H142" s="247">
        <v>792.8</v>
      </c>
      <c r="I142" s="248">
        <v>0</v>
      </c>
      <c r="J142" s="249">
        <f t="shared" si="6"/>
        <v>28.199999999999932</v>
      </c>
      <c r="K142" s="248">
        <f t="shared" si="7"/>
        <v>-39.5</v>
      </c>
      <c r="L142" s="250"/>
      <c r="M142" s="249"/>
      <c r="N142" s="248">
        <f t="shared" si="8"/>
        <v>3.5192285913012711E-2</v>
      </c>
      <c r="O142" s="250"/>
    </row>
    <row r="143" spans="1:15" s="213" customFormat="1">
      <c r="A143" s="233" t="s">
        <v>19</v>
      </c>
      <c r="B143" s="233" t="s">
        <v>31</v>
      </c>
      <c r="C143" s="233" t="s">
        <v>45</v>
      </c>
      <c r="D143" s="233" t="s">
        <v>285</v>
      </c>
      <c r="E143" s="233" t="s">
        <v>286</v>
      </c>
      <c r="F143" s="251">
        <v>677.5</v>
      </c>
      <c r="G143" s="251">
        <v>846.6</v>
      </c>
      <c r="H143" s="251">
        <v>987.9</v>
      </c>
      <c r="I143" s="252">
        <v>0</v>
      </c>
      <c r="J143" s="249">
        <f t="shared" si="6"/>
        <v>169.10000000000002</v>
      </c>
      <c r="K143" s="248">
        <f t="shared" si="7"/>
        <v>141.29999999999995</v>
      </c>
      <c r="L143" s="250"/>
      <c r="M143" s="253"/>
      <c r="N143" s="248">
        <f t="shared" si="8"/>
        <v>59.770279199678384</v>
      </c>
      <c r="O143" s="250"/>
    </row>
    <row r="144" spans="1:15" s="213" customFormat="1">
      <c r="A144" s="233" t="s">
        <v>21</v>
      </c>
      <c r="B144" s="233" t="s">
        <v>35</v>
      </c>
      <c r="C144" s="233" t="s">
        <v>53</v>
      </c>
      <c r="D144" s="233" t="s">
        <v>287</v>
      </c>
      <c r="E144" s="233" t="s">
        <v>288</v>
      </c>
      <c r="F144" s="251">
        <v>725.2</v>
      </c>
      <c r="G144" s="251">
        <v>608</v>
      </c>
      <c r="H144" s="251">
        <v>573.70000000000005</v>
      </c>
      <c r="I144" s="252">
        <v>0</v>
      </c>
      <c r="J144" s="249">
        <f t="shared" si="6"/>
        <v>-117.20000000000005</v>
      </c>
      <c r="K144" s="248">
        <f t="shared" si="7"/>
        <v>-34.299999999999955</v>
      </c>
      <c r="L144" s="250"/>
      <c r="M144" s="253"/>
      <c r="N144" s="248">
        <f t="shared" si="8"/>
        <v>-49.537256655430951</v>
      </c>
      <c r="O144" s="250"/>
    </row>
    <row r="145" spans="1:15" s="213" customFormat="1">
      <c r="A145" s="233" t="s">
        <v>25</v>
      </c>
      <c r="B145" s="233" t="s">
        <v>41</v>
      </c>
      <c r="C145" s="233" t="s">
        <v>65</v>
      </c>
      <c r="D145" s="233" t="s">
        <v>289</v>
      </c>
      <c r="E145" s="233" t="s">
        <v>290</v>
      </c>
      <c r="F145" s="251">
        <v>555.6</v>
      </c>
      <c r="G145" s="251">
        <v>558.1</v>
      </c>
      <c r="H145" s="251">
        <v>538.9</v>
      </c>
      <c r="I145" s="252">
        <v>0</v>
      </c>
      <c r="J145" s="249">
        <f t="shared" si="6"/>
        <v>2.5</v>
      </c>
      <c r="K145" s="248">
        <f t="shared" si="7"/>
        <v>-19.200000000000045</v>
      </c>
      <c r="L145" s="250"/>
      <c r="M145" s="253"/>
      <c r="N145" s="248">
        <f t="shared" si="8"/>
        <v>21.584293720362098</v>
      </c>
      <c r="O145" s="250"/>
    </row>
    <row r="146" spans="1:15" s="213" customFormat="1">
      <c r="A146" s="233" t="s">
        <v>21</v>
      </c>
      <c r="B146" s="233" t="s">
        <v>35</v>
      </c>
      <c r="C146" s="233" t="s">
        <v>55</v>
      </c>
      <c r="D146" s="233" t="s">
        <v>291</v>
      </c>
      <c r="E146" s="233" t="s">
        <v>292</v>
      </c>
      <c r="F146" s="251">
        <v>598.20000000000005</v>
      </c>
      <c r="G146" s="251">
        <v>543.1</v>
      </c>
      <c r="H146" s="251">
        <v>540</v>
      </c>
      <c r="I146" s="252">
        <v>0</v>
      </c>
      <c r="J146" s="249">
        <f t="shared" si="6"/>
        <v>-55.100000000000023</v>
      </c>
      <c r="K146" s="248">
        <f t="shared" si="7"/>
        <v>-3.1000000000000227</v>
      </c>
      <c r="L146" s="250"/>
      <c r="M146" s="253"/>
      <c r="N146" s="248">
        <f t="shared" si="8"/>
        <v>27.343070017544278</v>
      </c>
      <c r="O146" s="250"/>
    </row>
    <row r="147" spans="1:15" s="213" customFormat="1">
      <c r="A147" s="233" t="s">
        <v>25</v>
      </c>
      <c r="B147" s="233" t="s">
        <v>43</v>
      </c>
      <c r="C147" s="233" t="s">
        <v>61</v>
      </c>
      <c r="D147" s="233" t="s">
        <v>293</v>
      </c>
      <c r="E147" s="233" t="s">
        <v>294</v>
      </c>
      <c r="F147" s="251">
        <v>572</v>
      </c>
      <c r="G147" s="251">
        <v>748.3</v>
      </c>
      <c r="H147" s="251">
        <v>565.9</v>
      </c>
      <c r="I147" s="252">
        <v>0</v>
      </c>
      <c r="J147" s="249">
        <f t="shared" si="6"/>
        <v>176.29999999999995</v>
      </c>
      <c r="K147" s="248">
        <f t="shared" si="7"/>
        <v>-182.39999999999998</v>
      </c>
      <c r="L147" s="250"/>
      <c r="M147" s="253"/>
      <c r="N147" s="248">
        <f t="shared" si="8"/>
        <v>-2.5648000500268608E-2</v>
      </c>
      <c r="O147" s="250"/>
    </row>
    <row r="148" spans="1:15" s="213" customFormat="1">
      <c r="A148" s="233" t="s">
        <v>25</v>
      </c>
      <c r="B148" s="233" t="s">
        <v>43</v>
      </c>
      <c r="C148" s="233" t="s">
        <v>61</v>
      </c>
      <c r="D148" s="233" t="s">
        <v>295</v>
      </c>
      <c r="E148" s="233" t="s">
        <v>296</v>
      </c>
      <c r="F148" s="251">
        <v>771.6</v>
      </c>
      <c r="G148" s="251">
        <v>610.1</v>
      </c>
      <c r="H148" s="251">
        <v>633.9</v>
      </c>
      <c r="I148" s="252">
        <v>0</v>
      </c>
      <c r="J148" s="249">
        <f t="shared" si="6"/>
        <v>-161.5</v>
      </c>
      <c r="K148" s="248">
        <f t="shared" si="7"/>
        <v>23.799999999999955</v>
      </c>
      <c r="L148" s="250"/>
      <c r="M148" s="253"/>
      <c r="N148" s="248">
        <f t="shared" si="8"/>
        <v>3.9600225827538225</v>
      </c>
      <c r="O148" s="250"/>
    </row>
    <row r="149" spans="1:15" s="213" customFormat="1">
      <c r="A149" s="233" t="s">
        <v>19</v>
      </c>
      <c r="B149" s="233" t="s">
        <v>27</v>
      </c>
      <c r="C149" s="233" t="s">
        <v>49</v>
      </c>
      <c r="D149" s="233" t="s">
        <v>297</v>
      </c>
      <c r="E149" s="233" t="s">
        <v>298</v>
      </c>
      <c r="F149" s="251">
        <v>832.7</v>
      </c>
      <c r="G149" s="251">
        <v>774</v>
      </c>
      <c r="H149" s="251">
        <v>1097.8</v>
      </c>
      <c r="I149" s="252">
        <v>0</v>
      </c>
      <c r="J149" s="249">
        <f t="shared" si="6"/>
        <v>-58.700000000000045</v>
      </c>
      <c r="K149" s="248">
        <f t="shared" si="7"/>
        <v>323.79999999999995</v>
      </c>
      <c r="L149" s="250"/>
      <c r="M149" s="253"/>
      <c r="N149" s="248">
        <f t="shared" si="8"/>
        <v>-41.136535162950167</v>
      </c>
      <c r="O149" s="250"/>
    </row>
    <row r="150" spans="1:15" s="213" customFormat="1">
      <c r="A150" s="233" t="s">
        <v>25</v>
      </c>
      <c r="B150" s="233" t="s">
        <v>41</v>
      </c>
      <c r="C150" s="233" t="s">
        <v>67</v>
      </c>
      <c r="D150" s="233" t="s">
        <v>299</v>
      </c>
      <c r="E150" s="233" t="s">
        <v>300</v>
      </c>
      <c r="F150" s="251">
        <v>956.7</v>
      </c>
      <c r="G150" s="251">
        <v>955.8</v>
      </c>
      <c r="H150" s="251">
        <v>1116.9000000000001</v>
      </c>
      <c r="I150" s="252">
        <v>0</v>
      </c>
      <c r="J150" s="249">
        <f t="shared" si="6"/>
        <v>-0.90000000000009095</v>
      </c>
      <c r="K150" s="248">
        <f t="shared" si="7"/>
        <v>161.10000000000014</v>
      </c>
      <c r="L150" s="250"/>
      <c r="M150" s="253"/>
      <c r="N150" s="248">
        <f t="shared" si="8"/>
        <v>194.23398081825928</v>
      </c>
      <c r="O150" s="250"/>
    </row>
    <row r="151" spans="1:15" s="213" customFormat="1">
      <c r="A151" s="233" t="s">
        <v>21</v>
      </c>
      <c r="B151" s="233" t="s">
        <v>37</v>
      </c>
      <c r="C151" s="233" t="s">
        <v>59</v>
      </c>
      <c r="D151" s="233" t="s">
        <v>301</v>
      </c>
      <c r="E151" s="233" t="s">
        <v>302</v>
      </c>
      <c r="F151" s="251">
        <v>633.79999999999995</v>
      </c>
      <c r="G151" s="251">
        <v>831</v>
      </c>
      <c r="H151" s="251">
        <v>669.7</v>
      </c>
      <c r="I151" s="252">
        <v>0</v>
      </c>
      <c r="J151" s="249">
        <f t="shared" si="6"/>
        <v>197.20000000000005</v>
      </c>
      <c r="K151" s="248">
        <f t="shared" si="7"/>
        <v>-161.29999999999995</v>
      </c>
      <c r="L151" s="250"/>
      <c r="M151" s="253"/>
      <c r="N151" s="248">
        <f t="shared" si="8"/>
        <v>-35.290746996445591</v>
      </c>
      <c r="O151" s="250"/>
    </row>
    <row r="152" spans="1:15" s="213" customFormat="1">
      <c r="A152" s="233" t="s">
        <v>23</v>
      </c>
      <c r="B152" s="233" t="s">
        <v>39</v>
      </c>
      <c r="C152" s="233" t="s">
        <v>69</v>
      </c>
      <c r="D152" s="233" t="s">
        <v>303</v>
      </c>
      <c r="E152" s="233" t="s">
        <v>304</v>
      </c>
      <c r="F152" s="247">
        <v>694.3</v>
      </c>
      <c r="G152" s="247">
        <v>458.8</v>
      </c>
      <c r="H152" s="247">
        <v>566.9</v>
      </c>
      <c r="I152" s="248">
        <v>0</v>
      </c>
      <c r="J152" s="249">
        <f t="shared" si="6"/>
        <v>-235.49999999999994</v>
      </c>
      <c r="K152" s="248">
        <f t="shared" si="7"/>
        <v>108.09999999999997</v>
      </c>
      <c r="L152" s="250"/>
      <c r="M152" s="249"/>
      <c r="N152" s="248">
        <f t="shared" si="8"/>
        <v>-65.237030995106011</v>
      </c>
      <c r="O152" s="250"/>
    </row>
    <row r="153" spans="1:15" s="213" customFormat="1">
      <c r="A153" s="233" t="s">
        <v>19</v>
      </c>
      <c r="B153" s="233" t="s">
        <v>29</v>
      </c>
      <c r="C153" s="233" t="s">
        <v>51</v>
      </c>
      <c r="D153" s="233" t="s">
        <v>305</v>
      </c>
      <c r="E153" s="233" t="s">
        <v>306</v>
      </c>
      <c r="F153" s="247">
        <v>838.9</v>
      </c>
      <c r="G153" s="247">
        <v>714.6</v>
      </c>
      <c r="H153" s="247">
        <v>765.9</v>
      </c>
      <c r="I153" s="248">
        <v>0</v>
      </c>
      <c r="J153" s="249">
        <f t="shared" si="6"/>
        <v>-124.29999999999995</v>
      </c>
      <c r="K153" s="248">
        <f t="shared" si="7"/>
        <v>51.299999999999955</v>
      </c>
      <c r="L153" s="250"/>
      <c r="M153" s="249"/>
      <c r="N153" s="248">
        <f t="shared" si="8"/>
        <v>-42.374926520461258</v>
      </c>
      <c r="O153" s="250"/>
    </row>
    <row r="154" spans="1:15" s="213" customFormat="1">
      <c r="A154" s="233" t="s">
        <v>21</v>
      </c>
      <c r="B154" s="233" t="s">
        <v>35</v>
      </c>
      <c r="C154" s="233" t="s">
        <v>53</v>
      </c>
      <c r="D154" s="233" t="s">
        <v>307</v>
      </c>
      <c r="E154" s="233" t="s">
        <v>308</v>
      </c>
      <c r="F154" s="251">
        <v>654.79999999999995</v>
      </c>
      <c r="G154" s="251">
        <v>641.9</v>
      </c>
      <c r="H154" s="251">
        <v>624.79999999999995</v>
      </c>
      <c r="I154" s="252">
        <v>0</v>
      </c>
      <c r="J154" s="249">
        <f t="shared" si="6"/>
        <v>-12.899999999999977</v>
      </c>
      <c r="K154" s="248">
        <f t="shared" si="7"/>
        <v>-17.100000000000023</v>
      </c>
      <c r="L154" s="250"/>
      <c r="M154" s="253"/>
      <c r="N154" s="248" t="str">
        <f t="shared" si="8"/>
        <v/>
      </c>
      <c r="O154" s="250"/>
    </row>
    <row r="155" spans="1:15" s="213" customFormat="1">
      <c r="A155" s="233" t="s">
        <v>19</v>
      </c>
      <c r="B155" s="233" t="s">
        <v>29</v>
      </c>
      <c r="C155" s="233" t="s">
        <v>47</v>
      </c>
      <c r="D155" s="233" t="s">
        <v>309</v>
      </c>
      <c r="E155" s="233" t="s">
        <v>310</v>
      </c>
      <c r="F155" s="247">
        <v>757.7</v>
      </c>
      <c r="G155" s="247">
        <v>731.7</v>
      </c>
      <c r="H155" s="247">
        <v>579</v>
      </c>
      <c r="I155" s="248">
        <v>0</v>
      </c>
      <c r="J155" s="249">
        <f t="shared" si="6"/>
        <v>-26</v>
      </c>
      <c r="K155" s="248">
        <f t="shared" si="7"/>
        <v>-152.70000000000005</v>
      </c>
      <c r="L155" s="250"/>
      <c r="M155" s="249"/>
      <c r="N155" s="248">
        <f t="shared" si="8"/>
        <v>-9.589439388036908</v>
      </c>
      <c r="O155" s="250"/>
    </row>
    <row r="156" spans="1:15" s="213" customFormat="1">
      <c r="A156" s="233" t="s">
        <v>19</v>
      </c>
      <c r="B156" s="233" t="s">
        <v>27</v>
      </c>
      <c r="C156" s="233" t="s">
        <v>49</v>
      </c>
      <c r="D156" s="233" t="s">
        <v>311</v>
      </c>
      <c r="E156" s="233" t="s">
        <v>312</v>
      </c>
      <c r="F156" s="251">
        <v>881.2</v>
      </c>
      <c r="G156" s="251">
        <v>1090.5999999999999</v>
      </c>
      <c r="H156" s="251">
        <v>700.7</v>
      </c>
      <c r="I156" s="252">
        <v>0</v>
      </c>
      <c r="J156" s="249">
        <f t="shared" si="6"/>
        <v>209.39999999999986</v>
      </c>
      <c r="K156" s="248">
        <f t="shared" si="7"/>
        <v>-389.89999999999986</v>
      </c>
      <c r="L156" s="250"/>
      <c r="M156" s="253"/>
      <c r="N156" s="248">
        <f t="shared" si="8"/>
        <v>-215.86318372656842</v>
      </c>
      <c r="O156" s="250"/>
    </row>
    <row r="157" spans="1:15" s="213" customFormat="1">
      <c r="A157" s="233" t="s">
        <v>21</v>
      </c>
      <c r="B157" s="233" t="s">
        <v>35</v>
      </c>
      <c r="C157" s="233" t="s">
        <v>53</v>
      </c>
      <c r="D157" s="233" t="s">
        <v>313</v>
      </c>
      <c r="E157" s="233" t="s">
        <v>314</v>
      </c>
      <c r="F157" s="251">
        <v>1002.6</v>
      </c>
      <c r="G157" s="251">
        <v>725.4</v>
      </c>
      <c r="H157" s="251">
        <v>859.8</v>
      </c>
      <c r="I157" s="252">
        <v>0</v>
      </c>
      <c r="J157" s="249">
        <f t="shared" si="6"/>
        <v>-277.20000000000005</v>
      </c>
      <c r="K157" s="248">
        <f t="shared" si="7"/>
        <v>134.39999999999998</v>
      </c>
      <c r="L157" s="250"/>
      <c r="M157" s="253"/>
      <c r="N157" s="248" t="str">
        <f t="shared" si="8"/>
        <v/>
      </c>
      <c r="O157" s="250"/>
    </row>
    <row r="158" spans="1:15" s="213" customFormat="1">
      <c r="A158" s="233" t="s">
        <v>21</v>
      </c>
      <c r="B158" s="233" t="s">
        <v>37</v>
      </c>
      <c r="C158" s="233" t="s">
        <v>59</v>
      </c>
      <c r="D158" s="233" t="s">
        <v>315</v>
      </c>
      <c r="E158" s="233" t="s">
        <v>316</v>
      </c>
      <c r="F158" s="251">
        <v>628.29999999999995</v>
      </c>
      <c r="G158" s="251">
        <v>637.5</v>
      </c>
      <c r="H158" s="251">
        <v>660.6</v>
      </c>
      <c r="I158" s="252">
        <v>0</v>
      </c>
      <c r="J158" s="249">
        <f t="shared" si="6"/>
        <v>9.2000000000000455</v>
      </c>
      <c r="K158" s="248">
        <f t="shared" si="7"/>
        <v>23.100000000000023</v>
      </c>
      <c r="L158" s="250"/>
      <c r="M158" s="253"/>
      <c r="N158" s="248">
        <f t="shared" si="8"/>
        <v>-21.663552098486434</v>
      </c>
      <c r="O158" s="250"/>
    </row>
    <row r="159" spans="1:15" s="213" customFormat="1">
      <c r="A159" s="233" t="s">
        <v>19</v>
      </c>
      <c r="B159" s="233" t="s">
        <v>27</v>
      </c>
      <c r="C159" s="233" t="s">
        <v>49</v>
      </c>
      <c r="D159" s="233" t="s">
        <v>317</v>
      </c>
      <c r="E159" s="233" t="s">
        <v>318</v>
      </c>
      <c r="F159" s="251">
        <v>961.5</v>
      </c>
      <c r="G159" s="251">
        <v>767</v>
      </c>
      <c r="H159" s="251">
        <v>942.9</v>
      </c>
      <c r="I159" s="252">
        <v>0</v>
      </c>
      <c r="J159" s="249">
        <f t="shared" si="6"/>
        <v>-194.5</v>
      </c>
      <c r="K159" s="248">
        <f t="shared" si="7"/>
        <v>175.89999999999998</v>
      </c>
      <c r="L159" s="250"/>
      <c r="M159" s="253"/>
      <c r="N159" s="248">
        <f t="shared" si="8"/>
        <v>38.800510253574771</v>
      </c>
      <c r="O159" s="250"/>
    </row>
    <row r="160" spans="1:15" s="213" customFormat="1">
      <c r="A160" s="233" t="s">
        <v>25</v>
      </c>
      <c r="B160" s="233" t="s">
        <v>41</v>
      </c>
      <c r="C160" s="233" t="s">
        <v>63</v>
      </c>
      <c r="D160" s="233" t="s">
        <v>319</v>
      </c>
      <c r="E160" s="233" t="s">
        <v>320</v>
      </c>
      <c r="F160" s="251">
        <v>570.70000000000005</v>
      </c>
      <c r="G160" s="251">
        <v>564.5</v>
      </c>
      <c r="H160" s="251">
        <v>632.1</v>
      </c>
      <c r="I160" s="252">
        <v>0</v>
      </c>
      <c r="J160" s="249">
        <f t="shared" si="6"/>
        <v>-6.2000000000000455</v>
      </c>
      <c r="K160" s="248">
        <f t="shared" si="7"/>
        <v>67.600000000000023</v>
      </c>
      <c r="L160" s="250"/>
      <c r="M160" s="253"/>
      <c r="N160" s="248">
        <f t="shared" si="8"/>
        <v>70.113020749223779</v>
      </c>
      <c r="O160" s="250"/>
    </row>
    <row r="161" spans="1:15" s="213" customFormat="1">
      <c r="A161" s="233" t="s">
        <v>23</v>
      </c>
      <c r="B161" s="233" t="s">
        <v>39</v>
      </c>
      <c r="C161" s="233" t="s">
        <v>69</v>
      </c>
      <c r="D161" s="233" t="s">
        <v>321</v>
      </c>
      <c r="E161" s="233" t="s">
        <v>322</v>
      </c>
      <c r="F161" s="247">
        <v>227.7</v>
      </c>
      <c r="G161" s="247">
        <v>341.2</v>
      </c>
      <c r="H161" s="247">
        <v>275.2</v>
      </c>
      <c r="I161" s="248">
        <v>0</v>
      </c>
      <c r="J161" s="249">
        <f t="shared" si="6"/>
        <v>113.5</v>
      </c>
      <c r="K161" s="248">
        <f t="shared" si="7"/>
        <v>-66</v>
      </c>
      <c r="L161" s="250"/>
      <c r="M161" s="249"/>
      <c r="N161" s="248">
        <f t="shared" si="8"/>
        <v>-13.271103153287584</v>
      </c>
      <c r="O161" s="250"/>
    </row>
    <row r="162" spans="1:15" s="213" customFormat="1">
      <c r="A162" s="233" t="s">
        <v>25</v>
      </c>
      <c r="B162" s="233" t="s">
        <v>43</v>
      </c>
      <c r="C162" s="233" t="s">
        <v>65</v>
      </c>
      <c r="D162" s="233" t="s">
        <v>323</v>
      </c>
      <c r="E162" s="233" t="s">
        <v>324</v>
      </c>
      <c r="F162" s="251">
        <v>720.6</v>
      </c>
      <c r="G162" s="251">
        <v>676.2</v>
      </c>
      <c r="H162" s="251">
        <v>665.3</v>
      </c>
      <c r="I162" s="252">
        <v>0</v>
      </c>
      <c r="J162" s="249">
        <f t="shared" si="6"/>
        <v>-44.399999999999977</v>
      </c>
      <c r="K162" s="248">
        <f t="shared" si="7"/>
        <v>-10.900000000000091</v>
      </c>
      <c r="L162" s="250"/>
      <c r="M162" s="253"/>
      <c r="N162" s="248">
        <f t="shared" si="8"/>
        <v>-75.642357708824875</v>
      </c>
      <c r="O162" s="250"/>
    </row>
    <row r="163" spans="1:15" s="213" customFormat="1">
      <c r="A163" s="233" t="s">
        <v>19</v>
      </c>
      <c r="B163" s="233" t="s">
        <v>29</v>
      </c>
      <c r="C163" s="233" t="s">
        <v>47</v>
      </c>
      <c r="D163" s="233" t="s">
        <v>325</v>
      </c>
      <c r="E163" s="233" t="s">
        <v>326</v>
      </c>
      <c r="F163" s="247">
        <v>599.6</v>
      </c>
      <c r="G163" s="247">
        <v>534.5</v>
      </c>
      <c r="H163" s="247">
        <v>633.79999999999995</v>
      </c>
      <c r="I163" s="248">
        <v>0</v>
      </c>
      <c r="J163" s="249">
        <f t="shared" si="6"/>
        <v>-65.100000000000023</v>
      </c>
      <c r="K163" s="248">
        <f t="shared" si="7"/>
        <v>99.299999999999955</v>
      </c>
      <c r="L163" s="250"/>
      <c r="M163" s="249"/>
      <c r="N163" s="248">
        <f t="shared" si="8"/>
        <v>4.6772553008281648E-2</v>
      </c>
      <c r="O163" s="250"/>
    </row>
    <row r="164" spans="1:15" s="213" customFormat="1">
      <c r="A164" s="233" t="s">
        <v>21</v>
      </c>
      <c r="B164" s="233" t="s">
        <v>35</v>
      </c>
      <c r="C164" s="233" t="s">
        <v>53</v>
      </c>
      <c r="D164" s="233" t="s">
        <v>327</v>
      </c>
      <c r="E164" s="233" t="s">
        <v>328</v>
      </c>
      <c r="F164" s="251">
        <v>632.79999999999995</v>
      </c>
      <c r="G164" s="251">
        <v>701.3</v>
      </c>
      <c r="H164" s="251">
        <v>460.3</v>
      </c>
      <c r="I164" s="252">
        <v>0</v>
      </c>
      <c r="J164" s="249">
        <f t="shared" si="6"/>
        <v>68.5</v>
      </c>
      <c r="K164" s="248">
        <f t="shared" si="7"/>
        <v>-240.99999999999994</v>
      </c>
      <c r="L164" s="250"/>
      <c r="M164" s="253"/>
      <c r="N164" s="248">
        <f t="shared" si="8"/>
        <v>-39.253969669937533</v>
      </c>
      <c r="O164" s="250"/>
    </row>
    <row r="165" spans="1:15" s="213" customFormat="1">
      <c r="A165" s="233" t="s">
        <v>21</v>
      </c>
      <c r="B165" s="233" t="s">
        <v>37</v>
      </c>
      <c r="C165" s="233" t="s">
        <v>59</v>
      </c>
      <c r="D165" s="233" t="s">
        <v>329</v>
      </c>
      <c r="E165" s="233" t="s">
        <v>330</v>
      </c>
      <c r="F165" s="251">
        <v>623.4</v>
      </c>
      <c r="G165" s="251">
        <v>438.5</v>
      </c>
      <c r="H165" s="251">
        <v>674.1</v>
      </c>
      <c r="I165" s="252">
        <v>0</v>
      </c>
      <c r="J165" s="249">
        <f t="shared" si="6"/>
        <v>-184.89999999999998</v>
      </c>
      <c r="K165" s="248">
        <f t="shared" si="7"/>
        <v>235.60000000000002</v>
      </c>
      <c r="L165" s="250"/>
      <c r="M165" s="253"/>
      <c r="N165" s="248">
        <f t="shared" si="8"/>
        <v>-8.1199387174137883E-3</v>
      </c>
      <c r="O165" s="250"/>
    </row>
    <row r="166" spans="1:15" s="213" customFormat="1">
      <c r="A166" s="233" t="s">
        <v>25</v>
      </c>
      <c r="B166" s="233" t="s">
        <v>43</v>
      </c>
      <c r="C166" s="233" t="s">
        <v>61</v>
      </c>
      <c r="D166" s="233" t="s">
        <v>331</v>
      </c>
      <c r="E166" s="233" t="s">
        <v>332</v>
      </c>
      <c r="F166" s="251">
        <v>614.1</v>
      </c>
      <c r="G166" s="251">
        <v>606.29999999999995</v>
      </c>
      <c r="H166" s="251">
        <v>513</v>
      </c>
      <c r="I166" s="252">
        <v>0</v>
      </c>
      <c r="J166" s="249">
        <f t="shared" si="6"/>
        <v>-7.8000000000000682</v>
      </c>
      <c r="K166" s="248">
        <f t="shared" si="7"/>
        <v>-93.299999999999955</v>
      </c>
      <c r="L166" s="250"/>
      <c r="M166" s="253"/>
      <c r="N166" s="248">
        <f t="shared" si="8"/>
        <v>-61.260311907885125</v>
      </c>
      <c r="O166" s="250"/>
    </row>
    <row r="167" spans="1:15" s="213" customFormat="1">
      <c r="A167" s="233" t="s">
        <v>23</v>
      </c>
      <c r="B167" s="233" t="s">
        <v>39</v>
      </c>
      <c r="C167" s="233" t="s">
        <v>69</v>
      </c>
      <c r="D167" s="233" t="s">
        <v>333</v>
      </c>
      <c r="E167" s="233" t="s">
        <v>334</v>
      </c>
      <c r="F167" s="247">
        <v>644.20000000000005</v>
      </c>
      <c r="G167" s="247">
        <v>591</v>
      </c>
      <c r="H167" s="247">
        <v>542.70000000000005</v>
      </c>
      <c r="I167" s="248">
        <v>0</v>
      </c>
      <c r="J167" s="249">
        <f t="shared" si="6"/>
        <v>-53.200000000000045</v>
      </c>
      <c r="K167" s="248">
        <f t="shared" si="7"/>
        <v>-48.299999999999955</v>
      </c>
      <c r="L167" s="250"/>
      <c r="M167" s="249"/>
      <c r="N167" s="248">
        <f t="shared" si="8"/>
        <v>5.6127091813659717</v>
      </c>
      <c r="O167" s="250"/>
    </row>
    <row r="168" spans="1:15" s="213" customFormat="1">
      <c r="A168" s="233" t="s">
        <v>19</v>
      </c>
      <c r="B168" s="233" t="s">
        <v>29</v>
      </c>
      <c r="C168" s="233" t="s">
        <v>47</v>
      </c>
      <c r="D168" s="233" t="s">
        <v>335</v>
      </c>
      <c r="E168" s="233" t="s">
        <v>336</v>
      </c>
      <c r="F168" s="247">
        <v>681.4</v>
      </c>
      <c r="G168" s="247">
        <v>543</v>
      </c>
      <c r="H168" s="247">
        <v>735.2</v>
      </c>
      <c r="I168" s="248">
        <v>0</v>
      </c>
      <c r="J168" s="249">
        <f t="shared" si="6"/>
        <v>-138.39999999999998</v>
      </c>
      <c r="K168" s="248">
        <f t="shared" si="7"/>
        <v>192.20000000000005</v>
      </c>
      <c r="L168" s="250"/>
      <c r="M168" s="249"/>
      <c r="N168" s="248">
        <f t="shared" si="8"/>
        <v>20.176963166242899</v>
      </c>
      <c r="O168" s="250"/>
    </row>
    <row r="169" spans="1:15" s="213" customFormat="1">
      <c r="A169" s="233" t="s">
        <v>19</v>
      </c>
      <c r="B169" s="233" t="s">
        <v>31</v>
      </c>
      <c r="C169" s="233" t="s">
        <v>45</v>
      </c>
      <c r="D169" s="233" t="s">
        <v>337</v>
      </c>
      <c r="E169" s="233" t="s">
        <v>338</v>
      </c>
      <c r="F169" s="251">
        <v>693.5</v>
      </c>
      <c r="G169" s="251">
        <v>748.3</v>
      </c>
      <c r="H169" s="251">
        <v>735.6</v>
      </c>
      <c r="I169" s="252">
        <v>0</v>
      </c>
      <c r="J169" s="249">
        <f t="shared" si="6"/>
        <v>54.799999999999955</v>
      </c>
      <c r="K169" s="248">
        <f t="shared" si="7"/>
        <v>-12.699999999999932</v>
      </c>
      <c r="L169" s="250"/>
      <c r="M169" s="253"/>
      <c r="N169" s="248">
        <f t="shared" si="8"/>
        <v>1.5723451861630338</v>
      </c>
      <c r="O169" s="250"/>
    </row>
    <row r="170" spans="1:15" s="213" customFormat="1">
      <c r="A170" s="233" t="s">
        <v>21</v>
      </c>
      <c r="B170" s="233" t="s">
        <v>35</v>
      </c>
      <c r="C170" s="233" t="s">
        <v>55</v>
      </c>
      <c r="D170" s="233" t="s">
        <v>339</v>
      </c>
      <c r="E170" s="233" t="s">
        <v>340</v>
      </c>
      <c r="F170" s="251">
        <v>448.5</v>
      </c>
      <c r="G170" s="251">
        <v>480</v>
      </c>
      <c r="H170" s="251">
        <v>551.29999999999995</v>
      </c>
      <c r="I170" s="252">
        <v>0</v>
      </c>
      <c r="J170" s="249">
        <f t="shared" si="6"/>
        <v>31.5</v>
      </c>
      <c r="K170" s="248">
        <f t="shared" si="7"/>
        <v>71.299999999999955</v>
      </c>
      <c r="L170" s="250"/>
      <c r="M170" s="253"/>
      <c r="N170" s="248">
        <f t="shared" si="8"/>
        <v>-61.061150669325002</v>
      </c>
      <c r="O170" s="250"/>
    </row>
    <row r="171" spans="1:15" s="213" customFormat="1">
      <c r="A171" s="233" t="s">
        <v>23</v>
      </c>
      <c r="B171" s="233" t="s">
        <v>39</v>
      </c>
      <c r="C171" s="233" t="s">
        <v>69</v>
      </c>
      <c r="D171" s="233" t="s">
        <v>341</v>
      </c>
      <c r="E171" s="233" t="s">
        <v>342</v>
      </c>
      <c r="F171" s="247">
        <v>359</v>
      </c>
      <c r="G171" s="247">
        <v>359.9</v>
      </c>
      <c r="H171" s="247">
        <v>355.1</v>
      </c>
      <c r="I171" s="248">
        <v>0</v>
      </c>
      <c r="J171" s="249">
        <f t="shared" si="6"/>
        <v>0.89999999999997726</v>
      </c>
      <c r="K171" s="248">
        <f t="shared" si="7"/>
        <v>-4.7999999999999545</v>
      </c>
      <c r="L171" s="250"/>
      <c r="M171" s="249"/>
      <c r="N171" s="248">
        <f t="shared" si="8"/>
        <v>21.539510777949147</v>
      </c>
      <c r="O171" s="250"/>
    </row>
    <row r="172" spans="1:15" s="213" customFormat="1">
      <c r="A172" s="233" t="s">
        <v>23</v>
      </c>
      <c r="B172" s="233" t="s">
        <v>39</v>
      </c>
      <c r="C172" s="233" t="s">
        <v>69</v>
      </c>
      <c r="D172" s="233" t="s">
        <v>343</v>
      </c>
      <c r="E172" s="233" t="s">
        <v>344</v>
      </c>
      <c r="F172" s="247">
        <v>513.29999999999995</v>
      </c>
      <c r="G172" s="247">
        <v>465.2</v>
      </c>
      <c r="H172" s="247">
        <v>317.3</v>
      </c>
      <c r="I172" s="248">
        <v>0</v>
      </c>
      <c r="J172" s="249">
        <f t="shared" si="6"/>
        <v>-48.099999999999966</v>
      </c>
      <c r="K172" s="248">
        <f t="shared" si="7"/>
        <v>-147.89999999999998</v>
      </c>
      <c r="L172" s="250"/>
      <c r="M172" s="249"/>
      <c r="N172" s="248">
        <f t="shared" si="8"/>
        <v>-116.01399911290048</v>
      </c>
      <c r="O172" s="250"/>
    </row>
    <row r="173" spans="1:15" s="213" customFormat="1">
      <c r="A173" s="233" t="s">
        <v>19</v>
      </c>
      <c r="B173" s="233" t="s">
        <v>29</v>
      </c>
      <c r="C173" s="233" t="s">
        <v>51</v>
      </c>
      <c r="D173" s="233" t="s">
        <v>345</v>
      </c>
      <c r="E173" s="233" t="s">
        <v>346</v>
      </c>
      <c r="F173" s="247">
        <v>715.8</v>
      </c>
      <c r="G173" s="247">
        <v>745.9</v>
      </c>
      <c r="H173" s="247">
        <v>696.9</v>
      </c>
      <c r="I173" s="248">
        <v>0</v>
      </c>
      <c r="J173" s="249">
        <f t="shared" si="6"/>
        <v>30.100000000000023</v>
      </c>
      <c r="K173" s="248">
        <f t="shared" si="7"/>
        <v>-49</v>
      </c>
      <c r="L173" s="250"/>
      <c r="M173" s="249"/>
      <c r="N173" s="248">
        <f t="shared" si="8"/>
        <v>2.6815381277795041</v>
      </c>
      <c r="O173" s="250"/>
    </row>
    <row r="174" spans="1:15" s="213" customFormat="1">
      <c r="A174" s="233" t="s">
        <v>21</v>
      </c>
      <c r="B174" s="233" t="s">
        <v>35</v>
      </c>
      <c r="C174" s="233" t="s">
        <v>55</v>
      </c>
      <c r="D174" s="233" t="s">
        <v>347</v>
      </c>
      <c r="E174" s="233" t="s">
        <v>348</v>
      </c>
      <c r="F174" s="251">
        <v>539</v>
      </c>
      <c r="G174" s="251">
        <v>489.9</v>
      </c>
      <c r="H174" s="251">
        <v>572.79999999999995</v>
      </c>
      <c r="I174" s="252">
        <v>0</v>
      </c>
      <c r="J174" s="249">
        <f t="shared" si="6"/>
        <v>-49.100000000000023</v>
      </c>
      <c r="K174" s="248">
        <f t="shared" si="7"/>
        <v>82.899999999999977</v>
      </c>
      <c r="L174" s="250"/>
      <c r="M174" s="253"/>
      <c r="N174" s="248">
        <f t="shared" si="8"/>
        <v>-63.134289754787346</v>
      </c>
      <c r="O174" s="250"/>
    </row>
    <row r="175" spans="1:15" s="213" customFormat="1">
      <c r="A175" s="233" t="s">
        <v>25</v>
      </c>
      <c r="B175" s="233" t="s">
        <v>41</v>
      </c>
      <c r="C175" s="233" t="s">
        <v>65</v>
      </c>
      <c r="D175" s="233" t="s">
        <v>349</v>
      </c>
      <c r="E175" s="233" t="s">
        <v>350</v>
      </c>
      <c r="F175" s="251">
        <v>646.5</v>
      </c>
      <c r="G175" s="251">
        <v>580.29999999999995</v>
      </c>
      <c r="H175" s="251">
        <v>581</v>
      </c>
      <c r="I175" s="252">
        <v>0</v>
      </c>
      <c r="J175" s="249">
        <f t="shared" si="6"/>
        <v>-66.200000000000045</v>
      </c>
      <c r="K175" s="248">
        <f t="shared" si="7"/>
        <v>0.70000000000004547</v>
      </c>
      <c r="L175" s="250"/>
      <c r="M175" s="253"/>
      <c r="N175" s="248">
        <f t="shared" si="8"/>
        <v>-28.844110854503469</v>
      </c>
      <c r="O175" s="250"/>
    </row>
    <row r="176" spans="1:15" s="213" customFormat="1">
      <c r="A176" s="233" t="s">
        <v>25</v>
      </c>
      <c r="B176" s="233" t="s">
        <v>41</v>
      </c>
      <c r="C176" s="233" t="s">
        <v>63</v>
      </c>
      <c r="D176" s="233" t="s">
        <v>351</v>
      </c>
      <c r="E176" s="233" t="s">
        <v>352</v>
      </c>
      <c r="F176" s="251">
        <v>610.79999999999995</v>
      </c>
      <c r="G176" s="251">
        <v>340.8</v>
      </c>
      <c r="H176" s="251">
        <v>353.1</v>
      </c>
      <c r="I176" s="252">
        <v>0</v>
      </c>
      <c r="J176" s="249">
        <f t="shared" si="6"/>
        <v>-269.99999999999994</v>
      </c>
      <c r="K176" s="248">
        <f t="shared" si="7"/>
        <v>12.300000000000011</v>
      </c>
      <c r="L176" s="250"/>
      <c r="M176" s="253"/>
      <c r="N176" s="248">
        <f t="shared" si="8"/>
        <v>-244.00755961712343</v>
      </c>
      <c r="O176" s="250"/>
    </row>
    <row r="177" spans="1:15" s="213" customFormat="1">
      <c r="A177" s="233" t="s">
        <v>23</v>
      </c>
      <c r="B177" s="233" t="s">
        <v>39</v>
      </c>
      <c r="C177" s="233" t="s">
        <v>69</v>
      </c>
      <c r="D177" s="233" t="s">
        <v>353</v>
      </c>
      <c r="E177" s="233" t="s">
        <v>354</v>
      </c>
      <c r="F177" s="247">
        <v>424.6</v>
      </c>
      <c r="G177" s="247">
        <v>552.6</v>
      </c>
      <c r="H177" s="247">
        <v>472.1</v>
      </c>
      <c r="I177" s="248">
        <v>0</v>
      </c>
      <c r="J177" s="249">
        <f t="shared" si="6"/>
        <v>128</v>
      </c>
      <c r="K177" s="248">
        <f t="shared" si="7"/>
        <v>-80.5</v>
      </c>
      <c r="L177" s="250"/>
      <c r="M177" s="249"/>
      <c r="N177" s="248">
        <f t="shared" si="8"/>
        <v>151.50813810110975</v>
      </c>
      <c r="O177" s="250"/>
    </row>
    <row r="178" spans="1:15" s="213" customFormat="1">
      <c r="A178" s="233" t="s">
        <v>19</v>
      </c>
      <c r="B178" s="233" t="s">
        <v>29</v>
      </c>
      <c r="C178" s="233" t="s">
        <v>47</v>
      </c>
      <c r="D178" s="233" t="s">
        <v>355</v>
      </c>
      <c r="E178" s="233" t="s">
        <v>356</v>
      </c>
      <c r="F178" s="247">
        <v>762.4</v>
      </c>
      <c r="G178" s="247">
        <v>792.6</v>
      </c>
      <c r="H178" s="247">
        <v>714.2</v>
      </c>
      <c r="I178" s="248">
        <v>0</v>
      </c>
      <c r="J178" s="249">
        <f t="shared" si="6"/>
        <v>30.200000000000045</v>
      </c>
      <c r="K178" s="248">
        <f t="shared" si="7"/>
        <v>-78.399999999999977</v>
      </c>
      <c r="L178" s="250"/>
      <c r="M178" s="249"/>
      <c r="N178" s="248">
        <f t="shared" si="8"/>
        <v>-3.758506839153597E-2</v>
      </c>
      <c r="O178" s="250"/>
    </row>
    <row r="179" spans="1:15" s="213" customFormat="1">
      <c r="A179" s="233" t="s">
        <v>25</v>
      </c>
      <c r="B179" s="233" t="s">
        <v>43</v>
      </c>
      <c r="C179" s="233" t="s">
        <v>65</v>
      </c>
      <c r="D179" s="233" t="s">
        <v>357</v>
      </c>
      <c r="E179" s="233" t="s">
        <v>358</v>
      </c>
      <c r="F179" s="251">
        <v>624.70000000000005</v>
      </c>
      <c r="G179" s="251">
        <v>536.20000000000005</v>
      </c>
      <c r="H179" s="251">
        <v>494</v>
      </c>
      <c r="I179" s="252">
        <v>0</v>
      </c>
      <c r="J179" s="249">
        <f t="shared" si="6"/>
        <v>-88.5</v>
      </c>
      <c r="K179" s="248">
        <f t="shared" si="7"/>
        <v>-42.200000000000045</v>
      </c>
      <c r="L179" s="250"/>
      <c r="M179" s="253"/>
      <c r="N179" s="248">
        <f t="shared" si="8"/>
        <v>-20.185469723549772</v>
      </c>
      <c r="O179" s="250"/>
    </row>
    <row r="180" spans="1:15" s="213" customFormat="1">
      <c r="A180" s="233" t="s">
        <v>25</v>
      </c>
      <c r="B180" s="233" t="s">
        <v>41</v>
      </c>
      <c r="C180" s="233" t="s">
        <v>65</v>
      </c>
      <c r="D180" s="233" t="s">
        <v>359</v>
      </c>
      <c r="E180" s="233" t="s">
        <v>360</v>
      </c>
      <c r="F180" s="251">
        <v>497.3</v>
      </c>
      <c r="G180" s="251">
        <v>774.2</v>
      </c>
      <c r="H180" s="251">
        <v>315.89999999999998</v>
      </c>
      <c r="I180" s="252">
        <v>0</v>
      </c>
      <c r="J180" s="249">
        <f t="shared" si="6"/>
        <v>276.90000000000003</v>
      </c>
      <c r="K180" s="248">
        <f t="shared" si="7"/>
        <v>-458.30000000000007</v>
      </c>
      <c r="L180" s="250"/>
      <c r="M180" s="253"/>
      <c r="N180" s="248">
        <f t="shared" si="8"/>
        <v>-200.73259617171539</v>
      </c>
      <c r="O180" s="250"/>
    </row>
    <row r="181" spans="1:15" s="213" customFormat="1">
      <c r="A181" s="233" t="s">
        <v>19</v>
      </c>
      <c r="B181" s="233" t="s">
        <v>29</v>
      </c>
      <c r="C181" s="233" t="s">
        <v>51</v>
      </c>
      <c r="D181" s="233" t="s">
        <v>361</v>
      </c>
      <c r="E181" s="233" t="s">
        <v>362</v>
      </c>
      <c r="F181" s="247">
        <v>835.5</v>
      </c>
      <c r="G181" s="247">
        <v>839.4</v>
      </c>
      <c r="H181" s="247">
        <v>795.4</v>
      </c>
      <c r="I181" s="248">
        <v>0</v>
      </c>
      <c r="J181" s="249">
        <f t="shared" si="6"/>
        <v>3.8999999999999773</v>
      </c>
      <c r="K181" s="248">
        <f t="shared" si="7"/>
        <v>-44</v>
      </c>
      <c r="L181" s="250"/>
      <c r="M181" s="249"/>
      <c r="N181" s="248">
        <f t="shared" si="8"/>
        <v>31.300726789738292</v>
      </c>
      <c r="O181" s="250"/>
    </row>
    <row r="182" spans="1:15" s="213" customFormat="1">
      <c r="A182" s="233" t="s">
        <v>25</v>
      </c>
      <c r="B182" s="233" t="s">
        <v>41</v>
      </c>
      <c r="C182" s="233" t="s">
        <v>65</v>
      </c>
      <c r="D182" s="233" t="s">
        <v>363</v>
      </c>
      <c r="E182" s="233" t="s">
        <v>364</v>
      </c>
      <c r="F182" s="251">
        <v>577.9</v>
      </c>
      <c r="G182" s="251">
        <v>484.1</v>
      </c>
      <c r="H182" s="251">
        <v>646.79999999999995</v>
      </c>
      <c r="I182" s="252">
        <v>0</v>
      </c>
      <c r="J182" s="249">
        <f t="shared" si="6"/>
        <v>-93.799999999999955</v>
      </c>
      <c r="K182" s="248">
        <f t="shared" si="7"/>
        <v>162.69999999999993</v>
      </c>
      <c r="L182" s="250"/>
      <c r="M182" s="253"/>
      <c r="N182" s="248">
        <f t="shared" si="8"/>
        <v>256.52789361471469</v>
      </c>
      <c r="O182" s="250"/>
    </row>
    <row r="183" spans="1:15" s="213" customFormat="1">
      <c r="A183" s="233" t="s">
        <v>21</v>
      </c>
      <c r="B183" s="233" t="s">
        <v>35</v>
      </c>
      <c r="C183" s="233" t="s">
        <v>55</v>
      </c>
      <c r="D183" s="233" t="s">
        <v>365</v>
      </c>
      <c r="E183" s="233" t="s">
        <v>366</v>
      </c>
      <c r="F183" s="251">
        <v>726.9</v>
      </c>
      <c r="G183" s="251">
        <v>644.29999999999995</v>
      </c>
      <c r="H183" s="251">
        <v>700.4</v>
      </c>
      <c r="I183" s="252">
        <v>0</v>
      </c>
      <c r="J183" s="249">
        <f t="shared" si="6"/>
        <v>-82.600000000000023</v>
      </c>
      <c r="K183" s="248">
        <f t="shared" si="7"/>
        <v>56.100000000000023</v>
      </c>
      <c r="L183" s="250"/>
      <c r="M183" s="253"/>
      <c r="N183" s="248">
        <f t="shared" si="8"/>
        <v>60.876011994002965</v>
      </c>
      <c r="O183" s="250"/>
    </row>
    <row r="184" spans="1:15" s="213" customFormat="1">
      <c r="A184" s="233" t="s">
        <v>21</v>
      </c>
      <c r="B184" s="233" t="s">
        <v>35</v>
      </c>
      <c r="C184" s="233" t="s">
        <v>55</v>
      </c>
      <c r="D184" s="233" t="s">
        <v>367</v>
      </c>
      <c r="E184" s="233" t="s">
        <v>368</v>
      </c>
      <c r="F184" s="251">
        <v>608.5</v>
      </c>
      <c r="G184" s="251">
        <v>617.79999999999995</v>
      </c>
      <c r="H184" s="251">
        <v>635</v>
      </c>
      <c r="I184" s="252">
        <v>0</v>
      </c>
      <c r="J184" s="249">
        <f t="shared" si="6"/>
        <v>9.2999999999999545</v>
      </c>
      <c r="K184" s="248">
        <f t="shared" si="7"/>
        <v>17.200000000000045</v>
      </c>
      <c r="L184" s="250"/>
      <c r="M184" s="253"/>
      <c r="N184" s="248">
        <f t="shared" si="8"/>
        <v>34.327438435056365</v>
      </c>
      <c r="O184" s="250"/>
    </row>
    <row r="185" spans="1:15" s="213" customFormat="1">
      <c r="A185" s="233" t="s">
        <v>19</v>
      </c>
      <c r="B185" s="233" t="s">
        <v>31</v>
      </c>
      <c r="C185" s="233" t="s">
        <v>45</v>
      </c>
      <c r="D185" s="233" t="s">
        <v>369</v>
      </c>
      <c r="E185" s="233" t="s">
        <v>370</v>
      </c>
      <c r="F185" s="251">
        <v>767.5</v>
      </c>
      <c r="G185" s="251">
        <v>630.79999999999995</v>
      </c>
      <c r="H185" s="251">
        <v>683.1</v>
      </c>
      <c r="I185" s="252">
        <v>0</v>
      </c>
      <c r="J185" s="249">
        <f t="shared" si="6"/>
        <v>-136.70000000000005</v>
      </c>
      <c r="K185" s="248">
        <f t="shared" si="7"/>
        <v>52.300000000000068</v>
      </c>
      <c r="L185" s="250"/>
      <c r="M185" s="253"/>
      <c r="N185" s="248">
        <f t="shared" si="8"/>
        <v>-10.800693900693886</v>
      </c>
      <c r="O185" s="250"/>
    </row>
    <row r="186" spans="1:15" s="213" customFormat="1">
      <c r="F186" s="255"/>
      <c r="G186" s="255"/>
      <c r="H186" s="255"/>
      <c r="I186" s="255"/>
      <c r="J186" s="255"/>
      <c r="K186" s="255"/>
      <c r="L186" s="255"/>
      <c r="M186" s="255"/>
      <c r="N186" s="255"/>
      <c r="O186" s="254"/>
    </row>
    <row r="187" spans="1:15" s="213" customFormat="1">
      <c r="F187" s="254"/>
      <c r="G187" s="254"/>
      <c r="H187" s="254"/>
      <c r="I187" s="254"/>
      <c r="J187" s="254"/>
      <c r="K187" s="254"/>
      <c r="L187" s="254"/>
      <c r="M187" s="254"/>
      <c r="N187" s="254"/>
      <c r="O187" s="254"/>
    </row>
    <row r="188" spans="1:15" s="213" customFormat="1">
      <c r="A188" s="245" t="s">
        <v>531</v>
      </c>
      <c r="F188" s="254"/>
      <c r="G188" s="254"/>
      <c r="H188" s="254"/>
      <c r="I188" s="254"/>
      <c r="J188" s="254"/>
      <c r="K188" s="254"/>
      <c r="L188" s="254"/>
      <c r="M188" s="254"/>
      <c r="N188" s="254"/>
      <c r="O188" s="254"/>
    </row>
    <row r="189" spans="1:15" s="213" customFormat="1">
      <c r="F189" s="254">
        <v>3</v>
      </c>
      <c r="G189" s="254">
        <v>4</v>
      </c>
      <c r="H189" s="254">
        <v>5</v>
      </c>
      <c r="I189" s="254">
        <v>6</v>
      </c>
      <c r="J189" s="254"/>
      <c r="K189" s="254"/>
      <c r="L189" s="254"/>
      <c r="M189" s="254"/>
      <c r="N189" s="254"/>
      <c r="O189" s="254"/>
    </row>
    <row r="190" spans="1:15" s="213" customFormat="1">
      <c r="F190" s="254"/>
      <c r="G190" s="254"/>
      <c r="H190" s="254"/>
      <c r="I190" s="254"/>
      <c r="J190" s="254"/>
      <c r="K190" s="254"/>
      <c r="L190" s="254"/>
      <c r="M190" s="254"/>
      <c r="N190" s="254"/>
      <c r="O190" s="254"/>
    </row>
    <row r="191" spans="1:15" s="213" customFormat="1">
      <c r="A191" s="363" t="s">
        <v>417</v>
      </c>
      <c r="B191" s="363" t="s">
        <v>418</v>
      </c>
      <c r="C191" s="363" t="s">
        <v>419</v>
      </c>
      <c r="D191" s="364" t="s">
        <v>421</v>
      </c>
      <c r="E191" s="364" t="s">
        <v>422</v>
      </c>
      <c r="F191" s="372" t="s">
        <v>532</v>
      </c>
      <c r="G191" s="372" t="s">
        <v>533</v>
      </c>
      <c r="H191" s="372" t="s">
        <v>534</v>
      </c>
      <c r="I191" s="372" t="s">
        <v>535</v>
      </c>
      <c r="J191" s="254"/>
      <c r="K191" s="254"/>
      <c r="L191" s="254"/>
      <c r="M191" s="254"/>
      <c r="N191" s="254"/>
      <c r="O191" s="254"/>
    </row>
    <row r="192" spans="1:15" s="213" customFormat="1">
      <c r="A192" s="363"/>
      <c r="B192" s="363"/>
      <c r="C192" s="363"/>
      <c r="D192" s="364"/>
      <c r="E192" s="364"/>
      <c r="F192" s="372"/>
      <c r="G192" s="372"/>
      <c r="H192" s="372"/>
      <c r="I192" s="372"/>
      <c r="J192" s="254"/>
      <c r="K192" s="254"/>
      <c r="L192" s="254"/>
      <c r="M192" s="254"/>
      <c r="N192" s="254"/>
      <c r="O192" s="254"/>
    </row>
    <row r="193" spans="1:15" s="213" customFormat="1">
      <c r="A193" s="233"/>
      <c r="B193" s="233"/>
      <c r="C193" s="233"/>
      <c r="D193" s="233" t="s">
        <v>1</v>
      </c>
      <c r="E193" s="233" t="s">
        <v>420</v>
      </c>
      <c r="F193" s="256">
        <v>0</v>
      </c>
      <c r="G193" s="256">
        <v>627.9263791678253</v>
      </c>
      <c r="H193" s="256">
        <v>595.12414933614752</v>
      </c>
      <c r="I193" s="256" t="s">
        <v>18</v>
      </c>
      <c r="J193" s="254"/>
      <c r="K193" s="254"/>
      <c r="L193" s="254"/>
      <c r="M193" s="254"/>
      <c r="N193" s="254"/>
      <c r="O193" s="254"/>
    </row>
    <row r="194" spans="1:15" s="213" customFormat="1">
      <c r="A194" s="233"/>
      <c r="B194" s="233"/>
      <c r="C194" s="233"/>
      <c r="D194" s="233" t="s">
        <v>19</v>
      </c>
      <c r="E194" s="233" t="s">
        <v>20</v>
      </c>
      <c r="F194" s="256">
        <v>0</v>
      </c>
      <c r="G194" s="256">
        <v>703.27779912659912</v>
      </c>
      <c r="H194" s="256">
        <v>667.68958943599762</v>
      </c>
      <c r="I194" s="256" t="s">
        <v>18</v>
      </c>
      <c r="J194" s="254"/>
      <c r="K194" s="254"/>
      <c r="L194" s="254"/>
      <c r="M194" s="254"/>
      <c r="N194" s="254"/>
      <c r="O194" s="254"/>
    </row>
    <row r="195" spans="1:15" s="213" customFormat="1">
      <c r="A195" s="233"/>
      <c r="B195" s="233"/>
      <c r="C195" s="233"/>
      <c r="D195" s="233" t="s">
        <v>21</v>
      </c>
      <c r="E195" s="233" t="s">
        <v>22</v>
      </c>
      <c r="F195" s="256">
        <v>0</v>
      </c>
      <c r="G195" s="256">
        <v>644.40838342513655</v>
      </c>
      <c r="H195" s="256">
        <v>604.88068497190307</v>
      </c>
      <c r="I195" s="256" t="s">
        <v>18</v>
      </c>
      <c r="J195" s="254"/>
      <c r="K195" s="254"/>
      <c r="L195" s="254"/>
      <c r="M195" s="254"/>
      <c r="N195" s="254"/>
      <c r="O195" s="254"/>
    </row>
    <row r="196" spans="1:15" s="213" customFormat="1">
      <c r="A196" s="233"/>
      <c r="B196" s="233"/>
      <c r="C196" s="233"/>
      <c r="D196" s="233" t="s">
        <v>23</v>
      </c>
      <c r="E196" s="233" t="s">
        <v>24</v>
      </c>
      <c r="F196" s="256">
        <v>0</v>
      </c>
      <c r="G196" s="256">
        <v>440.47488000065118</v>
      </c>
      <c r="H196" s="256">
        <v>417.24322475498462</v>
      </c>
      <c r="I196" s="256" t="s">
        <v>18</v>
      </c>
      <c r="J196" s="254"/>
      <c r="K196" s="254"/>
      <c r="L196" s="254"/>
      <c r="M196" s="254"/>
      <c r="N196" s="254"/>
      <c r="O196" s="254"/>
    </row>
    <row r="197" spans="1:15" s="213" customFormat="1">
      <c r="A197" s="233"/>
      <c r="B197" s="233"/>
      <c r="C197" s="233"/>
      <c r="D197" s="233" t="s">
        <v>25</v>
      </c>
      <c r="E197" s="233" t="s">
        <v>26</v>
      </c>
      <c r="F197" s="256">
        <v>0</v>
      </c>
      <c r="G197" s="256">
        <v>601.88894202521317</v>
      </c>
      <c r="H197" s="256">
        <v>576.06678211447093</v>
      </c>
      <c r="I197" s="256" t="s">
        <v>18</v>
      </c>
      <c r="J197" s="254"/>
      <c r="K197" s="254"/>
      <c r="L197" s="254"/>
      <c r="M197" s="254"/>
      <c r="N197" s="254"/>
      <c r="O197" s="254"/>
    </row>
    <row r="198" spans="1:15" s="213" customFormat="1">
      <c r="A198" s="233"/>
      <c r="B198" s="233"/>
      <c r="C198" s="233"/>
      <c r="D198" s="233" t="s">
        <v>27</v>
      </c>
      <c r="E198" s="233" t="s">
        <v>28</v>
      </c>
      <c r="F198" s="256">
        <v>0</v>
      </c>
      <c r="G198" s="256">
        <v>798.3853246848372</v>
      </c>
      <c r="H198" s="256">
        <v>767.2321748728458</v>
      </c>
      <c r="I198" s="256" t="s">
        <v>18</v>
      </c>
      <c r="J198" s="254"/>
      <c r="K198" s="254"/>
      <c r="L198" s="254"/>
      <c r="M198" s="254"/>
      <c r="N198" s="254"/>
      <c r="O198" s="254"/>
    </row>
    <row r="199" spans="1:15" s="213" customFormat="1">
      <c r="A199" s="233"/>
      <c r="B199" s="233"/>
      <c r="C199" s="233"/>
      <c r="D199" s="233" t="s">
        <v>29</v>
      </c>
      <c r="E199" s="233" t="s">
        <v>30</v>
      </c>
      <c r="F199" s="256">
        <v>0</v>
      </c>
      <c r="G199" s="256">
        <v>726.29205341861655</v>
      </c>
      <c r="H199" s="256">
        <v>688.56250456216651</v>
      </c>
      <c r="I199" s="256" t="s">
        <v>18</v>
      </c>
      <c r="J199" s="254"/>
      <c r="K199" s="254"/>
      <c r="L199" s="254"/>
      <c r="M199" s="254"/>
      <c r="N199" s="254"/>
      <c r="O199" s="254"/>
    </row>
    <row r="200" spans="1:15" s="213" customFormat="1">
      <c r="A200" s="233"/>
      <c r="B200" s="233"/>
      <c r="C200" s="233"/>
      <c r="D200" s="233" t="s">
        <v>31</v>
      </c>
      <c r="E200" s="233" t="s">
        <v>32</v>
      </c>
      <c r="F200" s="256">
        <v>0</v>
      </c>
      <c r="G200" s="256">
        <v>623.67826055172338</v>
      </c>
      <c r="H200" s="256">
        <v>588.76025555050057</v>
      </c>
      <c r="I200" s="256" t="s">
        <v>18</v>
      </c>
      <c r="J200" s="254"/>
      <c r="K200" s="254"/>
      <c r="L200" s="254"/>
      <c r="M200" s="254"/>
      <c r="N200" s="254"/>
      <c r="O200" s="254"/>
    </row>
    <row r="201" spans="1:15" s="213" customFormat="1">
      <c r="A201" s="233"/>
      <c r="B201" s="233"/>
      <c r="C201" s="233"/>
      <c r="D201" s="233" t="s">
        <v>33</v>
      </c>
      <c r="E201" s="233" t="s">
        <v>34</v>
      </c>
      <c r="F201" s="256">
        <v>0</v>
      </c>
      <c r="G201" s="256">
        <v>660.78919311510367</v>
      </c>
      <c r="H201" s="256">
        <v>632.13898812270884</v>
      </c>
      <c r="I201" s="256" t="s">
        <v>18</v>
      </c>
      <c r="J201" s="254"/>
      <c r="K201" s="254"/>
      <c r="L201" s="254"/>
      <c r="M201" s="254"/>
      <c r="N201" s="254"/>
      <c r="O201" s="254"/>
    </row>
    <row r="202" spans="1:15" s="213" customFormat="1">
      <c r="A202" s="233"/>
      <c r="B202" s="233"/>
      <c r="C202" s="233"/>
      <c r="D202" s="233" t="s">
        <v>35</v>
      </c>
      <c r="E202" s="233" t="s">
        <v>36</v>
      </c>
      <c r="F202" s="256">
        <v>0</v>
      </c>
      <c r="G202" s="256">
        <v>657.55773013136491</v>
      </c>
      <c r="H202" s="256">
        <v>597.43437085952814</v>
      </c>
      <c r="I202" s="256" t="s">
        <v>18</v>
      </c>
      <c r="J202" s="254"/>
      <c r="K202" s="254"/>
      <c r="L202" s="254"/>
      <c r="M202" s="254"/>
      <c r="N202" s="254"/>
      <c r="O202" s="254"/>
    </row>
    <row r="203" spans="1:15" s="213" customFormat="1">
      <c r="A203" s="233"/>
      <c r="B203" s="233"/>
      <c r="C203" s="233"/>
      <c r="D203" s="233" t="s">
        <v>37</v>
      </c>
      <c r="E203" s="233" t="s">
        <v>38</v>
      </c>
      <c r="F203" s="256">
        <v>0</v>
      </c>
      <c r="G203" s="256">
        <v>618.56329279123827</v>
      </c>
      <c r="H203" s="256">
        <v>587.78143225864096</v>
      </c>
      <c r="I203" s="256" t="s">
        <v>18</v>
      </c>
      <c r="J203" s="254"/>
      <c r="K203" s="254"/>
      <c r="L203" s="254"/>
      <c r="M203" s="254"/>
      <c r="N203" s="254"/>
      <c r="O203" s="254"/>
    </row>
    <row r="204" spans="1:15" s="213" customFormat="1">
      <c r="A204" s="233"/>
      <c r="B204" s="233"/>
      <c r="C204" s="233"/>
      <c r="D204" s="233" t="s">
        <v>39</v>
      </c>
      <c r="E204" s="233" t="s">
        <v>40</v>
      </c>
      <c r="F204" s="256">
        <v>0</v>
      </c>
      <c r="G204" s="256">
        <v>440.47488000065118</v>
      </c>
      <c r="H204" s="256">
        <v>417.24322475498462</v>
      </c>
      <c r="I204" s="256" t="s">
        <v>18</v>
      </c>
      <c r="J204" s="254"/>
      <c r="K204" s="254"/>
      <c r="L204" s="254"/>
      <c r="M204" s="254"/>
      <c r="N204" s="254"/>
      <c r="O204" s="254"/>
    </row>
    <row r="205" spans="1:15" s="213" customFormat="1">
      <c r="A205" s="233"/>
      <c r="B205" s="233"/>
      <c r="C205" s="233"/>
      <c r="D205" s="233" t="s">
        <v>41</v>
      </c>
      <c r="E205" s="233" t="s">
        <v>42</v>
      </c>
      <c r="F205" s="256">
        <v>0</v>
      </c>
      <c r="G205" s="256">
        <v>592.19224974708447</v>
      </c>
      <c r="H205" s="256">
        <v>569.41484943906926</v>
      </c>
      <c r="I205" s="256" t="s">
        <v>18</v>
      </c>
      <c r="J205" s="254"/>
      <c r="K205" s="254"/>
      <c r="L205" s="254"/>
      <c r="M205" s="254"/>
      <c r="N205" s="254"/>
      <c r="O205" s="254"/>
    </row>
    <row r="206" spans="1:15" s="213" customFormat="1">
      <c r="A206" s="233"/>
      <c r="B206" s="233"/>
      <c r="C206" s="233"/>
      <c r="D206" s="233" t="s">
        <v>43</v>
      </c>
      <c r="E206" s="233" t="s">
        <v>44</v>
      </c>
      <c r="F206" s="256">
        <v>0</v>
      </c>
      <c r="G206" s="256">
        <v>618.69436201780411</v>
      </c>
      <c r="H206" s="256">
        <v>589.67247641908921</v>
      </c>
      <c r="I206" s="256" t="s">
        <v>18</v>
      </c>
      <c r="J206" s="254"/>
      <c r="K206" s="254"/>
      <c r="L206" s="254"/>
      <c r="M206" s="254"/>
      <c r="N206" s="254"/>
      <c r="O206" s="254"/>
    </row>
    <row r="207" spans="1:15" s="213" customFormat="1">
      <c r="A207" s="233"/>
      <c r="B207" s="233"/>
      <c r="C207" s="233"/>
      <c r="D207" s="233" t="s">
        <v>45</v>
      </c>
      <c r="E207" s="233" t="s">
        <v>46</v>
      </c>
      <c r="F207" s="256">
        <v>0</v>
      </c>
      <c r="G207" s="256">
        <v>623.67826055172338</v>
      </c>
      <c r="H207" s="256">
        <v>588.76025555050057</v>
      </c>
      <c r="I207" s="256" t="s">
        <v>18</v>
      </c>
      <c r="J207" s="254"/>
      <c r="K207" s="254"/>
      <c r="L207" s="254"/>
      <c r="M207" s="254"/>
      <c r="N207" s="254"/>
      <c r="O207" s="254"/>
    </row>
    <row r="208" spans="1:15" s="213" customFormat="1">
      <c r="A208" s="233"/>
      <c r="B208" s="233"/>
      <c r="C208" s="233"/>
      <c r="D208" s="233" t="s">
        <v>47</v>
      </c>
      <c r="E208" s="233" t="s">
        <v>48</v>
      </c>
      <c r="F208" s="256">
        <v>0</v>
      </c>
      <c r="G208" s="256">
        <v>757.01405357678527</v>
      </c>
      <c r="H208" s="256">
        <v>716.26894844407173</v>
      </c>
      <c r="I208" s="256" t="s">
        <v>18</v>
      </c>
      <c r="J208" s="254"/>
      <c r="K208" s="254"/>
      <c r="L208" s="254"/>
      <c r="M208" s="254"/>
      <c r="N208" s="254"/>
      <c r="O208" s="254"/>
    </row>
    <row r="209" spans="1:15" s="213" customFormat="1">
      <c r="A209" s="233"/>
      <c r="B209" s="233"/>
      <c r="C209" s="233"/>
      <c r="D209" s="233" t="s">
        <v>49</v>
      </c>
      <c r="E209" s="233" t="s">
        <v>50</v>
      </c>
      <c r="F209" s="256">
        <v>0</v>
      </c>
      <c r="G209" s="256">
        <v>762.59371170286136</v>
      </c>
      <c r="H209" s="256">
        <v>736.47290512113148</v>
      </c>
      <c r="I209" s="256" t="s">
        <v>18</v>
      </c>
      <c r="J209" s="254"/>
      <c r="K209" s="254"/>
      <c r="L209" s="254"/>
      <c r="M209" s="254"/>
      <c r="N209" s="254"/>
      <c r="O209" s="254"/>
    </row>
    <row r="210" spans="1:15" s="213" customFormat="1">
      <c r="A210" s="233"/>
      <c r="B210" s="233"/>
      <c r="C210" s="233"/>
      <c r="D210" s="233" t="s">
        <v>51</v>
      </c>
      <c r="E210" s="233" t="s">
        <v>52</v>
      </c>
      <c r="F210" s="256">
        <v>0</v>
      </c>
      <c r="G210" s="256">
        <v>708.43811635743464</v>
      </c>
      <c r="H210" s="256">
        <v>667.10215095080741</v>
      </c>
      <c r="I210" s="256" t="s">
        <v>18</v>
      </c>
      <c r="J210" s="254"/>
      <c r="K210" s="254"/>
      <c r="L210" s="254"/>
      <c r="M210" s="254"/>
      <c r="N210" s="254"/>
      <c r="O210" s="254"/>
    </row>
    <row r="211" spans="1:15" s="213" customFormat="1">
      <c r="A211" s="233"/>
      <c r="B211" s="233"/>
      <c r="C211" s="233"/>
      <c r="D211" s="233" t="s">
        <v>53</v>
      </c>
      <c r="E211" s="233" t="s">
        <v>54</v>
      </c>
      <c r="F211" s="256">
        <v>0</v>
      </c>
      <c r="G211" s="256">
        <v>658.54358645318439</v>
      </c>
      <c r="H211" s="256">
        <v>619.60170807346265</v>
      </c>
      <c r="I211" s="256" t="s">
        <v>18</v>
      </c>
      <c r="J211" s="254"/>
      <c r="K211" s="254"/>
      <c r="L211" s="254"/>
      <c r="M211" s="254"/>
      <c r="N211" s="254"/>
      <c r="O211" s="254"/>
    </row>
    <row r="212" spans="1:15" s="213" customFormat="1">
      <c r="A212" s="233"/>
      <c r="B212" s="233"/>
      <c r="C212" s="233"/>
      <c r="D212" s="233" t="s">
        <v>55</v>
      </c>
      <c r="E212" s="233" t="s">
        <v>56</v>
      </c>
      <c r="F212" s="256">
        <v>0</v>
      </c>
      <c r="G212" s="256">
        <v>646.96382700382935</v>
      </c>
      <c r="H212" s="256">
        <v>589.34105511405096</v>
      </c>
      <c r="I212" s="256" t="s">
        <v>18</v>
      </c>
      <c r="J212" s="254"/>
      <c r="K212" s="254"/>
      <c r="L212" s="254"/>
      <c r="M212" s="254"/>
      <c r="N212" s="254"/>
      <c r="O212" s="254"/>
    </row>
    <row r="213" spans="1:15" s="213" customFormat="1">
      <c r="A213" s="233"/>
      <c r="B213" s="233"/>
      <c r="C213" s="233"/>
      <c r="D213" s="233" t="s">
        <v>57</v>
      </c>
      <c r="E213" s="233" t="s">
        <v>58</v>
      </c>
      <c r="F213" s="256">
        <v>0</v>
      </c>
      <c r="G213" s="256">
        <v>639.87889064440401</v>
      </c>
      <c r="H213" s="256">
        <v>604.47172401796638</v>
      </c>
      <c r="I213" s="256" t="s">
        <v>18</v>
      </c>
      <c r="J213" s="254"/>
      <c r="K213" s="254"/>
      <c r="L213" s="254"/>
      <c r="M213" s="254"/>
      <c r="N213" s="254"/>
      <c r="O213" s="254"/>
    </row>
    <row r="214" spans="1:15" s="213" customFormat="1">
      <c r="A214" s="233"/>
      <c r="B214" s="233"/>
      <c r="C214" s="233"/>
      <c r="D214" s="233" t="s">
        <v>59</v>
      </c>
      <c r="E214" s="233" t="s">
        <v>60</v>
      </c>
      <c r="F214" s="256">
        <v>0</v>
      </c>
      <c r="G214" s="256">
        <v>634.65103003051684</v>
      </c>
      <c r="H214" s="256">
        <v>605.92164842027159</v>
      </c>
      <c r="I214" s="256" t="s">
        <v>18</v>
      </c>
      <c r="J214" s="254"/>
      <c r="K214" s="254"/>
      <c r="L214" s="254"/>
      <c r="M214" s="254"/>
      <c r="N214" s="254"/>
      <c r="O214" s="254"/>
    </row>
    <row r="215" spans="1:15" s="213" customFormat="1">
      <c r="A215" s="233"/>
      <c r="B215" s="233"/>
      <c r="C215" s="233"/>
      <c r="D215" s="233" t="s">
        <v>61</v>
      </c>
      <c r="E215" s="233" t="s">
        <v>62</v>
      </c>
      <c r="F215" s="256">
        <v>0</v>
      </c>
      <c r="G215" s="256">
        <v>577.15382236800247</v>
      </c>
      <c r="H215" s="256">
        <v>552.7498944552367</v>
      </c>
      <c r="I215" s="256" t="s">
        <v>18</v>
      </c>
      <c r="J215" s="254"/>
      <c r="K215" s="254"/>
      <c r="L215" s="254"/>
      <c r="M215" s="254"/>
      <c r="N215" s="254"/>
      <c r="O215" s="254"/>
    </row>
    <row r="216" spans="1:15" s="213" customFormat="1">
      <c r="A216" s="233"/>
      <c r="B216" s="233"/>
      <c r="C216" s="233"/>
      <c r="D216" s="233" t="s">
        <v>63</v>
      </c>
      <c r="E216" s="233" t="s">
        <v>64</v>
      </c>
      <c r="F216" s="256">
        <v>0</v>
      </c>
      <c r="G216" s="256">
        <v>567.23353176927787</v>
      </c>
      <c r="H216" s="256">
        <v>538.188331137977</v>
      </c>
      <c r="I216" s="256" t="s">
        <v>18</v>
      </c>
      <c r="J216" s="254"/>
      <c r="K216" s="254"/>
      <c r="L216" s="254"/>
      <c r="M216" s="254"/>
      <c r="N216" s="254"/>
      <c r="O216" s="254"/>
    </row>
    <row r="217" spans="1:15" s="213" customFormat="1">
      <c r="A217" s="233"/>
      <c r="B217" s="233"/>
      <c r="C217" s="233"/>
      <c r="D217" s="233" t="s">
        <v>65</v>
      </c>
      <c r="E217" s="233" t="s">
        <v>66</v>
      </c>
      <c r="F217" s="256">
        <v>0</v>
      </c>
      <c r="G217" s="256">
        <v>639.63541467274092</v>
      </c>
      <c r="H217" s="256">
        <v>615.41920164111787</v>
      </c>
      <c r="I217" s="256" t="s">
        <v>18</v>
      </c>
      <c r="J217" s="254"/>
      <c r="K217" s="254"/>
      <c r="L217" s="254"/>
      <c r="M217" s="254"/>
      <c r="N217" s="254"/>
      <c r="O217" s="254"/>
    </row>
    <row r="218" spans="1:15" s="213" customFormat="1">
      <c r="A218" s="233"/>
      <c r="B218" s="233"/>
      <c r="C218" s="233"/>
      <c r="D218" s="233" t="s">
        <v>67</v>
      </c>
      <c r="E218" s="233" t="s">
        <v>68</v>
      </c>
      <c r="F218" s="256">
        <v>0</v>
      </c>
      <c r="G218" s="256">
        <v>645.8904924486875</v>
      </c>
      <c r="H218" s="256">
        <v>621.57078882694213</v>
      </c>
      <c r="I218" s="256" t="s">
        <v>18</v>
      </c>
      <c r="J218" s="254"/>
      <c r="K218" s="254"/>
      <c r="L218" s="254"/>
      <c r="M218" s="254"/>
      <c r="N218" s="254"/>
      <c r="O218" s="254"/>
    </row>
    <row r="219" spans="1:15" s="213" customFormat="1">
      <c r="A219" s="233"/>
      <c r="B219" s="233"/>
      <c r="C219" s="233"/>
      <c r="D219" s="233" t="s">
        <v>69</v>
      </c>
      <c r="E219" s="233" t="s">
        <v>70</v>
      </c>
      <c r="F219" s="256">
        <v>0</v>
      </c>
      <c r="G219" s="256">
        <v>440.47488000065118</v>
      </c>
      <c r="H219" s="256">
        <v>417.24322475498462</v>
      </c>
      <c r="I219" s="256" t="s">
        <v>18</v>
      </c>
      <c r="J219" s="254"/>
      <c r="K219" s="254"/>
      <c r="L219" s="254"/>
      <c r="M219" s="254"/>
      <c r="N219" s="254"/>
      <c r="O219" s="254"/>
    </row>
    <row r="220" spans="1:15" s="213" customFormat="1">
      <c r="A220" s="233" t="s">
        <v>23</v>
      </c>
      <c r="B220" s="233" t="s">
        <v>39</v>
      </c>
      <c r="C220" s="233" t="s">
        <v>69</v>
      </c>
      <c r="D220" s="233" t="s">
        <v>71</v>
      </c>
      <c r="E220" s="233" t="s">
        <v>72</v>
      </c>
      <c r="F220" s="256">
        <v>0</v>
      </c>
      <c r="G220" s="256">
        <v>661.37566137566137</v>
      </c>
      <c r="H220" s="256">
        <v>637.55993063347955</v>
      </c>
      <c r="I220" s="256" t="s">
        <v>18</v>
      </c>
      <c r="J220" s="254"/>
      <c r="K220" s="254"/>
      <c r="L220" s="254"/>
      <c r="M220" s="254"/>
      <c r="N220" s="254"/>
      <c r="O220" s="254"/>
    </row>
    <row r="221" spans="1:15" s="213" customFormat="1">
      <c r="A221" s="233" t="s">
        <v>23</v>
      </c>
      <c r="B221" s="233" t="s">
        <v>39</v>
      </c>
      <c r="C221" s="233" t="s">
        <v>69</v>
      </c>
      <c r="D221" s="233" t="s">
        <v>73</v>
      </c>
      <c r="E221" s="233" t="s">
        <v>74</v>
      </c>
      <c r="F221" s="256">
        <v>0</v>
      </c>
      <c r="G221" s="256">
        <v>440.76708939065884</v>
      </c>
      <c r="H221" s="256">
        <v>401.74277145928818</v>
      </c>
      <c r="I221" s="256" t="s">
        <v>18</v>
      </c>
      <c r="J221" s="254"/>
      <c r="K221" s="254"/>
      <c r="L221" s="254"/>
      <c r="M221" s="254"/>
      <c r="N221" s="254"/>
      <c r="O221" s="254"/>
    </row>
    <row r="222" spans="1:15" s="213" customFormat="1">
      <c r="A222" s="233" t="s">
        <v>19</v>
      </c>
      <c r="B222" s="233" t="s">
        <v>31</v>
      </c>
      <c r="C222" s="233" t="s">
        <v>45</v>
      </c>
      <c r="D222" s="233" t="s">
        <v>75</v>
      </c>
      <c r="E222" s="233" t="s">
        <v>76</v>
      </c>
      <c r="F222" s="256">
        <v>0</v>
      </c>
      <c r="G222" s="256">
        <v>638.40421664849146</v>
      </c>
      <c r="H222" s="256">
        <v>627.07817277007882</v>
      </c>
      <c r="I222" s="256" t="s">
        <v>18</v>
      </c>
      <c r="J222" s="254"/>
      <c r="K222" s="254"/>
      <c r="L222" s="254"/>
      <c r="M222" s="254"/>
      <c r="N222" s="254"/>
      <c r="O222" s="254"/>
    </row>
    <row r="223" spans="1:15" s="213" customFormat="1">
      <c r="A223" s="233" t="s">
        <v>25</v>
      </c>
      <c r="B223" s="233" t="s">
        <v>43</v>
      </c>
      <c r="C223" s="233" t="s">
        <v>65</v>
      </c>
      <c r="D223" s="233" t="s">
        <v>77</v>
      </c>
      <c r="E223" s="233" t="s">
        <v>78</v>
      </c>
      <c r="F223" s="256">
        <v>0</v>
      </c>
      <c r="G223" s="256">
        <v>845.86737492421832</v>
      </c>
      <c r="H223" s="256">
        <v>768.4836018740715</v>
      </c>
      <c r="I223" s="256" t="s">
        <v>18</v>
      </c>
      <c r="J223" s="254"/>
      <c r="K223" s="254"/>
      <c r="L223" s="254"/>
      <c r="M223" s="254"/>
      <c r="N223" s="254"/>
      <c r="O223" s="254"/>
    </row>
    <row r="224" spans="1:15" s="213" customFormat="1">
      <c r="A224" s="233" t="s">
        <v>21</v>
      </c>
      <c r="B224" s="233" t="s">
        <v>37</v>
      </c>
      <c r="C224" s="233" t="s">
        <v>57</v>
      </c>
      <c r="D224" s="233" t="s">
        <v>79</v>
      </c>
      <c r="E224" s="233" t="s">
        <v>80</v>
      </c>
      <c r="F224" s="256">
        <v>0</v>
      </c>
      <c r="G224" s="256">
        <v>673.59369401648155</v>
      </c>
      <c r="H224" s="256">
        <v>663.33833746465109</v>
      </c>
      <c r="I224" s="256" t="s">
        <v>18</v>
      </c>
      <c r="J224" s="254"/>
      <c r="K224" s="254"/>
      <c r="L224" s="254"/>
      <c r="M224" s="254"/>
      <c r="N224" s="254"/>
      <c r="O224" s="254"/>
    </row>
    <row r="225" spans="1:15" s="213" customFormat="1">
      <c r="A225" s="233" t="s">
        <v>23</v>
      </c>
      <c r="B225" s="233" t="s">
        <v>39</v>
      </c>
      <c r="C225" s="233" t="s">
        <v>69</v>
      </c>
      <c r="D225" s="233" t="s">
        <v>81</v>
      </c>
      <c r="E225" s="233" t="s">
        <v>82</v>
      </c>
      <c r="F225" s="256">
        <v>0</v>
      </c>
      <c r="G225" s="256">
        <v>489.66677548150562</v>
      </c>
      <c r="H225" s="256">
        <v>491.41887846737183</v>
      </c>
      <c r="I225" s="256" t="s">
        <v>18</v>
      </c>
      <c r="J225" s="254"/>
      <c r="K225" s="254"/>
      <c r="L225" s="254"/>
      <c r="M225" s="254"/>
      <c r="N225" s="254"/>
      <c r="O225" s="254"/>
    </row>
    <row r="226" spans="1:15" s="213" customFormat="1">
      <c r="A226" s="233" t="s">
        <v>21</v>
      </c>
      <c r="B226" s="233" t="s">
        <v>35</v>
      </c>
      <c r="C226" s="233" t="s">
        <v>55</v>
      </c>
      <c r="D226" s="233" t="s">
        <v>83</v>
      </c>
      <c r="E226" s="233" t="s">
        <v>84</v>
      </c>
      <c r="F226" s="256">
        <v>0</v>
      </c>
      <c r="G226" s="256">
        <v>694.97049850233861</v>
      </c>
      <c r="H226" s="256">
        <v>662.20541584818272</v>
      </c>
      <c r="I226" s="256" t="s">
        <v>18</v>
      </c>
      <c r="J226" s="254"/>
      <c r="K226" s="254"/>
      <c r="L226" s="254"/>
      <c r="M226" s="254"/>
      <c r="N226" s="254"/>
      <c r="O226" s="254"/>
    </row>
    <row r="227" spans="1:15" s="213" customFormat="1">
      <c r="A227" s="233" t="s">
        <v>19</v>
      </c>
      <c r="B227" s="233" t="s">
        <v>29</v>
      </c>
      <c r="C227" s="233" t="s">
        <v>47</v>
      </c>
      <c r="D227" s="233" t="s">
        <v>85</v>
      </c>
      <c r="E227" s="233" t="s">
        <v>86</v>
      </c>
      <c r="F227" s="256">
        <v>0</v>
      </c>
      <c r="G227" s="256">
        <v>1031.6301703163017</v>
      </c>
      <c r="H227" s="256">
        <v>944.34590863333494</v>
      </c>
      <c r="I227" s="256" t="s">
        <v>18</v>
      </c>
      <c r="J227" s="254"/>
      <c r="K227" s="254"/>
      <c r="L227" s="254"/>
      <c r="M227" s="254"/>
      <c r="N227" s="254"/>
      <c r="O227" s="254"/>
    </row>
    <row r="228" spans="1:15" s="213" customFormat="1">
      <c r="A228" s="233" t="s">
        <v>19</v>
      </c>
      <c r="B228" s="233" t="s">
        <v>29</v>
      </c>
      <c r="C228" s="233" t="s">
        <v>47</v>
      </c>
      <c r="D228" s="233" t="s">
        <v>87</v>
      </c>
      <c r="E228" s="233" t="s">
        <v>88</v>
      </c>
      <c r="F228" s="256">
        <v>0</v>
      </c>
      <c r="G228" s="256">
        <v>976.05505231374207</v>
      </c>
      <c r="H228" s="256">
        <v>931.9084613491757</v>
      </c>
      <c r="I228" s="256" t="s">
        <v>18</v>
      </c>
      <c r="J228" s="254"/>
      <c r="K228" s="254"/>
      <c r="L228" s="254"/>
      <c r="M228" s="254"/>
      <c r="N228" s="254"/>
      <c r="O228" s="254"/>
    </row>
    <row r="229" spans="1:15" s="213" customFormat="1">
      <c r="A229" s="233" t="s">
        <v>19</v>
      </c>
      <c r="B229" s="233" t="s">
        <v>29</v>
      </c>
      <c r="C229" s="233" t="s">
        <v>47</v>
      </c>
      <c r="D229" s="233" t="s">
        <v>89</v>
      </c>
      <c r="E229" s="233" t="s">
        <v>90</v>
      </c>
      <c r="F229" s="256">
        <v>0</v>
      </c>
      <c r="G229" s="256">
        <v>807.81313444318607</v>
      </c>
      <c r="H229" s="256">
        <v>760.97725500115939</v>
      </c>
      <c r="I229" s="256" t="s">
        <v>18</v>
      </c>
      <c r="J229" s="254"/>
      <c r="K229" s="254"/>
      <c r="L229" s="254"/>
      <c r="M229" s="254"/>
      <c r="N229" s="254"/>
      <c r="O229" s="254"/>
    </row>
    <row r="230" spans="1:15" s="213" customFormat="1">
      <c r="A230" s="233" t="s">
        <v>25</v>
      </c>
      <c r="B230" s="233" t="s">
        <v>43</v>
      </c>
      <c r="C230" s="233" t="s">
        <v>67</v>
      </c>
      <c r="D230" s="233" t="s">
        <v>91</v>
      </c>
      <c r="E230" s="233" t="s">
        <v>92</v>
      </c>
      <c r="F230" s="256">
        <v>0</v>
      </c>
      <c r="G230" s="256">
        <v>824.20030294930052</v>
      </c>
      <c r="H230" s="256">
        <v>794.08261400232345</v>
      </c>
      <c r="I230" s="256" t="s">
        <v>18</v>
      </c>
      <c r="J230" s="254"/>
      <c r="K230" s="254"/>
      <c r="L230" s="254"/>
      <c r="M230" s="254"/>
      <c r="N230" s="254"/>
      <c r="O230" s="254"/>
    </row>
    <row r="231" spans="1:15" s="213" customFormat="1">
      <c r="A231" s="233" t="s">
        <v>25</v>
      </c>
      <c r="B231" s="233" t="s">
        <v>41</v>
      </c>
      <c r="C231" s="233" t="s">
        <v>65</v>
      </c>
      <c r="D231" s="233" t="s">
        <v>93</v>
      </c>
      <c r="E231" s="233" t="s">
        <v>94</v>
      </c>
      <c r="F231" s="256">
        <v>0</v>
      </c>
      <c r="G231" s="256">
        <v>600</v>
      </c>
      <c r="H231" s="256">
        <v>602.03956259982795</v>
      </c>
      <c r="I231" s="256" t="s">
        <v>18</v>
      </c>
      <c r="J231" s="254"/>
      <c r="K231" s="254"/>
      <c r="L231" s="254"/>
      <c r="M231" s="254"/>
      <c r="N231" s="254"/>
      <c r="O231" s="254"/>
    </row>
    <row r="232" spans="1:15" s="213" customFormat="1">
      <c r="A232" s="233" t="s">
        <v>19</v>
      </c>
      <c r="B232" s="233" t="s">
        <v>31</v>
      </c>
      <c r="C232" s="233" t="s">
        <v>45</v>
      </c>
      <c r="D232" s="233" t="s">
        <v>95</v>
      </c>
      <c r="E232" s="233" t="s">
        <v>96</v>
      </c>
      <c r="F232" s="256">
        <v>0</v>
      </c>
      <c r="G232" s="256">
        <v>592.33170575522297</v>
      </c>
      <c r="H232" s="256">
        <v>574.33498054883819</v>
      </c>
      <c r="I232" s="256" t="s">
        <v>18</v>
      </c>
      <c r="J232" s="254"/>
      <c r="K232" s="254"/>
      <c r="L232" s="254"/>
      <c r="M232" s="254"/>
      <c r="N232" s="254"/>
      <c r="O232" s="254"/>
    </row>
    <row r="233" spans="1:15" s="213" customFormat="1">
      <c r="A233" s="233" t="s">
        <v>23</v>
      </c>
      <c r="B233" s="233" t="s">
        <v>39</v>
      </c>
      <c r="C233" s="233" t="s">
        <v>69</v>
      </c>
      <c r="D233" s="233" t="s">
        <v>97</v>
      </c>
      <c r="E233" s="233" t="s">
        <v>98</v>
      </c>
      <c r="F233" s="256">
        <v>0</v>
      </c>
      <c r="G233" s="256">
        <v>379.80025320016881</v>
      </c>
      <c r="H233" s="256">
        <v>319.40159973792686</v>
      </c>
      <c r="I233" s="256" t="s">
        <v>18</v>
      </c>
      <c r="J233" s="254"/>
      <c r="K233" s="254"/>
      <c r="L233" s="254"/>
      <c r="M233" s="254"/>
      <c r="N233" s="254"/>
      <c r="O233" s="254"/>
    </row>
    <row r="234" spans="1:15" s="213" customFormat="1">
      <c r="A234" s="233" t="s">
        <v>25</v>
      </c>
      <c r="B234" s="233" t="s">
        <v>41</v>
      </c>
      <c r="C234" s="233" t="s">
        <v>63</v>
      </c>
      <c r="D234" s="233" t="s">
        <v>99</v>
      </c>
      <c r="E234" s="233" t="s">
        <v>100</v>
      </c>
      <c r="F234" s="256">
        <v>0</v>
      </c>
      <c r="G234" s="256">
        <v>636.23349769365359</v>
      </c>
      <c r="H234" s="256">
        <v>546.29021667760992</v>
      </c>
      <c r="I234" s="256" t="s">
        <v>18</v>
      </c>
      <c r="J234" s="254"/>
      <c r="K234" s="254"/>
      <c r="L234" s="254"/>
      <c r="M234" s="254"/>
      <c r="N234" s="254"/>
      <c r="O234" s="254"/>
    </row>
    <row r="235" spans="1:15" s="213" customFormat="1">
      <c r="A235" s="233" t="s">
        <v>25</v>
      </c>
      <c r="B235" s="233" t="s">
        <v>43</v>
      </c>
      <c r="C235" s="233" t="s">
        <v>61</v>
      </c>
      <c r="D235" s="233" t="s">
        <v>101</v>
      </c>
      <c r="E235" s="233" t="s">
        <v>102</v>
      </c>
      <c r="F235" s="256">
        <v>0</v>
      </c>
      <c r="G235" s="256">
        <v>697.64671850805701</v>
      </c>
      <c r="H235" s="256">
        <v>682.87583462602015</v>
      </c>
      <c r="I235" s="256" t="s">
        <v>18</v>
      </c>
      <c r="J235" s="254"/>
      <c r="K235" s="254"/>
      <c r="L235" s="254"/>
      <c r="M235" s="254"/>
      <c r="N235" s="254"/>
      <c r="O235" s="254"/>
    </row>
    <row r="236" spans="1:15" s="213" customFormat="1">
      <c r="A236" s="233" t="s">
        <v>23</v>
      </c>
      <c r="B236" s="233" t="s">
        <v>39</v>
      </c>
      <c r="C236" s="233" t="s">
        <v>69</v>
      </c>
      <c r="D236" s="233" t="s">
        <v>103</v>
      </c>
      <c r="E236" s="233" t="s">
        <v>104</v>
      </c>
      <c r="F236" s="256">
        <v>0</v>
      </c>
      <c r="G236" s="256">
        <v>414.88436484975415</v>
      </c>
      <c r="H236" s="256">
        <v>382.50933164307344</v>
      </c>
      <c r="I236" s="256" t="s">
        <v>18</v>
      </c>
      <c r="J236" s="254"/>
      <c r="K236" s="254"/>
      <c r="L236" s="254"/>
      <c r="M236" s="254"/>
      <c r="N236" s="254"/>
      <c r="O236" s="254"/>
    </row>
    <row r="237" spans="1:15" s="213" customFormat="1">
      <c r="A237" s="233" t="s">
        <v>25</v>
      </c>
      <c r="B237" s="233" t="s">
        <v>41</v>
      </c>
      <c r="C237" s="233" t="s">
        <v>65</v>
      </c>
      <c r="D237" s="233" t="s">
        <v>105</v>
      </c>
      <c r="E237" s="233" t="s">
        <v>106</v>
      </c>
      <c r="F237" s="256">
        <v>0</v>
      </c>
      <c r="G237" s="256">
        <v>698.10600436912762</v>
      </c>
      <c r="H237" s="256">
        <v>702.23988514476548</v>
      </c>
      <c r="I237" s="256" t="s">
        <v>18</v>
      </c>
      <c r="J237" s="254"/>
      <c r="K237" s="254"/>
      <c r="L237" s="254"/>
      <c r="M237" s="254"/>
      <c r="N237" s="254"/>
      <c r="O237" s="254"/>
    </row>
    <row r="238" spans="1:15" s="213" customFormat="1">
      <c r="A238" s="233" t="s">
        <v>19</v>
      </c>
      <c r="B238" s="233" t="s">
        <v>29</v>
      </c>
      <c r="C238" s="233" t="s">
        <v>47</v>
      </c>
      <c r="D238" s="233" t="s">
        <v>107</v>
      </c>
      <c r="E238" s="233" t="s">
        <v>108</v>
      </c>
      <c r="F238" s="256">
        <v>0</v>
      </c>
      <c r="G238" s="256">
        <v>663.64272885019329</v>
      </c>
      <c r="H238" s="256">
        <v>631.49073713823964</v>
      </c>
      <c r="I238" s="256" t="s">
        <v>18</v>
      </c>
      <c r="J238" s="254"/>
      <c r="K238" s="254"/>
      <c r="L238" s="254"/>
      <c r="M238" s="254"/>
      <c r="N238" s="254"/>
      <c r="O238" s="254"/>
    </row>
    <row r="239" spans="1:15" s="213" customFormat="1">
      <c r="A239" s="233" t="s">
        <v>19</v>
      </c>
      <c r="B239" s="233" t="s">
        <v>31</v>
      </c>
      <c r="C239" s="233" t="s">
        <v>45</v>
      </c>
      <c r="D239" s="233" t="s">
        <v>109</v>
      </c>
      <c r="E239" s="233" t="s">
        <v>110</v>
      </c>
      <c r="F239" s="256">
        <v>0</v>
      </c>
      <c r="G239" s="256">
        <v>552.82048461178795</v>
      </c>
      <c r="H239" s="256">
        <v>540.9333118036493</v>
      </c>
      <c r="I239" s="256" t="s">
        <v>18</v>
      </c>
      <c r="J239" s="254"/>
      <c r="K239" s="254"/>
      <c r="L239" s="254"/>
      <c r="M239" s="254"/>
      <c r="N239" s="254"/>
      <c r="O239" s="254"/>
    </row>
    <row r="240" spans="1:15" s="213" customFormat="1">
      <c r="A240" s="233" t="s">
        <v>21</v>
      </c>
      <c r="B240" s="233" t="s">
        <v>37</v>
      </c>
      <c r="C240" s="233" t="s">
        <v>59</v>
      </c>
      <c r="D240" s="233" t="s">
        <v>111</v>
      </c>
      <c r="E240" s="233" t="s">
        <v>112</v>
      </c>
      <c r="F240" s="256">
        <v>0</v>
      </c>
      <c r="G240" s="256">
        <v>647.35465346709054</v>
      </c>
      <c r="H240" s="256">
        <v>580.77005807700573</v>
      </c>
      <c r="I240" s="256" t="s">
        <v>18</v>
      </c>
      <c r="J240" s="254"/>
      <c r="K240" s="254"/>
      <c r="L240" s="254"/>
      <c r="M240" s="254"/>
      <c r="N240" s="254"/>
      <c r="O240" s="254"/>
    </row>
    <row r="241" spans="1:15" s="213" customFormat="1">
      <c r="A241" s="233" t="s">
        <v>23</v>
      </c>
      <c r="B241" s="233" t="s">
        <v>39</v>
      </c>
      <c r="C241" s="233" t="s">
        <v>69</v>
      </c>
      <c r="D241" s="233" t="s">
        <v>113</v>
      </c>
      <c r="E241" s="233" t="s">
        <v>114</v>
      </c>
      <c r="F241" s="256">
        <v>0</v>
      </c>
      <c r="G241" s="256">
        <v>411.17515327288078</v>
      </c>
      <c r="H241" s="256">
        <v>379.64802724950329</v>
      </c>
      <c r="I241" s="256" t="s">
        <v>18</v>
      </c>
      <c r="J241" s="254"/>
      <c r="K241" s="254"/>
      <c r="L241" s="254"/>
      <c r="M241" s="254"/>
      <c r="N241" s="254"/>
      <c r="O241" s="254"/>
    </row>
    <row r="242" spans="1:15" s="213" customFormat="1">
      <c r="A242" s="233" t="s">
        <v>21</v>
      </c>
      <c r="B242" s="233" t="s">
        <v>37</v>
      </c>
      <c r="C242" s="233" t="s">
        <v>57</v>
      </c>
      <c r="D242" s="233" t="s">
        <v>115</v>
      </c>
      <c r="E242" s="233" t="s">
        <v>116</v>
      </c>
      <c r="F242" s="256">
        <v>0</v>
      </c>
      <c r="G242" s="256">
        <v>452.81533009581307</v>
      </c>
      <c r="H242" s="256">
        <v>384.17455533387107</v>
      </c>
      <c r="I242" s="256" t="s">
        <v>18</v>
      </c>
      <c r="J242" s="254"/>
      <c r="K242" s="254"/>
      <c r="L242" s="254"/>
      <c r="M242" s="254"/>
      <c r="N242" s="254"/>
      <c r="O242" s="254"/>
    </row>
    <row r="243" spans="1:15" s="213" customFormat="1">
      <c r="A243" s="233" t="s">
        <v>19</v>
      </c>
      <c r="B243" s="233" t="s">
        <v>29</v>
      </c>
      <c r="C243" s="233" t="s">
        <v>51</v>
      </c>
      <c r="D243" s="233" t="s">
        <v>117</v>
      </c>
      <c r="E243" s="233" t="s">
        <v>118</v>
      </c>
      <c r="F243" s="256">
        <v>0</v>
      </c>
      <c r="G243" s="256">
        <v>569.73337967330315</v>
      </c>
      <c r="H243" s="256">
        <v>547.17898832684818</v>
      </c>
      <c r="I243" s="256" t="s">
        <v>18</v>
      </c>
      <c r="J243" s="254"/>
      <c r="K243" s="254"/>
      <c r="L243" s="254"/>
      <c r="M243" s="254"/>
      <c r="N243" s="254"/>
      <c r="O243" s="254"/>
    </row>
    <row r="244" spans="1:15" s="213" customFormat="1">
      <c r="A244" s="233" t="s">
        <v>19</v>
      </c>
      <c r="B244" s="233" t="s">
        <v>29</v>
      </c>
      <c r="C244" s="233" t="s">
        <v>51</v>
      </c>
      <c r="D244" s="233" t="s">
        <v>119</v>
      </c>
      <c r="E244" s="233" t="s">
        <v>120</v>
      </c>
      <c r="F244" s="256">
        <v>0</v>
      </c>
      <c r="G244" s="256">
        <v>726.71837072997459</v>
      </c>
      <c r="H244" s="256">
        <v>679.18613763678059</v>
      </c>
      <c r="I244" s="256" t="s">
        <v>18</v>
      </c>
      <c r="J244" s="254"/>
      <c r="K244" s="254"/>
      <c r="L244" s="254"/>
      <c r="M244" s="254"/>
      <c r="N244" s="254"/>
      <c r="O244" s="254"/>
    </row>
    <row r="245" spans="1:15" s="213" customFormat="1">
      <c r="A245" s="233" t="s">
        <v>23</v>
      </c>
      <c r="B245" s="233" t="s">
        <v>39</v>
      </c>
      <c r="C245" s="233" t="s">
        <v>69</v>
      </c>
      <c r="D245" s="233" t="s">
        <v>121</v>
      </c>
      <c r="E245" s="233" t="s">
        <v>122</v>
      </c>
      <c r="F245" s="256">
        <v>0</v>
      </c>
      <c r="G245" s="256">
        <v>313.47962382445138</v>
      </c>
      <c r="H245" s="256">
        <v>220.58823529411765</v>
      </c>
      <c r="I245" s="256" t="s">
        <v>18</v>
      </c>
      <c r="J245" s="254"/>
      <c r="K245" s="254"/>
      <c r="L245" s="254"/>
      <c r="M245" s="254"/>
      <c r="N245" s="254"/>
      <c r="O245" s="254"/>
    </row>
    <row r="246" spans="1:15" s="213" customFormat="1">
      <c r="A246" s="233" t="s">
        <v>25</v>
      </c>
      <c r="B246" s="233" t="s">
        <v>43</v>
      </c>
      <c r="C246" s="233" t="s">
        <v>61</v>
      </c>
      <c r="D246" s="233" t="s">
        <v>123</v>
      </c>
      <c r="E246" s="233" t="s">
        <v>124</v>
      </c>
      <c r="F246" s="256">
        <v>0</v>
      </c>
      <c r="G246" s="256">
        <v>478.13312151521927</v>
      </c>
      <c r="H246" s="256">
        <v>467.90334022610301</v>
      </c>
      <c r="I246" s="256" t="s">
        <v>18</v>
      </c>
      <c r="J246" s="254"/>
      <c r="K246" s="254"/>
      <c r="L246" s="254"/>
      <c r="M246" s="254"/>
      <c r="N246" s="254"/>
      <c r="O246" s="254"/>
    </row>
    <row r="247" spans="1:15" s="213" customFormat="1">
      <c r="A247" s="233" t="s">
        <v>19</v>
      </c>
      <c r="B247" s="233" t="s">
        <v>27</v>
      </c>
      <c r="C247" s="233" t="s">
        <v>49</v>
      </c>
      <c r="D247" s="233" t="s">
        <v>125</v>
      </c>
      <c r="E247" s="233" t="s">
        <v>126</v>
      </c>
      <c r="F247" s="256">
        <v>0</v>
      </c>
      <c r="G247" s="256">
        <v>729.27240295256775</v>
      </c>
      <c r="H247" s="256">
        <v>715.49431955523323</v>
      </c>
      <c r="I247" s="256" t="s">
        <v>18</v>
      </c>
      <c r="J247" s="254"/>
      <c r="K247" s="254"/>
      <c r="L247" s="254"/>
      <c r="M247" s="254"/>
      <c r="N247" s="254"/>
      <c r="O247" s="254"/>
    </row>
    <row r="248" spans="1:15" s="213" customFormat="1">
      <c r="A248" s="233" t="s">
        <v>21</v>
      </c>
      <c r="B248" s="233" t="s">
        <v>35</v>
      </c>
      <c r="C248" s="233" t="s">
        <v>55</v>
      </c>
      <c r="D248" s="233" t="s">
        <v>127</v>
      </c>
      <c r="E248" s="233" t="s">
        <v>128</v>
      </c>
      <c r="F248" s="256">
        <v>0</v>
      </c>
      <c r="G248" s="256">
        <v>701.63920973267955</v>
      </c>
      <c r="H248" s="256">
        <v>588.94011088320713</v>
      </c>
      <c r="I248" s="256" t="s">
        <v>18</v>
      </c>
      <c r="J248" s="254"/>
      <c r="K248" s="254"/>
      <c r="L248" s="254"/>
      <c r="M248" s="254"/>
      <c r="N248" s="254"/>
      <c r="O248" s="254"/>
    </row>
    <row r="249" spans="1:15" s="213" customFormat="1">
      <c r="A249" s="233" t="s">
        <v>23</v>
      </c>
      <c r="B249" s="233" t="s">
        <v>39</v>
      </c>
      <c r="C249" s="233" t="s">
        <v>69</v>
      </c>
      <c r="D249" s="233" t="s">
        <v>129</v>
      </c>
      <c r="E249" s="233" t="s">
        <v>130</v>
      </c>
      <c r="F249" s="256">
        <v>0</v>
      </c>
      <c r="G249" s="256">
        <v>430.25362318840581</v>
      </c>
      <c r="H249" s="256">
        <v>423.63433667781493</v>
      </c>
      <c r="I249" s="256" t="s">
        <v>18</v>
      </c>
      <c r="J249" s="254"/>
      <c r="K249" s="254"/>
      <c r="L249" s="254"/>
      <c r="M249" s="254"/>
      <c r="N249" s="254"/>
      <c r="O249" s="254"/>
    </row>
    <row r="250" spans="1:15" s="213" customFormat="1">
      <c r="A250" s="233" t="s">
        <v>19</v>
      </c>
      <c r="B250" s="233" t="s">
        <v>29</v>
      </c>
      <c r="C250" s="233" t="s">
        <v>49</v>
      </c>
      <c r="D250" s="233" t="s">
        <v>131</v>
      </c>
      <c r="E250" s="233" t="s">
        <v>132</v>
      </c>
      <c r="F250" s="256">
        <v>0</v>
      </c>
      <c r="G250" s="256">
        <v>607.1318103486368</v>
      </c>
      <c r="H250" s="256">
        <v>603.20436042979395</v>
      </c>
      <c r="I250" s="256" t="s">
        <v>18</v>
      </c>
      <c r="J250" s="254"/>
      <c r="K250" s="254"/>
      <c r="L250" s="254"/>
      <c r="M250" s="254"/>
      <c r="N250" s="254"/>
      <c r="O250" s="254"/>
    </row>
    <row r="251" spans="1:15" s="213" customFormat="1">
      <c r="A251" s="233" t="s">
        <v>19</v>
      </c>
      <c r="B251" s="233" t="s">
        <v>27</v>
      </c>
      <c r="C251" s="233" t="s">
        <v>49</v>
      </c>
      <c r="D251" s="233" t="s">
        <v>133</v>
      </c>
      <c r="E251" s="233" t="s">
        <v>134</v>
      </c>
      <c r="F251" s="256">
        <v>0</v>
      </c>
      <c r="G251" s="256">
        <v>991.66997223324086</v>
      </c>
      <c r="H251" s="256">
        <v>926.15159639288322</v>
      </c>
      <c r="I251" s="256" t="s">
        <v>18</v>
      </c>
      <c r="J251" s="254"/>
      <c r="K251" s="254"/>
      <c r="L251" s="254"/>
      <c r="M251" s="254"/>
      <c r="N251" s="254"/>
      <c r="O251" s="254"/>
    </row>
    <row r="252" spans="1:15" s="213" customFormat="1">
      <c r="A252" s="233" t="s">
        <v>21</v>
      </c>
      <c r="B252" s="233" t="s">
        <v>33</v>
      </c>
      <c r="C252" s="233" t="s">
        <v>53</v>
      </c>
      <c r="D252" s="233" t="s">
        <v>135</v>
      </c>
      <c r="E252" s="233" t="s">
        <v>136</v>
      </c>
      <c r="F252" s="256">
        <v>0</v>
      </c>
      <c r="G252" s="256">
        <v>588.14770696843357</v>
      </c>
      <c r="H252" s="256">
        <v>546.48826153016716</v>
      </c>
      <c r="I252" s="256" t="s">
        <v>18</v>
      </c>
      <c r="J252" s="254"/>
      <c r="K252" s="254"/>
      <c r="L252" s="254"/>
      <c r="M252" s="254"/>
      <c r="N252" s="254"/>
      <c r="O252" s="254"/>
    </row>
    <row r="253" spans="1:15" s="213" customFormat="1">
      <c r="A253" s="233" t="s">
        <v>21</v>
      </c>
      <c r="B253" s="233" t="s">
        <v>33</v>
      </c>
      <c r="C253" s="233" t="s">
        <v>53</v>
      </c>
      <c r="D253" s="233" t="s">
        <v>137</v>
      </c>
      <c r="E253" s="233" t="s">
        <v>138</v>
      </c>
      <c r="F253" s="256">
        <v>0</v>
      </c>
      <c r="G253" s="256">
        <v>689.93633769247651</v>
      </c>
      <c r="H253" s="256">
        <v>669.88704106591933</v>
      </c>
      <c r="I253" s="256" t="s">
        <v>18</v>
      </c>
      <c r="J253" s="254"/>
      <c r="K253" s="254"/>
      <c r="L253" s="254"/>
      <c r="M253" s="254"/>
      <c r="N253" s="254"/>
      <c r="O253" s="254"/>
    </row>
    <row r="254" spans="1:15" s="213" customFormat="1">
      <c r="A254" s="233" t="s">
        <v>25</v>
      </c>
      <c r="B254" s="233" t="s">
        <v>43</v>
      </c>
      <c r="C254" s="233" t="s">
        <v>61</v>
      </c>
      <c r="D254" s="233" t="s">
        <v>139</v>
      </c>
      <c r="E254" s="233" t="s">
        <v>140</v>
      </c>
      <c r="F254" s="256">
        <v>0</v>
      </c>
      <c r="G254" s="256">
        <v>527.06024083426109</v>
      </c>
      <c r="H254" s="256">
        <v>516.96488858879127</v>
      </c>
      <c r="I254" s="256" t="s">
        <v>18</v>
      </c>
      <c r="J254" s="254"/>
      <c r="K254" s="254"/>
      <c r="L254" s="254"/>
      <c r="M254" s="254"/>
      <c r="N254" s="254"/>
      <c r="O254" s="254"/>
    </row>
    <row r="255" spans="1:15" s="213" customFormat="1">
      <c r="A255" s="233" t="s">
        <v>19</v>
      </c>
      <c r="B255" s="233" t="s">
        <v>31</v>
      </c>
      <c r="C255" s="233" t="s">
        <v>45</v>
      </c>
      <c r="D255" s="233" t="s">
        <v>141</v>
      </c>
      <c r="E255" s="233" t="s">
        <v>142</v>
      </c>
      <c r="F255" s="256">
        <v>0</v>
      </c>
      <c r="G255" s="256">
        <v>714.63375020302101</v>
      </c>
      <c r="H255" s="256">
        <v>662.23986612785495</v>
      </c>
      <c r="I255" s="256" t="s">
        <v>18</v>
      </c>
      <c r="J255" s="254"/>
      <c r="K255" s="254"/>
      <c r="L255" s="254"/>
      <c r="M255" s="254"/>
      <c r="N255" s="254"/>
      <c r="O255" s="254"/>
    </row>
    <row r="256" spans="1:15" s="213" customFormat="1">
      <c r="A256" s="233" t="s">
        <v>25</v>
      </c>
      <c r="B256" s="233" t="s">
        <v>43</v>
      </c>
      <c r="C256" s="233" t="s">
        <v>67</v>
      </c>
      <c r="D256" s="233" t="s">
        <v>143</v>
      </c>
      <c r="E256" s="233" t="s">
        <v>144</v>
      </c>
      <c r="F256" s="256">
        <v>0</v>
      </c>
      <c r="G256" s="256">
        <v>499.62636636949759</v>
      </c>
      <c r="H256" s="256">
        <v>468.65697031555663</v>
      </c>
      <c r="I256" s="256" t="s">
        <v>18</v>
      </c>
      <c r="J256" s="254"/>
      <c r="K256" s="254"/>
      <c r="L256" s="254"/>
      <c r="M256" s="254"/>
      <c r="N256" s="254"/>
      <c r="O256" s="254"/>
    </row>
    <row r="257" spans="1:15" s="213" customFormat="1">
      <c r="A257" s="233" t="s">
        <v>21</v>
      </c>
      <c r="B257" s="233" t="s">
        <v>35</v>
      </c>
      <c r="C257" s="233" t="s">
        <v>55</v>
      </c>
      <c r="D257" s="233" t="s">
        <v>145</v>
      </c>
      <c r="E257" s="233" t="s">
        <v>146</v>
      </c>
      <c r="F257" s="256">
        <v>0</v>
      </c>
      <c r="G257" s="256">
        <v>767.07950459448659</v>
      </c>
      <c r="H257" s="256">
        <v>700.2312981210988</v>
      </c>
      <c r="I257" s="256" t="s">
        <v>18</v>
      </c>
      <c r="J257" s="254"/>
      <c r="K257" s="254"/>
      <c r="L257" s="254"/>
      <c r="M257" s="254"/>
      <c r="N257" s="254"/>
      <c r="O257" s="254"/>
    </row>
    <row r="258" spans="1:15" s="213" customFormat="1">
      <c r="A258" s="233" t="s">
        <v>23</v>
      </c>
      <c r="B258" s="233" t="s">
        <v>39</v>
      </c>
      <c r="C258" s="233" t="s">
        <v>69</v>
      </c>
      <c r="D258" s="233" t="s">
        <v>147</v>
      </c>
      <c r="E258" s="233" t="s">
        <v>148</v>
      </c>
      <c r="F258" s="256">
        <v>0</v>
      </c>
      <c r="G258" s="256">
        <v>303.63604159813769</v>
      </c>
      <c r="H258" s="256">
        <v>309.37530937530937</v>
      </c>
      <c r="I258" s="256" t="s">
        <v>18</v>
      </c>
      <c r="J258" s="254"/>
      <c r="K258" s="254"/>
      <c r="L258" s="254"/>
      <c r="M258" s="254"/>
      <c r="N258" s="254"/>
      <c r="O258" s="254"/>
    </row>
    <row r="259" spans="1:15" s="213" customFormat="1">
      <c r="A259" s="233" t="s">
        <v>19</v>
      </c>
      <c r="B259" s="233" t="s">
        <v>31</v>
      </c>
      <c r="C259" s="233" t="s">
        <v>45</v>
      </c>
      <c r="D259" s="233" t="s">
        <v>149</v>
      </c>
      <c r="E259" s="233" t="s">
        <v>150</v>
      </c>
      <c r="F259" s="256">
        <v>0</v>
      </c>
      <c r="G259" s="256">
        <v>713.30215479277024</v>
      </c>
      <c r="H259" s="256">
        <v>702.21318223642788</v>
      </c>
      <c r="I259" s="256" t="s">
        <v>18</v>
      </c>
      <c r="J259" s="254"/>
      <c r="K259" s="254"/>
      <c r="L259" s="254"/>
      <c r="M259" s="254"/>
      <c r="N259" s="254"/>
      <c r="O259" s="254"/>
    </row>
    <row r="260" spans="1:15" s="213" customFormat="1">
      <c r="A260" s="233" t="s">
        <v>25</v>
      </c>
      <c r="B260" s="233" t="s">
        <v>41</v>
      </c>
      <c r="C260" s="233" t="s">
        <v>63</v>
      </c>
      <c r="D260" s="233" t="s">
        <v>151</v>
      </c>
      <c r="E260" s="233" t="s">
        <v>152</v>
      </c>
      <c r="F260" s="256">
        <v>0</v>
      </c>
      <c r="G260" s="256">
        <v>568.76667042338181</v>
      </c>
      <c r="H260" s="256">
        <v>551.49227320986199</v>
      </c>
      <c r="I260" s="256" t="s">
        <v>18</v>
      </c>
      <c r="J260" s="254"/>
      <c r="K260" s="254"/>
      <c r="L260" s="254"/>
      <c r="M260" s="254"/>
      <c r="N260" s="254"/>
      <c r="O260" s="254"/>
    </row>
    <row r="261" spans="1:15" s="213" customFormat="1">
      <c r="A261" s="233" t="s">
        <v>23</v>
      </c>
      <c r="B261" s="233" t="s">
        <v>39</v>
      </c>
      <c r="C261" s="233" t="s">
        <v>69</v>
      </c>
      <c r="D261" s="233" t="s">
        <v>153</v>
      </c>
      <c r="E261" s="233" t="s">
        <v>154</v>
      </c>
      <c r="F261" s="256">
        <v>0</v>
      </c>
      <c r="G261" s="256">
        <v>432.73391672276182</v>
      </c>
      <c r="H261" s="256">
        <v>428.11273635390654</v>
      </c>
      <c r="I261" s="256" t="s">
        <v>18</v>
      </c>
      <c r="J261" s="254"/>
      <c r="K261" s="254"/>
      <c r="L261" s="254"/>
      <c r="M261" s="254"/>
      <c r="N261" s="254"/>
      <c r="O261" s="254"/>
    </row>
    <row r="262" spans="1:15" s="213" customFormat="1">
      <c r="A262" s="233" t="s">
        <v>21</v>
      </c>
      <c r="B262" s="233" t="s">
        <v>37</v>
      </c>
      <c r="C262" s="233" t="s">
        <v>59</v>
      </c>
      <c r="D262" s="233" t="s">
        <v>155</v>
      </c>
      <c r="E262" s="233" t="s">
        <v>156</v>
      </c>
      <c r="F262" s="256">
        <v>0</v>
      </c>
      <c r="G262" s="256">
        <v>600.26942325276229</v>
      </c>
      <c r="H262" s="256">
        <v>602.12855015679361</v>
      </c>
      <c r="I262" s="256" t="s">
        <v>18</v>
      </c>
      <c r="J262" s="254"/>
      <c r="K262" s="254"/>
      <c r="L262" s="254"/>
      <c r="M262" s="254"/>
      <c r="N262" s="254"/>
      <c r="O262" s="254"/>
    </row>
    <row r="263" spans="1:15" s="213" customFormat="1">
      <c r="A263" s="233" t="s">
        <v>19</v>
      </c>
      <c r="B263" s="233" t="s">
        <v>27</v>
      </c>
      <c r="C263" s="233" t="s">
        <v>49</v>
      </c>
      <c r="D263" s="233" t="s">
        <v>157</v>
      </c>
      <c r="E263" s="233" t="s">
        <v>158</v>
      </c>
      <c r="F263" s="256">
        <v>0</v>
      </c>
      <c r="G263" s="256">
        <v>848.42077441522406</v>
      </c>
      <c r="H263" s="256">
        <v>819.07345575959937</v>
      </c>
      <c r="I263" s="256" t="s">
        <v>18</v>
      </c>
      <c r="J263" s="254"/>
      <c r="K263" s="254"/>
      <c r="L263" s="254"/>
      <c r="M263" s="254"/>
      <c r="N263" s="254"/>
      <c r="O263" s="254"/>
    </row>
    <row r="264" spans="1:15" s="213" customFormat="1">
      <c r="A264" s="233" t="s">
        <v>25</v>
      </c>
      <c r="B264" s="233" t="s">
        <v>43</v>
      </c>
      <c r="C264" s="233" t="s">
        <v>65</v>
      </c>
      <c r="D264" s="233" t="s">
        <v>159</v>
      </c>
      <c r="E264" s="233" t="s">
        <v>160</v>
      </c>
      <c r="F264" s="256">
        <v>0</v>
      </c>
      <c r="G264" s="256">
        <v>767.37291900580783</v>
      </c>
      <c r="H264" s="256">
        <v>711.89807953076217</v>
      </c>
      <c r="I264" s="256" t="s">
        <v>18</v>
      </c>
      <c r="J264" s="254"/>
      <c r="K264" s="254"/>
      <c r="L264" s="254"/>
      <c r="M264" s="254"/>
      <c r="N264" s="254"/>
      <c r="O264" s="254"/>
    </row>
    <row r="265" spans="1:15" s="213" customFormat="1">
      <c r="A265" s="233" t="s">
        <v>23</v>
      </c>
      <c r="B265" s="233" t="s">
        <v>39</v>
      </c>
      <c r="C265" s="233" t="s">
        <v>69</v>
      </c>
      <c r="D265" s="233" t="s">
        <v>161</v>
      </c>
      <c r="E265" s="233" t="s">
        <v>162</v>
      </c>
      <c r="F265" s="256">
        <v>0</v>
      </c>
      <c r="G265" s="256">
        <v>656.51726462968873</v>
      </c>
      <c r="H265" s="256">
        <v>648.82966477133982</v>
      </c>
      <c r="I265" s="256" t="s">
        <v>18</v>
      </c>
      <c r="J265" s="254"/>
      <c r="K265" s="254"/>
      <c r="L265" s="254"/>
      <c r="M265" s="254"/>
      <c r="N265" s="254"/>
      <c r="O265" s="254"/>
    </row>
    <row r="266" spans="1:15" s="213" customFormat="1">
      <c r="A266" s="233" t="s">
        <v>23</v>
      </c>
      <c r="B266" s="233" t="s">
        <v>39</v>
      </c>
      <c r="C266" s="233" t="s">
        <v>69</v>
      </c>
      <c r="D266" s="233" t="s">
        <v>163</v>
      </c>
      <c r="E266" s="233" t="s">
        <v>164</v>
      </c>
      <c r="F266" s="256">
        <v>0</v>
      </c>
      <c r="G266" s="256">
        <v>360.26490066225165</v>
      </c>
      <c r="H266" s="256">
        <v>356.9211669770329</v>
      </c>
      <c r="I266" s="256" t="s">
        <v>18</v>
      </c>
      <c r="J266" s="254"/>
      <c r="K266" s="254"/>
      <c r="L266" s="254"/>
      <c r="M266" s="254"/>
      <c r="N266" s="254"/>
      <c r="O266" s="254"/>
    </row>
    <row r="267" spans="1:15" s="213" customFormat="1">
      <c r="A267" s="233" t="s">
        <v>19</v>
      </c>
      <c r="B267" s="233" t="s">
        <v>29</v>
      </c>
      <c r="C267" s="233" t="s">
        <v>51</v>
      </c>
      <c r="D267" s="233" t="s">
        <v>165</v>
      </c>
      <c r="E267" s="233" t="s">
        <v>166</v>
      </c>
      <c r="F267" s="256">
        <v>0</v>
      </c>
      <c r="G267" s="256">
        <v>637.70047113691521</v>
      </c>
      <c r="H267" s="256">
        <v>640.69826825757934</v>
      </c>
      <c r="I267" s="256" t="s">
        <v>18</v>
      </c>
      <c r="J267" s="254"/>
      <c r="K267" s="254"/>
      <c r="L267" s="254"/>
      <c r="M267" s="254"/>
      <c r="N267" s="254"/>
      <c r="O267" s="254"/>
    </row>
    <row r="268" spans="1:15" s="213" customFormat="1">
      <c r="A268" s="233" t="s">
        <v>23</v>
      </c>
      <c r="B268" s="233" t="s">
        <v>39</v>
      </c>
      <c r="C268" s="233" t="s">
        <v>69</v>
      </c>
      <c r="D268" s="233" t="s">
        <v>167</v>
      </c>
      <c r="E268" s="233" t="s">
        <v>168</v>
      </c>
      <c r="F268" s="256">
        <v>0</v>
      </c>
      <c r="G268" s="256">
        <v>658.56404269513007</v>
      </c>
      <c r="H268" s="256">
        <v>594.23910100189539</v>
      </c>
      <c r="I268" s="256" t="s">
        <v>18</v>
      </c>
      <c r="J268" s="254"/>
      <c r="K268" s="254"/>
      <c r="L268" s="254"/>
      <c r="M268" s="254"/>
      <c r="N268" s="254"/>
      <c r="O268" s="254"/>
    </row>
    <row r="269" spans="1:15" s="213" customFormat="1">
      <c r="A269" s="233" t="s">
        <v>25</v>
      </c>
      <c r="B269" s="233" t="s">
        <v>41</v>
      </c>
      <c r="C269" s="233" t="s">
        <v>67</v>
      </c>
      <c r="D269" s="233" t="s">
        <v>169</v>
      </c>
      <c r="E269" s="233" t="s">
        <v>170</v>
      </c>
      <c r="F269" s="256">
        <v>0</v>
      </c>
      <c r="G269" s="256">
        <v>602.43823182553388</v>
      </c>
      <c r="H269" s="256">
        <v>586.57940613300559</v>
      </c>
      <c r="I269" s="256" t="s">
        <v>18</v>
      </c>
      <c r="J269" s="254"/>
      <c r="K269" s="254"/>
      <c r="L269" s="254"/>
      <c r="M269" s="254"/>
      <c r="N269" s="254"/>
      <c r="O269" s="254"/>
    </row>
    <row r="270" spans="1:15" s="213" customFormat="1">
      <c r="A270" s="233" t="s">
        <v>23</v>
      </c>
      <c r="B270" s="233" t="s">
        <v>39</v>
      </c>
      <c r="C270" s="233" t="s">
        <v>69</v>
      </c>
      <c r="D270" s="233" t="s">
        <v>171</v>
      </c>
      <c r="E270" s="233" t="s">
        <v>172</v>
      </c>
      <c r="F270" s="256">
        <v>0</v>
      </c>
      <c r="G270" s="256">
        <v>438.15164915412396</v>
      </c>
      <c r="H270" s="256">
        <v>414.97055685096632</v>
      </c>
      <c r="I270" s="256" t="s">
        <v>18</v>
      </c>
      <c r="J270" s="254"/>
      <c r="K270" s="254"/>
      <c r="L270" s="254"/>
      <c r="M270" s="254"/>
      <c r="N270" s="254"/>
      <c r="O270" s="254"/>
    </row>
    <row r="271" spans="1:15" s="213" customFormat="1">
      <c r="A271" s="233" t="s">
        <v>23</v>
      </c>
      <c r="B271" s="233" t="s">
        <v>39</v>
      </c>
      <c r="C271" s="233" t="s">
        <v>69</v>
      </c>
      <c r="D271" s="233" t="s">
        <v>173</v>
      </c>
      <c r="E271" s="233" t="s">
        <v>174</v>
      </c>
      <c r="F271" s="256">
        <v>0</v>
      </c>
      <c r="G271" s="256">
        <v>385.11264544879378</v>
      </c>
      <c r="H271" s="256">
        <v>378.89039242219212</v>
      </c>
      <c r="I271" s="256" t="s">
        <v>18</v>
      </c>
      <c r="J271" s="254"/>
      <c r="K271" s="254"/>
      <c r="L271" s="254"/>
      <c r="M271" s="254"/>
      <c r="N271" s="254"/>
      <c r="O271" s="254"/>
    </row>
    <row r="272" spans="1:15" s="213" customFormat="1">
      <c r="A272" s="233" t="s">
        <v>19</v>
      </c>
      <c r="B272" s="233" t="s">
        <v>27</v>
      </c>
      <c r="C272" s="233" t="s">
        <v>49</v>
      </c>
      <c r="D272" s="233" t="s">
        <v>175</v>
      </c>
      <c r="E272" s="233" t="s">
        <v>176</v>
      </c>
      <c r="F272" s="256">
        <v>0</v>
      </c>
      <c r="G272" s="256">
        <v>817.08882922843475</v>
      </c>
      <c r="H272" s="256">
        <v>809.10824712477609</v>
      </c>
      <c r="I272" s="256" t="s">
        <v>18</v>
      </c>
      <c r="J272" s="254"/>
      <c r="K272" s="254"/>
      <c r="L272" s="254"/>
      <c r="M272" s="254"/>
      <c r="N272" s="254"/>
      <c r="O272" s="254"/>
    </row>
    <row r="273" spans="1:15" s="213" customFormat="1">
      <c r="A273" s="233" t="s">
        <v>23</v>
      </c>
      <c r="B273" s="233" t="s">
        <v>39</v>
      </c>
      <c r="C273" s="233" t="s">
        <v>69</v>
      </c>
      <c r="D273" s="233" t="s">
        <v>177</v>
      </c>
      <c r="E273" s="233" t="s">
        <v>178</v>
      </c>
      <c r="F273" s="256">
        <v>0</v>
      </c>
      <c r="G273" s="256">
        <v>623.05295950155767</v>
      </c>
      <c r="H273" s="256">
        <v>604.02538214963261</v>
      </c>
      <c r="I273" s="256" t="s">
        <v>18</v>
      </c>
      <c r="J273" s="254"/>
      <c r="K273" s="254"/>
      <c r="L273" s="254"/>
      <c r="M273" s="254"/>
      <c r="N273" s="254"/>
      <c r="O273" s="254"/>
    </row>
    <row r="274" spans="1:15" s="213" customFormat="1">
      <c r="A274" s="233" t="s">
        <v>21</v>
      </c>
      <c r="B274" s="233" t="s">
        <v>35</v>
      </c>
      <c r="C274" s="233" t="s">
        <v>55</v>
      </c>
      <c r="D274" s="233" t="s">
        <v>179</v>
      </c>
      <c r="E274" s="233" t="s">
        <v>180</v>
      </c>
      <c r="F274" s="256">
        <v>0</v>
      </c>
      <c r="G274" s="256">
        <v>683.06010928961746</v>
      </c>
      <c r="H274" s="256">
        <v>687.51991986522785</v>
      </c>
      <c r="I274" s="256" t="s">
        <v>18</v>
      </c>
      <c r="J274" s="254"/>
      <c r="K274" s="254"/>
      <c r="L274" s="254"/>
      <c r="M274" s="254"/>
      <c r="N274" s="254"/>
      <c r="O274" s="254"/>
    </row>
    <row r="275" spans="1:15" s="213" customFormat="1">
      <c r="A275" s="233" t="s">
        <v>21</v>
      </c>
      <c r="B275" s="233" t="s">
        <v>37</v>
      </c>
      <c r="C275" s="233" t="s">
        <v>57</v>
      </c>
      <c r="D275" s="233" t="s">
        <v>181</v>
      </c>
      <c r="E275" s="233" t="s">
        <v>182</v>
      </c>
      <c r="F275" s="256">
        <v>0</v>
      </c>
      <c r="G275" s="256">
        <v>602.37498888848222</v>
      </c>
      <c r="H275" s="256">
        <v>564.50948911119337</v>
      </c>
      <c r="I275" s="256" t="s">
        <v>18</v>
      </c>
      <c r="J275" s="254"/>
      <c r="K275" s="254"/>
      <c r="L275" s="254"/>
      <c r="M275" s="254"/>
      <c r="N275" s="254"/>
      <c r="O275" s="254"/>
    </row>
    <row r="276" spans="1:15" s="213" customFormat="1">
      <c r="A276" s="233" t="s">
        <v>23</v>
      </c>
      <c r="B276" s="233" t="s">
        <v>39</v>
      </c>
      <c r="C276" s="233" t="s">
        <v>69</v>
      </c>
      <c r="D276" s="233" t="s">
        <v>183</v>
      </c>
      <c r="E276" s="233" t="s">
        <v>184</v>
      </c>
      <c r="F276" s="256">
        <v>0</v>
      </c>
      <c r="G276" s="256">
        <v>270.26324679712064</v>
      </c>
      <c r="H276" s="256">
        <v>267.14615977395323</v>
      </c>
      <c r="I276" s="256" t="s">
        <v>18</v>
      </c>
      <c r="J276" s="254"/>
      <c r="K276" s="254"/>
      <c r="L276" s="254"/>
      <c r="M276" s="254"/>
      <c r="N276" s="254"/>
      <c r="O276" s="254"/>
    </row>
    <row r="277" spans="1:15" s="213" customFormat="1">
      <c r="A277" s="233" t="s">
        <v>23</v>
      </c>
      <c r="B277" s="233" t="s">
        <v>39</v>
      </c>
      <c r="C277" s="233" t="s">
        <v>69</v>
      </c>
      <c r="D277" s="233" t="s">
        <v>185</v>
      </c>
      <c r="E277" s="233" t="s">
        <v>186</v>
      </c>
      <c r="F277" s="256">
        <v>0</v>
      </c>
      <c r="G277" s="256">
        <v>439.96209557330445</v>
      </c>
      <c r="H277" s="256">
        <v>328.77432930036821</v>
      </c>
      <c r="I277" s="256" t="s">
        <v>18</v>
      </c>
      <c r="J277" s="254"/>
      <c r="K277" s="254"/>
      <c r="L277" s="254"/>
      <c r="M277" s="254"/>
      <c r="N277" s="254"/>
      <c r="O277" s="254"/>
    </row>
    <row r="278" spans="1:15" s="213" customFormat="1">
      <c r="A278" s="233" t="s">
        <v>25</v>
      </c>
      <c r="B278" s="233" t="s">
        <v>41</v>
      </c>
      <c r="C278" s="233" t="s">
        <v>67</v>
      </c>
      <c r="D278" s="233" t="s">
        <v>187</v>
      </c>
      <c r="E278" s="233" t="s">
        <v>188</v>
      </c>
      <c r="F278" s="256">
        <v>0</v>
      </c>
      <c r="G278" s="256">
        <v>826.17316589557174</v>
      </c>
      <c r="H278" s="256">
        <v>823.27853807325835</v>
      </c>
      <c r="I278" s="256" t="s">
        <v>18</v>
      </c>
      <c r="J278" s="254"/>
      <c r="K278" s="254"/>
      <c r="L278" s="254"/>
      <c r="M278" s="254"/>
      <c r="N278" s="254"/>
      <c r="O278" s="254"/>
    </row>
    <row r="279" spans="1:15" s="213" customFormat="1">
      <c r="A279" s="233" t="s">
        <v>23</v>
      </c>
      <c r="B279" s="233" t="s">
        <v>39</v>
      </c>
      <c r="C279" s="233" t="s">
        <v>69</v>
      </c>
      <c r="D279" s="233" t="s">
        <v>189</v>
      </c>
      <c r="E279" s="233" t="s">
        <v>190</v>
      </c>
      <c r="F279" s="256">
        <v>0</v>
      </c>
      <c r="G279" s="256">
        <v>586.1963502905495</v>
      </c>
      <c r="H279" s="256">
        <v>524.73763118440786</v>
      </c>
      <c r="I279" s="256" t="s">
        <v>18</v>
      </c>
      <c r="J279" s="254"/>
      <c r="K279" s="254"/>
      <c r="L279" s="254"/>
      <c r="M279" s="254"/>
      <c r="N279" s="254"/>
      <c r="O279" s="254"/>
    </row>
    <row r="280" spans="1:15" s="213" customFormat="1">
      <c r="A280" s="233" t="s">
        <v>23</v>
      </c>
      <c r="B280" s="233" t="s">
        <v>39</v>
      </c>
      <c r="C280" s="233" t="s">
        <v>69</v>
      </c>
      <c r="D280" s="233" t="s">
        <v>191</v>
      </c>
      <c r="E280" s="233" t="s">
        <v>192</v>
      </c>
      <c r="F280" s="256">
        <v>0</v>
      </c>
      <c r="G280" s="256">
        <v>196.41136248910101</v>
      </c>
      <c r="H280" s="256">
        <v>182.52530163079507</v>
      </c>
      <c r="I280" s="256" t="s">
        <v>18</v>
      </c>
      <c r="J280" s="254"/>
      <c r="K280" s="254"/>
      <c r="L280" s="254"/>
      <c r="M280" s="254"/>
      <c r="N280" s="254"/>
      <c r="O280" s="254"/>
    </row>
    <row r="281" spans="1:15" s="213" customFormat="1">
      <c r="A281" s="233" t="s">
        <v>25</v>
      </c>
      <c r="B281" s="233" t="s">
        <v>41</v>
      </c>
      <c r="C281" s="233" t="s">
        <v>63</v>
      </c>
      <c r="D281" s="233" t="s">
        <v>193</v>
      </c>
      <c r="E281" s="233" t="s">
        <v>194</v>
      </c>
      <c r="F281" s="256">
        <v>0</v>
      </c>
      <c r="G281" s="256">
        <v>527.3290934217988</v>
      </c>
      <c r="H281" s="256">
        <v>478.8959417065746</v>
      </c>
      <c r="I281" s="256" t="s">
        <v>18</v>
      </c>
      <c r="J281" s="254"/>
      <c r="K281" s="254"/>
      <c r="L281" s="254"/>
      <c r="M281" s="254"/>
      <c r="N281" s="254"/>
      <c r="O281" s="254"/>
    </row>
    <row r="282" spans="1:15" s="213" customFormat="1">
      <c r="A282" s="233" t="s">
        <v>19</v>
      </c>
      <c r="B282" s="233" t="s">
        <v>31</v>
      </c>
      <c r="C282" s="233" t="s">
        <v>45</v>
      </c>
      <c r="D282" s="233" t="s">
        <v>195</v>
      </c>
      <c r="E282" s="233" t="s">
        <v>196</v>
      </c>
      <c r="F282" s="256">
        <v>0</v>
      </c>
      <c r="G282" s="256">
        <v>780.44934962554191</v>
      </c>
      <c r="H282" s="256">
        <v>760.27684563758396</v>
      </c>
      <c r="I282" s="256" t="s">
        <v>18</v>
      </c>
      <c r="J282" s="254"/>
      <c r="K282" s="254"/>
      <c r="L282" s="254"/>
      <c r="M282" s="254"/>
      <c r="N282" s="254"/>
      <c r="O282" s="254"/>
    </row>
    <row r="283" spans="1:15" s="213" customFormat="1">
      <c r="A283" s="233" t="s">
        <v>23</v>
      </c>
      <c r="B283" s="233" t="s">
        <v>39</v>
      </c>
      <c r="C283" s="233" t="s">
        <v>69</v>
      </c>
      <c r="D283" s="233" t="s">
        <v>197</v>
      </c>
      <c r="E283" s="233" t="s">
        <v>198</v>
      </c>
      <c r="F283" s="256">
        <v>0</v>
      </c>
      <c r="G283" s="256">
        <v>404.37255599004624</v>
      </c>
      <c r="H283" s="256">
        <v>378.52419074138533</v>
      </c>
      <c r="I283" s="256" t="s">
        <v>18</v>
      </c>
      <c r="J283" s="254"/>
      <c r="K283" s="254"/>
      <c r="L283" s="254"/>
      <c r="M283" s="254"/>
      <c r="N283" s="254"/>
      <c r="O283" s="254"/>
    </row>
    <row r="284" spans="1:15" s="213" customFormat="1">
      <c r="A284" s="233" t="s">
        <v>19</v>
      </c>
      <c r="B284" s="233" t="s">
        <v>31</v>
      </c>
      <c r="C284" s="233" t="s">
        <v>45</v>
      </c>
      <c r="D284" s="233" t="s">
        <v>199</v>
      </c>
      <c r="E284" s="233" t="s">
        <v>200</v>
      </c>
      <c r="F284" s="256">
        <v>0</v>
      </c>
      <c r="G284" s="256">
        <v>512.77035712289717</v>
      </c>
      <c r="H284" s="256">
        <v>505.61644210008473</v>
      </c>
      <c r="I284" s="256" t="s">
        <v>18</v>
      </c>
      <c r="J284" s="254"/>
      <c r="K284" s="254"/>
      <c r="L284" s="254"/>
      <c r="M284" s="254"/>
      <c r="N284" s="254"/>
      <c r="O284" s="254"/>
    </row>
    <row r="285" spans="1:15" s="213" customFormat="1">
      <c r="A285" s="233" t="s">
        <v>19</v>
      </c>
      <c r="B285" s="233" t="s">
        <v>29</v>
      </c>
      <c r="C285" s="233" t="s">
        <v>51</v>
      </c>
      <c r="D285" s="233" t="s">
        <v>201</v>
      </c>
      <c r="E285" s="233" t="s">
        <v>202</v>
      </c>
      <c r="F285" s="256">
        <v>0</v>
      </c>
      <c r="G285" s="256">
        <v>861.89205828032016</v>
      </c>
      <c r="H285" s="256">
        <v>754.74760590813185</v>
      </c>
      <c r="I285" s="256" t="s">
        <v>18</v>
      </c>
      <c r="J285" s="254"/>
      <c r="K285" s="254"/>
      <c r="L285" s="254"/>
      <c r="M285" s="254"/>
      <c r="N285" s="254"/>
      <c r="O285" s="254"/>
    </row>
    <row r="286" spans="1:15" s="213" customFormat="1">
      <c r="A286" s="233" t="s">
        <v>23</v>
      </c>
      <c r="B286" s="233" t="s">
        <v>39</v>
      </c>
      <c r="C286" s="233" t="s">
        <v>69</v>
      </c>
      <c r="D286" s="233" t="s">
        <v>203</v>
      </c>
      <c r="E286" s="233" t="s">
        <v>204</v>
      </c>
      <c r="F286" s="256">
        <v>0</v>
      </c>
      <c r="G286" s="256">
        <v>646.15136095630396</v>
      </c>
      <c r="H286" s="256">
        <v>611.48808584503706</v>
      </c>
      <c r="I286" s="256" t="s">
        <v>18</v>
      </c>
      <c r="J286" s="254"/>
      <c r="K286" s="254"/>
      <c r="L286" s="254"/>
      <c r="M286" s="254"/>
      <c r="N286" s="254"/>
      <c r="O286" s="254"/>
    </row>
    <row r="287" spans="1:15" s="213" customFormat="1">
      <c r="A287" s="233" t="s">
        <v>19</v>
      </c>
      <c r="B287" s="233" t="s">
        <v>29</v>
      </c>
      <c r="C287" s="233" t="s">
        <v>47</v>
      </c>
      <c r="D287" s="233" t="s">
        <v>205</v>
      </c>
      <c r="E287" s="233" t="s">
        <v>206</v>
      </c>
      <c r="F287" s="256">
        <v>0</v>
      </c>
      <c r="G287" s="256">
        <v>774.05561351313065</v>
      </c>
      <c r="H287" s="256">
        <v>733.2471350295026</v>
      </c>
      <c r="I287" s="256" t="s">
        <v>18</v>
      </c>
      <c r="J287" s="254"/>
      <c r="K287" s="254"/>
      <c r="L287" s="254"/>
      <c r="M287" s="254"/>
      <c r="N287" s="254"/>
      <c r="O287" s="254"/>
    </row>
    <row r="288" spans="1:15" s="213" customFormat="1">
      <c r="A288" s="233" t="s">
        <v>19</v>
      </c>
      <c r="B288" s="233" t="s">
        <v>31</v>
      </c>
      <c r="C288" s="233" t="s">
        <v>45</v>
      </c>
      <c r="D288" s="233" t="s">
        <v>207</v>
      </c>
      <c r="E288" s="233" t="s">
        <v>208</v>
      </c>
      <c r="F288" s="256">
        <v>0</v>
      </c>
      <c r="G288" s="256">
        <v>548.50203668585709</v>
      </c>
      <c r="H288" s="256">
        <v>464.76899973993073</v>
      </c>
      <c r="I288" s="256" t="s">
        <v>18</v>
      </c>
      <c r="J288" s="254"/>
      <c r="K288" s="254"/>
      <c r="L288" s="254"/>
      <c r="M288" s="254"/>
      <c r="N288" s="254"/>
      <c r="O288" s="254"/>
    </row>
    <row r="289" spans="1:15" s="213" customFormat="1">
      <c r="A289" s="233" t="s">
        <v>21</v>
      </c>
      <c r="B289" s="233" t="s">
        <v>33</v>
      </c>
      <c r="C289" s="233" t="s">
        <v>57</v>
      </c>
      <c r="D289" s="233" t="s">
        <v>209</v>
      </c>
      <c r="E289" s="233" t="s">
        <v>210</v>
      </c>
      <c r="F289" s="256">
        <v>0</v>
      </c>
      <c r="G289" s="256">
        <v>709.48942100595457</v>
      </c>
      <c r="H289" s="256">
        <v>674.08997852898585</v>
      </c>
      <c r="I289" s="256" t="s">
        <v>18</v>
      </c>
      <c r="J289" s="254"/>
      <c r="K289" s="254"/>
      <c r="L289" s="254"/>
      <c r="M289" s="254"/>
      <c r="N289" s="254"/>
      <c r="O289" s="254"/>
    </row>
    <row r="290" spans="1:15" s="213" customFormat="1">
      <c r="A290" s="233" t="s">
        <v>21</v>
      </c>
      <c r="B290" s="233" t="s">
        <v>33</v>
      </c>
      <c r="C290" s="233" t="s">
        <v>57</v>
      </c>
      <c r="D290" s="233" t="s">
        <v>211</v>
      </c>
      <c r="E290" s="233" t="s">
        <v>212</v>
      </c>
      <c r="F290" s="256">
        <v>0</v>
      </c>
      <c r="G290" s="256">
        <v>712.61646320838838</v>
      </c>
      <c r="H290" s="256">
        <v>672.99693479124358</v>
      </c>
      <c r="I290" s="256" t="s">
        <v>18</v>
      </c>
      <c r="J290" s="254"/>
      <c r="K290" s="254"/>
      <c r="L290" s="254"/>
      <c r="M290" s="254"/>
      <c r="N290" s="254"/>
      <c r="O290" s="254"/>
    </row>
    <row r="291" spans="1:15" s="213" customFormat="1">
      <c r="A291" s="233" t="s">
        <v>23</v>
      </c>
      <c r="B291" s="233" t="s">
        <v>39</v>
      </c>
      <c r="C291" s="233" t="s">
        <v>69</v>
      </c>
      <c r="D291" s="233" t="s">
        <v>213</v>
      </c>
      <c r="E291" s="233" t="s">
        <v>214</v>
      </c>
      <c r="F291" s="256">
        <v>0</v>
      </c>
      <c r="G291" s="256">
        <v>526.02739726027403</v>
      </c>
      <c r="H291" s="256">
        <v>524.50714414903234</v>
      </c>
      <c r="I291" s="256" t="s">
        <v>18</v>
      </c>
      <c r="J291" s="254"/>
      <c r="K291" s="254"/>
      <c r="L291" s="254"/>
      <c r="M291" s="254"/>
      <c r="N291" s="254"/>
      <c r="O291" s="254"/>
    </row>
    <row r="292" spans="1:15" s="213" customFormat="1">
      <c r="A292" s="233" t="s">
        <v>21</v>
      </c>
      <c r="B292" s="233" t="s">
        <v>33</v>
      </c>
      <c r="C292" s="233" t="s">
        <v>57</v>
      </c>
      <c r="D292" s="233" t="s">
        <v>215</v>
      </c>
      <c r="E292" s="233" t="s">
        <v>216</v>
      </c>
      <c r="F292" s="256">
        <v>0</v>
      </c>
      <c r="G292" s="256">
        <v>627.76169434709743</v>
      </c>
      <c r="H292" s="256">
        <v>585.67074807211736</v>
      </c>
      <c r="I292" s="256" t="s">
        <v>18</v>
      </c>
      <c r="J292" s="254"/>
      <c r="K292" s="254"/>
      <c r="L292" s="254"/>
      <c r="M292" s="254"/>
      <c r="N292" s="254"/>
      <c r="O292" s="254"/>
    </row>
    <row r="293" spans="1:15" s="213" customFormat="1">
      <c r="A293" s="233" t="s">
        <v>19</v>
      </c>
      <c r="B293" s="233" t="s">
        <v>29</v>
      </c>
      <c r="C293" s="233" t="s">
        <v>51</v>
      </c>
      <c r="D293" s="233" t="s">
        <v>217</v>
      </c>
      <c r="E293" s="233" t="s">
        <v>218</v>
      </c>
      <c r="F293" s="256">
        <v>0</v>
      </c>
      <c r="G293" s="256">
        <v>681.04754346728225</v>
      </c>
      <c r="H293" s="256">
        <v>611.08810805408416</v>
      </c>
      <c r="I293" s="256" t="s">
        <v>18</v>
      </c>
      <c r="J293" s="254"/>
      <c r="K293" s="254"/>
      <c r="L293" s="254"/>
      <c r="M293" s="254"/>
      <c r="N293" s="254"/>
      <c r="O293" s="254"/>
    </row>
    <row r="294" spans="1:15" s="213" customFormat="1">
      <c r="A294" s="233" t="s">
        <v>21</v>
      </c>
      <c r="B294" s="233" t="s">
        <v>37</v>
      </c>
      <c r="C294" s="233" t="s">
        <v>57</v>
      </c>
      <c r="D294" s="233" t="s">
        <v>219</v>
      </c>
      <c r="E294" s="233" t="s">
        <v>220</v>
      </c>
      <c r="F294" s="256">
        <v>0</v>
      </c>
      <c r="G294" s="256">
        <v>439.72855293610013</v>
      </c>
      <c r="H294" s="256">
        <v>441.02286355371581</v>
      </c>
      <c r="I294" s="256" t="s">
        <v>18</v>
      </c>
      <c r="J294" s="254"/>
      <c r="K294" s="254"/>
      <c r="L294" s="254"/>
      <c r="M294" s="254"/>
      <c r="N294" s="254"/>
      <c r="O294" s="254"/>
    </row>
    <row r="295" spans="1:15" s="213" customFormat="1">
      <c r="A295" s="233" t="s">
        <v>19</v>
      </c>
      <c r="B295" s="233" t="s">
        <v>29</v>
      </c>
      <c r="C295" s="233" t="s">
        <v>47</v>
      </c>
      <c r="D295" s="233" t="s">
        <v>221</v>
      </c>
      <c r="E295" s="233" t="s">
        <v>222</v>
      </c>
      <c r="F295" s="256">
        <v>0</v>
      </c>
      <c r="G295" s="256">
        <v>644.32467479839522</v>
      </c>
      <c r="H295" s="256">
        <v>524.37015309197579</v>
      </c>
      <c r="I295" s="256" t="s">
        <v>18</v>
      </c>
      <c r="J295" s="254"/>
      <c r="K295" s="254"/>
      <c r="L295" s="254"/>
      <c r="M295" s="254"/>
      <c r="N295" s="254"/>
      <c r="O295" s="254"/>
    </row>
    <row r="296" spans="1:15" s="213" customFormat="1">
      <c r="A296" s="233" t="s">
        <v>25</v>
      </c>
      <c r="B296" s="233" t="s">
        <v>41</v>
      </c>
      <c r="C296" s="233" t="s">
        <v>63</v>
      </c>
      <c r="D296" s="233" t="s">
        <v>223</v>
      </c>
      <c r="E296" s="233" t="s">
        <v>224</v>
      </c>
      <c r="F296" s="256">
        <v>0</v>
      </c>
      <c r="G296" s="256">
        <v>585.84409373505503</v>
      </c>
      <c r="H296" s="256">
        <v>576.32142269059773</v>
      </c>
      <c r="I296" s="256" t="s">
        <v>18</v>
      </c>
      <c r="J296" s="254"/>
      <c r="K296" s="254"/>
      <c r="L296" s="254"/>
      <c r="M296" s="254"/>
      <c r="N296" s="254"/>
      <c r="O296" s="254"/>
    </row>
    <row r="297" spans="1:15" s="213" customFormat="1">
      <c r="A297" s="233" t="s">
        <v>23</v>
      </c>
      <c r="B297" s="233" t="s">
        <v>39</v>
      </c>
      <c r="C297" s="233" t="s">
        <v>69</v>
      </c>
      <c r="D297" s="233" t="s">
        <v>225</v>
      </c>
      <c r="E297" s="233" t="s">
        <v>226</v>
      </c>
      <c r="F297" s="256">
        <v>0</v>
      </c>
      <c r="G297" s="256">
        <v>405.86062746053005</v>
      </c>
      <c r="H297" s="256">
        <v>401.02662816811039</v>
      </c>
      <c r="I297" s="256" t="s">
        <v>18</v>
      </c>
      <c r="J297" s="254"/>
      <c r="K297" s="254"/>
      <c r="L297" s="254"/>
      <c r="M297" s="254"/>
      <c r="N297" s="254"/>
      <c r="O297" s="254"/>
    </row>
    <row r="298" spans="1:15" s="213" customFormat="1">
      <c r="A298" s="233" t="s">
        <v>19</v>
      </c>
      <c r="B298" s="233" t="s">
        <v>27</v>
      </c>
      <c r="C298" s="233" t="s">
        <v>49</v>
      </c>
      <c r="D298" s="233" t="s">
        <v>227</v>
      </c>
      <c r="E298" s="233" t="s">
        <v>228</v>
      </c>
      <c r="F298" s="256">
        <v>0</v>
      </c>
      <c r="G298" s="256">
        <v>1279.7158211130341</v>
      </c>
      <c r="H298" s="256">
        <v>1290.4686438759338</v>
      </c>
      <c r="I298" s="256" t="s">
        <v>18</v>
      </c>
      <c r="J298" s="254"/>
      <c r="K298" s="254"/>
      <c r="L298" s="254"/>
      <c r="M298" s="254"/>
      <c r="N298" s="254"/>
      <c r="O298" s="254"/>
    </row>
    <row r="299" spans="1:15" s="213" customFormat="1">
      <c r="A299" s="233" t="s">
        <v>21</v>
      </c>
      <c r="B299" s="233" t="s">
        <v>41</v>
      </c>
      <c r="C299" s="233" t="s">
        <v>57</v>
      </c>
      <c r="D299" s="233" t="s">
        <v>229</v>
      </c>
      <c r="E299" s="233" t="s">
        <v>230</v>
      </c>
      <c r="F299" s="256">
        <v>0</v>
      </c>
      <c r="G299" s="256">
        <v>703.11290072789222</v>
      </c>
      <c r="H299" s="256">
        <v>717.53169098301839</v>
      </c>
      <c r="I299" s="256" t="s">
        <v>18</v>
      </c>
      <c r="J299" s="254"/>
      <c r="K299" s="254"/>
      <c r="L299" s="254"/>
      <c r="M299" s="254"/>
      <c r="N299" s="254"/>
      <c r="O299" s="254"/>
    </row>
    <row r="300" spans="1:15" s="213" customFormat="1">
      <c r="A300" s="233" t="s">
        <v>19</v>
      </c>
      <c r="B300" s="233" t="s">
        <v>27</v>
      </c>
      <c r="C300" s="233" t="s">
        <v>49</v>
      </c>
      <c r="D300" s="233" t="s">
        <v>231</v>
      </c>
      <c r="E300" s="233" t="s">
        <v>232</v>
      </c>
      <c r="F300" s="256">
        <v>0</v>
      </c>
      <c r="G300" s="256">
        <v>764.68459775660358</v>
      </c>
      <c r="H300" s="256">
        <v>723.75492654962386</v>
      </c>
      <c r="I300" s="256" t="s">
        <v>18</v>
      </c>
      <c r="J300" s="254"/>
      <c r="K300" s="254"/>
      <c r="L300" s="254"/>
      <c r="M300" s="254"/>
      <c r="N300" s="254"/>
      <c r="O300" s="254"/>
    </row>
    <row r="301" spans="1:15" s="213" customFormat="1">
      <c r="A301" s="233" t="s">
        <v>23</v>
      </c>
      <c r="B301" s="233" t="s">
        <v>39</v>
      </c>
      <c r="C301" s="233" t="s">
        <v>69</v>
      </c>
      <c r="D301" s="233" t="s">
        <v>233</v>
      </c>
      <c r="E301" s="233" t="s">
        <v>234</v>
      </c>
      <c r="F301" s="256">
        <v>0</v>
      </c>
      <c r="G301" s="256">
        <v>434.72474825888304</v>
      </c>
      <c r="H301" s="256">
        <v>427.05842159207378</v>
      </c>
      <c r="I301" s="256" t="s">
        <v>18</v>
      </c>
      <c r="J301" s="254"/>
      <c r="K301" s="254"/>
      <c r="L301" s="254"/>
      <c r="M301" s="254"/>
      <c r="N301" s="254"/>
      <c r="O301" s="254"/>
    </row>
    <row r="302" spans="1:15" s="213" customFormat="1">
      <c r="A302" s="233" t="s">
        <v>21</v>
      </c>
      <c r="B302" s="233" t="s">
        <v>37</v>
      </c>
      <c r="C302" s="233" t="s">
        <v>59</v>
      </c>
      <c r="D302" s="233" t="s">
        <v>235</v>
      </c>
      <c r="E302" s="233" t="s">
        <v>236</v>
      </c>
      <c r="F302" s="256">
        <v>0</v>
      </c>
      <c r="G302" s="256">
        <v>716.72537870482699</v>
      </c>
      <c r="H302" s="256">
        <v>663.28726507579745</v>
      </c>
      <c r="I302" s="256" t="s">
        <v>18</v>
      </c>
      <c r="J302" s="254"/>
      <c r="K302" s="254"/>
      <c r="L302" s="254"/>
      <c r="M302" s="254"/>
      <c r="N302" s="254"/>
      <c r="O302" s="254"/>
    </row>
    <row r="303" spans="1:15" s="213" customFormat="1">
      <c r="A303" s="233" t="s">
        <v>19</v>
      </c>
      <c r="B303" s="233" t="s">
        <v>31</v>
      </c>
      <c r="C303" s="233" t="s">
        <v>45</v>
      </c>
      <c r="D303" s="233" t="s">
        <v>237</v>
      </c>
      <c r="E303" s="233" t="s">
        <v>238</v>
      </c>
      <c r="F303" s="256">
        <v>0</v>
      </c>
      <c r="G303" s="256">
        <v>634.55906280507645</v>
      </c>
      <c r="H303" s="256">
        <v>593.91954797906828</v>
      </c>
      <c r="I303" s="256" t="s">
        <v>18</v>
      </c>
      <c r="J303" s="254"/>
      <c r="K303" s="254"/>
      <c r="L303" s="254"/>
      <c r="M303" s="254"/>
      <c r="N303" s="254"/>
      <c r="O303" s="254"/>
    </row>
    <row r="304" spans="1:15" s="213" customFormat="1">
      <c r="A304" s="233" t="s">
        <v>19</v>
      </c>
      <c r="B304" s="233" t="s">
        <v>31</v>
      </c>
      <c r="C304" s="233" t="s">
        <v>45</v>
      </c>
      <c r="D304" s="233" t="s">
        <v>239</v>
      </c>
      <c r="E304" s="233" t="s">
        <v>240</v>
      </c>
      <c r="F304" s="256">
        <v>0</v>
      </c>
      <c r="G304" s="256">
        <v>605.37041476864067</v>
      </c>
      <c r="H304" s="256">
        <v>513.61822023949287</v>
      </c>
      <c r="I304" s="256" t="s">
        <v>18</v>
      </c>
      <c r="J304" s="254"/>
      <c r="K304" s="254"/>
      <c r="L304" s="254"/>
      <c r="M304" s="254"/>
      <c r="N304" s="254"/>
      <c r="O304" s="254"/>
    </row>
    <row r="305" spans="1:15" s="213" customFormat="1">
      <c r="A305" s="233" t="s">
        <v>25</v>
      </c>
      <c r="B305" s="233" t="s">
        <v>43</v>
      </c>
      <c r="C305" s="233" t="s">
        <v>61</v>
      </c>
      <c r="D305" s="233" t="s">
        <v>241</v>
      </c>
      <c r="E305" s="233" t="s">
        <v>242</v>
      </c>
      <c r="F305" s="256">
        <v>0</v>
      </c>
      <c r="G305" s="256">
        <v>669.52610105659585</v>
      </c>
      <c r="H305" s="256">
        <v>655.76458051559484</v>
      </c>
      <c r="I305" s="256" t="s">
        <v>18</v>
      </c>
      <c r="J305" s="254"/>
      <c r="K305" s="254"/>
      <c r="L305" s="254"/>
      <c r="M305" s="254"/>
      <c r="N305" s="254"/>
      <c r="O305" s="254"/>
    </row>
    <row r="306" spans="1:15" s="213" customFormat="1">
      <c r="A306" s="233" t="s">
        <v>19</v>
      </c>
      <c r="B306" s="233" t="s">
        <v>27</v>
      </c>
      <c r="C306" s="233" t="s">
        <v>49</v>
      </c>
      <c r="D306" s="233" t="s">
        <v>243</v>
      </c>
      <c r="E306" s="233" t="s">
        <v>244</v>
      </c>
      <c r="F306" s="256">
        <v>0</v>
      </c>
      <c r="G306" s="256">
        <v>685.42755160105526</v>
      </c>
      <c r="H306" s="256">
        <v>645.22710463900432</v>
      </c>
      <c r="I306" s="256" t="s">
        <v>18</v>
      </c>
      <c r="J306" s="254"/>
      <c r="K306" s="254"/>
      <c r="L306" s="254"/>
      <c r="M306" s="254"/>
      <c r="N306" s="254"/>
      <c r="O306" s="254"/>
    </row>
    <row r="307" spans="1:15" s="213" customFormat="1">
      <c r="A307" s="233" t="s">
        <v>19</v>
      </c>
      <c r="B307" s="233" t="s">
        <v>31</v>
      </c>
      <c r="C307" s="233" t="s">
        <v>45</v>
      </c>
      <c r="D307" s="233" t="s">
        <v>245</v>
      </c>
      <c r="E307" s="233" t="s">
        <v>246</v>
      </c>
      <c r="F307" s="256">
        <v>0</v>
      </c>
      <c r="G307" s="256">
        <v>481.23125309414945</v>
      </c>
      <c r="H307" s="256">
        <v>448.79786286731968</v>
      </c>
      <c r="I307" s="256" t="s">
        <v>18</v>
      </c>
      <c r="J307" s="254"/>
      <c r="K307" s="254"/>
      <c r="L307" s="254"/>
      <c r="M307" s="254"/>
      <c r="N307" s="254"/>
      <c r="O307" s="254"/>
    </row>
    <row r="308" spans="1:15" s="213" customFormat="1">
      <c r="A308" s="233" t="s">
        <v>21</v>
      </c>
      <c r="B308" s="233" t="s">
        <v>33</v>
      </c>
      <c r="C308" s="233" t="s">
        <v>57</v>
      </c>
      <c r="D308" s="233" t="s">
        <v>247</v>
      </c>
      <c r="E308" s="233" t="s">
        <v>248</v>
      </c>
      <c r="F308" s="256">
        <v>0</v>
      </c>
      <c r="G308" s="256">
        <v>715.29582004143776</v>
      </c>
      <c r="H308" s="256">
        <v>686.93387862038117</v>
      </c>
      <c r="I308" s="256" t="s">
        <v>18</v>
      </c>
      <c r="J308" s="254"/>
      <c r="K308" s="254"/>
      <c r="L308" s="254"/>
      <c r="M308" s="254"/>
      <c r="N308" s="254"/>
      <c r="O308" s="254"/>
    </row>
    <row r="309" spans="1:15" s="213" customFormat="1">
      <c r="A309" s="233" t="s">
        <v>19</v>
      </c>
      <c r="B309" s="233" t="s">
        <v>27</v>
      </c>
      <c r="C309" s="233" t="s">
        <v>49</v>
      </c>
      <c r="D309" s="233" t="s">
        <v>249</v>
      </c>
      <c r="E309" s="233" t="s">
        <v>250</v>
      </c>
      <c r="F309" s="256">
        <v>0</v>
      </c>
      <c r="G309" s="256">
        <v>657.82075789947146</v>
      </c>
      <c r="H309" s="256">
        <v>627.05408341469445</v>
      </c>
      <c r="I309" s="256" t="s">
        <v>18</v>
      </c>
      <c r="J309" s="254"/>
      <c r="K309" s="254"/>
      <c r="L309" s="254"/>
      <c r="M309" s="254"/>
      <c r="N309" s="254"/>
      <c r="O309" s="254"/>
    </row>
    <row r="310" spans="1:15" s="213" customFormat="1">
      <c r="A310" s="233" t="s">
        <v>21</v>
      </c>
      <c r="B310" s="233" t="s">
        <v>33</v>
      </c>
      <c r="C310" s="233" t="s">
        <v>53</v>
      </c>
      <c r="D310" s="233" t="s">
        <v>251</v>
      </c>
      <c r="E310" s="233" t="s">
        <v>252</v>
      </c>
      <c r="F310" s="256">
        <v>0</v>
      </c>
      <c r="G310" s="256">
        <v>654.74549239045223</v>
      </c>
      <c r="H310" s="256">
        <v>595.0593769319679</v>
      </c>
      <c r="I310" s="256" t="s">
        <v>18</v>
      </c>
      <c r="J310" s="254"/>
      <c r="K310" s="254"/>
      <c r="L310" s="254"/>
      <c r="M310" s="254"/>
      <c r="N310" s="254"/>
      <c r="O310" s="254"/>
    </row>
    <row r="311" spans="1:15" s="213" customFormat="1">
      <c r="A311" s="233" t="s">
        <v>21</v>
      </c>
      <c r="B311" s="233" t="s">
        <v>33</v>
      </c>
      <c r="C311" s="233" t="s">
        <v>53</v>
      </c>
      <c r="D311" s="233" t="s">
        <v>253</v>
      </c>
      <c r="E311" s="233" t="s">
        <v>254</v>
      </c>
      <c r="F311" s="256">
        <v>0</v>
      </c>
      <c r="G311" s="256">
        <v>599.9368487527629</v>
      </c>
      <c r="H311" s="256">
        <v>601.06208289699532</v>
      </c>
      <c r="I311" s="256" t="s">
        <v>18</v>
      </c>
      <c r="J311" s="254"/>
      <c r="K311" s="254"/>
      <c r="L311" s="254"/>
      <c r="M311" s="254"/>
      <c r="N311" s="254"/>
      <c r="O311" s="254"/>
    </row>
    <row r="312" spans="1:15" s="213" customFormat="1">
      <c r="A312" s="233" t="s">
        <v>19</v>
      </c>
      <c r="B312" s="233" t="s">
        <v>29</v>
      </c>
      <c r="C312" s="233" t="s">
        <v>47</v>
      </c>
      <c r="D312" s="233" t="s">
        <v>255</v>
      </c>
      <c r="E312" s="233" t="s">
        <v>256</v>
      </c>
      <c r="F312" s="256">
        <v>0</v>
      </c>
      <c r="G312" s="256">
        <v>691.53220207181937</v>
      </c>
      <c r="H312" s="256">
        <v>672.48572683355292</v>
      </c>
      <c r="I312" s="256" t="s">
        <v>18</v>
      </c>
      <c r="J312" s="254"/>
      <c r="K312" s="254"/>
      <c r="L312" s="254"/>
      <c r="M312" s="254"/>
      <c r="N312" s="254"/>
      <c r="O312" s="254"/>
    </row>
    <row r="313" spans="1:15" s="213" customFormat="1">
      <c r="A313" s="233" t="s">
        <v>25</v>
      </c>
      <c r="B313" s="233" t="s">
        <v>41</v>
      </c>
      <c r="C313" s="233" t="s">
        <v>65</v>
      </c>
      <c r="D313" s="233" t="s">
        <v>257</v>
      </c>
      <c r="E313" s="233" t="s">
        <v>258</v>
      </c>
      <c r="F313" s="256">
        <v>0</v>
      </c>
      <c r="G313" s="256">
        <v>472.46138536754211</v>
      </c>
      <c r="H313" s="256">
        <v>439.19289858867052</v>
      </c>
      <c r="I313" s="256" t="s">
        <v>18</v>
      </c>
      <c r="J313" s="254"/>
      <c r="K313" s="254"/>
      <c r="L313" s="254"/>
      <c r="M313" s="254"/>
      <c r="N313" s="254"/>
      <c r="O313" s="254"/>
    </row>
    <row r="314" spans="1:15" s="213" customFormat="1">
      <c r="A314" s="233" t="s">
        <v>21</v>
      </c>
      <c r="B314" s="233" t="s">
        <v>37</v>
      </c>
      <c r="C314" s="233" t="s">
        <v>59</v>
      </c>
      <c r="D314" s="233" t="s">
        <v>259</v>
      </c>
      <c r="E314" s="233" t="s">
        <v>260</v>
      </c>
      <c r="F314" s="256">
        <v>0</v>
      </c>
      <c r="G314" s="256">
        <v>539.17253521126759</v>
      </c>
      <c r="H314" s="256">
        <v>484.09653243446769</v>
      </c>
      <c r="I314" s="256" t="s">
        <v>18</v>
      </c>
      <c r="J314" s="254"/>
      <c r="K314" s="254"/>
      <c r="L314" s="254"/>
      <c r="M314" s="254"/>
      <c r="N314" s="254"/>
      <c r="O314" s="254"/>
    </row>
    <row r="315" spans="1:15" s="213" customFormat="1">
      <c r="A315" s="233" t="s">
        <v>25</v>
      </c>
      <c r="B315" s="233" t="s">
        <v>43</v>
      </c>
      <c r="C315" s="233" t="s">
        <v>61</v>
      </c>
      <c r="D315" s="233" t="s">
        <v>261</v>
      </c>
      <c r="E315" s="233" t="s">
        <v>262</v>
      </c>
      <c r="F315" s="256">
        <v>0</v>
      </c>
      <c r="G315" s="256">
        <v>631.5512477522916</v>
      </c>
      <c r="H315" s="256">
        <v>601.51348554427273</v>
      </c>
      <c r="I315" s="256" t="s">
        <v>18</v>
      </c>
      <c r="J315" s="254"/>
      <c r="K315" s="254"/>
      <c r="L315" s="254"/>
      <c r="M315" s="254"/>
      <c r="N315" s="254"/>
      <c r="O315" s="254"/>
    </row>
    <row r="316" spans="1:15" s="213" customFormat="1">
      <c r="A316" s="233" t="s">
        <v>25</v>
      </c>
      <c r="B316" s="233" t="s">
        <v>41</v>
      </c>
      <c r="C316" s="233" t="s">
        <v>67</v>
      </c>
      <c r="D316" s="233" t="s">
        <v>263</v>
      </c>
      <c r="E316" s="233" t="s">
        <v>264</v>
      </c>
      <c r="F316" s="256">
        <v>0</v>
      </c>
      <c r="G316" s="256">
        <v>729.53072511960909</v>
      </c>
      <c r="H316" s="256">
        <v>724.27151760148217</v>
      </c>
      <c r="I316" s="256" t="s">
        <v>18</v>
      </c>
      <c r="J316" s="254"/>
      <c r="K316" s="254"/>
      <c r="L316" s="254"/>
      <c r="M316" s="254"/>
      <c r="N316" s="254"/>
      <c r="O316" s="254"/>
    </row>
    <row r="317" spans="1:15" s="213" customFormat="1">
      <c r="A317" s="233" t="s">
        <v>25</v>
      </c>
      <c r="B317" s="233" t="s">
        <v>41</v>
      </c>
      <c r="C317" s="233" t="s">
        <v>65</v>
      </c>
      <c r="D317" s="233" t="s">
        <v>265</v>
      </c>
      <c r="E317" s="233" t="s">
        <v>266</v>
      </c>
      <c r="F317" s="256">
        <v>0</v>
      </c>
      <c r="G317" s="256">
        <v>499.24593062561752</v>
      </c>
      <c r="H317" s="256">
        <v>391.08732568311638</v>
      </c>
      <c r="I317" s="256" t="s">
        <v>18</v>
      </c>
      <c r="J317" s="254"/>
      <c r="K317" s="254"/>
      <c r="L317" s="254"/>
      <c r="M317" s="254"/>
      <c r="N317" s="254"/>
      <c r="O317" s="254"/>
    </row>
    <row r="318" spans="1:15" s="213" customFormat="1">
      <c r="A318" s="233" t="s">
        <v>23</v>
      </c>
      <c r="B318" s="233" t="s">
        <v>39</v>
      </c>
      <c r="C318" s="233" t="s">
        <v>69</v>
      </c>
      <c r="D318" s="233" t="s">
        <v>267</v>
      </c>
      <c r="E318" s="233" t="s">
        <v>268</v>
      </c>
      <c r="F318" s="256">
        <v>0</v>
      </c>
      <c r="G318" s="256">
        <v>308.57271095152606</v>
      </c>
      <c r="H318" s="256">
        <v>276.10580374399467</v>
      </c>
      <c r="I318" s="256" t="s">
        <v>18</v>
      </c>
      <c r="J318" s="254"/>
      <c r="K318" s="254"/>
      <c r="L318" s="254"/>
      <c r="M318" s="254"/>
      <c r="N318" s="254"/>
      <c r="O318" s="254"/>
    </row>
    <row r="319" spans="1:15" s="213" customFormat="1">
      <c r="A319" s="233" t="s">
        <v>19</v>
      </c>
      <c r="B319" s="233" t="s">
        <v>27</v>
      </c>
      <c r="C319" s="233" t="s">
        <v>49</v>
      </c>
      <c r="D319" s="233" t="s">
        <v>269</v>
      </c>
      <c r="E319" s="233" t="s">
        <v>270</v>
      </c>
      <c r="F319" s="256">
        <v>0</v>
      </c>
      <c r="G319" s="256">
        <v>774.0367927802846</v>
      </c>
      <c r="H319" s="256">
        <v>769.99418226617843</v>
      </c>
      <c r="I319" s="256" t="s">
        <v>18</v>
      </c>
      <c r="J319" s="254"/>
      <c r="K319" s="254"/>
      <c r="L319" s="254"/>
      <c r="M319" s="254"/>
      <c r="N319" s="254"/>
      <c r="O319" s="254"/>
    </row>
    <row r="320" spans="1:15" s="213" customFormat="1">
      <c r="A320" s="233" t="s">
        <v>23</v>
      </c>
      <c r="B320" s="233" t="s">
        <v>39</v>
      </c>
      <c r="C320" s="233" t="s">
        <v>69</v>
      </c>
      <c r="D320" s="233" t="s">
        <v>271</v>
      </c>
      <c r="E320" s="233" t="s">
        <v>272</v>
      </c>
      <c r="F320" s="256">
        <v>0</v>
      </c>
      <c r="G320" s="256">
        <v>395.78768817584285</v>
      </c>
      <c r="H320" s="256">
        <v>363.95147313691507</v>
      </c>
      <c r="I320" s="256" t="s">
        <v>18</v>
      </c>
      <c r="J320" s="254"/>
      <c r="K320" s="254"/>
      <c r="L320" s="254"/>
      <c r="M320" s="254"/>
      <c r="N320" s="254"/>
      <c r="O320" s="254"/>
    </row>
    <row r="321" spans="1:15" s="213" customFormat="1">
      <c r="A321" s="233" t="s">
        <v>19</v>
      </c>
      <c r="B321" s="233" t="s">
        <v>29</v>
      </c>
      <c r="C321" s="233" t="s">
        <v>47</v>
      </c>
      <c r="D321" s="233" t="s">
        <v>273</v>
      </c>
      <c r="E321" s="233" t="s">
        <v>274</v>
      </c>
      <c r="F321" s="256">
        <v>0</v>
      </c>
      <c r="G321" s="256">
        <v>714.26454461930587</v>
      </c>
      <c r="H321" s="256">
        <v>684.47266478315316</v>
      </c>
      <c r="I321" s="256" t="s">
        <v>18</v>
      </c>
      <c r="J321" s="254"/>
      <c r="K321" s="254"/>
      <c r="L321" s="254"/>
      <c r="M321" s="254"/>
      <c r="N321" s="254"/>
      <c r="O321" s="254"/>
    </row>
    <row r="322" spans="1:15" s="213" customFormat="1">
      <c r="A322" s="233" t="s">
        <v>19</v>
      </c>
      <c r="B322" s="233" t="s">
        <v>31</v>
      </c>
      <c r="C322" s="233" t="s">
        <v>45</v>
      </c>
      <c r="D322" s="233" t="s">
        <v>275</v>
      </c>
      <c r="E322" s="233" t="s">
        <v>276</v>
      </c>
      <c r="F322" s="256">
        <v>0</v>
      </c>
      <c r="G322" s="256">
        <v>647.85105556804479</v>
      </c>
      <c r="H322" s="256">
        <v>636.77581863979844</v>
      </c>
      <c r="I322" s="256" t="s">
        <v>18</v>
      </c>
      <c r="J322" s="254"/>
      <c r="K322" s="254"/>
      <c r="L322" s="254"/>
      <c r="M322" s="254"/>
      <c r="N322" s="254"/>
      <c r="O322" s="254"/>
    </row>
    <row r="323" spans="1:15" s="213" customFormat="1">
      <c r="A323" s="233" t="s">
        <v>21</v>
      </c>
      <c r="B323" s="233" t="s">
        <v>33</v>
      </c>
      <c r="C323" s="233" t="s">
        <v>57</v>
      </c>
      <c r="D323" s="233" t="s">
        <v>277</v>
      </c>
      <c r="E323" s="233" t="s">
        <v>278</v>
      </c>
      <c r="F323" s="256">
        <v>0</v>
      </c>
      <c r="G323" s="256">
        <v>464.32616081540203</v>
      </c>
      <c r="H323" s="256">
        <v>362.59751675640041</v>
      </c>
      <c r="I323" s="256" t="s">
        <v>18</v>
      </c>
      <c r="J323" s="254"/>
      <c r="K323" s="254"/>
      <c r="L323" s="254"/>
      <c r="M323" s="254"/>
      <c r="N323" s="254"/>
      <c r="O323" s="254"/>
    </row>
    <row r="324" spans="1:15" s="213" customFormat="1">
      <c r="A324" s="233" t="s">
        <v>19</v>
      </c>
      <c r="B324" s="233" t="s">
        <v>29</v>
      </c>
      <c r="C324" s="233" t="s">
        <v>47</v>
      </c>
      <c r="D324" s="233" t="s">
        <v>279</v>
      </c>
      <c r="E324" s="233" t="s">
        <v>280</v>
      </c>
      <c r="F324" s="256">
        <v>0</v>
      </c>
      <c r="G324" s="256">
        <v>877.26745337747968</v>
      </c>
      <c r="H324" s="256">
        <v>833.1702407246903</v>
      </c>
      <c r="I324" s="256" t="s">
        <v>18</v>
      </c>
      <c r="J324" s="254"/>
      <c r="K324" s="254"/>
      <c r="L324" s="254"/>
      <c r="M324" s="254"/>
      <c r="N324" s="254"/>
      <c r="O324" s="254"/>
    </row>
    <row r="325" spans="1:15" s="213" customFormat="1">
      <c r="A325" s="233" t="s">
        <v>21</v>
      </c>
      <c r="B325" s="233" t="s">
        <v>35</v>
      </c>
      <c r="C325" s="233" t="s">
        <v>55</v>
      </c>
      <c r="D325" s="233" t="s">
        <v>281</v>
      </c>
      <c r="E325" s="233" t="s">
        <v>282</v>
      </c>
      <c r="F325" s="256">
        <v>0</v>
      </c>
      <c r="G325" s="256">
        <v>927.39525585804665</v>
      </c>
      <c r="H325" s="256">
        <v>687.61674090190684</v>
      </c>
      <c r="I325" s="256" t="s">
        <v>18</v>
      </c>
      <c r="J325" s="254"/>
      <c r="K325" s="254"/>
      <c r="L325" s="254"/>
      <c r="M325" s="254"/>
      <c r="N325" s="254"/>
      <c r="O325" s="254"/>
    </row>
    <row r="326" spans="1:15" s="213" customFormat="1">
      <c r="A326" s="233" t="s">
        <v>19</v>
      </c>
      <c r="B326" s="233" t="s">
        <v>29</v>
      </c>
      <c r="C326" s="233" t="s">
        <v>51</v>
      </c>
      <c r="D326" s="233" t="s">
        <v>283</v>
      </c>
      <c r="E326" s="233" t="s">
        <v>284</v>
      </c>
      <c r="F326" s="256">
        <v>0</v>
      </c>
      <c r="G326" s="256">
        <v>784.91652085752128</v>
      </c>
      <c r="H326" s="256">
        <v>768.49649727385975</v>
      </c>
      <c r="I326" s="256" t="s">
        <v>18</v>
      </c>
      <c r="J326" s="254"/>
      <c r="K326" s="254"/>
      <c r="L326" s="254"/>
      <c r="M326" s="254"/>
      <c r="N326" s="254"/>
      <c r="O326" s="254"/>
    </row>
    <row r="327" spans="1:15" s="213" customFormat="1">
      <c r="A327" s="233" t="s">
        <v>19</v>
      </c>
      <c r="B327" s="233" t="s">
        <v>31</v>
      </c>
      <c r="C327" s="233" t="s">
        <v>45</v>
      </c>
      <c r="D327" s="233" t="s">
        <v>285</v>
      </c>
      <c r="E327" s="233" t="s">
        <v>286</v>
      </c>
      <c r="F327" s="256">
        <v>0</v>
      </c>
      <c r="G327" s="256">
        <v>773.14500032899787</v>
      </c>
      <c r="H327" s="256">
        <v>755.32805147098782</v>
      </c>
      <c r="I327" s="256" t="s">
        <v>18</v>
      </c>
      <c r="J327" s="254"/>
      <c r="K327" s="254"/>
      <c r="L327" s="254"/>
      <c r="M327" s="254"/>
      <c r="N327" s="254"/>
      <c r="O327" s="254"/>
    </row>
    <row r="328" spans="1:15" s="213" customFormat="1">
      <c r="A328" s="233" t="s">
        <v>21</v>
      </c>
      <c r="B328" s="233" t="s">
        <v>35</v>
      </c>
      <c r="C328" s="233" t="s">
        <v>53</v>
      </c>
      <c r="D328" s="233" t="s">
        <v>287</v>
      </c>
      <c r="E328" s="233" t="s">
        <v>288</v>
      </c>
      <c r="F328" s="256">
        <v>0</v>
      </c>
      <c r="G328" s="256">
        <v>671.52913956802058</v>
      </c>
      <c r="H328" s="256">
        <v>623.237256655431</v>
      </c>
      <c r="I328" s="256" t="s">
        <v>18</v>
      </c>
      <c r="J328" s="254"/>
      <c r="K328" s="254"/>
      <c r="L328" s="254"/>
      <c r="M328" s="254"/>
      <c r="N328" s="254"/>
      <c r="O328" s="254"/>
    </row>
    <row r="329" spans="1:15" s="213" customFormat="1">
      <c r="A329" s="233" t="s">
        <v>25</v>
      </c>
      <c r="B329" s="233" t="s">
        <v>41</v>
      </c>
      <c r="C329" s="233" t="s">
        <v>65</v>
      </c>
      <c r="D329" s="233" t="s">
        <v>289</v>
      </c>
      <c r="E329" s="233" t="s">
        <v>290</v>
      </c>
      <c r="F329" s="256">
        <v>0</v>
      </c>
      <c r="G329" s="256">
        <v>558.08488764870026</v>
      </c>
      <c r="H329" s="256">
        <v>553.24040810461281</v>
      </c>
      <c r="I329" s="256" t="s">
        <v>18</v>
      </c>
      <c r="J329" s="254"/>
      <c r="K329" s="254"/>
      <c r="L329" s="254"/>
      <c r="M329" s="254"/>
      <c r="N329" s="254"/>
      <c r="O329" s="254"/>
    </row>
    <row r="330" spans="1:15" s="213" customFormat="1">
      <c r="A330" s="233" t="s">
        <v>21</v>
      </c>
      <c r="B330" s="233" t="s">
        <v>35</v>
      </c>
      <c r="C330" s="233" t="s">
        <v>55</v>
      </c>
      <c r="D330" s="233" t="s">
        <v>291</v>
      </c>
      <c r="E330" s="233" t="s">
        <v>292</v>
      </c>
      <c r="F330" s="256">
        <v>0</v>
      </c>
      <c r="G330" s="256">
        <v>600.96598262155669</v>
      </c>
      <c r="H330" s="256">
        <v>580.78333978901321</v>
      </c>
      <c r="I330" s="256" t="s">
        <v>18</v>
      </c>
      <c r="J330" s="254"/>
      <c r="K330" s="254"/>
      <c r="L330" s="254"/>
      <c r="M330" s="254"/>
      <c r="N330" s="254"/>
      <c r="O330" s="254"/>
    </row>
    <row r="331" spans="1:15" s="213" customFormat="1">
      <c r="A331" s="233" t="s">
        <v>25</v>
      </c>
      <c r="B331" s="233" t="s">
        <v>43</v>
      </c>
      <c r="C331" s="233" t="s">
        <v>61</v>
      </c>
      <c r="D331" s="233" t="s">
        <v>293</v>
      </c>
      <c r="E331" s="233" t="s">
        <v>294</v>
      </c>
      <c r="F331" s="256">
        <v>0</v>
      </c>
      <c r="G331" s="256">
        <v>588.05620984152927</v>
      </c>
      <c r="H331" s="256">
        <v>536.22236813307074</v>
      </c>
      <c r="I331" s="256" t="s">
        <v>18</v>
      </c>
      <c r="J331" s="254"/>
      <c r="K331" s="254"/>
      <c r="L331" s="254"/>
      <c r="M331" s="254"/>
      <c r="N331" s="254"/>
      <c r="O331" s="254"/>
    </row>
    <row r="332" spans="1:15" s="213" customFormat="1">
      <c r="A332" s="233" t="s">
        <v>25</v>
      </c>
      <c r="B332" s="233" t="s">
        <v>43</v>
      </c>
      <c r="C332" s="233" t="s">
        <v>61</v>
      </c>
      <c r="D332" s="233" t="s">
        <v>295</v>
      </c>
      <c r="E332" s="233" t="s">
        <v>296</v>
      </c>
      <c r="F332" s="256">
        <v>0</v>
      </c>
      <c r="G332" s="256">
        <v>703.05870944280582</v>
      </c>
      <c r="H332" s="256">
        <v>639.84469404330343</v>
      </c>
      <c r="I332" s="256" t="s">
        <v>18</v>
      </c>
      <c r="J332" s="254"/>
      <c r="K332" s="254"/>
      <c r="L332" s="254"/>
      <c r="M332" s="254"/>
      <c r="N332" s="254"/>
      <c r="O332" s="254"/>
    </row>
    <row r="333" spans="1:15" s="213" customFormat="1">
      <c r="A333" s="233" t="s">
        <v>19</v>
      </c>
      <c r="B333" s="233" t="s">
        <v>27</v>
      </c>
      <c r="C333" s="233" t="s">
        <v>49</v>
      </c>
      <c r="D333" s="233" t="s">
        <v>297</v>
      </c>
      <c r="E333" s="233" t="s">
        <v>298</v>
      </c>
      <c r="F333" s="256">
        <v>0</v>
      </c>
      <c r="G333" s="256">
        <v>770.51228654727197</v>
      </c>
      <c r="H333" s="256">
        <v>716.98113207547169</v>
      </c>
      <c r="I333" s="256" t="s">
        <v>18</v>
      </c>
      <c r="J333" s="254"/>
      <c r="K333" s="254"/>
      <c r="L333" s="254"/>
      <c r="M333" s="254"/>
      <c r="N333" s="254"/>
      <c r="O333" s="254"/>
    </row>
    <row r="334" spans="1:15" s="213" customFormat="1">
      <c r="A334" s="233" t="s">
        <v>25</v>
      </c>
      <c r="B334" s="233" t="s">
        <v>41</v>
      </c>
      <c r="C334" s="233" t="s">
        <v>67</v>
      </c>
      <c r="D334" s="233" t="s">
        <v>299</v>
      </c>
      <c r="E334" s="233" t="s">
        <v>300</v>
      </c>
      <c r="F334" s="256">
        <v>0</v>
      </c>
      <c r="G334" s="256">
        <v>882.24482293836547</v>
      </c>
      <c r="H334" s="256">
        <v>789.12225324754161</v>
      </c>
      <c r="I334" s="256" t="s">
        <v>18</v>
      </c>
      <c r="J334" s="254"/>
      <c r="K334" s="254"/>
      <c r="L334" s="254"/>
      <c r="M334" s="254"/>
      <c r="N334" s="254"/>
      <c r="O334" s="254"/>
    </row>
    <row r="335" spans="1:15" s="213" customFormat="1">
      <c r="A335" s="233" t="s">
        <v>21</v>
      </c>
      <c r="B335" s="233" t="s">
        <v>37</v>
      </c>
      <c r="C335" s="233" t="s">
        <v>59</v>
      </c>
      <c r="D335" s="233" t="s">
        <v>301</v>
      </c>
      <c r="E335" s="233" t="s">
        <v>302</v>
      </c>
      <c r="F335" s="256">
        <v>0</v>
      </c>
      <c r="G335" s="256">
        <v>595.66356921610668</v>
      </c>
      <c r="H335" s="256">
        <v>519.93067590987869</v>
      </c>
      <c r="I335" s="256" t="s">
        <v>18</v>
      </c>
      <c r="J335" s="254"/>
      <c r="K335" s="254"/>
      <c r="L335" s="254"/>
      <c r="M335" s="254"/>
      <c r="N335" s="254"/>
      <c r="O335" s="254"/>
    </row>
    <row r="336" spans="1:15" s="213" customFormat="1">
      <c r="A336" s="233" t="s">
        <v>23</v>
      </c>
      <c r="B336" s="233" t="s">
        <v>39</v>
      </c>
      <c r="C336" s="233" t="s">
        <v>69</v>
      </c>
      <c r="D336" s="233" t="s">
        <v>303</v>
      </c>
      <c r="E336" s="233" t="s">
        <v>304</v>
      </c>
      <c r="F336" s="256">
        <v>0</v>
      </c>
      <c r="G336" s="256">
        <v>667.33400066733395</v>
      </c>
      <c r="H336" s="256">
        <v>632.13703099510599</v>
      </c>
      <c r="I336" s="256" t="s">
        <v>18</v>
      </c>
      <c r="J336" s="254"/>
      <c r="K336" s="254"/>
      <c r="L336" s="254"/>
      <c r="M336" s="254"/>
      <c r="N336" s="254"/>
      <c r="O336" s="254"/>
    </row>
    <row r="337" spans="1:15" s="213" customFormat="1">
      <c r="A337" s="233" t="s">
        <v>19</v>
      </c>
      <c r="B337" s="233" t="s">
        <v>29</v>
      </c>
      <c r="C337" s="233" t="s">
        <v>51</v>
      </c>
      <c r="D337" s="233" t="s">
        <v>305</v>
      </c>
      <c r="E337" s="233" t="s">
        <v>306</v>
      </c>
      <c r="F337" s="256">
        <v>0</v>
      </c>
      <c r="G337" s="256">
        <v>728.94245946333763</v>
      </c>
      <c r="H337" s="256">
        <v>723.49084331901429</v>
      </c>
      <c r="I337" s="256" t="s">
        <v>18</v>
      </c>
      <c r="J337" s="254"/>
      <c r="K337" s="254"/>
      <c r="L337" s="254"/>
      <c r="M337" s="254"/>
      <c r="N337" s="254"/>
      <c r="O337" s="254"/>
    </row>
    <row r="338" spans="1:15" s="213" customFormat="1">
      <c r="A338" s="233" t="s">
        <v>21</v>
      </c>
      <c r="B338" s="233" t="s">
        <v>35</v>
      </c>
      <c r="C338" s="233" t="s">
        <v>53</v>
      </c>
      <c r="D338" s="233" t="s">
        <v>307</v>
      </c>
      <c r="E338" s="233" t="s">
        <v>308</v>
      </c>
      <c r="F338" s="256">
        <v>0</v>
      </c>
      <c r="G338" s="256">
        <v>637.34137597450638</v>
      </c>
      <c r="H338" s="256">
        <v>583.01887844112127</v>
      </c>
      <c r="I338" s="256" t="s">
        <v>18</v>
      </c>
      <c r="J338" s="254"/>
      <c r="K338" s="254"/>
      <c r="L338" s="254"/>
      <c r="M338" s="254"/>
      <c r="N338" s="254"/>
      <c r="O338" s="254"/>
    </row>
    <row r="339" spans="1:15" s="213" customFormat="1">
      <c r="A339" s="233" t="s">
        <v>19</v>
      </c>
      <c r="B339" s="233" t="s">
        <v>29</v>
      </c>
      <c r="C339" s="233" t="s">
        <v>47</v>
      </c>
      <c r="D339" s="233" t="s">
        <v>309</v>
      </c>
      <c r="E339" s="233" t="s">
        <v>310</v>
      </c>
      <c r="F339" s="256">
        <v>0</v>
      </c>
      <c r="G339" s="256">
        <v>746.08082841938733</v>
      </c>
      <c r="H339" s="256">
        <v>747.24652052271847</v>
      </c>
      <c r="I339" s="256" t="s">
        <v>18</v>
      </c>
      <c r="J339" s="254"/>
      <c r="K339" s="254"/>
      <c r="L339" s="254"/>
      <c r="M339" s="254"/>
      <c r="N339" s="254"/>
      <c r="O339" s="254"/>
    </row>
    <row r="340" spans="1:15" s="213" customFormat="1">
      <c r="A340" s="233" t="s">
        <v>19</v>
      </c>
      <c r="B340" s="233" t="s">
        <v>27</v>
      </c>
      <c r="C340" s="233" t="s">
        <v>49</v>
      </c>
      <c r="D340" s="233" t="s">
        <v>311</v>
      </c>
      <c r="E340" s="233" t="s">
        <v>312</v>
      </c>
      <c r="F340" s="256">
        <v>0</v>
      </c>
      <c r="G340" s="256">
        <v>858.61476817401262</v>
      </c>
      <c r="H340" s="256">
        <v>842.64679794216772</v>
      </c>
      <c r="I340" s="256" t="s">
        <v>18</v>
      </c>
      <c r="J340" s="254"/>
      <c r="K340" s="254"/>
      <c r="L340" s="254"/>
      <c r="M340" s="254"/>
      <c r="N340" s="254"/>
      <c r="O340" s="254"/>
    </row>
    <row r="341" spans="1:15" s="213" customFormat="1">
      <c r="A341" s="233" t="s">
        <v>21</v>
      </c>
      <c r="B341" s="233" t="s">
        <v>35</v>
      </c>
      <c r="C341" s="233" t="s">
        <v>53</v>
      </c>
      <c r="D341" s="233" t="s">
        <v>313</v>
      </c>
      <c r="E341" s="233" t="s">
        <v>314</v>
      </c>
      <c r="F341" s="256">
        <v>0</v>
      </c>
      <c r="G341" s="256">
        <v>969.59540339956914</v>
      </c>
      <c r="H341" s="256">
        <v>817.3099636226201</v>
      </c>
      <c r="I341" s="256" t="s">
        <v>18</v>
      </c>
      <c r="J341" s="254"/>
      <c r="K341" s="254"/>
      <c r="L341" s="254"/>
      <c r="M341" s="254"/>
      <c r="N341" s="254"/>
      <c r="O341" s="254"/>
    </row>
    <row r="342" spans="1:15" s="213" customFormat="1">
      <c r="A342" s="233" t="s">
        <v>21</v>
      </c>
      <c r="B342" s="233" t="s">
        <v>37</v>
      </c>
      <c r="C342" s="233" t="s">
        <v>59</v>
      </c>
      <c r="D342" s="233" t="s">
        <v>315</v>
      </c>
      <c r="E342" s="233" t="s">
        <v>316</v>
      </c>
      <c r="F342" s="256">
        <v>0</v>
      </c>
      <c r="G342" s="256">
        <v>611.07050955296654</v>
      </c>
      <c r="H342" s="256">
        <v>598.10769545197707</v>
      </c>
      <c r="I342" s="256" t="s">
        <v>18</v>
      </c>
      <c r="J342" s="254"/>
      <c r="K342" s="254"/>
      <c r="L342" s="254"/>
      <c r="M342" s="254"/>
      <c r="N342" s="254"/>
      <c r="O342" s="254"/>
    </row>
    <row r="343" spans="1:15" s="213" customFormat="1">
      <c r="A343" s="233" t="s">
        <v>19</v>
      </c>
      <c r="B343" s="233" t="s">
        <v>27</v>
      </c>
      <c r="C343" s="233" t="s">
        <v>49</v>
      </c>
      <c r="D343" s="233" t="s">
        <v>317</v>
      </c>
      <c r="E343" s="233" t="s">
        <v>318</v>
      </c>
      <c r="F343" s="256">
        <v>0</v>
      </c>
      <c r="G343" s="256">
        <v>908.55457227138652</v>
      </c>
      <c r="H343" s="256">
        <v>834.25489397202341</v>
      </c>
      <c r="I343" s="256" t="s">
        <v>18</v>
      </c>
      <c r="J343" s="254"/>
      <c r="K343" s="254"/>
      <c r="L343" s="254"/>
      <c r="M343" s="254"/>
      <c r="N343" s="254"/>
      <c r="O343" s="254"/>
    </row>
    <row r="344" spans="1:15" s="213" customFormat="1">
      <c r="A344" s="233" t="s">
        <v>25</v>
      </c>
      <c r="B344" s="233" t="s">
        <v>41</v>
      </c>
      <c r="C344" s="233" t="s">
        <v>63</v>
      </c>
      <c r="D344" s="233" t="s">
        <v>319</v>
      </c>
      <c r="E344" s="233" t="s">
        <v>320</v>
      </c>
      <c r="F344" s="256">
        <v>0</v>
      </c>
      <c r="G344" s="256">
        <v>568.26426628844797</v>
      </c>
      <c r="H344" s="256">
        <v>552.29754857403873</v>
      </c>
      <c r="I344" s="256" t="s">
        <v>18</v>
      </c>
      <c r="J344" s="254"/>
      <c r="K344" s="254"/>
      <c r="L344" s="254"/>
      <c r="M344" s="254"/>
      <c r="N344" s="254"/>
      <c r="O344" s="254"/>
    </row>
    <row r="345" spans="1:15" s="213" customFormat="1">
      <c r="A345" s="233" t="s">
        <v>23</v>
      </c>
      <c r="B345" s="233" t="s">
        <v>39</v>
      </c>
      <c r="C345" s="233" t="s">
        <v>69</v>
      </c>
      <c r="D345" s="233" t="s">
        <v>321</v>
      </c>
      <c r="E345" s="233" t="s">
        <v>322</v>
      </c>
      <c r="F345" s="256">
        <v>0</v>
      </c>
      <c r="G345" s="256">
        <v>240.82683881325883</v>
      </c>
      <c r="H345" s="256">
        <v>238.73470605789319</v>
      </c>
      <c r="I345" s="256" t="s">
        <v>18</v>
      </c>
      <c r="J345" s="254"/>
      <c r="K345" s="254"/>
      <c r="L345" s="254"/>
      <c r="M345" s="254"/>
      <c r="N345" s="254"/>
      <c r="O345" s="254"/>
    </row>
    <row r="346" spans="1:15" s="213" customFormat="1">
      <c r="A346" s="233" t="s">
        <v>25</v>
      </c>
      <c r="B346" s="233" t="s">
        <v>43</v>
      </c>
      <c r="C346" s="233" t="s">
        <v>65</v>
      </c>
      <c r="D346" s="233" t="s">
        <v>323</v>
      </c>
      <c r="E346" s="233" t="s">
        <v>324</v>
      </c>
      <c r="F346" s="256">
        <v>0</v>
      </c>
      <c r="G346" s="256">
        <v>744.4861494555945</v>
      </c>
      <c r="H346" s="256">
        <v>740.94235770882483</v>
      </c>
      <c r="I346" s="256" t="s">
        <v>18</v>
      </c>
      <c r="J346" s="254"/>
      <c r="K346" s="254"/>
      <c r="L346" s="254"/>
      <c r="M346" s="254"/>
      <c r="N346" s="254"/>
      <c r="O346" s="254"/>
    </row>
    <row r="347" spans="1:15" s="213" customFormat="1">
      <c r="A347" s="233" t="s">
        <v>19</v>
      </c>
      <c r="B347" s="233" t="s">
        <v>29</v>
      </c>
      <c r="C347" s="233" t="s">
        <v>47</v>
      </c>
      <c r="D347" s="233" t="s">
        <v>325</v>
      </c>
      <c r="E347" s="233" t="s">
        <v>326</v>
      </c>
      <c r="F347" s="256">
        <v>0</v>
      </c>
      <c r="G347" s="256">
        <v>592.74940460439268</v>
      </c>
      <c r="H347" s="256">
        <v>587.59095532430956</v>
      </c>
      <c r="I347" s="256" t="s">
        <v>18</v>
      </c>
      <c r="J347" s="254"/>
      <c r="K347" s="254"/>
      <c r="L347" s="254"/>
      <c r="M347" s="254"/>
      <c r="N347" s="254"/>
      <c r="O347" s="254"/>
    </row>
    <row r="348" spans="1:15" s="213" customFormat="1">
      <c r="A348" s="233" t="s">
        <v>21</v>
      </c>
      <c r="B348" s="233" t="s">
        <v>35</v>
      </c>
      <c r="C348" s="233" t="s">
        <v>53</v>
      </c>
      <c r="D348" s="233" t="s">
        <v>327</v>
      </c>
      <c r="E348" s="233" t="s">
        <v>328</v>
      </c>
      <c r="F348" s="256">
        <v>0</v>
      </c>
      <c r="G348" s="256">
        <v>550.7821105970479</v>
      </c>
      <c r="H348" s="256">
        <v>499.55396966993754</v>
      </c>
      <c r="I348" s="256" t="s">
        <v>18</v>
      </c>
      <c r="J348" s="254"/>
      <c r="K348" s="254"/>
      <c r="L348" s="254"/>
      <c r="M348" s="254"/>
      <c r="N348" s="254"/>
      <c r="O348" s="254"/>
    </row>
    <row r="349" spans="1:15" s="213" customFormat="1">
      <c r="A349" s="233" t="s">
        <v>21</v>
      </c>
      <c r="B349" s="233" t="s">
        <v>37</v>
      </c>
      <c r="C349" s="233" t="s">
        <v>59</v>
      </c>
      <c r="D349" s="233" t="s">
        <v>329</v>
      </c>
      <c r="E349" s="233" t="s">
        <v>330</v>
      </c>
      <c r="F349" s="256">
        <v>0</v>
      </c>
      <c r="G349" s="256">
        <v>604.05387265649472</v>
      </c>
      <c r="H349" s="256">
        <v>590.93893630991465</v>
      </c>
      <c r="I349" s="256" t="s">
        <v>18</v>
      </c>
      <c r="J349" s="254"/>
      <c r="K349" s="254"/>
      <c r="L349" s="254"/>
      <c r="M349" s="254"/>
      <c r="N349" s="254"/>
      <c r="O349" s="254"/>
    </row>
    <row r="350" spans="1:15" s="213" customFormat="1">
      <c r="A350" s="233" t="s">
        <v>25</v>
      </c>
      <c r="B350" s="233" t="s">
        <v>43</v>
      </c>
      <c r="C350" s="233" t="s">
        <v>61</v>
      </c>
      <c r="D350" s="233" t="s">
        <v>331</v>
      </c>
      <c r="E350" s="233" t="s">
        <v>332</v>
      </c>
      <c r="F350" s="256">
        <v>0</v>
      </c>
      <c r="G350" s="256">
        <v>594.44592316564626</v>
      </c>
      <c r="H350" s="256">
        <v>574.26031190788513</v>
      </c>
      <c r="I350" s="256" t="s">
        <v>18</v>
      </c>
      <c r="J350" s="254"/>
      <c r="K350" s="254"/>
      <c r="L350" s="254"/>
      <c r="M350" s="254"/>
      <c r="N350" s="254"/>
      <c r="O350" s="254"/>
    </row>
    <row r="351" spans="1:15" s="213" customFormat="1">
      <c r="A351" s="233" t="s">
        <v>23</v>
      </c>
      <c r="B351" s="233" t="s">
        <v>39</v>
      </c>
      <c r="C351" s="233" t="s">
        <v>69</v>
      </c>
      <c r="D351" s="233" t="s">
        <v>333</v>
      </c>
      <c r="E351" s="233" t="s">
        <v>334</v>
      </c>
      <c r="F351" s="256">
        <v>0</v>
      </c>
      <c r="G351" s="256">
        <v>579.25223802001051</v>
      </c>
      <c r="H351" s="256">
        <v>537.08729081863407</v>
      </c>
      <c r="I351" s="256" t="s">
        <v>18</v>
      </c>
      <c r="J351" s="254"/>
      <c r="K351" s="254"/>
      <c r="L351" s="254"/>
      <c r="M351" s="254"/>
      <c r="N351" s="254"/>
      <c r="O351" s="254"/>
    </row>
    <row r="352" spans="1:15" s="213" customFormat="1">
      <c r="A352" s="233" t="s">
        <v>19</v>
      </c>
      <c r="B352" s="233" t="s">
        <v>29</v>
      </c>
      <c r="C352" s="233" t="s">
        <v>47</v>
      </c>
      <c r="D352" s="233" t="s">
        <v>335</v>
      </c>
      <c r="E352" s="233" t="s">
        <v>336</v>
      </c>
      <c r="F352" s="256">
        <v>0</v>
      </c>
      <c r="G352" s="256">
        <v>680.61892987330793</v>
      </c>
      <c r="H352" s="256">
        <v>669.70467534429361</v>
      </c>
      <c r="I352" s="256" t="s">
        <v>18</v>
      </c>
      <c r="J352" s="254"/>
      <c r="K352" s="254"/>
      <c r="L352" s="254"/>
      <c r="M352" s="254"/>
      <c r="N352" s="254"/>
      <c r="O352" s="254"/>
    </row>
    <row r="353" spans="1:15" s="213" customFormat="1">
      <c r="A353" s="233" t="s">
        <v>19</v>
      </c>
      <c r="B353" s="233" t="s">
        <v>31</v>
      </c>
      <c r="C353" s="233" t="s">
        <v>45</v>
      </c>
      <c r="D353" s="233" t="s">
        <v>337</v>
      </c>
      <c r="E353" s="233" t="s">
        <v>338</v>
      </c>
      <c r="F353" s="256">
        <v>0</v>
      </c>
      <c r="G353" s="256">
        <v>682.66106534510493</v>
      </c>
      <c r="H353" s="256">
        <v>671.24897381002199</v>
      </c>
      <c r="I353" s="256" t="s">
        <v>18</v>
      </c>
      <c r="J353" s="254"/>
      <c r="K353" s="254"/>
      <c r="L353" s="254"/>
      <c r="M353" s="254"/>
      <c r="N353" s="254"/>
      <c r="O353" s="254"/>
    </row>
    <row r="354" spans="1:15" s="213" customFormat="1">
      <c r="A354" s="233" t="s">
        <v>21</v>
      </c>
      <c r="B354" s="233" t="s">
        <v>35</v>
      </c>
      <c r="C354" s="233" t="s">
        <v>55</v>
      </c>
      <c r="D354" s="233" t="s">
        <v>339</v>
      </c>
      <c r="E354" s="233" t="s">
        <v>340</v>
      </c>
      <c r="F354" s="256">
        <v>0</v>
      </c>
      <c r="G354" s="256">
        <v>488.17508666133364</v>
      </c>
      <c r="H354" s="256">
        <v>471.98600317369898</v>
      </c>
      <c r="I354" s="256" t="s">
        <v>18</v>
      </c>
      <c r="J354" s="254"/>
      <c r="K354" s="254"/>
      <c r="L354" s="254"/>
      <c r="M354" s="254"/>
      <c r="N354" s="254"/>
      <c r="O354" s="254"/>
    </row>
    <row r="355" spans="1:15" s="213" customFormat="1">
      <c r="A355" s="233" t="s">
        <v>23</v>
      </c>
      <c r="B355" s="233" t="s">
        <v>39</v>
      </c>
      <c r="C355" s="233" t="s">
        <v>69</v>
      </c>
      <c r="D355" s="233" t="s">
        <v>341</v>
      </c>
      <c r="E355" s="233" t="s">
        <v>342</v>
      </c>
      <c r="F355" s="256">
        <v>0</v>
      </c>
      <c r="G355" s="256">
        <v>338.04659954200139</v>
      </c>
      <c r="H355" s="256">
        <v>326.38714536781322</v>
      </c>
      <c r="I355" s="256" t="s">
        <v>18</v>
      </c>
      <c r="J355" s="254"/>
      <c r="K355" s="254"/>
      <c r="L355" s="254"/>
      <c r="M355" s="254"/>
      <c r="N355" s="254"/>
      <c r="O355" s="254"/>
    </row>
    <row r="356" spans="1:15" s="213" customFormat="1">
      <c r="A356" s="233" t="s">
        <v>23</v>
      </c>
      <c r="B356" s="233" t="s">
        <v>39</v>
      </c>
      <c r="C356" s="233" t="s">
        <v>69</v>
      </c>
      <c r="D356" s="233" t="s">
        <v>343</v>
      </c>
      <c r="E356" s="233" t="s">
        <v>344</v>
      </c>
      <c r="F356" s="256">
        <v>0</v>
      </c>
      <c r="G356" s="256">
        <v>468.63609539348073</v>
      </c>
      <c r="H356" s="256">
        <v>460.60936913576035</v>
      </c>
      <c r="I356" s="256" t="s">
        <v>18</v>
      </c>
      <c r="J356" s="254"/>
      <c r="K356" s="254"/>
      <c r="L356" s="254"/>
      <c r="M356" s="254"/>
      <c r="N356" s="254"/>
      <c r="O356" s="254"/>
    </row>
    <row r="357" spans="1:15" s="213" customFormat="1">
      <c r="A357" s="233" t="s">
        <v>19</v>
      </c>
      <c r="B357" s="233" t="s">
        <v>29</v>
      </c>
      <c r="C357" s="233" t="s">
        <v>51</v>
      </c>
      <c r="D357" s="233" t="s">
        <v>345</v>
      </c>
      <c r="E357" s="233" t="s">
        <v>346</v>
      </c>
      <c r="F357" s="256">
        <v>0</v>
      </c>
      <c r="G357" s="256">
        <v>731.99134919314588</v>
      </c>
      <c r="H357" s="256">
        <v>694.21846187222047</v>
      </c>
      <c r="I357" s="256" t="s">
        <v>18</v>
      </c>
      <c r="J357" s="254"/>
      <c r="K357" s="254"/>
      <c r="L357" s="254"/>
      <c r="M357" s="254"/>
      <c r="N357" s="254"/>
      <c r="O357" s="254"/>
    </row>
    <row r="358" spans="1:15" s="213" customFormat="1">
      <c r="A358" s="233" t="s">
        <v>21</v>
      </c>
      <c r="B358" s="233" t="s">
        <v>35</v>
      </c>
      <c r="C358" s="233" t="s">
        <v>55</v>
      </c>
      <c r="D358" s="233" t="s">
        <v>347</v>
      </c>
      <c r="E358" s="233" t="s">
        <v>348</v>
      </c>
      <c r="F358" s="256">
        <v>0</v>
      </c>
      <c r="G358" s="256">
        <v>538.75895290612925</v>
      </c>
      <c r="H358" s="256">
        <v>492.73789723657649</v>
      </c>
      <c r="I358" s="256" t="s">
        <v>18</v>
      </c>
      <c r="J358" s="254"/>
      <c r="K358" s="254"/>
      <c r="L358" s="254"/>
      <c r="M358" s="254"/>
      <c r="N358" s="254"/>
      <c r="O358" s="254"/>
    </row>
    <row r="359" spans="1:15" s="213" customFormat="1">
      <c r="A359" s="233" t="s">
        <v>25</v>
      </c>
      <c r="B359" s="233" t="s">
        <v>41</v>
      </c>
      <c r="C359" s="233" t="s">
        <v>65</v>
      </c>
      <c r="D359" s="233" t="s">
        <v>349</v>
      </c>
      <c r="E359" s="233" t="s">
        <v>350</v>
      </c>
      <c r="F359" s="256">
        <v>0</v>
      </c>
      <c r="G359" s="256">
        <v>708.23938195394226</v>
      </c>
      <c r="H359" s="256">
        <v>783.05427251732112</v>
      </c>
      <c r="I359" s="256" t="s">
        <v>18</v>
      </c>
      <c r="J359" s="254"/>
      <c r="K359" s="254"/>
      <c r="L359" s="254"/>
      <c r="M359" s="254"/>
      <c r="N359" s="254"/>
      <c r="O359" s="254"/>
    </row>
    <row r="360" spans="1:15" s="213" customFormat="1">
      <c r="A360" s="233" t="s">
        <v>25</v>
      </c>
      <c r="B360" s="233" t="s">
        <v>41</v>
      </c>
      <c r="C360" s="233" t="s">
        <v>63</v>
      </c>
      <c r="D360" s="233" t="s">
        <v>351</v>
      </c>
      <c r="E360" s="233" t="s">
        <v>352</v>
      </c>
      <c r="F360" s="256">
        <v>0</v>
      </c>
      <c r="G360" s="256">
        <v>610.42893096119451</v>
      </c>
      <c r="H360" s="256">
        <v>597.10755961712346</v>
      </c>
      <c r="I360" s="256" t="s">
        <v>18</v>
      </c>
      <c r="J360" s="254"/>
      <c r="K360" s="254"/>
      <c r="L360" s="254"/>
      <c r="M360" s="254"/>
      <c r="N360" s="254"/>
      <c r="O360" s="254"/>
    </row>
    <row r="361" spans="1:15" s="213" customFormat="1">
      <c r="A361" s="233" t="s">
        <v>23</v>
      </c>
      <c r="B361" s="233" t="s">
        <v>39</v>
      </c>
      <c r="C361" s="233" t="s">
        <v>69</v>
      </c>
      <c r="D361" s="233" t="s">
        <v>353</v>
      </c>
      <c r="E361" s="233" t="s">
        <v>354</v>
      </c>
      <c r="F361" s="256">
        <v>0</v>
      </c>
      <c r="G361" s="256">
        <v>412.68086962844467</v>
      </c>
      <c r="H361" s="256">
        <v>379.97371851329922</v>
      </c>
      <c r="I361" s="256" t="s">
        <v>18</v>
      </c>
      <c r="J361" s="254"/>
      <c r="K361" s="254"/>
      <c r="L361" s="254"/>
      <c r="M361" s="254"/>
      <c r="N361" s="254"/>
      <c r="O361" s="254"/>
    </row>
    <row r="362" spans="1:15" s="213" customFormat="1">
      <c r="A362" s="233" t="s">
        <v>19</v>
      </c>
      <c r="B362" s="233" t="s">
        <v>29</v>
      </c>
      <c r="C362" s="233" t="s">
        <v>47</v>
      </c>
      <c r="D362" s="233" t="s">
        <v>355</v>
      </c>
      <c r="E362" s="233" t="s">
        <v>356</v>
      </c>
      <c r="F362" s="256">
        <v>0</v>
      </c>
      <c r="G362" s="256">
        <v>752.94198728441222</v>
      </c>
      <c r="H362" s="256">
        <v>697.39235900545793</v>
      </c>
      <c r="I362" s="256" t="s">
        <v>18</v>
      </c>
      <c r="J362" s="254"/>
      <c r="K362" s="254"/>
      <c r="L362" s="254"/>
      <c r="M362" s="254"/>
      <c r="N362" s="254"/>
      <c r="O362" s="254"/>
    </row>
    <row r="363" spans="1:15" s="213" customFormat="1">
      <c r="A363" s="233" t="s">
        <v>25</v>
      </c>
      <c r="B363" s="233" t="s">
        <v>43</v>
      </c>
      <c r="C363" s="233" t="s">
        <v>65</v>
      </c>
      <c r="D363" s="233" t="s">
        <v>357</v>
      </c>
      <c r="E363" s="233" t="s">
        <v>358</v>
      </c>
      <c r="F363" s="256">
        <v>0</v>
      </c>
      <c r="G363" s="256">
        <v>594.02053761441357</v>
      </c>
      <c r="H363" s="256">
        <v>579.71891194321779</v>
      </c>
      <c r="I363" s="256" t="s">
        <v>18</v>
      </c>
      <c r="J363" s="254"/>
      <c r="K363" s="254"/>
      <c r="L363" s="254"/>
      <c r="M363" s="254"/>
      <c r="N363" s="254"/>
      <c r="O363" s="254"/>
    </row>
    <row r="364" spans="1:15" s="213" customFormat="1">
      <c r="A364" s="233" t="s">
        <v>25</v>
      </c>
      <c r="B364" s="233" t="s">
        <v>41</v>
      </c>
      <c r="C364" s="233" t="s">
        <v>65</v>
      </c>
      <c r="D364" s="233" t="s">
        <v>359</v>
      </c>
      <c r="E364" s="233" t="s">
        <v>360</v>
      </c>
      <c r="F364" s="256">
        <v>0</v>
      </c>
      <c r="G364" s="256">
        <v>469.8011801405645</v>
      </c>
      <c r="H364" s="256">
        <v>446.01375209068942</v>
      </c>
      <c r="I364" s="256" t="s">
        <v>18</v>
      </c>
      <c r="J364" s="254"/>
      <c r="K364" s="254"/>
      <c r="L364" s="254"/>
      <c r="M364" s="254"/>
      <c r="N364" s="254"/>
      <c r="O364" s="254"/>
    </row>
    <row r="365" spans="1:15" s="213" customFormat="1">
      <c r="A365" s="233" t="s">
        <v>19</v>
      </c>
      <c r="B365" s="233" t="s">
        <v>29</v>
      </c>
      <c r="C365" s="233" t="s">
        <v>51</v>
      </c>
      <c r="D365" s="233" t="s">
        <v>361</v>
      </c>
      <c r="E365" s="233" t="s">
        <v>362</v>
      </c>
      <c r="F365" s="256">
        <v>0</v>
      </c>
      <c r="G365" s="256">
        <v>759.11391254280431</v>
      </c>
      <c r="H365" s="256">
        <v>698.4344919187547</v>
      </c>
      <c r="I365" s="256" t="s">
        <v>18</v>
      </c>
      <c r="J365" s="254"/>
      <c r="K365" s="254"/>
      <c r="L365" s="254"/>
      <c r="M365" s="254"/>
      <c r="N365" s="254"/>
      <c r="O365" s="254"/>
    </row>
    <row r="366" spans="1:15" s="213" customFormat="1">
      <c r="A366" s="233" t="s">
        <v>25</v>
      </c>
      <c r="B366" s="233" t="s">
        <v>41</v>
      </c>
      <c r="C366" s="233" t="s">
        <v>65</v>
      </c>
      <c r="D366" s="233" t="s">
        <v>363</v>
      </c>
      <c r="E366" s="233" t="s">
        <v>364</v>
      </c>
      <c r="F366" s="256">
        <v>0</v>
      </c>
      <c r="G366" s="256">
        <v>602.34285503122578</v>
      </c>
      <c r="H366" s="256">
        <v>603.47631265132077</v>
      </c>
      <c r="I366" s="256" t="s">
        <v>18</v>
      </c>
      <c r="J366" s="254"/>
      <c r="K366" s="254"/>
      <c r="L366" s="254"/>
      <c r="M366" s="254"/>
      <c r="N366" s="254"/>
      <c r="O366" s="254"/>
    </row>
    <row r="367" spans="1:15" s="213" customFormat="1">
      <c r="A367" s="233" t="s">
        <v>21</v>
      </c>
      <c r="B367" s="233" t="s">
        <v>35</v>
      </c>
      <c r="C367" s="233" t="s">
        <v>55</v>
      </c>
      <c r="D367" s="233" t="s">
        <v>365</v>
      </c>
      <c r="E367" s="233" t="s">
        <v>366</v>
      </c>
      <c r="F367" s="256">
        <v>0</v>
      </c>
      <c r="G367" s="256">
        <v>682.03809029334718</v>
      </c>
      <c r="H367" s="256">
        <v>639.52398800599701</v>
      </c>
      <c r="I367" s="256" t="s">
        <v>18</v>
      </c>
      <c r="J367" s="254"/>
      <c r="K367" s="254"/>
      <c r="L367" s="254"/>
      <c r="M367" s="254"/>
      <c r="N367" s="254"/>
      <c r="O367" s="254"/>
    </row>
    <row r="368" spans="1:15" s="213" customFormat="1">
      <c r="A368" s="233" t="s">
        <v>21</v>
      </c>
      <c r="B368" s="233" t="s">
        <v>35</v>
      </c>
      <c r="C368" s="233" t="s">
        <v>55</v>
      </c>
      <c r="D368" s="233" t="s">
        <v>367</v>
      </c>
      <c r="E368" s="233" t="s">
        <v>368</v>
      </c>
      <c r="F368" s="256">
        <v>0</v>
      </c>
      <c r="G368" s="256">
        <v>548.2770190096644</v>
      </c>
      <c r="H368" s="256">
        <v>495.23535660939507</v>
      </c>
      <c r="I368" s="256" t="s">
        <v>18</v>
      </c>
      <c r="J368" s="254"/>
      <c r="K368" s="254"/>
      <c r="L368" s="254"/>
      <c r="M368" s="254"/>
      <c r="N368" s="254"/>
      <c r="O368" s="254"/>
    </row>
    <row r="369" spans="1:15" s="213" customFormat="1">
      <c r="A369" s="233" t="s">
        <v>19</v>
      </c>
      <c r="B369" s="233" t="s">
        <v>31</v>
      </c>
      <c r="C369" s="233" t="s">
        <v>45</v>
      </c>
      <c r="D369" s="233" t="s">
        <v>369</v>
      </c>
      <c r="E369" s="233" t="s">
        <v>370</v>
      </c>
      <c r="F369" s="256">
        <v>0</v>
      </c>
      <c r="G369" s="256">
        <v>740.55788694149601</v>
      </c>
      <c r="H369" s="256">
        <v>621.00062100062098</v>
      </c>
      <c r="I369" s="256" t="s">
        <v>18</v>
      </c>
      <c r="J369" s="254"/>
      <c r="K369" s="254"/>
      <c r="L369" s="254"/>
      <c r="M369" s="254"/>
      <c r="N369" s="254"/>
      <c r="O369" s="254"/>
    </row>
    <row r="370" spans="1:15">
      <c r="F370" s="257"/>
      <c r="G370" s="257"/>
      <c r="H370" s="257"/>
      <c r="I370" s="257"/>
      <c r="J370" s="257"/>
      <c r="K370" s="257"/>
      <c r="L370" s="257"/>
      <c r="M370" s="257"/>
      <c r="N370" s="257"/>
      <c r="O370" s="257"/>
    </row>
    <row r="371" spans="1:15">
      <c r="F371" s="257"/>
      <c r="G371" s="257"/>
      <c r="H371" s="257"/>
      <c r="I371" s="257"/>
      <c r="J371" s="257"/>
      <c r="K371" s="257"/>
      <c r="L371" s="257"/>
      <c r="M371" s="257"/>
      <c r="N371" s="257"/>
      <c r="O371" s="257"/>
    </row>
    <row r="372" spans="1:15">
      <c r="F372" s="257"/>
      <c r="G372" s="257"/>
      <c r="H372" s="257"/>
      <c r="I372" s="257"/>
      <c r="J372" s="257"/>
      <c r="K372" s="257"/>
      <c r="L372" s="257"/>
      <c r="M372" s="257"/>
      <c r="N372" s="257"/>
      <c r="O372" s="257"/>
    </row>
    <row r="373" spans="1:15">
      <c r="D373" s="213"/>
      <c r="E373" s="213"/>
      <c r="F373" s="254"/>
      <c r="G373" s="254"/>
      <c r="H373" s="254">
        <v>5</v>
      </c>
      <c r="I373" s="254"/>
      <c r="J373" s="257"/>
      <c r="K373" s="257"/>
      <c r="L373" s="257"/>
      <c r="M373" s="257"/>
      <c r="N373" s="257"/>
      <c r="O373" s="257"/>
    </row>
    <row r="374" spans="1:15">
      <c r="D374" s="213"/>
      <c r="E374" s="213"/>
      <c r="F374" s="254"/>
      <c r="G374" s="254"/>
      <c r="H374" s="254"/>
      <c r="I374" s="254"/>
      <c r="J374" s="257"/>
      <c r="K374" s="257"/>
      <c r="L374" s="257"/>
      <c r="M374" s="257"/>
      <c r="N374" s="257"/>
      <c r="O374" s="257"/>
    </row>
    <row r="375" spans="1:15">
      <c r="D375" s="364" t="s">
        <v>421</v>
      </c>
      <c r="E375" s="364" t="s">
        <v>422</v>
      </c>
      <c r="F375" s="372" t="s">
        <v>540</v>
      </c>
      <c r="G375" s="372" t="s">
        <v>541</v>
      </c>
      <c r="H375" s="372" t="s">
        <v>543</v>
      </c>
      <c r="I375" s="372" t="s">
        <v>542</v>
      </c>
      <c r="J375" s="257"/>
      <c r="K375" s="257"/>
      <c r="L375" s="257"/>
      <c r="M375" s="257"/>
      <c r="N375" s="257"/>
      <c r="O375" s="257"/>
    </row>
    <row r="376" spans="1:15">
      <c r="D376" s="364"/>
      <c r="E376" s="364"/>
      <c r="F376" s="372"/>
      <c r="G376" s="372"/>
      <c r="H376" s="372"/>
      <c r="I376" s="372"/>
      <c r="J376" s="257"/>
      <c r="K376" s="257"/>
      <c r="L376" s="257"/>
      <c r="M376" s="257"/>
      <c r="N376" s="257"/>
      <c r="O376" s="257"/>
    </row>
    <row r="377" spans="1:15">
      <c r="D377" s="233" t="s">
        <v>1</v>
      </c>
      <c r="E377" s="233" t="s">
        <v>420</v>
      </c>
      <c r="F377" s="256"/>
      <c r="G377" s="256"/>
      <c r="H377" s="256">
        <v>608.83449147058786</v>
      </c>
      <c r="I377" s="256"/>
      <c r="J377" s="257"/>
      <c r="K377" s="257"/>
      <c r="L377" s="257"/>
      <c r="M377" s="257"/>
      <c r="N377" s="257"/>
      <c r="O377" s="257"/>
    </row>
    <row r="378" spans="1:15">
      <c r="D378" s="233" t="s">
        <v>19</v>
      </c>
      <c r="E378" s="233" t="s">
        <v>20</v>
      </c>
      <c r="F378" s="256"/>
      <c r="G378" s="256"/>
      <c r="H378" s="256">
        <v>739.84925766011645</v>
      </c>
      <c r="I378" s="256"/>
      <c r="J378" s="257"/>
      <c r="K378" s="257"/>
      <c r="L378" s="257"/>
      <c r="M378" s="257"/>
      <c r="N378" s="257"/>
      <c r="O378" s="257"/>
    </row>
    <row r="379" spans="1:15">
      <c r="D379" s="233" t="s">
        <v>21</v>
      </c>
      <c r="E379" s="233" t="s">
        <v>22</v>
      </c>
      <c r="F379" s="256"/>
      <c r="G379" s="256"/>
      <c r="H379" s="256">
        <v>560.7435307327446</v>
      </c>
      <c r="I379" s="256"/>
      <c r="J379" s="257"/>
      <c r="K379" s="257"/>
      <c r="L379" s="257"/>
      <c r="M379" s="257"/>
      <c r="N379" s="257"/>
      <c r="O379" s="257"/>
    </row>
    <row r="380" spans="1:15">
      <c r="D380" s="233" t="s">
        <v>23</v>
      </c>
      <c r="E380" s="233" t="s">
        <v>24</v>
      </c>
      <c r="F380" s="256"/>
      <c r="G380" s="256"/>
      <c r="H380" s="256">
        <v>465.96349386737717</v>
      </c>
      <c r="I380" s="256"/>
      <c r="J380" s="257"/>
      <c r="K380" s="257"/>
      <c r="L380" s="257"/>
      <c r="M380" s="257"/>
      <c r="N380" s="257"/>
      <c r="O380" s="257"/>
    </row>
    <row r="381" spans="1:15">
      <c r="D381" s="233" t="s">
        <v>25</v>
      </c>
      <c r="E381" s="233" t="s">
        <v>26</v>
      </c>
      <c r="F381" s="256"/>
      <c r="G381" s="256"/>
      <c r="H381" s="256">
        <v>583.84618800230896</v>
      </c>
      <c r="I381" s="256"/>
      <c r="J381" s="257"/>
      <c r="K381" s="257"/>
      <c r="L381" s="257"/>
      <c r="M381" s="257"/>
      <c r="N381" s="257"/>
      <c r="O381" s="257"/>
    </row>
    <row r="382" spans="1:15">
      <c r="D382" s="233" t="s">
        <v>27</v>
      </c>
      <c r="E382" s="233" t="s">
        <v>28</v>
      </c>
      <c r="F382" s="256"/>
      <c r="G382" s="256"/>
      <c r="H382" s="256">
        <v>826.52740300923278</v>
      </c>
      <c r="I382" s="256"/>
      <c r="J382" s="257"/>
      <c r="K382" s="257"/>
      <c r="L382" s="257"/>
      <c r="M382" s="257"/>
      <c r="N382" s="257"/>
      <c r="O382" s="257"/>
    </row>
    <row r="383" spans="1:15">
      <c r="D383" s="233" t="s">
        <v>29</v>
      </c>
      <c r="E383" s="233" t="s">
        <v>30</v>
      </c>
      <c r="F383" s="256"/>
      <c r="G383" s="256"/>
      <c r="H383" s="256">
        <v>721.21801200954303</v>
      </c>
      <c r="I383" s="256"/>
      <c r="J383" s="257"/>
      <c r="K383" s="257"/>
      <c r="L383" s="257"/>
      <c r="M383" s="257"/>
      <c r="N383" s="257"/>
      <c r="O383" s="257"/>
    </row>
    <row r="384" spans="1:15">
      <c r="D384" s="233" t="s">
        <v>31</v>
      </c>
      <c r="E384" s="233" t="s">
        <v>32</v>
      </c>
      <c r="F384" s="256"/>
      <c r="G384" s="256"/>
      <c r="H384" s="256">
        <v>720.31474488596041</v>
      </c>
      <c r="I384" s="256"/>
      <c r="J384" s="257"/>
      <c r="K384" s="257"/>
      <c r="L384" s="257"/>
      <c r="M384" s="257"/>
      <c r="N384" s="257"/>
      <c r="O384" s="257"/>
    </row>
    <row r="385" spans="4:15">
      <c r="D385" s="233" t="s">
        <v>33</v>
      </c>
      <c r="E385" s="233" t="s">
        <v>34</v>
      </c>
      <c r="F385" s="256"/>
      <c r="G385" s="256"/>
      <c r="H385" s="256">
        <v>602.80984597011934</v>
      </c>
      <c r="I385" s="256"/>
      <c r="J385" s="257"/>
      <c r="K385" s="257"/>
      <c r="L385" s="257"/>
      <c r="M385" s="257"/>
      <c r="N385" s="257"/>
      <c r="O385" s="257"/>
    </row>
    <row r="386" spans="4:15">
      <c r="D386" s="233" t="s">
        <v>35</v>
      </c>
      <c r="E386" s="233" t="s">
        <v>36</v>
      </c>
      <c r="F386" s="256"/>
      <c r="G386" s="256"/>
      <c r="H386" s="256">
        <v>488.52319505070255</v>
      </c>
      <c r="I386" s="256"/>
      <c r="J386" s="257"/>
      <c r="K386" s="257"/>
      <c r="L386" s="257"/>
      <c r="M386" s="257"/>
      <c r="N386" s="257"/>
      <c r="O386" s="257"/>
    </row>
    <row r="387" spans="4:15">
      <c r="D387" s="233" t="s">
        <v>37</v>
      </c>
      <c r="E387" s="233" t="s">
        <v>38</v>
      </c>
      <c r="F387" s="256"/>
      <c r="G387" s="256"/>
      <c r="H387" s="256">
        <v>592.67889485749242</v>
      </c>
      <c r="I387" s="256"/>
      <c r="J387" s="257"/>
      <c r="K387" s="257"/>
      <c r="L387" s="257"/>
      <c r="M387" s="257"/>
      <c r="N387" s="257"/>
      <c r="O387" s="257"/>
    </row>
    <row r="388" spans="4:15">
      <c r="D388" s="233" t="s">
        <v>39</v>
      </c>
      <c r="E388" s="233" t="s">
        <v>40</v>
      </c>
      <c r="F388" s="256"/>
      <c r="G388" s="256"/>
      <c r="H388" s="256">
        <v>465.96349386737717</v>
      </c>
      <c r="I388" s="256"/>
      <c r="J388" s="257"/>
      <c r="K388" s="257"/>
      <c r="L388" s="257"/>
      <c r="M388" s="257"/>
      <c r="N388" s="257"/>
      <c r="O388" s="257"/>
    </row>
    <row r="389" spans="4:15">
      <c r="D389" s="233" t="s">
        <v>41</v>
      </c>
      <c r="E389" s="233" t="s">
        <v>42</v>
      </c>
      <c r="F389" s="256"/>
      <c r="G389" s="256"/>
      <c r="H389" s="256">
        <v>577.69053577031457</v>
      </c>
      <c r="I389" s="256"/>
      <c r="J389" s="257"/>
      <c r="K389" s="257"/>
      <c r="L389" s="257"/>
      <c r="M389" s="257"/>
      <c r="N389" s="257"/>
      <c r="O389" s="257"/>
    </row>
    <row r="390" spans="4:15">
      <c r="D390" s="233" t="s">
        <v>43</v>
      </c>
      <c r="E390" s="233" t="s">
        <v>44</v>
      </c>
      <c r="F390" s="256"/>
      <c r="G390" s="256"/>
      <c r="H390" s="256">
        <v>593.26543217269455</v>
      </c>
      <c r="I390" s="256"/>
      <c r="J390" s="257"/>
      <c r="K390" s="257"/>
      <c r="L390" s="257"/>
      <c r="M390" s="257"/>
      <c r="N390" s="257"/>
      <c r="O390" s="257"/>
    </row>
    <row r="391" spans="4:15">
      <c r="D391" s="233" t="s">
        <v>45</v>
      </c>
      <c r="E391" s="233" t="s">
        <v>46</v>
      </c>
      <c r="F391" s="256"/>
      <c r="G391" s="256"/>
      <c r="H391" s="256">
        <v>720.31474488596041</v>
      </c>
      <c r="I391" s="256"/>
      <c r="J391" s="257"/>
      <c r="K391" s="257"/>
      <c r="L391" s="257"/>
      <c r="M391" s="257"/>
      <c r="N391" s="257"/>
      <c r="O391" s="257"/>
    </row>
    <row r="392" spans="4:15">
      <c r="D392" s="233" t="s">
        <v>47</v>
      </c>
      <c r="E392" s="233" t="s">
        <v>48</v>
      </c>
      <c r="F392" s="256"/>
      <c r="G392" s="256"/>
      <c r="H392" s="256">
        <v>740.37026872275533</v>
      </c>
      <c r="I392" s="256"/>
      <c r="J392" s="257"/>
      <c r="K392" s="257"/>
      <c r="L392" s="257"/>
      <c r="M392" s="257"/>
      <c r="N392" s="257"/>
      <c r="O392" s="257"/>
    </row>
    <row r="393" spans="4:15">
      <c r="D393" s="233" t="s">
        <v>49</v>
      </c>
      <c r="E393" s="233" t="s">
        <v>50</v>
      </c>
      <c r="F393" s="256"/>
      <c r="G393" s="256"/>
      <c r="H393" s="256">
        <v>778.95233677563203</v>
      </c>
      <c r="I393" s="256"/>
    </row>
    <row r="394" spans="4:15">
      <c r="D394" s="233" t="s">
        <v>51</v>
      </c>
      <c r="E394" s="233" t="s">
        <v>52</v>
      </c>
      <c r="F394" s="256"/>
      <c r="G394" s="256"/>
      <c r="H394" s="256">
        <v>728.36881249412954</v>
      </c>
      <c r="I394" s="256"/>
    </row>
    <row r="395" spans="4:15">
      <c r="D395" s="233" t="s">
        <v>53</v>
      </c>
      <c r="E395" s="233" t="s">
        <v>54</v>
      </c>
      <c r="F395" s="256"/>
      <c r="G395" s="256"/>
      <c r="H395" s="256">
        <v>451.58503310289433</v>
      </c>
      <c r="I395" s="256"/>
    </row>
    <row r="396" spans="4:15">
      <c r="D396" s="233" t="s">
        <v>55</v>
      </c>
      <c r="E396" s="233" t="s">
        <v>56</v>
      </c>
      <c r="F396" s="256"/>
      <c r="G396" s="256"/>
      <c r="H396" s="256">
        <v>624.31741204119714</v>
      </c>
      <c r="I396" s="256"/>
    </row>
    <row r="397" spans="4:15">
      <c r="D397" s="233" t="s">
        <v>57</v>
      </c>
      <c r="E397" s="233" t="s">
        <v>58</v>
      </c>
      <c r="F397" s="256"/>
      <c r="G397" s="256"/>
      <c r="H397" s="256">
        <v>565.58176520653296</v>
      </c>
      <c r="I397" s="256"/>
    </row>
    <row r="398" spans="4:15">
      <c r="D398" s="233" t="s">
        <v>59</v>
      </c>
      <c r="E398" s="233" t="s">
        <v>60</v>
      </c>
      <c r="F398" s="256"/>
      <c r="G398" s="256"/>
      <c r="H398" s="256">
        <v>594.40003502570471</v>
      </c>
      <c r="I398" s="256"/>
    </row>
    <row r="399" spans="4:15">
      <c r="D399" s="233" t="s">
        <v>61</v>
      </c>
      <c r="E399" s="233" t="s">
        <v>62</v>
      </c>
      <c r="F399" s="256"/>
      <c r="G399" s="256"/>
      <c r="H399" s="256">
        <v>570.15933994988984</v>
      </c>
      <c r="I399" s="256"/>
    </row>
    <row r="400" spans="4:15">
      <c r="D400" s="233" t="s">
        <v>63</v>
      </c>
      <c r="E400" s="233" t="s">
        <v>64</v>
      </c>
      <c r="F400" s="256"/>
      <c r="G400" s="256"/>
      <c r="H400" s="256">
        <v>589.59444596597848</v>
      </c>
      <c r="I400" s="256"/>
    </row>
    <row r="401" spans="4:9">
      <c r="D401" s="233" t="s">
        <v>65</v>
      </c>
      <c r="E401" s="233" t="s">
        <v>66</v>
      </c>
      <c r="F401" s="256"/>
      <c r="G401" s="256"/>
      <c r="H401" s="256">
        <v>547.50764590446488</v>
      </c>
      <c r="I401" s="256"/>
    </row>
    <row r="402" spans="4:9">
      <c r="D402" s="233" t="s">
        <v>67</v>
      </c>
      <c r="E402" s="233" t="s">
        <v>68</v>
      </c>
      <c r="F402" s="256"/>
      <c r="G402" s="256"/>
      <c r="H402" s="256">
        <v>632.36379142257078</v>
      </c>
      <c r="I402" s="256"/>
    </row>
    <row r="403" spans="4:9">
      <c r="D403" s="233" t="s">
        <v>69</v>
      </c>
      <c r="E403" s="233" t="s">
        <v>70</v>
      </c>
      <c r="F403" s="256"/>
      <c r="G403" s="256"/>
      <c r="H403" s="256">
        <v>465.96349386737717</v>
      </c>
      <c r="I403" s="256"/>
    </row>
    <row r="404" spans="4:9">
      <c r="D404" s="233" t="s">
        <v>71</v>
      </c>
      <c r="E404" s="233" t="s">
        <v>72</v>
      </c>
      <c r="F404" s="256"/>
      <c r="G404" s="256"/>
      <c r="H404" s="256">
        <v>918.08630011221055</v>
      </c>
      <c r="I404" s="256"/>
    </row>
    <row r="405" spans="4:9">
      <c r="D405" s="233" t="s">
        <v>73</v>
      </c>
      <c r="E405" s="233" t="s">
        <v>74</v>
      </c>
      <c r="F405" s="256"/>
      <c r="G405" s="256"/>
      <c r="H405" s="256">
        <v>401.74277145928818</v>
      </c>
      <c r="I405" s="256"/>
    </row>
    <row r="406" spans="4:9">
      <c r="D406" s="233" t="s">
        <v>75</v>
      </c>
      <c r="E406" s="233" t="s">
        <v>76</v>
      </c>
      <c r="F406" s="256"/>
      <c r="G406" s="256"/>
      <c r="H406" s="256">
        <v>656.0889067416482</v>
      </c>
      <c r="I406" s="256"/>
    </row>
    <row r="407" spans="4:9">
      <c r="D407" s="233" t="s">
        <v>77</v>
      </c>
      <c r="E407" s="233" t="s">
        <v>78</v>
      </c>
      <c r="F407" s="256"/>
      <c r="G407" s="256"/>
      <c r="H407" s="256">
        <v>742.77225459947442</v>
      </c>
      <c r="I407" s="256"/>
    </row>
    <row r="408" spans="4:9">
      <c r="D408" s="233" t="s">
        <v>79</v>
      </c>
      <c r="E408" s="233" t="s">
        <v>80</v>
      </c>
      <c r="F408" s="256"/>
      <c r="G408" s="256"/>
      <c r="H408" s="256">
        <v>698.25088154173795</v>
      </c>
      <c r="I408" s="256"/>
    </row>
    <row r="409" spans="4:9">
      <c r="D409" s="233" t="s">
        <v>81</v>
      </c>
      <c r="E409" s="233" t="s">
        <v>82</v>
      </c>
      <c r="F409" s="256"/>
      <c r="G409" s="256"/>
      <c r="H409" s="256">
        <v>581.2213131111555</v>
      </c>
      <c r="I409" s="256"/>
    </row>
    <row r="410" spans="4:9">
      <c r="D410" s="233" t="s">
        <v>83</v>
      </c>
      <c r="E410" s="233" t="s">
        <v>84</v>
      </c>
      <c r="F410" s="256"/>
      <c r="G410" s="256"/>
      <c r="H410" s="256">
        <v>532.46887609063003</v>
      </c>
      <c r="I410" s="256"/>
    </row>
    <row r="411" spans="4:9">
      <c r="D411" s="233" t="s">
        <v>85</v>
      </c>
      <c r="E411" s="233" t="s">
        <v>86</v>
      </c>
      <c r="F411" s="256"/>
      <c r="G411" s="256"/>
      <c r="H411" s="256">
        <v>886.82229998561911</v>
      </c>
      <c r="I411" s="256"/>
    </row>
    <row r="412" spans="4:9">
      <c r="D412" s="233" t="s">
        <v>87</v>
      </c>
      <c r="E412" s="233" t="s">
        <v>88</v>
      </c>
      <c r="F412" s="256"/>
      <c r="G412" s="256"/>
      <c r="H412" s="256">
        <v>889.37322037473189</v>
      </c>
      <c r="I412" s="256"/>
    </row>
    <row r="413" spans="4:9">
      <c r="D413" s="233" t="s">
        <v>89</v>
      </c>
      <c r="E413" s="233" t="s">
        <v>90</v>
      </c>
      <c r="F413" s="256"/>
      <c r="G413" s="256"/>
      <c r="H413" s="256">
        <v>826.32433230042795</v>
      </c>
      <c r="I413" s="256"/>
    </row>
    <row r="414" spans="4:9">
      <c r="D414" s="233" t="s">
        <v>91</v>
      </c>
      <c r="E414" s="233" t="s">
        <v>92</v>
      </c>
      <c r="F414" s="256"/>
      <c r="G414" s="256"/>
      <c r="H414" s="256">
        <v>616.14928753143249</v>
      </c>
      <c r="I414" s="256"/>
    </row>
    <row r="415" spans="4:9">
      <c r="D415" s="233" t="s">
        <v>93</v>
      </c>
      <c r="E415" s="233" t="s">
        <v>94</v>
      </c>
      <c r="F415" s="256"/>
      <c r="G415" s="256"/>
      <c r="H415" s="256">
        <v>602.03956259982795</v>
      </c>
      <c r="I415" s="256"/>
    </row>
    <row r="416" spans="4:9">
      <c r="D416" s="233" t="s">
        <v>95</v>
      </c>
      <c r="E416" s="233" t="s">
        <v>96</v>
      </c>
      <c r="F416" s="256"/>
      <c r="G416" s="256"/>
      <c r="H416" s="256">
        <v>707.07601724319204</v>
      </c>
      <c r="I416" s="256"/>
    </row>
    <row r="417" spans="4:9">
      <c r="D417" s="233" t="s">
        <v>97</v>
      </c>
      <c r="E417" s="233" t="s">
        <v>98</v>
      </c>
      <c r="F417" s="256"/>
      <c r="G417" s="256"/>
      <c r="H417" s="256">
        <v>267.53296388304989</v>
      </c>
      <c r="I417" s="256"/>
    </row>
    <row r="418" spans="4:9">
      <c r="D418" s="233" t="s">
        <v>99</v>
      </c>
      <c r="E418" s="233" t="s">
        <v>100</v>
      </c>
      <c r="F418" s="256"/>
      <c r="G418" s="256"/>
      <c r="H418" s="256">
        <v>774.78660538411032</v>
      </c>
      <c r="I418" s="256"/>
    </row>
    <row r="419" spans="4:9">
      <c r="D419" s="233" t="s">
        <v>101</v>
      </c>
      <c r="E419" s="233" t="s">
        <v>102</v>
      </c>
      <c r="F419" s="256"/>
      <c r="G419" s="256"/>
      <c r="H419" s="256">
        <v>952.65394213259594</v>
      </c>
      <c r="I419" s="256"/>
    </row>
    <row r="420" spans="4:9">
      <c r="D420" s="233" t="s">
        <v>103</v>
      </c>
      <c r="E420" s="233" t="s">
        <v>104</v>
      </c>
      <c r="F420" s="256"/>
      <c r="G420" s="256"/>
      <c r="H420" s="256">
        <v>491.23177688569621</v>
      </c>
      <c r="I420" s="256"/>
    </row>
    <row r="421" spans="4:9">
      <c r="D421" s="233" t="s">
        <v>105</v>
      </c>
      <c r="E421" s="233" t="s">
        <v>106</v>
      </c>
      <c r="F421" s="256"/>
      <c r="G421" s="256"/>
      <c r="H421" s="256">
        <v>405.73860030586451</v>
      </c>
      <c r="I421" s="256"/>
    </row>
    <row r="422" spans="4:9">
      <c r="D422" s="233" t="s">
        <v>107</v>
      </c>
      <c r="E422" s="233" t="s">
        <v>108</v>
      </c>
      <c r="F422" s="256"/>
      <c r="G422" s="256"/>
      <c r="H422" s="256">
        <v>682.36913776075176</v>
      </c>
      <c r="I422" s="256"/>
    </row>
    <row r="423" spans="4:9">
      <c r="D423" s="233" t="s">
        <v>109</v>
      </c>
      <c r="E423" s="233" t="s">
        <v>110</v>
      </c>
      <c r="F423" s="256"/>
      <c r="G423" s="256"/>
      <c r="H423" s="256">
        <v>540.9333118036493</v>
      </c>
      <c r="I423" s="256"/>
    </row>
    <row r="424" spans="4:9">
      <c r="D424" s="233" t="s">
        <v>111</v>
      </c>
      <c r="E424" s="233" t="s">
        <v>112</v>
      </c>
      <c r="F424" s="256"/>
      <c r="G424" s="256"/>
      <c r="H424" s="256">
        <v>499.89244998924494</v>
      </c>
      <c r="I424" s="256"/>
    </row>
    <row r="425" spans="4:9">
      <c r="D425" s="233" t="s">
        <v>113</v>
      </c>
      <c r="E425" s="233" t="s">
        <v>114</v>
      </c>
      <c r="F425" s="256"/>
      <c r="G425" s="256"/>
      <c r="H425" s="256">
        <v>535.76497303434576</v>
      </c>
      <c r="I425" s="256"/>
    </row>
    <row r="426" spans="4:9">
      <c r="D426" s="233" t="s">
        <v>115</v>
      </c>
      <c r="E426" s="233" t="s">
        <v>116</v>
      </c>
      <c r="F426" s="256"/>
      <c r="G426" s="256"/>
      <c r="H426" s="256">
        <v>511.52523666001616</v>
      </c>
      <c r="I426" s="256"/>
    </row>
    <row r="427" spans="4:9">
      <c r="D427" s="233" t="s">
        <v>117</v>
      </c>
      <c r="E427" s="233" t="s">
        <v>118</v>
      </c>
      <c r="F427" s="256"/>
      <c r="G427" s="256"/>
      <c r="H427" s="256">
        <v>607.97665369649803</v>
      </c>
      <c r="I427" s="256"/>
    </row>
    <row r="428" spans="4:9">
      <c r="D428" s="233" t="s">
        <v>119</v>
      </c>
      <c r="E428" s="233" t="s">
        <v>120</v>
      </c>
      <c r="F428" s="256"/>
      <c r="G428" s="256"/>
      <c r="H428" s="256">
        <v>764.81003105680202</v>
      </c>
      <c r="I428" s="256"/>
    </row>
    <row r="429" spans="4:9">
      <c r="D429" s="233" t="s">
        <v>121</v>
      </c>
      <c r="E429" s="233" t="s">
        <v>122</v>
      </c>
      <c r="F429" s="256"/>
      <c r="G429" s="256"/>
      <c r="H429" s="256">
        <v>955.88235294117658</v>
      </c>
      <c r="I429" s="256"/>
    </row>
    <row r="430" spans="4:9">
      <c r="D430" s="233" t="s">
        <v>123</v>
      </c>
      <c r="E430" s="233" t="s">
        <v>124</v>
      </c>
      <c r="F430" s="256"/>
      <c r="G430" s="256"/>
      <c r="H430" s="256">
        <v>415.07554374896233</v>
      </c>
      <c r="I430" s="256"/>
    </row>
    <row r="431" spans="4:9">
      <c r="D431" s="233" t="s">
        <v>125</v>
      </c>
      <c r="E431" s="233" t="s">
        <v>126</v>
      </c>
      <c r="F431" s="256"/>
      <c r="G431" s="256"/>
      <c r="H431" s="256">
        <v>763.83853033599223</v>
      </c>
      <c r="I431" s="256"/>
    </row>
    <row r="432" spans="4:9">
      <c r="D432" s="233" t="s">
        <v>127</v>
      </c>
      <c r="E432" s="233" t="s">
        <v>128</v>
      </c>
      <c r="F432" s="256"/>
      <c r="G432" s="256"/>
      <c r="H432" s="256">
        <v>686.41985337422068</v>
      </c>
      <c r="I432" s="256"/>
    </row>
    <row r="433" spans="4:9">
      <c r="D433" s="233" t="s">
        <v>129</v>
      </c>
      <c r="E433" s="233" t="s">
        <v>130</v>
      </c>
      <c r="F433" s="256"/>
      <c r="G433" s="256"/>
      <c r="H433" s="256">
        <v>423.63433667781493</v>
      </c>
      <c r="I433" s="256"/>
    </row>
    <row r="434" spans="4:9">
      <c r="D434" s="233" t="s">
        <v>131</v>
      </c>
      <c r="E434" s="233" t="s">
        <v>132</v>
      </c>
      <c r="F434" s="256"/>
      <c r="G434" s="256"/>
      <c r="H434" s="256">
        <v>572.82716242253809</v>
      </c>
      <c r="I434" s="256"/>
    </row>
    <row r="435" spans="4:9">
      <c r="D435" s="233" t="s">
        <v>133</v>
      </c>
      <c r="E435" s="233" t="s">
        <v>134</v>
      </c>
      <c r="F435" s="256"/>
      <c r="G435" s="256"/>
      <c r="H435" s="256">
        <v>853.03436509870835</v>
      </c>
      <c r="I435" s="256"/>
    </row>
    <row r="436" spans="4:9">
      <c r="D436" s="233" t="s">
        <v>135</v>
      </c>
      <c r="E436" s="233" t="s">
        <v>136</v>
      </c>
      <c r="F436" s="256"/>
      <c r="G436" s="256"/>
      <c r="H436" s="256">
        <v>583.24756163309314</v>
      </c>
      <c r="I436" s="256"/>
    </row>
    <row r="437" spans="4:9">
      <c r="D437" s="233" t="s">
        <v>137</v>
      </c>
      <c r="E437" s="233" t="s">
        <v>138</v>
      </c>
      <c r="F437" s="256"/>
      <c r="G437" s="256"/>
      <c r="H437" s="256">
        <v>760.22960531976355</v>
      </c>
      <c r="I437" s="256"/>
    </row>
    <row r="438" spans="4:9">
      <c r="D438" s="233" t="s">
        <v>139</v>
      </c>
      <c r="E438" s="233" t="s">
        <v>140</v>
      </c>
      <c r="F438" s="256"/>
      <c r="G438" s="256"/>
      <c r="H438" s="256">
        <v>528.57022282241724</v>
      </c>
      <c r="I438" s="256"/>
    </row>
    <row r="439" spans="4:9">
      <c r="D439" s="233" t="s">
        <v>141</v>
      </c>
      <c r="E439" s="233" t="s">
        <v>142</v>
      </c>
      <c r="F439" s="256"/>
      <c r="G439" s="256"/>
      <c r="H439" s="256">
        <v>874.08541470101295</v>
      </c>
      <c r="I439" s="256"/>
    </row>
    <row r="440" spans="4:9">
      <c r="D440" s="233" t="s">
        <v>143</v>
      </c>
      <c r="E440" s="233" t="s">
        <v>144</v>
      </c>
      <c r="F440" s="256"/>
      <c r="G440" s="256"/>
      <c r="H440" s="256">
        <v>600.49332312664797</v>
      </c>
      <c r="I440" s="256"/>
    </row>
    <row r="441" spans="4:9">
      <c r="D441" s="233" t="s">
        <v>145</v>
      </c>
      <c r="E441" s="233" t="s">
        <v>146</v>
      </c>
      <c r="F441" s="256"/>
      <c r="G441" s="256"/>
      <c r="H441" s="256">
        <v>704.98399923956788</v>
      </c>
      <c r="I441" s="256"/>
    </row>
    <row r="442" spans="4:9">
      <c r="D442" s="233" t="s">
        <v>147</v>
      </c>
      <c r="E442" s="233" t="s">
        <v>148</v>
      </c>
      <c r="F442" s="256"/>
      <c r="G442" s="256"/>
      <c r="H442" s="256">
        <v>472.72547272547268</v>
      </c>
      <c r="I442" s="256"/>
    </row>
    <row r="443" spans="4:9">
      <c r="D443" s="233" t="s">
        <v>149</v>
      </c>
      <c r="E443" s="233" t="s">
        <v>150</v>
      </c>
      <c r="F443" s="256"/>
      <c r="G443" s="256"/>
      <c r="H443" s="256">
        <v>702.21318223642788</v>
      </c>
      <c r="I443" s="256"/>
    </row>
    <row r="444" spans="4:9">
      <c r="D444" s="233" t="s">
        <v>151</v>
      </c>
      <c r="E444" s="233" t="s">
        <v>152</v>
      </c>
      <c r="F444" s="256"/>
      <c r="G444" s="256"/>
      <c r="H444" s="256">
        <v>542.64480358617436</v>
      </c>
      <c r="I444" s="256"/>
    </row>
    <row r="445" spans="4:9">
      <c r="D445" s="233" t="s">
        <v>153</v>
      </c>
      <c r="E445" s="233" t="s">
        <v>154</v>
      </c>
      <c r="F445" s="256"/>
      <c r="G445" s="256"/>
      <c r="H445" s="256">
        <v>428.11273635390654</v>
      </c>
      <c r="I445" s="256"/>
    </row>
    <row r="446" spans="4:9">
      <c r="D446" s="233" t="s">
        <v>155</v>
      </c>
      <c r="E446" s="233" t="s">
        <v>156</v>
      </c>
      <c r="F446" s="256"/>
      <c r="G446" s="256"/>
      <c r="H446" s="256">
        <v>562.67283319495243</v>
      </c>
      <c r="I446" s="256"/>
    </row>
    <row r="447" spans="4:9">
      <c r="D447" s="233" t="s">
        <v>157</v>
      </c>
      <c r="E447" s="233" t="s">
        <v>158</v>
      </c>
      <c r="F447" s="256"/>
      <c r="G447" s="256"/>
      <c r="H447" s="256">
        <v>1064.2737896494157</v>
      </c>
      <c r="I447" s="256"/>
    </row>
    <row r="448" spans="4:9">
      <c r="D448" s="233" t="s">
        <v>159</v>
      </c>
      <c r="E448" s="233" t="s">
        <v>160</v>
      </c>
      <c r="F448" s="256"/>
      <c r="G448" s="256"/>
      <c r="H448" s="256">
        <v>681.94002081296708</v>
      </c>
      <c r="I448" s="256"/>
    </row>
    <row r="449" spans="4:9">
      <c r="D449" s="233" t="s">
        <v>161</v>
      </c>
      <c r="E449" s="233" t="s">
        <v>162</v>
      </c>
      <c r="F449" s="256"/>
      <c r="G449" s="256"/>
      <c r="H449" s="256">
        <v>586.03969721282306</v>
      </c>
      <c r="I449" s="256"/>
    </row>
    <row r="450" spans="4:9">
      <c r="D450" s="233" t="s">
        <v>163</v>
      </c>
      <c r="E450" s="233" t="s">
        <v>164</v>
      </c>
      <c r="F450" s="256"/>
      <c r="G450" s="256"/>
      <c r="H450" s="256">
        <v>325.88454376163872</v>
      </c>
      <c r="I450" s="256"/>
    </row>
    <row r="451" spans="4:9">
      <c r="D451" s="233" t="s">
        <v>165</v>
      </c>
      <c r="E451" s="233" t="s">
        <v>166</v>
      </c>
      <c r="F451" s="256"/>
      <c r="G451" s="256"/>
      <c r="H451" s="256">
        <v>510.70151817633132</v>
      </c>
      <c r="I451" s="256"/>
    </row>
    <row r="452" spans="4:9">
      <c r="D452" s="233" t="s">
        <v>167</v>
      </c>
      <c r="E452" s="233" t="s">
        <v>168</v>
      </c>
      <c r="F452" s="256"/>
      <c r="G452" s="256"/>
      <c r="H452" s="256">
        <v>433.25209856485242</v>
      </c>
      <c r="I452" s="256"/>
    </row>
    <row r="453" spans="4:9">
      <c r="D453" s="233" t="s">
        <v>169</v>
      </c>
      <c r="E453" s="233" t="s">
        <v>170</v>
      </c>
      <c r="F453" s="256"/>
      <c r="G453" s="256"/>
      <c r="H453" s="256">
        <v>600.1543253979595</v>
      </c>
      <c r="I453" s="256"/>
    </row>
    <row r="454" spans="4:9">
      <c r="D454" s="233" t="s">
        <v>171</v>
      </c>
      <c r="E454" s="233" t="s">
        <v>172</v>
      </c>
      <c r="F454" s="256"/>
      <c r="G454" s="256"/>
      <c r="H454" s="256">
        <v>584.91088013279057</v>
      </c>
      <c r="I454" s="256"/>
    </row>
    <row r="455" spans="4:9">
      <c r="D455" s="233" t="s">
        <v>173</v>
      </c>
      <c r="E455" s="233" t="s">
        <v>174</v>
      </c>
      <c r="F455" s="256"/>
      <c r="G455" s="256"/>
      <c r="H455" s="256">
        <v>514.20838971583225</v>
      </c>
      <c r="I455" s="256"/>
    </row>
    <row r="456" spans="4:9">
      <c r="D456" s="233" t="s">
        <v>175</v>
      </c>
      <c r="E456" s="233" t="s">
        <v>176</v>
      </c>
      <c r="F456" s="256"/>
      <c r="G456" s="256"/>
      <c r="H456" s="256">
        <v>687.74201005605971</v>
      </c>
      <c r="I456" s="256"/>
    </row>
    <row r="457" spans="4:9">
      <c r="D457" s="233" t="s">
        <v>177</v>
      </c>
      <c r="E457" s="233" t="s">
        <v>178</v>
      </c>
      <c r="F457" s="256"/>
      <c r="G457" s="256"/>
      <c r="H457" s="256">
        <v>590.94179986480299</v>
      </c>
      <c r="I457" s="256"/>
    </row>
    <row r="458" spans="4:9">
      <c r="D458" s="233" t="s">
        <v>179</v>
      </c>
      <c r="E458" s="233" t="s">
        <v>180</v>
      </c>
      <c r="F458" s="256"/>
      <c r="G458" s="256"/>
      <c r="H458" s="256">
        <v>489.4595455994172</v>
      </c>
      <c r="I458" s="256"/>
    </row>
    <row r="459" spans="4:9">
      <c r="D459" s="233" t="s">
        <v>181</v>
      </c>
      <c r="E459" s="233" t="s">
        <v>182</v>
      </c>
      <c r="F459" s="256"/>
      <c r="G459" s="256"/>
      <c r="H459" s="256">
        <v>595.89971594417682</v>
      </c>
      <c r="I459" s="256"/>
    </row>
    <row r="460" spans="4:9">
      <c r="D460" s="233" t="s">
        <v>183</v>
      </c>
      <c r="E460" s="233" t="s">
        <v>184</v>
      </c>
      <c r="F460" s="256"/>
      <c r="G460" s="256"/>
      <c r="H460" s="256">
        <v>385.30696121243255</v>
      </c>
      <c r="I460" s="256"/>
    </row>
    <row r="461" spans="4:9">
      <c r="D461" s="233" t="s">
        <v>185</v>
      </c>
      <c r="E461" s="233" t="s">
        <v>186</v>
      </c>
      <c r="F461" s="256"/>
      <c r="G461" s="256"/>
      <c r="H461" s="256">
        <v>361.65176223040504</v>
      </c>
      <c r="I461" s="256"/>
    </row>
    <row r="462" spans="4:9">
      <c r="D462" s="233" t="s">
        <v>187</v>
      </c>
      <c r="E462" s="233" t="s">
        <v>188</v>
      </c>
      <c r="F462" s="256"/>
      <c r="G462" s="256"/>
      <c r="H462" s="256">
        <v>701.81121278376122</v>
      </c>
      <c r="I462" s="256"/>
    </row>
    <row r="463" spans="4:9">
      <c r="D463" s="233" t="s">
        <v>189</v>
      </c>
      <c r="E463" s="233" t="s">
        <v>190</v>
      </c>
      <c r="F463" s="256"/>
      <c r="G463" s="256"/>
      <c r="H463" s="256">
        <v>639.68015992003996</v>
      </c>
      <c r="I463" s="256"/>
    </row>
    <row r="464" spans="4:9">
      <c r="D464" s="233" t="s">
        <v>191</v>
      </c>
      <c r="E464" s="233" t="s">
        <v>192</v>
      </c>
      <c r="F464" s="256"/>
      <c r="G464" s="256"/>
      <c r="H464" s="256">
        <v>212.13594378397491</v>
      </c>
      <c r="I464" s="256"/>
    </row>
    <row r="465" spans="4:9">
      <c r="D465" s="233" t="s">
        <v>193</v>
      </c>
      <c r="E465" s="233" t="s">
        <v>194</v>
      </c>
      <c r="F465" s="256"/>
      <c r="G465" s="256"/>
      <c r="H465" s="256">
        <v>600.45158755003763</v>
      </c>
      <c r="I465" s="256"/>
    </row>
    <row r="466" spans="4:9">
      <c r="D466" s="233" t="s">
        <v>195</v>
      </c>
      <c r="E466" s="233" t="s">
        <v>196</v>
      </c>
      <c r="F466" s="256"/>
      <c r="G466" s="256"/>
      <c r="H466" s="256">
        <v>878.25083892617454</v>
      </c>
      <c r="I466" s="256"/>
    </row>
    <row r="467" spans="4:9">
      <c r="D467" s="233" t="s">
        <v>197</v>
      </c>
      <c r="E467" s="233" t="s">
        <v>198</v>
      </c>
      <c r="F467" s="256"/>
      <c r="G467" s="256"/>
      <c r="H467" s="256">
        <v>539.50574312565266</v>
      </c>
      <c r="I467" s="256"/>
    </row>
    <row r="468" spans="4:9">
      <c r="D468" s="233" t="s">
        <v>199</v>
      </c>
      <c r="E468" s="233" t="s">
        <v>200</v>
      </c>
      <c r="F468" s="256"/>
      <c r="G468" s="256"/>
      <c r="H468" s="256">
        <v>502.88338025089507</v>
      </c>
      <c r="I468" s="256"/>
    </row>
    <row r="469" spans="4:9">
      <c r="D469" s="233" t="s">
        <v>201</v>
      </c>
      <c r="E469" s="233" t="s">
        <v>202</v>
      </c>
      <c r="F469" s="256"/>
      <c r="G469" s="256"/>
      <c r="H469" s="256">
        <v>770.97873721798408</v>
      </c>
      <c r="I469" s="256"/>
    </row>
    <row r="470" spans="4:9">
      <c r="D470" s="233" t="s">
        <v>203</v>
      </c>
      <c r="E470" s="233" t="s">
        <v>204</v>
      </c>
      <c r="F470" s="256"/>
      <c r="G470" s="256"/>
      <c r="H470" s="256">
        <v>591.76266372100361</v>
      </c>
      <c r="I470" s="256"/>
    </row>
    <row r="471" spans="4:9">
      <c r="D471" s="233" t="s">
        <v>205</v>
      </c>
      <c r="E471" s="233" t="s">
        <v>206</v>
      </c>
      <c r="F471" s="256"/>
      <c r="G471" s="256"/>
      <c r="H471" s="256">
        <v>715.97939663995089</v>
      </c>
      <c r="I471" s="256"/>
    </row>
    <row r="472" spans="4:9">
      <c r="D472" s="233" t="s">
        <v>207</v>
      </c>
      <c r="E472" s="233" t="s">
        <v>208</v>
      </c>
      <c r="F472" s="256"/>
      <c r="G472" s="256"/>
      <c r="H472" s="256">
        <v>872.4905410280287</v>
      </c>
      <c r="I472" s="256"/>
    </row>
    <row r="473" spans="4:9">
      <c r="D473" s="233" t="s">
        <v>209</v>
      </c>
      <c r="E473" s="233" t="s">
        <v>210</v>
      </c>
      <c r="F473" s="256"/>
      <c r="G473" s="256"/>
      <c r="H473" s="256">
        <v>574.22479652469167</v>
      </c>
      <c r="I473" s="256"/>
    </row>
    <row r="474" spans="4:9">
      <c r="D474" s="233" t="s">
        <v>211</v>
      </c>
      <c r="E474" s="233" t="s">
        <v>212</v>
      </c>
      <c r="F474" s="256"/>
      <c r="G474" s="256"/>
      <c r="H474" s="256">
        <v>644.51822262858514</v>
      </c>
      <c r="I474" s="256"/>
    </row>
    <row r="475" spans="4:9">
      <c r="D475" s="233" t="s">
        <v>213</v>
      </c>
      <c r="E475" s="233" t="s">
        <v>214</v>
      </c>
      <c r="F475" s="256"/>
      <c r="G475" s="256"/>
      <c r="H475" s="256">
        <v>560.68005064206909</v>
      </c>
      <c r="I475" s="256"/>
    </row>
    <row r="476" spans="4:9">
      <c r="D476" s="233" t="s">
        <v>215</v>
      </c>
      <c r="E476" s="233" t="s">
        <v>216</v>
      </c>
      <c r="F476" s="256"/>
      <c r="G476" s="256"/>
      <c r="H476" s="256">
        <v>523.04811207662624</v>
      </c>
      <c r="I476" s="256"/>
    </row>
    <row r="477" spans="4:9">
      <c r="D477" s="233" t="s">
        <v>217</v>
      </c>
      <c r="E477" s="233" t="s">
        <v>218</v>
      </c>
      <c r="F477" s="256"/>
      <c r="G477" s="256"/>
      <c r="H477" s="256">
        <v>772.42679078798949</v>
      </c>
      <c r="I477" s="256"/>
    </row>
    <row r="478" spans="4:9">
      <c r="D478" s="233" t="s">
        <v>219</v>
      </c>
      <c r="E478" s="233" t="s">
        <v>220</v>
      </c>
      <c r="F478" s="256"/>
      <c r="G478" s="256"/>
      <c r="H478" s="256">
        <v>541.60702541684395</v>
      </c>
      <c r="I478" s="256"/>
    </row>
    <row r="479" spans="4:9">
      <c r="D479" s="233" t="s">
        <v>221</v>
      </c>
      <c r="E479" s="233" t="s">
        <v>222</v>
      </c>
      <c r="F479" s="256"/>
      <c r="G479" s="256"/>
      <c r="H479" s="256">
        <v>713.22377144694019</v>
      </c>
      <c r="I479" s="256"/>
    </row>
    <row r="480" spans="4:9">
      <c r="D480" s="233" t="s">
        <v>223</v>
      </c>
      <c r="E480" s="233" t="s">
        <v>224</v>
      </c>
      <c r="F480" s="256"/>
      <c r="G480" s="256"/>
      <c r="H480" s="256">
        <v>604.54941074074941</v>
      </c>
      <c r="I480" s="256"/>
    </row>
    <row r="481" spans="4:9">
      <c r="D481" s="233" t="s">
        <v>225</v>
      </c>
      <c r="E481" s="233" t="s">
        <v>226</v>
      </c>
      <c r="F481" s="256"/>
      <c r="G481" s="256"/>
      <c r="H481" s="256">
        <v>421.07795957651592</v>
      </c>
      <c r="I481" s="256"/>
    </row>
    <row r="482" spans="4:9">
      <c r="D482" s="233" t="s">
        <v>227</v>
      </c>
      <c r="E482" s="233" t="s">
        <v>228</v>
      </c>
      <c r="F482" s="256"/>
      <c r="G482" s="256"/>
      <c r="H482" s="256">
        <v>1018.7910346388952</v>
      </c>
      <c r="I482" s="256"/>
    </row>
    <row r="483" spans="4:9">
      <c r="D483" s="233" t="s">
        <v>229</v>
      </c>
      <c r="E483" s="233" t="s">
        <v>230</v>
      </c>
      <c r="F483" s="256"/>
      <c r="G483" s="256"/>
      <c r="H483" s="256">
        <v>603.92250657737384</v>
      </c>
      <c r="I483" s="256"/>
    </row>
    <row r="484" spans="4:9">
      <c r="D484" s="233" t="s">
        <v>231</v>
      </c>
      <c r="E484" s="233" t="s">
        <v>232</v>
      </c>
      <c r="F484" s="256"/>
      <c r="G484" s="256"/>
      <c r="H484" s="256">
        <v>783.47067956526928</v>
      </c>
      <c r="I484" s="256"/>
    </row>
    <row r="485" spans="4:9">
      <c r="D485" s="233" t="s">
        <v>233</v>
      </c>
      <c r="E485" s="233" t="s">
        <v>234</v>
      </c>
      <c r="F485" s="256"/>
      <c r="G485" s="256"/>
      <c r="H485" s="256">
        <v>397.16433208062864</v>
      </c>
      <c r="I485" s="256"/>
    </row>
    <row r="486" spans="4:9">
      <c r="D486" s="233" t="s">
        <v>235</v>
      </c>
      <c r="E486" s="233" t="s">
        <v>236</v>
      </c>
      <c r="F486" s="256"/>
      <c r="G486" s="256"/>
      <c r="H486" s="256">
        <v>614.03089283152406</v>
      </c>
      <c r="I486" s="256"/>
    </row>
    <row r="487" spans="4:9">
      <c r="D487" s="233" t="s">
        <v>237</v>
      </c>
      <c r="E487" s="233" t="s">
        <v>238</v>
      </c>
      <c r="F487" s="256"/>
      <c r="G487" s="256"/>
      <c r="H487" s="256">
        <v>699.86195383479401</v>
      </c>
      <c r="I487" s="256"/>
    </row>
    <row r="488" spans="4:9">
      <c r="D488" s="233" t="s">
        <v>239</v>
      </c>
      <c r="E488" s="233" t="s">
        <v>240</v>
      </c>
      <c r="F488" s="256"/>
      <c r="G488" s="256"/>
      <c r="H488" s="256">
        <v>560.57760037567505</v>
      </c>
      <c r="I488" s="256"/>
    </row>
    <row r="489" spans="4:9">
      <c r="D489" s="233" t="s">
        <v>241</v>
      </c>
      <c r="E489" s="233" t="s">
        <v>242</v>
      </c>
      <c r="F489" s="256"/>
      <c r="G489" s="256"/>
      <c r="H489" s="256">
        <v>776.67117504815769</v>
      </c>
      <c r="I489" s="256"/>
    </row>
    <row r="490" spans="4:9">
      <c r="D490" s="233" t="s">
        <v>243</v>
      </c>
      <c r="E490" s="233" t="s">
        <v>244</v>
      </c>
      <c r="F490" s="256"/>
      <c r="G490" s="256"/>
      <c r="H490" s="256">
        <v>770.1920379485349</v>
      </c>
      <c r="I490" s="256"/>
    </row>
    <row r="491" spans="4:9">
      <c r="D491" s="233" t="s">
        <v>245</v>
      </c>
      <c r="E491" s="233" t="s">
        <v>246</v>
      </c>
      <c r="F491" s="256"/>
      <c r="G491" s="256"/>
      <c r="H491" s="256">
        <v>562.77827248441679</v>
      </c>
      <c r="I491" s="256"/>
    </row>
    <row r="492" spans="4:9">
      <c r="D492" s="233" t="s">
        <v>247</v>
      </c>
      <c r="E492" s="233" t="s">
        <v>248</v>
      </c>
      <c r="F492" s="256"/>
      <c r="G492" s="256"/>
      <c r="H492" s="256">
        <v>490.43883892199307</v>
      </c>
      <c r="I492" s="256"/>
    </row>
    <row r="493" spans="4:9">
      <c r="D493" s="233" t="s">
        <v>249</v>
      </c>
      <c r="E493" s="233" t="s">
        <v>250</v>
      </c>
      <c r="F493" s="256"/>
      <c r="G493" s="256"/>
      <c r="H493" s="256">
        <v>583.05028808734755</v>
      </c>
      <c r="I493" s="256"/>
    </row>
    <row r="494" spans="4:9">
      <c r="D494" s="233" t="s">
        <v>251</v>
      </c>
      <c r="E494" s="233" t="s">
        <v>252</v>
      </c>
      <c r="F494" s="256"/>
      <c r="G494" s="256"/>
      <c r="H494" s="256">
        <v>666.61290756121821</v>
      </c>
      <c r="I494" s="256"/>
    </row>
    <row r="495" spans="4:9">
      <c r="D495" s="233" t="s">
        <v>253</v>
      </c>
      <c r="E495" s="233" t="s">
        <v>254</v>
      </c>
      <c r="F495" s="256"/>
      <c r="G495" s="256"/>
      <c r="H495" s="256">
        <v>592.3869600510593</v>
      </c>
      <c r="I495" s="256"/>
    </row>
    <row r="496" spans="4:9">
      <c r="D496" s="233" t="s">
        <v>255</v>
      </c>
      <c r="E496" s="233" t="s">
        <v>256</v>
      </c>
      <c r="F496" s="256"/>
      <c r="G496" s="256"/>
      <c r="H496" s="256">
        <v>859.13482652613084</v>
      </c>
      <c r="I496" s="256"/>
    </row>
    <row r="497" spans="4:9">
      <c r="D497" s="233" t="s">
        <v>257</v>
      </c>
      <c r="E497" s="233" t="s">
        <v>258</v>
      </c>
      <c r="F497" s="256"/>
      <c r="G497" s="256"/>
      <c r="H497" s="256">
        <v>444.26050895700132</v>
      </c>
      <c r="I497" s="256"/>
    </row>
    <row r="498" spans="4:9">
      <c r="D498" s="233" t="s">
        <v>259</v>
      </c>
      <c r="E498" s="233" t="s">
        <v>260</v>
      </c>
      <c r="F498" s="256"/>
      <c r="G498" s="256"/>
      <c r="H498" s="256">
        <v>448.2375300319145</v>
      </c>
      <c r="I498" s="256"/>
    </row>
    <row r="499" spans="4:9">
      <c r="D499" s="233" t="s">
        <v>261</v>
      </c>
      <c r="E499" s="233" t="s">
        <v>262</v>
      </c>
      <c r="F499" s="256"/>
      <c r="G499" s="256"/>
      <c r="H499" s="256">
        <v>420.41265118685726</v>
      </c>
      <c r="I499" s="256"/>
    </row>
    <row r="500" spans="4:9">
      <c r="D500" s="233" t="s">
        <v>263</v>
      </c>
      <c r="E500" s="233" t="s">
        <v>264</v>
      </c>
      <c r="F500" s="256"/>
      <c r="G500" s="256"/>
      <c r="H500" s="256">
        <v>690.58447027118075</v>
      </c>
      <c r="I500" s="256"/>
    </row>
    <row r="501" spans="4:9">
      <c r="D501" s="233" t="s">
        <v>265</v>
      </c>
      <c r="E501" s="233" t="s">
        <v>266</v>
      </c>
      <c r="F501" s="256"/>
      <c r="G501" s="256"/>
      <c r="H501" s="256">
        <v>643.23573303144133</v>
      </c>
      <c r="I501" s="256"/>
    </row>
    <row r="502" spans="4:9">
      <c r="D502" s="233" t="s">
        <v>267</v>
      </c>
      <c r="E502" s="233" t="s">
        <v>268</v>
      </c>
      <c r="F502" s="256"/>
      <c r="G502" s="256"/>
      <c r="H502" s="256">
        <v>505.27362085151032</v>
      </c>
      <c r="I502" s="256"/>
    </row>
    <row r="503" spans="4:9">
      <c r="D503" s="233" t="s">
        <v>269</v>
      </c>
      <c r="E503" s="233" t="s">
        <v>270</v>
      </c>
      <c r="F503" s="256"/>
      <c r="G503" s="256"/>
      <c r="H503" s="256">
        <v>845.28250230998242</v>
      </c>
      <c r="I503" s="256"/>
    </row>
    <row r="504" spans="4:9">
      <c r="D504" s="233" t="s">
        <v>271</v>
      </c>
      <c r="E504" s="233" t="s">
        <v>272</v>
      </c>
      <c r="F504" s="256"/>
      <c r="G504" s="256"/>
      <c r="H504" s="256">
        <v>363.95147313691507</v>
      </c>
      <c r="I504" s="256"/>
    </row>
    <row r="505" spans="4:9">
      <c r="D505" s="233" t="s">
        <v>273</v>
      </c>
      <c r="E505" s="233" t="s">
        <v>274</v>
      </c>
      <c r="F505" s="256"/>
      <c r="G505" s="256"/>
      <c r="H505" s="256">
        <v>731.07505898115517</v>
      </c>
      <c r="I505" s="256"/>
    </row>
    <row r="506" spans="4:9">
      <c r="D506" s="233" t="s">
        <v>275</v>
      </c>
      <c r="E506" s="233" t="s">
        <v>276</v>
      </c>
      <c r="F506" s="256"/>
      <c r="G506" s="256"/>
      <c r="H506" s="256">
        <v>808.06045340050377</v>
      </c>
      <c r="I506" s="256"/>
    </row>
    <row r="507" spans="4:9">
      <c r="D507" s="233" t="s">
        <v>277</v>
      </c>
      <c r="E507" s="233" t="s">
        <v>278</v>
      </c>
      <c r="F507" s="256"/>
      <c r="G507" s="256"/>
      <c r="H507" s="256">
        <v>329.63410614218213</v>
      </c>
      <c r="I507" s="256"/>
    </row>
    <row r="508" spans="4:9">
      <c r="D508" s="233" t="s">
        <v>279</v>
      </c>
      <c r="E508" s="233" t="s">
        <v>280</v>
      </c>
      <c r="F508" s="256"/>
      <c r="G508" s="256"/>
      <c r="H508" s="256">
        <v>989.73914502194759</v>
      </c>
      <c r="I508" s="256"/>
    </row>
    <row r="509" spans="4:9">
      <c r="D509" s="233" t="s">
        <v>281</v>
      </c>
      <c r="E509" s="233" t="s">
        <v>282</v>
      </c>
      <c r="F509" s="256"/>
      <c r="G509" s="256"/>
      <c r="H509" s="256">
        <v>985.24189741168743</v>
      </c>
      <c r="I509" s="256"/>
    </row>
    <row r="510" spans="4:9">
      <c r="D510" s="233" t="s">
        <v>283</v>
      </c>
      <c r="E510" s="233" t="s">
        <v>284</v>
      </c>
      <c r="F510" s="256"/>
      <c r="G510" s="256"/>
      <c r="H510" s="256">
        <v>792.76480771408694</v>
      </c>
      <c r="I510" s="256"/>
    </row>
    <row r="511" spans="4:9">
      <c r="D511" s="233" t="s">
        <v>285</v>
      </c>
      <c r="E511" s="233" t="s">
        <v>286</v>
      </c>
      <c r="F511" s="256"/>
      <c r="G511" s="256"/>
      <c r="H511" s="256">
        <v>928.12972080032159</v>
      </c>
      <c r="I511" s="256"/>
    </row>
    <row r="512" spans="4:9">
      <c r="D512" s="233" t="s">
        <v>287</v>
      </c>
      <c r="E512" s="233" t="s">
        <v>288</v>
      </c>
      <c r="F512" s="256"/>
      <c r="G512" s="256"/>
      <c r="H512" s="256">
        <v>623.237256655431</v>
      </c>
      <c r="I512" s="256"/>
    </row>
    <row r="513" spans="4:9">
      <c r="D513" s="233" t="s">
        <v>289</v>
      </c>
      <c r="E513" s="233" t="s">
        <v>290</v>
      </c>
      <c r="F513" s="256"/>
      <c r="G513" s="256"/>
      <c r="H513" s="256">
        <v>517.31570627963788</v>
      </c>
      <c r="I513" s="256"/>
    </row>
    <row r="514" spans="4:9">
      <c r="D514" s="233" t="s">
        <v>291</v>
      </c>
      <c r="E514" s="233" t="s">
        <v>292</v>
      </c>
      <c r="F514" s="256"/>
      <c r="G514" s="256"/>
      <c r="H514" s="256">
        <v>512.65692998245572</v>
      </c>
      <c r="I514" s="256"/>
    </row>
    <row r="515" spans="4:9">
      <c r="D515" s="233" t="s">
        <v>293</v>
      </c>
      <c r="E515" s="233" t="s">
        <v>294</v>
      </c>
      <c r="F515" s="256"/>
      <c r="G515" s="256"/>
      <c r="H515" s="256">
        <v>565.92564800050025</v>
      </c>
      <c r="I515" s="256"/>
    </row>
    <row r="516" spans="4:9">
      <c r="D516" s="233" t="s">
        <v>295</v>
      </c>
      <c r="E516" s="233" t="s">
        <v>296</v>
      </c>
      <c r="F516" s="256"/>
      <c r="G516" s="256"/>
      <c r="H516" s="256">
        <v>629.93997741724615</v>
      </c>
      <c r="I516" s="256"/>
    </row>
    <row r="517" spans="4:9">
      <c r="D517" s="233" t="s">
        <v>297</v>
      </c>
      <c r="E517" s="233" t="s">
        <v>298</v>
      </c>
      <c r="F517" s="256"/>
      <c r="G517" s="256"/>
      <c r="H517" s="256">
        <v>1138.9365351629501</v>
      </c>
      <c r="I517" s="256"/>
    </row>
    <row r="518" spans="4:9">
      <c r="D518" s="233" t="s">
        <v>299</v>
      </c>
      <c r="E518" s="233" t="s">
        <v>300</v>
      </c>
      <c r="F518" s="256"/>
      <c r="G518" s="256"/>
      <c r="H518" s="256">
        <v>922.66601918174081</v>
      </c>
      <c r="I518" s="256"/>
    </row>
    <row r="519" spans="4:9">
      <c r="D519" s="233" t="s">
        <v>301</v>
      </c>
      <c r="E519" s="233" t="s">
        <v>302</v>
      </c>
      <c r="F519" s="256"/>
      <c r="G519" s="256"/>
      <c r="H519" s="256">
        <v>704.99074699644564</v>
      </c>
      <c r="I519" s="256"/>
    </row>
    <row r="520" spans="4:9">
      <c r="D520" s="233" t="s">
        <v>303</v>
      </c>
      <c r="E520" s="233" t="s">
        <v>304</v>
      </c>
      <c r="F520" s="256"/>
      <c r="G520" s="256"/>
      <c r="H520" s="256">
        <v>632.13703099510599</v>
      </c>
      <c r="I520" s="256"/>
    </row>
    <row r="521" spans="4:9">
      <c r="D521" s="233" t="s">
        <v>305</v>
      </c>
      <c r="E521" s="233" t="s">
        <v>306</v>
      </c>
      <c r="F521" s="256"/>
      <c r="G521" s="256"/>
      <c r="H521" s="256">
        <v>808.27492652046124</v>
      </c>
      <c r="I521" s="256"/>
    </row>
    <row r="522" spans="4:9">
      <c r="D522" s="233" t="s">
        <v>307</v>
      </c>
      <c r="E522" s="233" t="s">
        <v>308</v>
      </c>
      <c r="F522" s="256"/>
      <c r="G522" s="256"/>
      <c r="H522" s="256" t="s">
        <v>18</v>
      </c>
      <c r="I522" s="256"/>
    </row>
    <row r="523" spans="4:9">
      <c r="D523" s="233" t="s">
        <v>309</v>
      </c>
      <c r="E523" s="233" t="s">
        <v>310</v>
      </c>
      <c r="F523" s="256"/>
      <c r="G523" s="256"/>
      <c r="H523" s="256">
        <v>588.58943938803691</v>
      </c>
      <c r="I523" s="256"/>
    </row>
    <row r="524" spans="4:9">
      <c r="D524" s="233" t="s">
        <v>311</v>
      </c>
      <c r="E524" s="233" t="s">
        <v>312</v>
      </c>
      <c r="F524" s="256"/>
      <c r="G524" s="256"/>
      <c r="H524" s="256">
        <v>916.56318372656847</v>
      </c>
      <c r="I524" s="256"/>
    </row>
    <row r="525" spans="4:9">
      <c r="D525" s="233" t="s">
        <v>313</v>
      </c>
      <c r="E525" s="233" t="s">
        <v>314</v>
      </c>
      <c r="F525" s="256"/>
      <c r="G525" s="256"/>
      <c r="H525" s="256" t="s">
        <v>18</v>
      </c>
      <c r="I525" s="256"/>
    </row>
    <row r="526" spans="4:9">
      <c r="D526" s="233" t="s">
        <v>315</v>
      </c>
      <c r="E526" s="233" t="s">
        <v>316</v>
      </c>
      <c r="F526" s="256"/>
      <c r="G526" s="256"/>
      <c r="H526" s="256">
        <v>682.26355209848646</v>
      </c>
      <c r="I526" s="256"/>
    </row>
    <row r="527" spans="4:9">
      <c r="D527" s="233" t="s">
        <v>317</v>
      </c>
      <c r="E527" s="233" t="s">
        <v>318</v>
      </c>
      <c r="F527" s="256"/>
      <c r="G527" s="256"/>
      <c r="H527" s="256">
        <v>904.09948974642521</v>
      </c>
      <c r="I527" s="256"/>
    </row>
    <row r="528" spans="4:9">
      <c r="D528" s="233" t="s">
        <v>319</v>
      </c>
      <c r="E528" s="233" t="s">
        <v>320</v>
      </c>
      <c r="F528" s="256"/>
      <c r="G528" s="256"/>
      <c r="H528" s="256">
        <v>561.98697925077624</v>
      </c>
      <c r="I528" s="256"/>
    </row>
    <row r="529" spans="4:9">
      <c r="D529" s="233" t="s">
        <v>321</v>
      </c>
      <c r="E529" s="233" t="s">
        <v>322</v>
      </c>
      <c r="F529" s="256"/>
      <c r="G529" s="256"/>
      <c r="H529" s="256">
        <v>288.47110315328757</v>
      </c>
      <c r="I529" s="256"/>
    </row>
    <row r="530" spans="4:9">
      <c r="D530" s="233" t="s">
        <v>323</v>
      </c>
      <c r="E530" s="233" t="s">
        <v>324</v>
      </c>
      <c r="F530" s="256"/>
      <c r="G530" s="256"/>
      <c r="H530" s="256">
        <v>740.94235770882483</v>
      </c>
      <c r="I530" s="256"/>
    </row>
    <row r="531" spans="4:9">
      <c r="D531" s="233" t="s">
        <v>325</v>
      </c>
      <c r="E531" s="233" t="s">
        <v>326</v>
      </c>
      <c r="F531" s="256"/>
      <c r="G531" s="256"/>
      <c r="H531" s="256">
        <v>633.75322744699167</v>
      </c>
      <c r="I531" s="256"/>
    </row>
    <row r="532" spans="4:9">
      <c r="D532" s="233" t="s">
        <v>327</v>
      </c>
      <c r="E532" s="233" t="s">
        <v>328</v>
      </c>
      <c r="F532" s="256"/>
      <c r="G532" s="256"/>
      <c r="H532" s="256">
        <v>499.55396966993754</v>
      </c>
      <c r="I532" s="256"/>
    </row>
    <row r="533" spans="4:9">
      <c r="D533" s="233" t="s">
        <v>329</v>
      </c>
      <c r="E533" s="233" t="s">
        <v>330</v>
      </c>
      <c r="F533" s="256"/>
      <c r="G533" s="256"/>
      <c r="H533" s="256">
        <v>674.10811993871744</v>
      </c>
      <c r="I533" s="256"/>
    </row>
    <row r="534" spans="4:9">
      <c r="D534" s="233" t="s">
        <v>331</v>
      </c>
      <c r="E534" s="233" t="s">
        <v>332</v>
      </c>
      <c r="F534" s="256"/>
      <c r="G534" s="256"/>
      <c r="H534" s="256">
        <v>574.26031190788513</v>
      </c>
      <c r="I534" s="256"/>
    </row>
    <row r="535" spans="4:9">
      <c r="D535" s="233" t="s">
        <v>333</v>
      </c>
      <c r="E535" s="233" t="s">
        <v>334</v>
      </c>
      <c r="F535" s="256"/>
      <c r="G535" s="256"/>
      <c r="H535" s="256">
        <v>537.08729081863407</v>
      </c>
      <c r="I535" s="256"/>
    </row>
    <row r="536" spans="4:9">
      <c r="D536" s="233" t="s">
        <v>335</v>
      </c>
      <c r="E536" s="233" t="s">
        <v>336</v>
      </c>
      <c r="F536" s="256"/>
      <c r="G536" s="256"/>
      <c r="H536" s="256">
        <v>715.02303683375715</v>
      </c>
      <c r="I536" s="256"/>
    </row>
    <row r="537" spans="4:9">
      <c r="D537" s="233" t="s">
        <v>337</v>
      </c>
      <c r="E537" s="233" t="s">
        <v>338</v>
      </c>
      <c r="F537" s="256"/>
      <c r="G537" s="256"/>
      <c r="H537" s="256">
        <v>734.02765481383699</v>
      </c>
      <c r="I537" s="256"/>
    </row>
    <row r="538" spans="4:9">
      <c r="D538" s="233" t="s">
        <v>339</v>
      </c>
      <c r="E538" s="233" t="s">
        <v>340</v>
      </c>
      <c r="F538" s="256"/>
      <c r="G538" s="256"/>
      <c r="H538" s="256">
        <v>612.36115066932496</v>
      </c>
      <c r="I538" s="256"/>
    </row>
    <row r="539" spans="4:9">
      <c r="D539" s="233" t="s">
        <v>341</v>
      </c>
      <c r="E539" s="233" t="s">
        <v>342</v>
      </c>
      <c r="F539" s="256"/>
      <c r="G539" s="256"/>
      <c r="H539" s="256">
        <v>333.56048922205088</v>
      </c>
      <c r="I539" s="256"/>
    </row>
    <row r="540" spans="4:9">
      <c r="D540" s="233" t="s">
        <v>343</v>
      </c>
      <c r="E540" s="233" t="s">
        <v>344</v>
      </c>
      <c r="F540" s="256"/>
      <c r="G540" s="256"/>
      <c r="H540" s="256">
        <v>433.31399911290049</v>
      </c>
      <c r="I540" s="256"/>
    </row>
    <row r="541" spans="4:9">
      <c r="D541" s="233" t="s">
        <v>345</v>
      </c>
      <c r="E541" s="233" t="s">
        <v>346</v>
      </c>
      <c r="F541" s="256"/>
      <c r="G541" s="256"/>
      <c r="H541" s="256">
        <v>694.21846187222047</v>
      </c>
      <c r="I541" s="256"/>
    </row>
    <row r="542" spans="4:9">
      <c r="D542" s="233" t="s">
        <v>347</v>
      </c>
      <c r="E542" s="233" t="s">
        <v>348</v>
      </c>
      <c r="F542" s="256"/>
      <c r="G542" s="256"/>
      <c r="H542" s="256">
        <v>635.9342897547873</v>
      </c>
      <c r="I542" s="256"/>
    </row>
    <row r="543" spans="4:9">
      <c r="D543" s="233" t="s">
        <v>349</v>
      </c>
      <c r="E543" s="233" t="s">
        <v>350</v>
      </c>
      <c r="F543" s="256"/>
      <c r="G543" s="256"/>
      <c r="H543" s="256">
        <v>609.84411085450347</v>
      </c>
      <c r="I543" s="256"/>
    </row>
    <row r="544" spans="4:9">
      <c r="D544" s="233" t="s">
        <v>351</v>
      </c>
      <c r="E544" s="233" t="s">
        <v>352</v>
      </c>
      <c r="F544" s="256"/>
      <c r="G544" s="256"/>
      <c r="H544" s="256">
        <v>597.10755961712346</v>
      </c>
      <c r="I544" s="256"/>
    </row>
    <row r="545" spans="4:9">
      <c r="D545" s="233" t="s">
        <v>353</v>
      </c>
      <c r="E545" s="233" t="s">
        <v>354</v>
      </c>
      <c r="F545" s="256"/>
      <c r="G545" s="256"/>
      <c r="H545" s="256">
        <v>320.59186189889027</v>
      </c>
      <c r="I545" s="256"/>
    </row>
    <row r="546" spans="4:9">
      <c r="D546" s="233" t="s">
        <v>355</v>
      </c>
      <c r="E546" s="233" t="s">
        <v>356</v>
      </c>
      <c r="F546" s="256"/>
      <c r="G546" s="256"/>
      <c r="H546" s="256">
        <v>714.23758506839158</v>
      </c>
      <c r="I546" s="256"/>
    </row>
    <row r="547" spans="4:9">
      <c r="D547" s="233" t="s">
        <v>357</v>
      </c>
      <c r="E547" s="233" t="s">
        <v>358</v>
      </c>
      <c r="F547" s="256"/>
      <c r="G547" s="256"/>
      <c r="H547" s="256">
        <v>514.18546972354977</v>
      </c>
      <c r="I547" s="256"/>
    </row>
    <row r="548" spans="4:9">
      <c r="D548" s="233" t="s">
        <v>359</v>
      </c>
      <c r="E548" s="233" t="s">
        <v>360</v>
      </c>
      <c r="F548" s="256"/>
      <c r="G548" s="256"/>
      <c r="H548" s="256">
        <v>516.63259617171536</v>
      </c>
      <c r="I548" s="256"/>
    </row>
    <row r="549" spans="4:9">
      <c r="D549" s="233" t="s">
        <v>361</v>
      </c>
      <c r="E549" s="233" t="s">
        <v>362</v>
      </c>
      <c r="F549" s="256"/>
      <c r="G549" s="256"/>
      <c r="H549" s="256">
        <v>764.09927321026169</v>
      </c>
      <c r="I549" s="256"/>
    </row>
    <row r="550" spans="4:9">
      <c r="D550" s="233" t="s">
        <v>363</v>
      </c>
      <c r="E550" s="233" t="s">
        <v>364</v>
      </c>
      <c r="F550" s="256"/>
      <c r="G550" s="256"/>
      <c r="H550" s="256">
        <v>390.27210638528527</v>
      </c>
      <c r="I550" s="256"/>
    </row>
    <row r="551" spans="4:9">
      <c r="D551" s="233" t="s">
        <v>365</v>
      </c>
      <c r="E551" s="233" t="s">
        <v>366</v>
      </c>
      <c r="F551" s="256"/>
      <c r="G551" s="256"/>
      <c r="H551" s="256">
        <v>639.52398800599701</v>
      </c>
      <c r="I551" s="256"/>
    </row>
    <row r="552" spans="4:9">
      <c r="D552" s="233" t="s">
        <v>367</v>
      </c>
      <c r="E552" s="233" t="s">
        <v>368</v>
      </c>
      <c r="F552" s="256"/>
      <c r="G552" s="256"/>
      <c r="H552" s="256">
        <v>600.67256156494363</v>
      </c>
      <c r="I552" s="256"/>
    </row>
    <row r="553" spans="4:9">
      <c r="D553" s="233" t="s">
        <v>369</v>
      </c>
      <c r="E553" s="233" t="s">
        <v>370</v>
      </c>
      <c r="F553" s="256"/>
      <c r="G553" s="256"/>
      <c r="H553" s="256">
        <v>693.90069390069391</v>
      </c>
      <c r="I553" s="256"/>
    </row>
  </sheetData>
  <mergeCells count="32">
    <mergeCell ref="O7:O8"/>
    <mergeCell ref="D375:D376"/>
    <mergeCell ref="E375:E376"/>
    <mergeCell ref="F375:F376"/>
    <mergeCell ref="G375:G376"/>
    <mergeCell ref="H375:H376"/>
    <mergeCell ref="I375:I376"/>
    <mergeCell ref="F191:F192"/>
    <mergeCell ref="G191:G192"/>
    <mergeCell ref="H191:H192"/>
    <mergeCell ref="I191:I192"/>
    <mergeCell ref="J6:K6"/>
    <mergeCell ref="M6:N6"/>
    <mergeCell ref="A7:A8"/>
    <mergeCell ref="B7:B8"/>
    <mergeCell ref="C7:C8"/>
    <mergeCell ref="D7:D8"/>
    <mergeCell ref="E7:E8"/>
    <mergeCell ref="F7:F8"/>
    <mergeCell ref="G7:G8"/>
    <mergeCell ref="H7:H8"/>
    <mergeCell ref="L7:L8"/>
    <mergeCell ref="J7:J8"/>
    <mergeCell ref="K7:K8"/>
    <mergeCell ref="M7:M8"/>
    <mergeCell ref="N7:N8"/>
    <mergeCell ref="I7:I8"/>
    <mergeCell ref="A191:A192"/>
    <mergeCell ref="B191:B192"/>
    <mergeCell ref="C191:C192"/>
    <mergeCell ref="D191:D192"/>
    <mergeCell ref="E191:E19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Q196"/>
  <sheetViews>
    <sheetView showGridLines="0" topLeftCell="F1" zoomScale="70" zoomScaleNormal="70" workbookViewId="0">
      <selection activeCell="P13" sqref="P13"/>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1" style="40" customWidth="1" collapsed="1"/>
    <col min="6" max="6" width="56.7109375" style="40" customWidth="1"/>
    <col min="7" max="9" width="20.7109375" style="40" customWidth="1"/>
    <col min="10" max="16" width="20.7109375" style="3" customWidth="1"/>
    <col min="17" max="17" width="9.140625" style="40" customWidth="1"/>
    <col min="18" max="16384" width="8.85546875" style="40"/>
  </cols>
  <sheetData>
    <row r="1" spans="1:17" ht="9.9499999999999993" customHeight="1">
      <c r="A1" s="294" t="s">
        <v>378</v>
      </c>
      <c r="B1" s="294"/>
      <c r="C1" s="294"/>
      <c r="D1" s="294"/>
      <c r="E1" s="294"/>
      <c r="F1" s="294"/>
      <c r="G1" s="294"/>
      <c r="H1" s="294"/>
      <c r="I1" s="294"/>
      <c r="J1" s="294"/>
      <c r="K1" s="294"/>
      <c r="L1" s="294"/>
      <c r="M1" s="294"/>
      <c r="N1" s="294"/>
      <c r="O1" s="294"/>
      <c r="P1" s="294"/>
      <c r="Q1" s="267"/>
    </row>
    <row r="2" spans="1:17" ht="9.9499999999999993" customHeight="1">
      <c r="A2" s="294"/>
      <c r="B2" s="294"/>
      <c r="C2" s="294"/>
      <c r="D2" s="294"/>
      <c r="E2" s="294"/>
      <c r="F2" s="294"/>
      <c r="G2" s="294"/>
      <c r="H2" s="294"/>
      <c r="I2" s="294"/>
      <c r="J2" s="294"/>
      <c r="K2" s="294"/>
      <c r="L2" s="294"/>
      <c r="M2" s="294"/>
      <c r="N2" s="294"/>
      <c r="O2" s="294"/>
      <c r="P2" s="294"/>
      <c r="Q2" s="267"/>
    </row>
    <row r="3" spans="1:17" ht="9.9499999999999993" customHeight="1">
      <c r="A3" s="294"/>
      <c r="B3" s="294"/>
      <c r="C3" s="294"/>
      <c r="D3" s="294"/>
      <c r="E3" s="294"/>
      <c r="F3" s="294"/>
      <c r="G3" s="294"/>
      <c r="H3" s="294"/>
      <c r="I3" s="294"/>
      <c r="J3" s="294"/>
      <c r="K3" s="294"/>
      <c r="L3" s="294"/>
      <c r="M3" s="294"/>
      <c r="N3" s="294"/>
      <c r="O3" s="294"/>
      <c r="P3" s="294"/>
      <c r="Q3" s="267"/>
    </row>
    <row r="4" spans="1:17" ht="14.45" customHeight="1">
      <c r="A4" s="295"/>
      <c r="B4" s="295"/>
      <c r="C4" s="295"/>
      <c r="D4" s="295"/>
      <c r="E4" s="295"/>
      <c r="F4" s="295"/>
      <c r="G4" s="295"/>
      <c r="H4" s="295"/>
      <c r="I4" s="295"/>
      <c r="J4" s="295"/>
      <c r="K4" s="295"/>
      <c r="L4" s="295"/>
      <c r="M4" s="295"/>
      <c r="N4" s="295"/>
      <c r="O4" s="295"/>
      <c r="P4" s="295"/>
      <c r="Q4" s="267"/>
    </row>
    <row r="5" spans="1:17" ht="9.9499999999999993" customHeight="1">
      <c r="A5" s="295"/>
      <c r="B5" s="295"/>
      <c r="C5" s="295"/>
      <c r="D5" s="295"/>
      <c r="E5" s="295"/>
      <c r="F5" s="295"/>
      <c r="G5" s="295"/>
      <c r="H5" s="295"/>
      <c r="I5" s="295"/>
      <c r="J5" s="295"/>
      <c r="K5" s="295"/>
      <c r="L5" s="295"/>
      <c r="M5" s="295"/>
      <c r="N5" s="295"/>
      <c r="O5" s="295"/>
      <c r="P5" s="295"/>
      <c r="Q5" s="267"/>
    </row>
    <row r="6" spans="1:17" ht="9.9499999999999993" customHeight="1">
      <c r="A6" s="189"/>
      <c r="B6" s="189"/>
      <c r="C6" s="189"/>
      <c r="D6" s="189"/>
      <c r="E6" s="189"/>
      <c r="F6" s="189"/>
      <c r="G6" s="189"/>
      <c r="H6" s="189"/>
      <c r="I6" s="189"/>
      <c r="J6" s="189"/>
      <c r="K6" s="189"/>
      <c r="L6" s="189"/>
      <c r="M6" s="189"/>
      <c r="N6" s="189"/>
      <c r="O6" s="189"/>
      <c r="P6" s="189"/>
      <c r="Q6" s="267"/>
    </row>
    <row r="7" spans="1:17" ht="15" customHeight="1"/>
    <row r="8" spans="1:17" ht="15" customHeight="1">
      <c r="A8" s="189"/>
      <c r="B8" s="189"/>
      <c r="C8" s="189"/>
      <c r="D8" s="189"/>
      <c r="E8" s="190" t="s">
        <v>450</v>
      </c>
      <c r="F8" s="190"/>
      <c r="G8" s="190"/>
      <c r="H8" s="189"/>
      <c r="I8" s="189"/>
      <c r="J8" s="189"/>
      <c r="K8" s="189"/>
      <c r="L8" s="189"/>
      <c r="M8" s="189"/>
      <c r="N8" s="189"/>
      <c r="O8" s="189"/>
      <c r="P8" s="189"/>
      <c r="Q8" s="267"/>
    </row>
    <row r="9" spans="1:17" s="31" customFormat="1" ht="16.5" customHeight="1" thickBot="1">
      <c r="A9" s="194"/>
      <c r="B9" s="194"/>
      <c r="C9" s="194"/>
      <c r="D9" s="194"/>
      <c r="E9" s="194"/>
      <c r="F9" s="194"/>
      <c r="G9" s="194"/>
      <c r="H9" s="194"/>
      <c r="I9" s="194"/>
      <c r="J9" s="205"/>
      <c r="K9" s="206"/>
      <c r="L9" s="205"/>
      <c r="M9" s="205"/>
      <c r="N9" s="205"/>
      <c r="O9" s="205"/>
      <c r="P9" s="205"/>
    </row>
    <row r="10" spans="1:17" ht="60" customHeight="1" thickBot="1">
      <c r="E10" s="42"/>
      <c r="F10" s="42"/>
      <c r="G10" s="296" t="s">
        <v>4</v>
      </c>
      <c r="H10" s="137" t="s">
        <v>379</v>
      </c>
      <c r="I10" s="137" t="s">
        <v>380</v>
      </c>
      <c r="J10" s="137" t="s">
        <v>381</v>
      </c>
      <c r="K10" s="137" t="s">
        <v>382</v>
      </c>
      <c r="L10" s="137" t="s">
        <v>387</v>
      </c>
      <c r="M10" s="137" t="s">
        <v>383</v>
      </c>
      <c r="N10" s="138" t="s">
        <v>388</v>
      </c>
      <c r="O10" s="92" t="s">
        <v>384</v>
      </c>
      <c r="P10" s="92" t="s">
        <v>389</v>
      </c>
    </row>
    <row r="11" spans="1:17" ht="15.75" customHeight="1" thickBot="1">
      <c r="B11" s="75" t="s">
        <v>417</v>
      </c>
      <c r="C11" s="76" t="s">
        <v>457</v>
      </c>
      <c r="D11" s="76" t="s">
        <v>419</v>
      </c>
      <c r="E11" s="76" t="s">
        <v>11</v>
      </c>
      <c r="F11" s="77" t="s">
        <v>12</v>
      </c>
      <c r="G11" s="297"/>
      <c r="H11" s="44" t="s">
        <v>17</v>
      </c>
      <c r="I11" s="44" t="s">
        <v>17</v>
      </c>
      <c r="J11" s="44" t="s">
        <v>17</v>
      </c>
      <c r="K11" s="44" t="s">
        <v>17</v>
      </c>
      <c r="L11" s="44" t="s">
        <v>375</v>
      </c>
      <c r="M11" s="44" t="s">
        <v>17</v>
      </c>
      <c r="N11" s="44" t="s">
        <v>375</v>
      </c>
      <c r="O11" s="44" t="s">
        <v>17</v>
      </c>
      <c r="P11" s="44" t="s">
        <v>375</v>
      </c>
    </row>
    <row r="12" spans="1:17" ht="16.5" customHeight="1">
      <c r="B12" s="59"/>
      <c r="C12" s="64"/>
      <c r="D12" s="64"/>
      <c r="E12" s="128" t="s">
        <v>1</v>
      </c>
      <c r="F12" s="116" t="s">
        <v>3</v>
      </c>
      <c r="G12" s="139">
        <v>5341252288.2491245</v>
      </c>
      <c r="H12" s="140">
        <v>5033977274.6236401</v>
      </c>
      <c r="I12" s="140">
        <v>4970710367.8420687</v>
      </c>
      <c r="J12" s="140">
        <v>5020174196.362545</v>
      </c>
      <c r="K12" s="139">
        <f t="shared" ref="K12:K43" si="0">J12-H12</f>
        <v>-13803078.261095047</v>
      </c>
      <c r="L12" s="141">
        <f>IFERROR(K12/H12,"")</f>
        <v>-2.7419826328332043E-3</v>
      </c>
      <c r="M12" s="139">
        <f t="shared" ref="M12:M43" si="1">J12-I12</f>
        <v>49463828.520476341</v>
      </c>
      <c r="N12" s="141">
        <f>IFERROR(M12/I12,"")</f>
        <v>9.9510582713653543E-3</v>
      </c>
      <c r="O12" s="139">
        <f t="shared" ref="O12:O43" si="2">J12-G12</f>
        <v>-321078091.88657951</v>
      </c>
      <c r="P12" s="141">
        <f>IFERROR(O12/G12,"")</f>
        <v>-6.0112886371789354E-2</v>
      </c>
    </row>
    <row r="13" spans="1:17" ht="16.5" customHeight="1">
      <c r="B13" s="63" t="s">
        <v>20</v>
      </c>
      <c r="C13" s="65"/>
      <c r="D13" s="64"/>
      <c r="E13" s="64" t="s">
        <v>19</v>
      </c>
      <c r="F13" s="122" t="s">
        <v>20</v>
      </c>
      <c r="G13" s="142">
        <v>1666426463</v>
      </c>
      <c r="H13" s="143">
        <v>1710781516.7911625</v>
      </c>
      <c r="I13" s="143">
        <v>1713539947.2397375</v>
      </c>
      <c r="J13" s="143">
        <v>1685836531.953783</v>
      </c>
      <c r="K13" s="142">
        <f t="shared" si="0"/>
        <v>-24944984.837379456</v>
      </c>
      <c r="L13" s="144">
        <f t="shared" ref="L13:L76" si="3">IFERROR(K13/H13,"")</f>
        <v>-1.4581046493983443E-2</v>
      </c>
      <c r="M13" s="142">
        <f t="shared" si="1"/>
        <v>-27703415.285954475</v>
      </c>
      <c r="N13" s="144">
        <f t="shared" ref="N13:N76" si="4">IFERROR(M13/I13,"")</f>
        <v>-1.6167358882167079E-2</v>
      </c>
      <c r="O13" s="142">
        <f t="shared" si="2"/>
        <v>19410068.953783035</v>
      </c>
      <c r="P13" s="144">
        <f t="shared" ref="P13:P76" si="5">IFERROR(O13/G13,"")</f>
        <v>1.1647720067310905E-2</v>
      </c>
    </row>
    <row r="14" spans="1:17" ht="16.5" customHeight="1">
      <c r="B14" s="63" t="s">
        <v>22</v>
      </c>
      <c r="C14" s="65"/>
      <c r="D14" s="64"/>
      <c r="E14" s="64" t="s">
        <v>21</v>
      </c>
      <c r="F14" s="122" t="s">
        <v>22</v>
      </c>
      <c r="G14" s="142">
        <v>1753034693.249125</v>
      </c>
      <c r="H14" s="143">
        <v>1503147205.8324776</v>
      </c>
      <c r="I14" s="143">
        <v>1526095025</v>
      </c>
      <c r="J14" s="143">
        <v>1528311660.9152381</v>
      </c>
      <c r="K14" s="142">
        <f t="shared" si="0"/>
        <v>25164455.082760572</v>
      </c>
      <c r="L14" s="144">
        <f t="shared" si="3"/>
        <v>1.6741178099601971E-2</v>
      </c>
      <c r="M14" s="142">
        <f t="shared" si="1"/>
        <v>2216635.915238142</v>
      </c>
      <c r="N14" s="144">
        <f t="shared" si="4"/>
        <v>1.4524887893125409E-3</v>
      </c>
      <c r="O14" s="142">
        <f t="shared" si="2"/>
        <v>-224723032.33388686</v>
      </c>
      <c r="P14" s="144">
        <f t="shared" si="5"/>
        <v>-0.1281908642192236</v>
      </c>
    </row>
    <row r="15" spans="1:17" ht="16.5" customHeight="1">
      <c r="B15" s="63" t="s">
        <v>24</v>
      </c>
      <c r="C15" s="65"/>
      <c r="D15" s="64"/>
      <c r="E15" s="64" t="s">
        <v>23</v>
      </c>
      <c r="F15" s="122" t="s">
        <v>24</v>
      </c>
      <c r="G15" s="142">
        <v>843720000</v>
      </c>
      <c r="H15" s="143">
        <v>813624222</v>
      </c>
      <c r="I15" s="143">
        <v>809547457.35233164</v>
      </c>
      <c r="J15" s="143">
        <v>808239570.24352336</v>
      </c>
      <c r="K15" s="142">
        <f t="shared" si="0"/>
        <v>-5384651.7564766407</v>
      </c>
      <c r="L15" s="144">
        <f t="shared" si="3"/>
        <v>-6.6181065052862212E-3</v>
      </c>
      <c r="M15" s="142">
        <f t="shared" si="1"/>
        <v>-1307887.108808279</v>
      </c>
      <c r="N15" s="144">
        <f t="shared" si="4"/>
        <v>-1.6155780577531476E-3</v>
      </c>
      <c r="O15" s="142">
        <f t="shared" si="2"/>
        <v>-35480429.756476641</v>
      </c>
      <c r="P15" s="144">
        <f t="shared" si="5"/>
        <v>-4.205237490693197E-2</v>
      </c>
    </row>
    <row r="16" spans="1:17" ht="16.5" customHeight="1">
      <c r="B16" s="63" t="s">
        <v>26</v>
      </c>
      <c r="C16" s="65"/>
      <c r="D16" s="64"/>
      <c r="E16" s="64" t="s">
        <v>25</v>
      </c>
      <c r="F16" s="122" t="s">
        <v>26</v>
      </c>
      <c r="G16" s="142">
        <v>1078071132</v>
      </c>
      <c r="H16" s="143">
        <v>1006424330</v>
      </c>
      <c r="I16" s="143">
        <v>921527938.25</v>
      </c>
      <c r="J16" s="143">
        <v>997786433.25</v>
      </c>
      <c r="K16" s="142">
        <f t="shared" si="0"/>
        <v>-8637896.75</v>
      </c>
      <c r="L16" s="144">
        <f t="shared" si="3"/>
        <v>-8.5827582785086287E-3</v>
      </c>
      <c r="M16" s="142">
        <f t="shared" si="1"/>
        <v>76258495</v>
      </c>
      <c r="N16" s="144">
        <f t="shared" si="4"/>
        <v>8.2752233366702274E-2</v>
      </c>
      <c r="O16" s="142">
        <f t="shared" si="2"/>
        <v>-80284698.75</v>
      </c>
      <c r="P16" s="144">
        <f t="shared" si="5"/>
        <v>-7.4470687848823686E-2</v>
      </c>
    </row>
    <row r="17" spans="2:16" ht="16.5" customHeight="1">
      <c r="B17" s="63"/>
      <c r="C17" s="64" t="s">
        <v>28</v>
      </c>
      <c r="D17" s="64"/>
      <c r="E17" s="64" t="s">
        <v>27</v>
      </c>
      <c r="F17" s="122" t="s">
        <v>28</v>
      </c>
      <c r="G17" s="142">
        <v>358598000</v>
      </c>
      <c r="H17" s="143">
        <v>356115105</v>
      </c>
      <c r="I17" s="143">
        <v>355325055.66666663</v>
      </c>
      <c r="J17" s="143">
        <v>352603851.16666663</v>
      </c>
      <c r="K17" s="142">
        <f t="shared" si="0"/>
        <v>-3511253.8333333731</v>
      </c>
      <c r="L17" s="144">
        <f t="shared" si="3"/>
        <v>-9.8598845823553959E-3</v>
      </c>
      <c r="M17" s="142">
        <f t="shared" si="1"/>
        <v>-2721204.5</v>
      </c>
      <c r="N17" s="144">
        <f t="shared" si="4"/>
        <v>-7.6583524201366323E-3</v>
      </c>
      <c r="O17" s="142">
        <f t="shared" si="2"/>
        <v>-5994148.8333333731</v>
      </c>
      <c r="P17" s="144">
        <f t="shared" si="5"/>
        <v>-1.6715511055090584E-2</v>
      </c>
    </row>
    <row r="18" spans="2:16" ht="16.5" customHeight="1">
      <c r="B18" s="63"/>
      <c r="C18" s="64" t="s">
        <v>30</v>
      </c>
      <c r="D18" s="64"/>
      <c r="E18" s="64" t="s">
        <v>29</v>
      </c>
      <c r="F18" s="122" t="s">
        <v>30</v>
      </c>
      <c r="G18" s="142">
        <v>681301463</v>
      </c>
      <c r="H18" s="143">
        <v>697068585.79116237</v>
      </c>
      <c r="I18" s="143">
        <v>703191589.57307076</v>
      </c>
      <c r="J18" s="143">
        <v>680055378.78711653</v>
      </c>
      <c r="K18" s="142">
        <f t="shared" si="0"/>
        <v>-17013207.004045844</v>
      </c>
      <c r="L18" s="144">
        <f t="shared" si="3"/>
        <v>-2.4406790595413376E-2</v>
      </c>
      <c r="M18" s="142">
        <f t="shared" si="1"/>
        <v>-23136210.785954237</v>
      </c>
      <c r="N18" s="144">
        <f t="shared" si="4"/>
        <v>-3.2901717155065721E-2</v>
      </c>
      <c r="O18" s="142">
        <f t="shared" si="2"/>
        <v>-1246084.2128834724</v>
      </c>
      <c r="P18" s="144">
        <f t="shared" si="5"/>
        <v>-1.8289762763704391E-3</v>
      </c>
    </row>
    <row r="19" spans="2:16" ht="16.5" customHeight="1">
      <c r="B19" s="63"/>
      <c r="C19" s="64" t="s">
        <v>32</v>
      </c>
      <c r="D19" s="64"/>
      <c r="E19" s="64" t="s">
        <v>31</v>
      </c>
      <c r="F19" s="122" t="s">
        <v>32</v>
      </c>
      <c r="G19" s="142">
        <v>626527000</v>
      </c>
      <c r="H19" s="143">
        <v>657597826</v>
      </c>
      <c r="I19" s="143">
        <v>655023302</v>
      </c>
      <c r="J19" s="143">
        <v>653177302</v>
      </c>
      <c r="K19" s="142">
        <f t="shared" si="0"/>
        <v>-4420524</v>
      </c>
      <c r="L19" s="144">
        <f t="shared" si="3"/>
        <v>-6.722230252628603E-3</v>
      </c>
      <c r="M19" s="142">
        <f t="shared" si="1"/>
        <v>-1846000</v>
      </c>
      <c r="N19" s="144">
        <f t="shared" si="4"/>
        <v>-2.8182203508845551E-3</v>
      </c>
      <c r="O19" s="142">
        <f t="shared" si="2"/>
        <v>26650302</v>
      </c>
      <c r="P19" s="144">
        <f t="shared" si="5"/>
        <v>4.2536557881783225E-2</v>
      </c>
    </row>
    <row r="20" spans="2:16" ht="16.5" customHeight="1">
      <c r="B20" s="63"/>
      <c r="C20" s="64" t="s">
        <v>34</v>
      </c>
      <c r="D20" s="64"/>
      <c r="E20" s="64" t="s">
        <v>33</v>
      </c>
      <c r="F20" s="122" t="s">
        <v>34</v>
      </c>
      <c r="G20" s="142">
        <v>485558900</v>
      </c>
      <c r="H20" s="143">
        <v>483736800</v>
      </c>
      <c r="I20" s="143">
        <v>483613530</v>
      </c>
      <c r="J20" s="143">
        <v>482549775</v>
      </c>
      <c r="K20" s="142">
        <f t="shared" si="0"/>
        <v>-1187025</v>
      </c>
      <c r="L20" s="144">
        <f t="shared" si="3"/>
        <v>-2.4538654078002748E-3</v>
      </c>
      <c r="M20" s="142">
        <f t="shared" si="1"/>
        <v>-1063755</v>
      </c>
      <c r="N20" s="144">
        <f t="shared" si="4"/>
        <v>-2.1995972693319809E-3</v>
      </c>
      <c r="O20" s="142">
        <f t="shared" si="2"/>
        <v>-3009125</v>
      </c>
      <c r="P20" s="144">
        <f t="shared" si="5"/>
        <v>-6.1972399229012175E-3</v>
      </c>
    </row>
    <row r="21" spans="2:16" ht="16.5" customHeight="1">
      <c r="B21" s="63"/>
      <c r="C21" s="64" t="s">
        <v>36</v>
      </c>
      <c r="D21" s="64"/>
      <c r="E21" s="64" t="s">
        <v>35</v>
      </c>
      <c r="F21" s="122" t="s">
        <v>36</v>
      </c>
      <c r="G21" s="142">
        <v>684876793.249125</v>
      </c>
      <c r="H21" s="143">
        <v>656217605.83247757</v>
      </c>
      <c r="I21" s="143">
        <v>665007433</v>
      </c>
      <c r="J21" s="143">
        <v>666656906</v>
      </c>
      <c r="K21" s="142">
        <f t="shared" si="0"/>
        <v>10439300.16752243</v>
      </c>
      <c r="L21" s="144">
        <f t="shared" si="3"/>
        <v>1.5908290290808542E-2</v>
      </c>
      <c r="M21" s="142">
        <f t="shared" si="1"/>
        <v>1649473</v>
      </c>
      <c r="N21" s="144">
        <f t="shared" si="4"/>
        <v>2.4803828019768917E-3</v>
      </c>
      <c r="O21" s="142">
        <f t="shared" si="2"/>
        <v>-18219887.249125004</v>
      </c>
      <c r="P21" s="144">
        <f t="shared" si="5"/>
        <v>-2.6603160493565578E-2</v>
      </c>
    </row>
    <row r="22" spans="2:16" ht="16.5" customHeight="1">
      <c r="B22" s="63"/>
      <c r="C22" s="64" t="s">
        <v>38</v>
      </c>
      <c r="D22" s="64"/>
      <c r="E22" s="64" t="s">
        <v>37</v>
      </c>
      <c r="F22" s="122" t="s">
        <v>38</v>
      </c>
      <c r="G22" s="142">
        <v>568161000</v>
      </c>
      <c r="H22" s="143">
        <v>348768800</v>
      </c>
      <c r="I22" s="143">
        <v>363050062</v>
      </c>
      <c r="J22" s="143">
        <v>364680980</v>
      </c>
      <c r="K22" s="142">
        <f t="shared" si="0"/>
        <v>15912180</v>
      </c>
      <c r="L22" s="144">
        <f t="shared" si="3"/>
        <v>4.562386314372157E-2</v>
      </c>
      <c r="M22" s="142">
        <f t="shared" si="1"/>
        <v>1630918</v>
      </c>
      <c r="N22" s="144">
        <f t="shared" si="4"/>
        <v>4.492267515437031E-3</v>
      </c>
      <c r="O22" s="142">
        <f t="shared" si="2"/>
        <v>-203480020</v>
      </c>
      <c r="P22" s="144">
        <f t="shared" si="5"/>
        <v>-0.35813795737475823</v>
      </c>
    </row>
    <row r="23" spans="2:16" ht="16.5" customHeight="1">
      <c r="B23" s="63"/>
      <c r="C23" s="64" t="s">
        <v>40</v>
      </c>
      <c r="D23" s="64"/>
      <c r="E23" s="64" t="s">
        <v>39</v>
      </c>
      <c r="F23" s="122" t="s">
        <v>40</v>
      </c>
      <c r="G23" s="142">
        <v>843720000</v>
      </c>
      <c r="H23" s="143">
        <v>813624222</v>
      </c>
      <c r="I23" s="143">
        <v>809547457.35233164</v>
      </c>
      <c r="J23" s="143">
        <v>808239570.24352336</v>
      </c>
      <c r="K23" s="142">
        <f t="shared" si="0"/>
        <v>-5384651.7564766407</v>
      </c>
      <c r="L23" s="144">
        <f t="shared" si="3"/>
        <v>-6.6181065052862212E-3</v>
      </c>
      <c r="M23" s="142">
        <f t="shared" si="1"/>
        <v>-1307887.108808279</v>
      </c>
      <c r="N23" s="144">
        <f t="shared" si="4"/>
        <v>-1.6155780577531476E-3</v>
      </c>
      <c r="O23" s="142">
        <f t="shared" si="2"/>
        <v>-35480429.756476641</v>
      </c>
      <c r="P23" s="144">
        <f t="shared" si="5"/>
        <v>-4.205237490693197E-2</v>
      </c>
    </row>
    <row r="24" spans="2:16" ht="16.5" customHeight="1">
      <c r="B24" s="63"/>
      <c r="C24" s="64" t="s">
        <v>42</v>
      </c>
      <c r="D24" s="64"/>
      <c r="E24" s="64" t="s">
        <v>41</v>
      </c>
      <c r="F24" s="122" t="s">
        <v>42</v>
      </c>
      <c r="G24" s="142">
        <v>697189132</v>
      </c>
      <c r="H24" s="143">
        <v>625377330</v>
      </c>
      <c r="I24" s="143">
        <v>554184479.25</v>
      </c>
      <c r="J24" s="143">
        <v>624335974.16523802</v>
      </c>
      <c r="K24" s="142">
        <f t="shared" si="0"/>
        <v>-1041355.8347619772</v>
      </c>
      <c r="L24" s="144">
        <f t="shared" si="3"/>
        <v>-1.6651640294699796E-3</v>
      </c>
      <c r="M24" s="142">
        <f t="shared" si="1"/>
        <v>70151494.915238023</v>
      </c>
      <c r="N24" s="144">
        <f t="shared" si="4"/>
        <v>0.12658509493116235</v>
      </c>
      <c r="O24" s="142">
        <f t="shared" si="2"/>
        <v>-72853157.834761977</v>
      </c>
      <c r="P24" s="144">
        <f t="shared" si="5"/>
        <v>-0.10449554430914734</v>
      </c>
    </row>
    <row r="25" spans="2:16" ht="16.5" customHeight="1">
      <c r="B25" s="63"/>
      <c r="C25" s="64" t="s">
        <v>44</v>
      </c>
      <c r="D25" s="64"/>
      <c r="E25" s="64" t="s">
        <v>43</v>
      </c>
      <c r="F25" s="122" t="s">
        <v>44</v>
      </c>
      <c r="G25" s="142">
        <v>395320000</v>
      </c>
      <c r="H25" s="143">
        <v>395471000</v>
      </c>
      <c r="I25" s="143">
        <v>381767459</v>
      </c>
      <c r="J25" s="143">
        <v>387874459</v>
      </c>
      <c r="K25" s="142">
        <f t="shared" si="0"/>
        <v>-7596541</v>
      </c>
      <c r="L25" s="144">
        <f t="shared" si="3"/>
        <v>-1.9208844643475755E-2</v>
      </c>
      <c r="M25" s="142">
        <f t="shared" si="1"/>
        <v>6107000</v>
      </c>
      <c r="N25" s="144">
        <f t="shared" si="4"/>
        <v>1.5996648891963314E-2</v>
      </c>
      <c r="O25" s="142">
        <f t="shared" si="2"/>
        <v>-7445541</v>
      </c>
      <c r="P25" s="144">
        <f t="shared" si="5"/>
        <v>-1.8834212789638774E-2</v>
      </c>
    </row>
    <row r="26" spans="2:16" ht="16.5" customHeight="1">
      <c r="B26" s="63" t="s">
        <v>20</v>
      </c>
      <c r="C26" s="64"/>
      <c r="D26" s="64" t="s">
        <v>46</v>
      </c>
      <c r="E26" s="64" t="s">
        <v>45</v>
      </c>
      <c r="F26" s="122" t="s">
        <v>46</v>
      </c>
      <c r="G26" s="142">
        <v>626527000</v>
      </c>
      <c r="H26" s="143">
        <v>657597826</v>
      </c>
      <c r="I26" s="143">
        <v>655023302</v>
      </c>
      <c r="J26" s="143">
        <v>653177302</v>
      </c>
      <c r="K26" s="142">
        <f t="shared" si="0"/>
        <v>-4420524</v>
      </c>
      <c r="L26" s="144">
        <f t="shared" si="3"/>
        <v>-6.722230252628603E-3</v>
      </c>
      <c r="M26" s="142">
        <f t="shared" si="1"/>
        <v>-1846000</v>
      </c>
      <c r="N26" s="144">
        <f t="shared" si="4"/>
        <v>-2.8182203508845551E-3</v>
      </c>
      <c r="O26" s="142">
        <f t="shared" si="2"/>
        <v>26650302</v>
      </c>
      <c r="P26" s="144">
        <f t="shared" si="5"/>
        <v>4.2536557881783225E-2</v>
      </c>
    </row>
    <row r="27" spans="2:16" ht="16.5" customHeight="1">
      <c r="B27" s="63" t="s">
        <v>20</v>
      </c>
      <c r="C27" s="64"/>
      <c r="D27" s="64" t="s">
        <v>48</v>
      </c>
      <c r="E27" s="64" t="s">
        <v>47</v>
      </c>
      <c r="F27" s="122" t="s">
        <v>48</v>
      </c>
      <c r="G27" s="142">
        <v>410830500</v>
      </c>
      <c r="H27" s="143">
        <v>428357706.79116237</v>
      </c>
      <c r="I27" s="143">
        <v>427905478.57307076</v>
      </c>
      <c r="J27" s="143">
        <v>426742629.78711653</v>
      </c>
      <c r="K27" s="142">
        <f t="shared" si="0"/>
        <v>-1615077.0040458441</v>
      </c>
      <c r="L27" s="144">
        <f t="shared" si="3"/>
        <v>-3.7703932448056644E-3</v>
      </c>
      <c r="M27" s="142">
        <f t="shared" si="1"/>
        <v>-1162848.785954237</v>
      </c>
      <c r="N27" s="144">
        <f t="shared" si="4"/>
        <v>-2.7175365686645785E-3</v>
      </c>
      <c r="O27" s="142">
        <f t="shared" si="2"/>
        <v>15912129.787116528</v>
      </c>
      <c r="P27" s="144">
        <f t="shared" si="5"/>
        <v>3.8731617509207637E-2</v>
      </c>
    </row>
    <row r="28" spans="2:16" ht="16.5" customHeight="1">
      <c r="B28" s="63" t="s">
        <v>20</v>
      </c>
      <c r="C28" s="64"/>
      <c r="D28" s="64" t="s">
        <v>50</v>
      </c>
      <c r="E28" s="64" t="s">
        <v>49</v>
      </c>
      <c r="F28" s="122" t="s">
        <v>50</v>
      </c>
      <c r="G28" s="142">
        <v>398798000</v>
      </c>
      <c r="H28" s="143">
        <v>396315105</v>
      </c>
      <c r="I28" s="143">
        <v>395525055.66666663</v>
      </c>
      <c r="J28" s="143">
        <v>392803851.16666663</v>
      </c>
      <c r="K28" s="142">
        <f t="shared" si="0"/>
        <v>-3511253.8333333731</v>
      </c>
      <c r="L28" s="144">
        <f t="shared" si="3"/>
        <v>-8.8597527296704302E-3</v>
      </c>
      <c r="M28" s="142">
        <f t="shared" si="1"/>
        <v>-2721204.5</v>
      </c>
      <c r="N28" s="144">
        <f t="shared" si="4"/>
        <v>-6.8799800695643586E-3</v>
      </c>
      <c r="O28" s="142">
        <f t="shared" si="2"/>
        <v>-5994148.8333333731</v>
      </c>
      <c r="P28" s="144">
        <f t="shared" si="5"/>
        <v>-1.5030538852585451E-2</v>
      </c>
    </row>
    <row r="29" spans="2:16" ht="16.5" customHeight="1">
      <c r="B29" s="63" t="s">
        <v>20</v>
      </c>
      <c r="C29" s="64"/>
      <c r="D29" s="64" t="s">
        <v>52</v>
      </c>
      <c r="E29" s="64" t="s">
        <v>51</v>
      </c>
      <c r="F29" s="122" t="s">
        <v>52</v>
      </c>
      <c r="G29" s="142">
        <v>230270963</v>
      </c>
      <c r="H29" s="143">
        <v>228510879</v>
      </c>
      <c r="I29" s="143">
        <v>235086111</v>
      </c>
      <c r="J29" s="143">
        <v>213112749</v>
      </c>
      <c r="K29" s="142">
        <f t="shared" si="0"/>
        <v>-15398130</v>
      </c>
      <c r="L29" s="144">
        <f t="shared" si="3"/>
        <v>-6.7384669243690576E-2</v>
      </c>
      <c r="M29" s="142">
        <f t="shared" si="1"/>
        <v>-21973362</v>
      </c>
      <c r="N29" s="144">
        <f t="shared" si="4"/>
        <v>-9.3469418106116864E-2</v>
      </c>
      <c r="O29" s="142">
        <f t="shared" si="2"/>
        <v>-17158214</v>
      </c>
      <c r="P29" s="144">
        <f t="shared" si="5"/>
        <v>-7.4513146496894611E-2</v>
      </c>
    </row>
    <row r="30" spans="2:16" ht="16.5" customHeight="1">
      <c r="B30" s="63" t="s">
        <v>22</v>
      </c>
      <c r="C30" s="64"/>
      <c r="D30" s="64" t="s">
        <v>54</v>
      </c>
      <c r="E30" s="64" t="s">
        <v>53</v>
      </c>
      <c r="F30" s="122" t="s">
        <v>54</v>
      </c>
      <c r="G30" s="142">
        <v>378799793.249125</v>
      </c>
      <c r="H30" s="143">
        <v>371714823</v>
      </c>
      <c r="I30" s="143">
        <v>370679193</v>
      </c>
      <c r="J30" s="143">
        <v>371137189</v>
      </c>
      <c r="K30" s="142">
        <f t="shared" si="0"/>
        <v>-577634</v>
      </c>
      <c r="L30" s="144">
        <f t="shared" si="3"/>
        <v>-1.553970851466421E-3</v>
      </c>
      <c r="M30" s="142">
        <f t="shared" si="1"/>
        <v>457996</v>
      </c>
      <c r="N30" s="144">
        <f t="shared" si="4"/>
        <v>1.2355589648648017E-3</v>
      </c>
      <c r="O30" s="142">
        <f t="shared" si="2"/>
        <v>-7662604.2491250038</v>
      </c>
      <c r="P30" s="144">
        <f t="shared" si="5"/>
        <v>-2.0228638942486287E-2</v>
      </c>
    </row>
    <row r="31" spans="2:16" ht="16.5" customHeight="1">
      <c r="B31" s="63" t="s">
        <v>22</v>
      </c>
      <c r="C31" s="64"/>
      <c r="D31" s="64" t="s">
        <v>56</v>
      </c>
      <c r="E31" s="64" t="s">
        <v>55</v>
      </c>
      <c r="F31" s="122" t="s">
        <v>56</v>
      </c>
      <c r="G31" s="142">
        <v>470117000</v>
      </c>
      <c r="H31" s="143">
        <v>448158782.83247757</v>
      </c>
      <c r="I31" s="143">
        <v>456864770</v>
      </c>
      <c r="J31" s="143">
        <v>457920492</v>
      </c>
      <c r="K31" s="142">
        <f t="shared" si="0"/>
        <v>9761709.1675224304</v>
      </c>
      <c r="L31" s="144">
        <f t="shared" si="3"/>
        <v>2.1781809352984099E-2</v>
      </c>
      <c r="M31" s="142">
        <f t="shared" si="1"/>
        <v>1055722</v>
      </c>
      <c r="N31" s="144">
        <f t="shared" si="4"/>
        <v>2.3107975692675973E-3</v>
      </c>
      <c r="O31" s="142">
        <f t="shared" si="2"/>
        <v>-12196508</v>
      </c>
      <c r="P31" s="144">
        <f t="shared" si="5"/>
        <v>-2.5943558731124378E-2</v>
      </c>
    </row>
    <row r="32" spans="2:16" ht="16.5" customHeight="1">
      <c r="B32" s="63" t="s">
        <v>22</v>
      </c>
      <c r="C32" s="64"/>
      <c r="D32" s="64" t="s">
        <v>58</v>
      </c>
      <c r="E32" s="64" t="s">
        <v>57</v>
      </c>
      <c r="F32" s="122" t="s">
        <v>58</v>
      </c>
      <c r="G32" s="142">
        <v>608421900</v>
      </c>
      <c r="H32" s="143">
        <v>388842800</v>
      </c>
      <c r="I32" s="143">
        <v>408329000</v>
      </c>
      <c r="J32" s="143">
        <v>408862830.91523808</v>
      </c>
      <c r="K32" s="142">
        <f t="shared" si="0"/>
        <v>20020030.915238082</v>
      </c>
      <c r="L32" s="144">
        <f t="shared" si="3"/>
        <v>5.1486181344332679E-2</v>
      </c>
      <c r="M32" s="142">
        <f t="shared" si="1"/>
        <v>533830.91523808241</v>
      </c>
      <c r="N32" s="144">
        <f t="shared" si="4"/>
        <v>1.3073548908798601E-3</v>
      </c>
      <c r="O32" s="142">
        <f t="shared" si="2"/>
        <v>-199559069.08476192</v>
      </c>
      <c r="P32" s="144">
        <f t="shared" si="5"/>
        <v>-0.32799455293236801</v>
      </c>
    </row>
    <row r="33" spans="2:16" ht="16.5" customHeight="1">
      <c r="B33" s="63" t="s">
        <v>22</v>
      </c>
      <c r="C33" s="64"/>
      <c r="D33" s="64" t="s">
        <v>60</v>
      </c>
      <c r="E33" s="64" t="s">
        <v>59</v>
      </c>
      <c r="F33" s="122" t="s">
        <v>60</v>
      </c>
      <c r="G33" s="142">
        <v>295696000</v>
      </c>
      <c r="H33" s="143">
        <v>294430800</v>
      </c>
      <c r="I33" s="143">
        <v>290222062</v>
      </c>
      <c r="J33" s="143">
        <v>290391149</v>
      </c>
      <c r="K33" s="142">
        <f t="shared" si="0"/>
        <v>-4039651</v>
      </c>
      <c r="L33" s="144">
        <f t="shared" si="3"/>
        <v>-1.3720205223094866E-2</v>
      </c>
      <c r="M33" s="142">
        <f t="shared" si="1"/>
        <v>169087</v>
      </c>
      <c r="N33" s="144">
        <f t="shared" si="4"/>
        <v>5.8261249622022185E-4</v>
      </c>
      <c r="O33" s="142">
        <f t="shared" si="2"/>
        <v>-5304851</v>
      </c>
      <c r="P33" s="144">
        <f t="shared" si="5"/>
        <v>-1.794021900871165E-2</v>
      </c>
    </row>
    <row r="34" spans="2:16" ht="16.5" customHeight="1">
      <c r="B34" s="63" t="s">
        <v>26</v>
      </c>
      <c r="C34" s="64"/>
      <c r="D34" s="64" t="s">
        <v>62</v>
      </c>
      <c r="E34" s="64" t="s">
        <v>61</v>
      </c>
      <c r="F34" s="122" t="s">
        <v>62</v>
      </c>
      <c r="G34" s="142">
        <v>236672000</v>
      </c>
      <c r="H34" s="143">
        <v>236823000</v>
      </c>
      <c r="I34" s="143">
        <v>222681453</v>
      </c>
      <c r="J34" s="143">
        <v>228788453</v>
      </c>
      <c r="K34" s="142">
        <f t="shared" si="0"/>
        <v>-8034547</v>
      </c>
      <c r="L34" s="144">
        <f t="shared" si="3"/>
        <v>-3.3926379616844644E-2</v>
      </c>
      <c r="M34" s="142">
        <f t="shared" si="1"/>
        <v>6107000</v>
      </c>
      <c r="N34" s="144">
        <f t="shared" si="4"/>
        <v>2.742482554216134E-2</v>
      </c>
      <c r="O34" s="142">
        <f t="shared" si="2"/>
        <v>-7883547</v>
      </c>
      <c r="P34" s="144">
        <f t="shared" si="5"/>
        <v>-3.3310011323688479E-2</v>
      </c>
    </row>
    <row r="35" spans="2:16" ht="16.5" customHeight="1">
      <c r="B35" s="63" t="s">
        <v>26</v>
      </c>
      <c r="C35" s="64"/>
      <c r="D35" s="64" t="s">
        <v>64</v>
      </c>
      <c r="E35" s="64" t="s">
        <v>63</v>
      </c>
      <c r="F35" s="122" t="s">
        <v>64</v>
      </c>
      <c r="G35" s="142">
        <v>310941000</v>
      </c>
      <c r="H35" s="143">
        <v>311365996</v>
      </c>
      <c r="I35" s="143">
        <v>239943996.25</v>
      </c>
      <c r="J35" s="143">
        <v>310003348.25</v>
      </c>
      <c r="K35" s="142">
        <f t="shared" si="0"/>
        <v>-1362647.75</v>
      </c>
      <c r="L35" s="144">
        <f t="shared" si="3"/>
        <v>-4.3763537685727249E-3</v>
      </c>
      <c r="M35" s="142">
        <f t="shared" si="1"/>
        <v>70059352</v>
      </c>
      <c r="N35" s="144">
        <f t="shared" si="4"/>
        <v>0.29198210038564365</v>
      </c>
      <c r="O35" s="142">
        <f t="shared" si="2"/>
        <v>-937651.75</v>
      </c>
      <c r="P35" s="144">
        <f t="shared" si="5"/>
        <v>-3.0155294734370828E-3</v>
      </c>
    </row>
    <row r="36" spans="2:16" ht="16.5" customHeight="1">
      <c r="B36" s="106" t="s">
        <v>26</v>
      </c>
      <c r="C36" s="64"/>
      <c r="D36" s="148" t="s">
        <v>66</v>
      </c>
      <c r="E36" s="64" t="s">
        <v>65</v>
      </c>
      <c r="F36" s="122" t="s">
        <v>66</v>
      </c>
      <c r="G36" s="142">
        <v>219667000</v>
      </c>
      <c r="H36" s="143">
        <v>220617580</v>
      </c>
      <c r="I36" s="143">
        <v>218948735</v>
      </c>
      <c r="J36" s="143">
        <v>219017393</v>
      </c>
      <c r="K36" s="142">
        <f t="shared" si="0"/>
        <v>-1600187</v>
      </c>
      <c r="L36" s="144">
        <f t="shared" si="3"/>
        <v>-7.2532161761542299E-3</v>
      </c>
      <c r="M36" s="142">
        <f t="shared" si="1"/>
        <v>68658</v>
      </c>
      <c r="N36" s="144">
        <f t="shared" si="4"/>
        <v>3.1358025430016756E-4</v>
      </c>
      <c r="O36" s="142">
        <f t="shared" si="2"/>
        <v>-649607</v>
      </c>
      <c r="P36" s="144">
        <f t="shared" si="5"/>
        <v>-2.9572352697492111E-3</v>
      </c>
    </row>
    <row r="37" spans="2:16" ht="16.5" customHeight="1">
      <c r="B37" s="63" t="s">
        <v>26</v>
      </c>
      <c r="C37" s="35"/>
      <c r="D37" s="64" t="s">
        <v>68</v>
      </c>
      <c r="E37" s="64" t="s">
        <v>67</v>
      </c>
      <c r="F37" s="122" t="s">
        <v>68</v>
      </c>
      <c r="G37" s="142">
        <v>310791132</v>
      </c>
      <c r="H37" s="143">
        <v>237617754</v>
      </c>
      <c r="I37" s="143">
        <v>239953754</v>
      </c>
      <c r="J37" s="143">
        <v>239977239</v>
      </c>
      <c r="K37" s="142">
        <f t="shared" si="0"/>
        <v>2359485</v>
      </c>
      <c r="L37" s="144">
        <f t="shared" si="3"/>
        <v>9.9297504512225968E-3</v>
      </c>
      <c r="M37" s="142">
        <f t="shared" si="1"/>
        <v>23485</v>
      </c>
      <c r="N37" s="144">
        <f t="shared" si="4"/>
        <v>9.7873025983165072E-5</v>
      </c>
      <c r="O37" s="142">
        <f t="shared" si="2"/>
        <v>-70813893</v>
      </c>
      <c r="P37" s="144">
        <f t="shared" si="5"/>
        <v>-0.2278504297863943</v>
      </c>
    </row>
    <row r="38" spans="2:16" ht="16.5" customHeight="1">
      <c r="B38" s="63" t="s">
        <v>24</v>
      </c>
      <c r="C38" s="64" t="s">
        <v>40</v>
      </c>
      <c r="D38" s="64" t="s">
        <v>70</v>
      </c>
      <c r="E38" s="64" t="s">
        <v>69</v>
      </c>
      <c r="F38" s="122" t="s">
        <v>70</v>
      </c>
      <c r="G38" s="142">
        <v>843720000</v>
      </c>
      <c r="H38" s="143">
        <v>813624222</v>
      </c>
      <c r="I38" s="143">
        <v>809547457.35233164</v>
      </c>
      <c r="J38" s="143">
        <v>808239570.24352336</v>
      </c>
      <c r="K38" s="142">
        <f t="shared" si="0"/>
        <v>-5384651.7564766407</v>
      </c>
      <c r="L38" s="144">
        <f t="shared" si="3"/>
        <v>-6.6181065052862212E-3</v>
      </c>
      <c r="M38" s="142">
        <f t="shared" si="1"/>
        <v>-1307887.108808279</v>
      </c>
      <c r="N38" s="144">
        <f t="shared" si="4"/>
        <v>-1.6155780577531476E-3</v>
      </c>
      <c r="O38" s="142">
        <f t="shared" si="2"/>
        <v>-35480429.756476641</v>
      </c>
      <c r="P38" s="144">
        <f t="shared" si="5"/>
        <v>-4.205237490693197E-2</v>
      </c>
    </row>
    <row r="39" spans="2:16" ht="16.5" customHeight="1">
      <c r="B39" s="63" t="s">
        <v>24</v>
      </c>
      <c r="C39" s="64" t="s">
        <v>40</v>
      </c>
      <c r="D39" s="64" t="s">
        <v>70</v>
      </c>
      <c r="E39" s="64" t="s">
        <v>71</v>
      </c>
      <c r="F39" s="122" t="s">
        <v>72</v>
      </c>
      <c r="G39" s="142">
        <v>21610000</v>
      </c>
      <c r="H39" s="143">
        <v>21299000</v>
      </c>
      <c r="I39" s="143">
        <v>21299000</v>
      </c>
      <c r="J39" s="143">
        <v>21299000</v>
      </c>
      <c r="K39" s="142">
        <f t="shared" si="0"/>
        <v>0</v>
      </c>
      <c r="L39" s="144">
        <f t="shared" si="3"/>
        <v>0</v>
      </c>
      <c r="M39" s="142">
        <f t="shared" si="1"/>
        <v>0</v>
      </c>
      <c r="N39" s="144">
        <f t="shared" si="4"/>
        <v>0</v>
      </c>
      <c r="O39" s="142">
        <f t="shared" si="2"/>
        <v>-311000</v>
      </c>
      <c r="P39" s="144">
        <f t="shared" si="5"/>
        <v>-1.4391485423415085E-2</v>
      </c>
    </row>
    <row r="40" spans="2:16" ht="16.5" customHeight="1">
      <c r="B40" s="63" t="s">
        <v>24</v>
      </c>
      <c r="C40" s="64" t="s">
        <v>40</v>
      </c>
      <c r="D40" s="64" t="s">
        <v>70</v>
      </c>
      <c r="E40" s="64" t="s">
        <v>73</v>
      </c>
      <c r="F40" s="122" t="s">
        <v>74</v>
      </c>
      <c r="G40" s="142">
        <v>23412000</v>
      </c>
      <c r="H40" s="143">
        <v>23412000</v>
      </c>
      <c r="I40" s="143">
        <v>23446000</v>
      </c>
      <c r="J40" s="143">
        <v>23446000</v>
      </c>
      <c r="K40" s="142">
        <f t="shared" si="0"/>
        <v>34000</v>
      </c>
      <c r="L40" s="144">
        <f t="shared" si="3"/>
        <v>1.4522467110883307E-3</v>
      </c>
      <c r="M40" s="142">
        <f t="shared" si="1"/>
        <v>0</v>
      </c>
      <c r="N40" s="144">
        <f t="shared" si="4"/>
        <v>0</v>
      </c>
      <c r="O40" s="142">
        <f t="shared" si="2"/>
        <v>34000</v>
      </c>
      <c r="P40" s="144">
        <f t="shared" si="5"/>
        <v>1.4522467110883307E-3</v>
      </c>
    </row>
    <row r="41" spans="2:16" ht="16.5" customHeight="1">
      <c r="B41" s="63" t="s">
        <v>20</v>
      </c>
      <c r="C41" s="64" t="s">
        <v>32</v>
      </c>
      <c r="D41" s="64" t="s">
        <v>46</v>
      </c>
      <c r="E41" s="64" t="s">
        <v>75</v>
      </c>
      <c r="F41" s="122" t="s">
        <v>76</v>
      </c>
      <c r="G41" s="142">
        <v>20374000</v>
      </c>
      <c r="H41" s="143">
        <v>20374000</v>
      </c>
      <c r="I41" s="143">
        <v>18397000</v>
      </c>
      <c r="J41" s="143">
        <v>18397000</v>
      </c>
      <c r="K41" s="142">
        <f t="shared" si="0"/>
        <v>-1977000</v>
      </c>
      <c r="L41" s="144">
        <f t="shared" si="3"/>
        <v>-9.7035437322077159E-2</v>
      </c>
      <c r="M41" s="142">
        <f t="shared" si="1"/>
        <v>0</v>
      </c>
      <c r="N41" s="144">
        <f t="shared" si="4"/>
        <v>0</v>
      </c>
      <c r="O41" s="142">
        <f t="shared" si="2"/>
        <v>-1977000</v>
      </c>
      <c r="P41" s="144">
        <f t="shared" si="5"/>
        <v>-9.7035437322077159E-2</v>
      </c>
    </row>
    <row r="42" spans="2:16" ht="16.5" customHeight="1">
      <c r="B42" s="63" t="s">
        <v>26</v>
      </c>
      <c r="C42" s="64" t="s">
        <v>44</v>
      </c>
      <c r="D42" s="64" t="s">
        <v>66</v>
      </c>
      <c r="E42" s="64" t="s">
        <v>77</v>
      </c>
      <c r="F42" s="122" t="s">
        <v>78</v>
      </c>
      <c r="G42" s="142">
        <v>12049000</v>
      </c>
      <c r="H42" s="143">
        <v>12049000</v>
      </c>
      <c r="I42" s="143">
        <v>11509006</v>
      </c>
      <c r="J42" s="143">
        <v>11509006</v>
      </c>
      <c r="K42" s="142">
        <f t="shared" si="0"/>
        <v>-539994</v>
      </c>
      <c r="L42" s="144">
        <f t="shared" si="3"/>
        <v>-4.4816499294547264E-2</v>
      </c>
      <c r="M42" s="142">
        <f t="shared" si="1"/>
        <v>0</v>
      </c>
      <c r="N42" s="144">
        <f t="shared" si="4"/>
        <v>0</v>
      </c>
      <c r="O42" s="142">
        <f t="shared" si="2"/>
        <v>-539994</v>
      </c>
      <c r="P42" s="144">
        <f t="shared" si="5"/>
        <v>-4.4816499294547264E-2</v>
      </c>
    </row>
    <row r="43" spans="2:16" ht="16.5" customHeight="1">
      <c r="B43" s="63" t="s">
        <v>22</v>
      </c>
      <c r="C43" s="64" t="s">
        <v>38</v>
      </c>
      <c r="D43" s="64" t="s">
        <v>58</v>
      </c>
      <c r="E43" s="64" t="s">
        <v>79</v>
      </c>
      <c r="F43" s="122" t="s">
        <v>80</v>
      </c>
      <c r="G43" s="142">
        <v>10269000</v>
      </c>
      <c r="H43" s="143">
        <v>10269000</v>
      </c>
      <c r="I43" s="143">
        <v>10051000</v>
      </c>
      <c r="J43" s="143">
        <v>10051000</v>
      </c>
      <c r="K43" s="142">
        <f t="shared" si="0"/>
        <v>-218000</v>
      </c>
      <c r="L43" s="144">
        <f t="shared" si="3"/>
        <v>-2.1228941474340249E-2</v>
      </c>
      <c r="M43" s="142">
        <f t="shared" si="1"/>
        <v>0</v>
      </c>
      <c r="N43" s="144">
        <f t="shared" si="4"/>
        <v>0</v>
      </c>
      <c r="O43" s="142">
        <f t="shared" si="2"/>
        <v>-218000</v>
      </c>
      <c r="P43" s="144">
        <f t="shared" si="5"/>
        <v>-2.1228941474340249E-2</v>
      </c>
    </row>
    <row r="44" spans="2:16" ht="16.5" customHeight="1">
      <c r="B44" s="63" t="s">
        <v>24</v>
      </c>
      <c r="C44" s="64" t="s">
        <v>40</v>
      </c>
      <c r="D44" s="64" t="s">
        <v>70</v>
      </c>
      <c r="E44" s="64" t="s">
        <v>81</v>
      </c>
      <c r="F44" s="122" t="s">
        <v>82</v>
      </c>
      <c r="G44" s="142">
        <v>17521000</v>
      </c>
      <c r="H44" s="143">
        <v>17335000</v>
      </c>
      <c r="I44" s="143">
        <v>16915250</v>
      </c>
      <c r="J44" s="143">
        <v>16204000</v>
      </c>
      <c r="K44" s="142">
        <f t="shared" ref="K44:K75" si="6">J44-H44</f>
        <v>-1131000</v>
      </c>
      <c r="L44" s="144">
        <f t="shared" si="3"/>
        <v>-6.5243726564753385E-2</v>
      </c>
      <c r="M44" s="142">
        <f t="shared" ref="M44:M75" si="7">J44-I44</f>
        <v>-711250</v>
      </c>
      <c r="N44" s="144">
        <f t="shared" si="4"/>
        <v>-4.2047856224412879E-2</v>
      </c>
      <c r="O44" s="142">
        <f t="shared" ref="O44:O75" si="8">J44-G44</f>
        <v>-1317000</v>
      </c>
      <c r="P44" s="144">
        <f t="shared" si="5"/>
        <v>-7.516694252611153E-2</v>
      </c>
    </row>
    <row r="45" spans="2:16" ht="16.5" customHeight="1">
      <c r="B45" s="63" t="s">
        <v>22</v>
      </c>
      <c r="C45" s="64" t="s">
        <v>36</v>
      </c>
      <c r="D45" s="64" t="s">
        <v>56</v>
      </c>
      <c r="E45" s="64" t="s">
        <v>83</v>
      </c>
      <c r="F45" s="122" t="s">
        <v>84</v>
      </c>
      <c r="G45" s="142">
        <v>87524000</v>
      </c>
      <c r="H45" s="143">
        <v>87524000</v>
      </c>
      <c r="I45" s="143">
        <v>96426000</v>
      </c>
      <c r="J45" s="143">
        <v>95740000</v>
      </c>
      <c r="K45" s="142">
        <f t="shared" si="6"/>
        <v>8216000</v>
      </c>
      <c r="L45" s="144">
        <f t="shared" si="3"/>
        <v>9.387139527443901E-2</v>
      </c>
      <c r="M45" s="142">
        <f t="shared" si="7"/>
        <v>-686000</v>
      </c>
      <c r="N45" s="144">
        <f t="shared" si="4"/>
        <v>-7.1142637877750813E-3</v>
      </c>
      <c r="O45" s="142">
        <f t="shared" si="8"/>
        <v>8216000</v>
      </c>
      <c r="P45" s="144">
        <f t="shared" si="5"/>
        <v>9.387139527443901E-2</v>
      </c>
    </row>
    <row r="46" spans="2:16" ht="16.5" customHeight="1">
      <c r="B46" s="63" t="s">
        <v>20</v>
      </c>
      <c r="C46" s="64" t="s">
        <v>30</v>
      </c>
      <c r="D46" s="64" t="s">
        <v>48</v>
      </c>
      <c r="E46" s="64" t="s">
        <v>85</v>
      </c>
      <c r="F46" s="122" t="s">
        <v>86</v>
      </c>
      <c r="G46" s="142">
        <v>12038000</v>
      </c>
      <c r="H46" s="143">
        <v>12038000</v>
      </c>
      <c r="I46" s="143">
        <v>11818300</v>
      </c>
      <c r="J46" s="143">
        <v>11818300</v>
      </c>
      <c r="K46" s="142">
        <f t="shared" si="6"/>
        <v>-219700</v>
      </c>
      <c r="L46" s="144">
        <f t="shared" si="3"/>
        <v>-1.8250539956803456E-2</v>
      </c>
      <c r="M46" s="142">
        <f t="shared" si="7"/>
        <v>0</v>
      </c>
      <c r="N46" s="144">
        <f t="shared" si="4"/>
        <v>0</v>
      </c>
      <c r="O46" s="142">
        <f t="shared" si="8"/>
        <v>-219700</v>
      </c>
      <c r="P46" s="144">
        <f t="shared" si="5"/>
        <v>-1.8250539956803456E-2</v>
      </c>
    </row>
    <row r="47" spans="2:16" ht="16.5" customHeight="1">
      <c r="B47" s="63" t="s">
        <v>20</v>
      </c>
      <c r="C47" s="64" t="s">
        <v>30</v>
      </c>
      <c r="D47" s="64" t="s">
        <v>48</v>
      </c>
      <c r="E47" s="64" t="s">
        <v>87</v>
      </c>
      <c r="F47" s="122" t="s">
        <v>88</v>
      </c>
      <c r="G47" s="142">
        <v>15230000</v>
      </c>
      <c r="H47" s="143">
        <v>15230000</v>
      </c>
      <c r="I47" s="143">
        <v>15230000</v>
      </c>
      <c r="J47" s="143">
        <v>14230000</v>
      </c>
      <c r="K47" s="142">
        <f t="shared" si="6"/>
        <v>-1000000</v>
      </c>
      <c r="L47" s="144">
        <f t="shared" si="3"/>
        <v>-6.5659881812212745E-2</v>
      </c>
      <c r="M47" s="142">
        <f t="shared" si="7"/>
        <v>-1000000</v>
      </c>
      <c r="N47" s="144">
        <f t="shared" si="4"/>
        <v>-6.5659881812212745E-2</v>
      </c>
      <c r="O47" s="142">
        <f t="shared" si="8"/>
        <v>-1000000</v>
      </c>
      <c r="P47" s="144">
        <f t="shared" si="5"/>
        <v>-6.5659881812212745E-2</v>
      </c>
    </row>
    <row r="48" spans="2:16" ht="16.5" customHeight="1">
      <c r="B48" s="63" t="s">
        <v>20</v>
      </c>
      <c r="C48" s="64" t="s">
        <v>30</v>
      </c>
      <c r="D48" s="64" t="s">
        <v>48</v>
      </c>
      <c r="E48" s="64" t="s">
        <v>89</v>
      </c>
      <c r="F48" s="122" t="s">
        <v>90</v>
      </c>
      <c r="G48" s="142">
        <v>21697000</v>
      </c>
      <c r="H48" s="143">
        <v>30795452</v>
      </c>
      <c r="I48" s="143">
        <v>29120691.85190855</v>
      </c>
      <c r="J48" s="143">
        <v>30795451.925954275</v>
      </c>
      <c r="K48" s="142">
        <f t="shared" si="6"/>
        <v>-7.4045725166797638E-2</v>
      </c>
      <c r="L48" s="144">
        <f t="shared" si="3"/>
        <v>-2.4044370307277074E-9</v>
      </c>
      <c r="M48" s="142">
        <f t="shared" si="7"/>
        <v>1674760.0740457252</v>
      </c>
      <c r="N48" s="144">
        <f t="shared" si="4"/>
        <v>5.7510998796409522E-2</v>
      </c>
      <c r="O48" s="142">
        <f t="shared" si="8"/>
        <v>9098451.9259542748</v>
      </c>
      <c r="P48" s="144">
        <f t="shared" si="5"/>
        <v>0.41934147236734454</v>
      </c>
    </row>
    <row r="49" spans="2:16" ht="16.5" customHeight="1">
      <c r="B49" s="63" t="s">
        <v>26</v>
      </c>
      <c r="C49" s="64" t="s">
        <v>44</v>
      </c>
      <c r="D49" s="64" t="s">
        <v>68</v>
      </c>
      <c r="E49" s="64" t="s">
        <v>91</v>
      </c>
      <c r="F49" s="122" t="s">
        <v>92</v>
      </c>
      <c r="G49" s="142">
        <v>26880000</v>
      </c>
      <c r="H49" s="143">
        <v>26880000</v>
      </c>
      <c r="I49" s="143">
        <v>26902000</v>
      </c>
      <c r="J49" s="143">
        <v>26902000</v>
      </c>
      <c r="K49" s="142">
        <f t="shared" si="6"/>
        <v>22000</v>
      </c>
      <c r="L49" s="144">
        <f t="shared" si="3"/>
        <v>8.1845238095238097E-4</v>
      </c>
      <c r="M49" s="142">
        <f t="shared" si="7"/>
        <v>0</v>
      </c>
      <c r="N49" s="144">
        <f t="shared" si="4"/>
        <v>0</v>
      </c>
      <c r="O49" s="142">
        <f t="shared" si="8"/>
        <v>22000</v>
      </c>
      <c r="P49" s="144">
        <f t="shared" si="5"/>
        <v>8.1845238095238097E-4</v>
      </c>
    </row>
    <row r="50" spans="2:16" ht="16.5" customHeight="1">
      <c r="B50" s="63" t="s">
        <v>26</v>
      </c>
      <c r="C50" s="64" t="s">
        <v>42</v>
      </c>
      <c r="D50" s="64" t="s">
        <v>66</v>
      </c>
      <c r="E50" s="64" t="s">
        <v>93</v>
      </c>
      <c r="F50" s="122" t="s">
        <v>94</v>
      </c>
      <c r="G50" s="142">
        <v>8383000</v>
      </c>
      <c r="H50" s="143">
        <v>9333580</v>
      </c>
      <c r="I50" s="143">
        <v>8204229</v>
      </c>
      <c r="J50" s="143">
        <v>8204229</v>
      </c>
      <c r="K50" s="142">
        <f t="shared" si="6"/>
        <v>-1129351</v>
      </c>
      <c r="L50" s="144">
        <f t="shared" si="3"/>
        <v>-0.12099869503448837</v>
      </c>
      <c r="M50" s="142">
        <f t="shared" si="7"/>
        <v>0</v>
      </c>
      <c r="N50" s="144">
        <f t="shared" si="4"/>
        <v>0</v>
      </c>
      <c r="O50" s="142">
        <f t="shared" si="8"/>
        <v>-178771</v>
      </c>
      <c r="P50" s="144">
        <f t="shared" si="5"/>
        <v>-2.1325420493856613E-2</v>
      </c>
    </row>
    <row r="51" spans="2:16" ht="16.5" customHeight="1">
      <c r="B51" s="63" t="s">
        <v>20</v>
      </c>
      <c r="C51" s="64" t="s">
        <v>32</v>
      </c>
      <c r="D51" s="64" t="s">
        <v>46</v>
      </c>
      <c r="E51" s="64" t="s">
        <v>95</v>
      </c>
      <c r="F51" s="122" t="s">
        <v>96</v>
      </c>
      <c r="G51" s="142">
        <v>37345000</v>
      </c>
      <c r="H51" s="143">
        <v>37345000</v>
      </c>
      <c r="I51" s="143">
        <v>37345000</v>
      </c>
      <c r="J51" s="143">
        <v>37345000</v>
      </c>
      <c r="K51" s="142">
        <f t="shared" si="6"/>
        <v>0</v>
      </c>
      <c r="L51" s="144">
        <f t="shared" si="3"/>
        <v>0</v>
      </c>
      <c r="M51" s="142">
        <f t="shared" si="7"/>
        <v>0</v>
      </c>
      <c r="N51" s="144">
        <f t="shared" si="4"/>
        <v>0</v>
      </c>
      <c r="O51" s="142">
        <f t="shared" si="8"/>
        <v>0</v>
      </c>
      <c r="P51" s="144">
        <f t="shared" si="5"/>
        <v>0</v>
      </c>
    </row>
    <row r="52" spans="2:16" ht="16.5" customHeight="1">
      <c r="B52" s="63" t="s">
        <v>24</v>
      </c>
      <c r="C52" s="64" t="s">
        <v>40</v>
      </c>
      <c r="D52" s="64" t="s">
        <v>70</v>
      </c>
      <c r="E52" s="64" t="s">
        <v>97</v>
      </c>
      <c r="F52" s="122" t="s">
        <v>98</v>
      </c>
      <c r="G52" s="142">
        <v>22432000</v>
      </c>
      <c r="H52" s="143">
        <v>22432000</v>
      </c>
      <c r="I52" s="143">
        <v>22432000</v>
      </c>
      <c r="J52" s="143">
        <v>22432000</v>
      </c>
      <c r="K52" s="142">
        <f t="shared" si="6"/>
        <v>0</v>
      </c>
      <c r="L52" s="144">
        <f t="shared" si="3"/>
        <v>0</v>
      </c>
      <c r="M52" s="142">
        <f t="shared" si="7"/>
        <v>0</v>
      </c>
      <c r="N52" s="144">
        <f t="shared" si="4"/>
        <v>0</v>
      </c>
      <c r="O52" s="142">
        <f t="shared" si="8"/>
        <v>0</v>
      </c>
      <c r="P52" s="144">
        <f t="shared" si="5"/>
        <v>0</v>
      </c>
    </row>
    <row r="53" spans="2:16" ht="16.5" customHeight="1">
      <c r="B53" s="63" t="s">
        <v>26</v>
      </c>
      <c r="C53" s="64" t="s">
        <v>42</v>
      </c>
      <c r="D53" s="64" t="s">
        <v>64</v>
      </c>
      <c r="E53" s="64" t="s">
        <v>99</v>
      </c>
      <c r="F53" s="122" t="s">
        <v>100</v>
      </c>
      <c r="G53" s="142">
        <v>19660000</v>
      </c>
      <c r="H53" s="143">
        <v>20084996</v>
      </c>
      <c r="I53" s="143">
        <v>20084996</v>
      </c>
      <c r="J53" s="143">
        <v>20084996</v>
      </c>
      <c r="K53" s="142">
        <f t="shared" si="6"/>
        <v>0</v>
      </c>
      <c r="L53" s="144">
        <f t="shared" si="3"/>
        <v>0</v>
      </c>
      <c r="M53" s="142">
        <f t="shared" si="7"/>
        <v>0</v>
      </c>
      <c r="N53" s="144">
        <f t="shared" si="4"/>
        <v>0</v>
      </c>
      <c r="O53" s="142">
        <f t="shared" si="8"/>
        <v>424996</v>
      </c>
      <c r="P53" s="144">
        <f t="shared" si="5"/>
        <v>2.1617293997965411E-2</v>
      </c>
    </row>
    <row r="54" spans="2:16" ht="16.5" customHeight="1">
      <c r="B54" s="63" t="s">
        <v>26</v>
      </c>
      <c r="C54" s="64" t="s">
        <v>44</v>
      </c>
      <c r="D54" s="64" t="s">
        <v>62</v>
      </c>
      <c r="E54" s="64" t="s">
        <v>101</v>
      </c>
      <c r="F54" s="122" t="s">
        <v>102</v>
      </c>
      <c r="G54" s="142">
        <v>30392000</v>
      </c>
      <c r="H54" s="143">
        <v>30392000</v>
      </c>
      <c r="I54" s="143">
        <v>26774000</v>
      </c>
      <c r="J54" s="143">
        <v>26774000</v>
      </c>
      <c r="K54" s="142">
        <f t="shared" si="6"/>
        <v>-3618000</v>
      </c>
      <c r="L54" s="144">
        <f t="shared" si="3"/>
        <v>-0.11904448539089234</v>
      </c>
      <c r="M54" s="142">
        <f t="shared" si="7"/>
        <v>0</v>
      </c>
      <c r="N54" s="144">
        <f t="shared" si="4"/>
        <v>0</v>
      </c>
      <c r="O54" s="142">
        <f t="shared" si="8"/>
        <v>-3618000</v>
      </c>
      <c r="P54" s="144">
        <f t="shared" si="5"/>
        <v>-0.11904448539089234</v>
      </c>
    </row>
    <row r="55" spans="2:16" ht="16.5" customHeight="1">
      <c r="B55" s="63" t="s">
        <v>24</v>
      </c>
      <c r="C55" s="64" t="s">
        <v>40</v>
      </c>
      <c r="D55" s="64" t="s">
        <v>70</v>
      </c>
      <c r="E55" s="64" t="s">
        <v>103</v>
      </c>
      <c r="F55" s="122" t="s">
        <v>104</v>
      </c>
      <c r="G55" s="142">
        <v>20837000</v>
      </c>
      <c r="H55" s="143">
        <v>20837000</v>
      </c>
      <c r="I55" s="143">
        <v>20837000</v>
      </c>
      <c r="J55" s="143">
        <v>20837000</v>
      </c>
      <c r="K55" s="142">
        <f t="shared" si="6"/>
        <v>0</v>
      </c>
      <c r="L55" s="144">
        <f t="shared" si="3"/>
        <v>0</v>
      </c>
      <c r="M55" s="142">
        <f t="shared" si="7"/>
        <v>0</v>
      </c>
      <c r="N55" s="144">
        <f t="shared" si="4"/>
        <v>0</v>
      </c>
      <c r="O55" s="142">
        <f t="shared" si="8"/>
        <v>0</v>
      </c>
      <c r="P55" s="144">
        <f t="shared" si="5"/>
        <v>0</v>
      </c>
    </row>
    <row r="56" spans="2:16" ht="16.5" customHeight="1">
      <c r="B56" s="63" t="s">
        <v>26</v>
      </c>
      <c r="C56" s="64" t="s">
        <v>42</v>
      </c>
      <c r="D56" s="64" t="s">
        <v>66</v>
      </c>
      <c r="E56" s="64" t="s">
        <v>105</v>
      </c>
      <c r="F56" s="122" t="s">
        <v>106</v>
      </c>
      <c r="G56" s="142">
        <v>28817000</v>
      </c>
      <c r="H56" s="143">
        <v>28817000</v>
      </c>
      <c r="I56" s="143">
        <v>28817000</v>
      </c>
      <c r="J56" s="143">
        <v>28885000</v>
      </c>
      <c r="K56" s="142">
        <f t="shared" si="6"/>
        <v>68000</v>
      </c>
      <c r="L56" s="144">
        <f t="shared" si="3"/>
        <v>2.3597182218829164E-3</v>
      </c>
      <c r="M56" s="142">
        <f t="shared" si="7"/>
        <v>68000</v>
      </c>
      <c r="N56" s="144">
        <f t="shared" si="4"/>
        <v>2.3597182218829164E-3</v>
      </c>
      <c r="O56" s="142">
        <f t="shared" si="8"/>
        <v>68000</v>
      </c>
      <c r="P56" s="144">
        <f t="shared" si="5"/>
        <v>2.3597182218829164E-3</v>
      </c>
    </row>
    <row r="57" spans="2:16" ht="16.5" customHeight="1">
      <c r="B57" s="63" t="s">
        <v>20</v>
      </c>
      <c r="C57" s="64" t="s">
        <v>30</v>
      </c>
      <c r="D57" s="64" t="s">
        <v>48</v>
      </c>
      <c r="E57" s="64" t="s">
        <v>107</v>
      </c>
      <c r="F57" s="122" t="s">
        <v>108</v>
      </c>
      <c r="G57" s="142">
        <v>13084500</v>
      </c>
      <c r="H57" s="143">
        <v>13084500</v>
      </c>
      <c r="I57" s="143">
        <v>13084500</v>
      </c>
      <c r="J57" s="143">
        <v>11752120</v>
      </c>
      <c r="K57" s="142">
        <f t="shared" si="6"/>
        <v>-1332380</v>
      </c>
      <c r="L57" s="144">
        <f t="shared" si="3"/>
        <v>-0.10182888150101264</v>
      </c>
      <c r="M57" s="142">
        <f t="shared" si="7"/>
        <v>-1332380</v>
      </c>
      <c r="N57" s="144">
        <f t="shared" si="4"/>
        <v>-0.10182888150101264</v>
      </c>
      <c r="O57" s="142">
        <f t="shared" si="8"/>
        <v>-1332380</v>
      </c>
      <c r="P57" s="144">
        <f t="shared" si="5"/>
        <v>-0.10182888150101264</v>
      </c>
    </row>
    <row r="58" spans="2:16" ht="16.5" customHeight="1">
      <c r="B58" s="63" t="s">
        <v>20</v>
      </c>
      <c r="C58" s="64" t="s">
        <v>32</v>
      </c>
      <c r="D58" s="64" t="s">
        <v>46</v>
      </c>
      <c r="E58" s="64" t="s">
        <v>109</v>
      </c>
      <c r="F58" s="122" t="s">
        <v>110</v>
      </c>
      <c r="G58" s="142">
        <v>15449000</v>
      </c>
      <c r="H58" s="143">
        <v>15449000</v>
      </c>
      <c r="I58" s="143">
        <v>15449000</v>
      </c>
      <c r="J58" s="143">
        <v>15449000</v>
      </c>
      <c r="K58" s="142">
        <f t="shared" si="6"/>
        <v>0</v>
      </c>
      <c r="L58" s="144">
        <f t="shared" si="3"/>
        <v>0</v>
      </c>
      <c r="M58" s="142">
        <f t="shared" si="7"/>
        <v>0</v>
      </c>
      <c r="N58" s="144">
        <f t="shared" si="4"/>
        <v>0</v>
      </c>
      <c r="O58" s="142">
        <f t="shared" si="8"/>
        <v>0</v>
      </c>
      <c r="P58" s="144">
        <f t="shared" si="5"/>
        <v>0</v>
      </c>
    </row>
    <row r="59" spans="2:16" ht="16.5" customHeight="1">
      <c r="B59" s="63" t="s">
        <v>22</v>
      </c>
      <c r="C59" s="64" t="s">
        <v>38</v>
      </c>
      <c r="D59" s="64" t="s">
        <v>60</v>
      </c>
      <c r="E59" s="64" t="s">
        <v>111</v>
      </c>
      <c r="F59" s="122" t="s">
        <v>112</v>
      </c>
      <c r="G59" s="142">
        <v>37669000</v>
      </c>
      <c r="H59" s="143">
        <v>36833000</v>
      </c>
      <c r="I59" s="143">
        <v>36833000</v>
      </c>
      <c r="J59" s="143">
        <v>36833000</v>
      </c>
      <c r="K59" s="142">
        <f t="shared" si="6"/>
        <v>0</v>
      </c>
      <c r="L59" s="144">
        <f t="shared" si="3"/>
        <v>0</v>
      </c>
      <c r="M59" s="142">
        <f t="shared" si="7"/>
        <v>0</v>
      </c>
      <c r="N59" s="144">
        <f t="shared" si="4"/>
        <v>0</v>
      </c>
      <c r="O59" s="142">
        <f t="shared" si="8"/>
        <v>-836000</v>
      </c>
      <c r="P59" s="144">
        <f t="shared" si="5"/>
        <v>-2.2193315458334438E-2</v>
      </c>
    </row>
    <row r="60" spans="2:16" ht="16.5" customHeight="1">
      <c r="B60" s="63" t="s">
        <v>24</v>
      </c>
      <c r="C60" s="64" t="s">
        <v>40</v>
      </c>
      <c r="D60" s="64" t="s">
        <v>70</v>
      </c>
      <c r="E60" s="64" t="s">
        <v>113</v>
      </c>
      <c r="F60" s="122" t="s">
        <v>114</v>
      </c>
      <c r="G60" s="142">
        <v>19314000</v>
      </c>
      <c r="H60" s="143">
        <v>19314000</v>
      </c>
      <c r="I60" s="143">
        <v>18512848</v>
      </c>
      <c r="J60" s="143">
        <v>18512848</v>
      </c>
      <c r="K60" s="142">
        <f t="shared" si="6"/>
        <v>-801152</v>
      </c>
      <c r="L60" s="144">
        <f t="shared" si="3"/>
        <v>-4.1480376928652793E-2</v>
      </c>
      <c r="M60" s="142">
        <f t="shared" si="7"/>
        <v>0</v>
      </c>
      <c r="N60" s="144">
        <f t="shared" si="4"/>
        <v>0</v>
      </c>
      <c r="O60" s="142">
        <f t="shared" si="8"/>
        <v>-801152</v>
      </c>
      <c r="P60" s="144">
        <f t="shared" si="5"/>
        <v>-4.1480376928652793E-2</v>
      </c>
    </row>
    <row r="61" spans="2:16" ht="16.5" customHeight="1">
      <c r="B61" s="63" t="s">
        <v>22</v>
      </c>
      <c r="C61" s="64" t="s">
        <v>38</v>
      </c>
      <c r="D61" s="64" t="s">
        <v>58</v>
      </c>
      <c r="E61" s="64" t="s">
        <v>115</v>
      </c>
      <c r="F61" s="122" t="s">
        <v>116</v>
      </c>
      <c r="G61" s="142">
        <v>18707000</v>
      </c>
      <c r="H61" s="143">
        <v>0</v>
      </c>
      <c r="I61" s="143">
        <v>18707000</v>
      </c>
      <c r="J61" s="143">
        <v>18707000</v>
      </c>
      <c r="K61" s="142">
        <f t="shared" si="6"/>
        <v>18707000</v>
      </c>
      <c r="L61" s="144" t="str">
        <f t="shared" si="3"/>
        <v/>
      </c>
      <c r="M61" s="142">
        <f t="shared" si="7"/>
        <v>0</v>
      </c>
      <c r="N61" s="144">
        <f t="shared" si="4"/>
        <v>0</v>
      </c>
      <c r="O61" s="142">
        <f t="shared" si="8"/>
        <v>0</v>
      </c>
      <c r="P61" s="144">
        <f t="shared" si="5"/>
        <v>0</v>
      </c>
    </row>
    <row r="62" spans="2:16" ht="16.5" customHeight="1">
      <c r="B62" s="63" t="s">
        <v>20</v>
      </c>
      <c r="C62" s="64" t="s">
        <v>30</v>
      </c>
      <c r="D62" s="64" t="s">
        <v>52</v>
      </c>
      <c r="E62" s="64" t="s">
        <v>117</v>
      </c>
      <c r="F62" s="122" t="s">
        <v>118</v>
      </c>
      <c r="G62" s="142">
        <v>23891000</v>
      </c>
      <c r="H62" s="143">
        <v>23891000</v>
      </c>
      <c r="I62" s="143">
        <v>23891000</v>
      </c>
      <c r="J62" s="143">
        <v>23202907</v>
      </c>
      <c r="K62" s="142">
        <f t="shared" si="6"/>
        <v>-688093</v>
      </c>
      <c r="L62" s="144">
        <f t="shared" si="3"/>
        <v>-2.880134778786991E-2</v>
      </c>
      <c r="M62" s="142">
        <f t="shared" si="7"/>
        <v>-688093</v>
      </c>
      <c r="N62" s="144">
        <f t="shared" si="4"/>
        <v>-2.880134778786991E-2</v>
      </c>
      <c r="O62" s="142">
        <f t="shared" si="8"/>
        <v>-688093</v>
      </c>
      <c r="P62" s="144">
        <f t="shared" si="5"/>
        <v>-2.880134778786991E-2</v>
      </c>
    </row>
    <row r="63" spans="2:16" ht="16.5" customHeight="1">
      <c r="B63" s="63" t="s">
        <v>20</v>
      </c>
      <c r="C63" s="64" t="s">
        <v>30</v>
      </c>
      <c r="D63" s="64" t="s">
        <v>52</v>
      </c>
      <c r="E63" s="64" t="s">
        <v>119</v>
      </c>
      <c r="F63" s="122" t="s">
        <v>120</v>
      </c>
      <c r="G63" s="142">
        <v>24309000</v>
      </c>
      <c r="H63" s="143">
        <v>24309000</v>
      </c>
      <c r="I63" s="143">
        <v>22508000</v>
      </c>
      <c r="J63" s="143">
        <v>22696000</v>
      </c>
      <c r="K63" s="142">
        <f t="shared" si="6"/>
        <v>-1613000</v>
      </c>
      <c r="L63" s="144">
        <f t="shared" si="3"/>
        <v>-6.6354025258134844E-2</v>
      </c>
      <c r="M63" s="142">
        <f t="shared" si="7"/>
        <v>188000</v>
      </c>
      <c r="N63" s="144">
        <f t="shared" si="4"/>
        <v>8.3525857472898524E-3</v>
      </c>
      <c r="O63" s="142">
        <f t="shared" si="8"/>
        <v>-1613000</v>
      </c>
      <c r="P63" s="144">
        <f t="shared" si="5"/>
        <v>-6.6354025258134844E-2</v>
      </c>
    </row>
    <row r="64" spans="2:16" ht="16.5" customHeight="1">
      <c r="B64" s="63" t="s">
        <v>24</v>
      </c>
      <c r="C64" s="64" t="s">
        <v>40</v>
      </c>
      <c r="D64" s="64" t="s">
        <v>70</v>
      </c>
      <c r="E64" s="64" t="s">
        <v>121</v>
      </c>
      <c r="F64" s="122" t="s">
        <v>122</v>
      </c>
      <c r="G64" s="142">
        <v>776000</v>
      </c>
      <c r="H64" s="143">
        <v>776000</v>
      </c>
      <c r="I64" s="143">
        <v>776000</v>
      </c>
      <c r="J64" s="143">
        <v>776000</v>
      </c>
      <c r="K64" s="142">
        <f t="shared" si="6"/>
        <v>0</v>
      </c>
      <c r="L64" s="144">
        <f t="shared" si="3"/>
        <v>0</v>
      </c>
      <c r="M64" s="142">
        <f t="shared" si="7"/>
        <v>0</v>
      </c>
      <c r="N64" s="144">
        <f t="shared" si="4"/>
        <v>0</v>
      </c>
      <c r="O64" s="142">
        <f t="shared" si="8"/>
        <v>0</v>
      </c>
      <c r="P64" s="144">
        <f t="shared" si="5"/>
        <v>0</v>
      </c>
    </row>
    <row r="65" spans="2:16" ht="16.5" customHeight="1">
      <c r="B65" s="63" t="s">
        <v>26</v>
      </c>
      <c r="C65" s="64" t="s">
        <v>44</v>
      </c>
      <c r="D65" s="64" t="s">
        <v>62</v>
      </c>
      <c r="E65" s="64" t="s">
        <v>123</v>
      </c>
      <c r="F65" s="122" t="s">
        <v>124</v>
      </c>
      <c r="G65" s="142">
        <v>44512000</v>
      </c>
      <c r="H65" s="143">
        <v>44512000</v>
      </c>
      <c r="I65" s="143">
        <v>41450000</v>
      </c>
      <c r="J65" s="143">
        <v>44512000</v>
      </c>
      <c r="K65" s="142">
        <f t="shared" si="6"/>
        <v>0</v>
      </c>
      <c r="L65" s="144">
        <f t="shared" si="3"/>
        <v>0</v>
      </c>
      <c r="M65" s="142">
        <f t="shared" si="7"/>
        <v>3062000</v>
      </c>
      <c r="N65" s="144">
        <f t="shared" si="4"/>
        <v>7.3872135102533168E-2</v>
      </c>
      <c r="O65" s="142">
        <f t="shared" si="8"/>
        <v>0</v>
      </c>
      <c r="P65" s="144">
        <f t="shared" si="5"/>
        <v>0</v>
      </c>
    </row>
    <row r="66" spans="2:16" ht="16.5" customHeight="1">
      <c r="B66" s="63" t="s">
        <v>20</v>
      </c>
      <c r="C66" s="64" t="s">
        <v>28</v>
      </c>
      <c r="D66" s="64" t="s">
        <v>50</v>
      </c>
      <c r="E66" s="64" t="s">
        <v>125</v>
      </c>
      <c r="F66" s="122" t="s">
        <v>126</v>
      </c>
      <c r="G66" s="142">
        <v>43735000</v>
      </c>
      <c r="H66" s="143">
        <v>43735000</v>
      </c>
      <c r="I66" s="143">
        <v>42971993</v>
      </c>
      <c r="J66" s="143">
        <v>42971993</v>
      </c>
      <c r="K66" s="142">
        <f t="shared" si="6"/>
        <v>-763007</v>
      </c>
      <c r="L66" s="144">
        <f t="shared" si="3"/>
        <v>-1.744614153424031E-2</v>
      </c>
      <c r="M66" s="142">
        <f t="shared" si="7"/>
        <v>0</v>
      </c>
      <c r="N66" s="144">
        <f t="shared" si="4"/>
        <v>0</v>
      </c>
      <c r="O66" s="142">
        <f t="shared" si="8"/>
        <v>-763007</v>
      </c>
      <c r="P66" s="144">
        <f t="shared" si="5"/>
        <v>-1.744614153424031E-2</v>
      </c>
    </row>
    <row r="67" spans="2:16" ht="16.5" customHeight="1">
      <c r="B67" s="63" t="s">
        <v>22</v>
      </c>
      <c r="C67" s="64" t="s">
        <v>36</v>
      </c>
      <c r="D67" s="64" t="s">
        <v>56</v>
      </c>
      <c r="E67" s="64" t="s">
        <v>127</v>
      </c>
      <c r="F67" s="122" t="s">
        <v>128</v>
      </c>
      <c r="G67" s="142">
        <v>51979000</v>
      </c>
      <c r="H67" s="143">
        <v>51979000</v>
      </c>
      <c r="I67" s="143">
        <v>51979000</v>
      </c>
      <c r="J67" s="143">
        <v>51979000</v>
      </c>
      <c r="K67" s="142">
        <f t="shared" si="6"/>
        <v>0</v>
      </c>
      <c r="L67" s="144">
        <f t="shared" si="3"/>
        <v>0</v>
      </c>
      <c r="M67" s="142">
        <f t="shared" si="7"/>
        <v>0</v>
      </c>
      <c r="N67" s="144">
        <f t="shared" si="4"/>
        <v>0</v>
      </c>
      <c r="O67" s="142">
        <f t="shared" si="8"/>
        <v>0</v>
      </c>
      <c r="P67" s="144">
        <f t="shared" si="5"/>
        <v>0</v>
      </c>
    </row>
    <row r="68" spans="2:16" ht="16.5" customHeight="1">
      <c r="B68" s="63" t="s">
        <v>24</v>
      </c>
      <c r="C68" s="64" t="s">
        <v>40</v>
      </c>
      <c r="D68" s="64" t="s">
        <v>70</v>
      </c>
      <c r="E68" s="64" t="s">
        <v>129</v>
      </c>
      <c r="F68" s="122" t="s">
        <v>130</v>
      </c>
      <c r="G68" s="142">
        <v>23388000</v>
      </c>
      <c r="H68" s="143">
        <v>23388000</v>
      </c>
      <c r="I68" s="143">
        <v>23388000</v>
      </c>
      <c r="J68" s="143">
        <v>23388000</v>
      </c>
      <c r="K68" s="142">
        <f t="shared" si="6"/>
        <v>0</v>
      </c>
      <c r="L68" s="144">
        <f t="shared" si="3"/>
        <v>0</v>
      </c>
      <c r="M68" s="142">
        <f t="shared" si="7"/>
        <v>0</v>
      </c>
      <c r="N68" s="144">
        <f t="shared" si="4"/>
        <v>0</v>
      </c>
      <c r="O68" s="142">
        <f t="shared" si="8"/>
        <v>0</v>
      </c>
      <c r="P68" s="144">
        <f t="shared" si="5"/>
        <v>0</v>
      </c>
    </row>
    <row r="69" spans="2:16" ht="16.5" customHeight="1">
      <c r="B69" s="63" t="s">
        <v>20</v>
      </c>
      <c r="C69" s="64" t="s">
        <v>30</v>
      </c>
      <c r="D69" s="64" t="s">
        <v>50</v>
      </c>
      <c r="E69" s="64" t="s">
        <v>131</v>
      </c>
      <c r="F69" s="122" t="s">
        <v>132</v>
      </c>
      <c r="G69" s="142">
        <v>40200000</v>
      </c>
      <c r="H69" s="143">
        <v>40200000</v>
      </c>
      <c r="I69" s="143">
        <v>40200000</v>
      </c>
      <c r="J69" s="143">
        <v>40200000</v>
      </c>
      <c r="K69" s="142">
        <f t="shared" si="6"/>
        <v>0</v>
      </c>
      <c r="L69" s="144">
        <f t="shared" si="3"/>
        <v>0</v>
      </c>
      <c r="M69" s="142">
        <f t="shared" si="7"/>
        <v>0</v>
      </c>
      <c r="N69" s="144">
        <f t="shared" si="4"/>
        <v>0</v>
      </c>
      <c r="O69" s="142">
        <f t="shared" si="8"/>
        <v>0</v>
      </c>
      <c r="P69" s="144">
        <f t="shared" si="5"/>
        <v>0</v>
      </c>
    </row>
    <row r="70" spans="2:16" ht="16.5" customHeight="1">
      <c r="B70" s="63" t="s">
        <v>20</v>
      </c>
      <c r="C70" s="64" t="s">
        <v>28</v>
      </c>
      <c r="D70" s="64" t="s">
        <v>50</v>
      </c>
      <c r="E70" s="64" t="s">
        <v>133</v>
      </c>
      <c r="F70" s="122" t="s">
        <v>134</v>
      </c>
      <c r="G70" s="142">
        <v>9522000</v>
      </c>
      <c r="H70" s="143">
        <v>9522000</v>
      </c>
      <c r="I70" s="143">
        <v>9522000</v>
      </c>
      <c r="J70" s="143">
        <v>9522000</v>
      </c>
      <c r="K70" s="142">
        <f t="shared" si="6"/>
        <v>0</v>
      </c>
      <c r="L70" s="144">
        <f t="shared" si="3"/>
        <v>0</v>
      </c>
      <c r="M70" s="142">
        <f t="shared" si="7"/>
        <v>0</v>
      </c>
      <c r="N70" s="144">
        <f t="shared" si="4"/>
        <v>0</v>
      </c>
      <c r="O70" s="142">
        <f t="shared" si="8"/>
        <v>0</v>
      </c>
      <c r="P70" s="144">
        <f t="shared" si="5"/>
        <v>0</v>
      </c>
    </row>
    <row r="71" spans="2:16" ht="16.5" customHeight="1">
      <c r="B71" s="63" t="s">
        <v>22</v>
      </c>
      <c r="C71" s="64" t="s">
        <v>34</v>
      </c>
      <c r="D71" s="64" t="s">
        <v>54</v>
      </c>
      <c r="E71" s="64" t="s">
        <v>135</v>
      </c>
      <c r="F71" s="122" t="s">
        <v>136</v>
      </c>
      <c r="G71" s="142">
        <v>17403000</v>
      </c>
      <c r="H71" s="143">
        <v>17403000</v>
      </c>
      <c r="I71" s="143">
        <v>17403000</v>
      </c>
      <c r="J71" s="143">
        <v>17403000</v>
      </c>
      <c r="K71" s="142">
        <f t="shared" si="6"/>
        <v>0</v>
      </c>
      <c r="L71" s="144">
        <f t="shared" si="3"/>
        <v>0</v>
      </c>
      <c r="M71" s="142">
        <f t="shared" si="7"/>
        <v>0</v>
      </c>
      <c r="N71" s="144">
        <f t="shared" si="4"/>
        <v>0</v>
      </c>
      <c r="O71" s="142">
        <f t="shared" si="8"/>
        <v>0</v>
      </c>
      <c r="P71" s="144">
        <f t="shared" si="5"/>
        <v>0</v>
      </c>
    </row>
    <row r="72" spans="2:16" ht="16.5" customHeight="1">
      <c r="B72" s="63" t="s">
        <v>22</v>
      </c>
      <c r="C72" s="64" t="s">
        <v>34</v>
      </c>
      <c r="D72" s="64" t="s">
        <v>54</v>
      </c>
      <c r="E72" s="64" t="s">
        <v>137</v>
      </c>
      <c r="F72" s="122" t="s">
        <v>138</v>
      </c>
      <c r="G72" s="142">
        <v>61489000</v>
      </c>
      <c r="H72" s="143">
        <v>61488000</v>
      </c>
      <c r="I72" s="143">
        <v>61488000</v>
      </c>
      <c r="J72" s="143">
        <v>61488000</v>
      </c>
      <c r="K72" s="142">
        <f t="shared" si="6"/>
        <v>0</v>
      </c>
      <c r="L72" s="144">
        <f t="shared" si="3"/>
        <v>0</v>
      </c>
      <c r="M72" s="142">
        <f t="shared" si="7"/>
        <v>0</v>
      </c>
      <c r="N72" s="144">
        <f t="shared" si="4"/>
        <v>0</v>
      </c>
      <c r="O72" s="142">
        <f t="shared" si="8"/>
        <v>-1000</v>
      </c>
      <c r="P72" s="144">
        <f t="shared" si="5"/>
        <v>-1.6263071443672853E-5</v>
      </c>
    </row>
    <row r="73" spans="2:16" ht="16.5" customHeight="1">
      <c r="B73" s="63" t="s">
        <v>26</v>
      </c>
      <c r="C73" s="64" t="s">
        <v>44</v>
      </c>
      <c r="D73" s="64" t="s">
        <v>62</v>
      </c>
      <c r="E73" s="64" t="s">
        <v>139</v>
      </c>
      <c r="F73" s="122" t="s">
        <v>140</v>
      </c>
      <c r="G73" s="142">
        <v>59687000</v>
      </c>
      <c r="H73" s="143">
        <v>59838000</v>
      </c>
      <c r="I73" s="143">
        <v>51925453</v>
      </c>
      <c r="J73" s="143">
        <v>51925453</v>
      </c>
      <c r="K73" s="142">
        <f t="shared" si="6"/>
        <v>-7912547</v>
      </c>
      <c r="L73" s="144">
        <f t="shared" si="3"/>
        <v>-0.13223281192553227</v>
      </c>
      <c r="M73" s="142">
        <f t="shared" si="7"/>
        <v>0</v>
      </c>
      <c r="N73" s="144">
        <f t="shared" si="4"/>
        <v>0</v>
      </c>
      <c r="O73" s="142">
        <f t="shared" si="8"/>
        <v>-7761547</v>
      </c>
      <c r="P73" s="144">
        <f t="shared" si="5"/>
        <v>-0.13003747884799036</v>
      </c>
    </row>
    <row r="74" spans="2:16" ht="16.5" customHeight="1">
      <c r="B74" s="63" t="s">
        <v>20</v>
      </c>
      <c r="C74" s="64" t="s">
        <v>32</v>
      </c>
      <c r="D74" s="64" t="s">
        <v>46</v>
      </c>
      <c r="E74" s="64" t="s">
        <v>141</v>
      </c>
      <c r="F74" s="122" t="s">
        <v>142</v>
      </c>
      <c r="G74" s="142">
        <v>24163000</v>
      </c>
      <c r="H74" s="143">
        <v>24164000</v>
      </c>
      <c r="I74" s="143">
        <v>24164000</v>
      </c>
      <c r="J74" s="143">
        <v>24164000</v>
      </c>
      <c r="K74" s="142">
        <f t="shared" si="6"/>
        <v>0</v>
      </c>
      <c r="L74" s="144">
        <f t="shared" si="3"/>
        <v>0</v>
      </c>
      <c r="M74" s="142">
        <f t="shared" si="7"/>
        <v>0</v>
      </c>
      <c r="N74" s="144">
        <f t="shared" si="4"/>
        <v>0</v>
      </c>
      <c r="O74" s="142">
        <f t="shared" si="8"/>
        <v>1000</v>
      </c>
      <c r="P74" s="144">
        <f t="shared" si="5"/>
        <v>4.1385589537722965E-5</v>
      </c>
    </row>
    <row r="75" spans="2:16" ht="16.5" customHeight="1">
      <c r="B75" s="63" t="s">
        <v>26</v>
      </c>
      <c r="C75" s="64" t="s">
        <v>44</v>
      </c>
      <c r="D75" s="64" t="s">
        <v>68</v>
      </c>
      <c r="E75" s="64" t="s">
        <v>143</v>
      </c>
      <c r="F75" s="122" t="s">
        <v>144</v>
      </c>
      <c r="G75" s="142">
        <v>33412000</v>
      </c>
      <c r="H75" s="143">
        <v>33412000</v>
      </c>
      <c r="I75" s="143">
        <v>34368000</v>
      </c>
      <c r="J75" s="143">
        <v>34368000</v>
      </c>
      <c r="K75" s="142">
        <f t="shared" si="6"/>
        <v>956000</v>
      </c>
      <c r="L75" s="144">
        <f t="shared" si="3"/>
        <v>2.861247456003831E-2</v>
      </c>
      <c r="M75" s="142">
        <f t="shared" si="7"/>
        <v>0</v>
      </c>
      <c r="N75" s="144">
        <f t="shared" si="4"/>
        <v>0</v>
      </c>
      <c r="O75" s="142">
        <f t="shared" si="8"/>
        <v>956000</v>
      </c>
      <c r="P75" s="144">
        <f t="shared" si="5"/>
        <v>2.861247456003831E-2</v>
      </c>
    </row>
    <row r="76" spans="2:16" ht="16.5" customHeight="1">
      <c r="B76" s="63" t="s">
        <v>22</v>
      </c>
      <c r="C76" s="64" t="s">
        <v>36</v>
      </c>
      <c r="D76" s="64" t="s">
        <v>56</v>
      </c>
      <c r="E76" s="64" t="s">
        <v>145</v>
      </c>
      <c r="F76" s="122" t="s">
        <v>146</v>
      </c>
      <c r="G76" s="142">
        <v>69548000</v>
      </c>
      <c r="H76" s="143">
        <v>58231871.832477577</v>
      </c>
      <c r="I76" s="143">
        <v>56433559</v>
      </c>
      <c r="J76" s="143">
        <v>57875281</v>
      </c>
      <c r="K76" s="142">
        <f t="shared" ref="K76:K107" si="9">J76-H76</f>
        <v>-356590.83247757703</v>
      </c>
      <c r="L76" s="144">
        <f t="shared" si="3"/>
        <v>-6.1236367861129985E-3</v>
      </c>
      <c r="M76" s="142">
        <f t="shared" ref="M76:M107" si="10">J76-I76</f>
        <v>1441722</v>
      </c>
      <c r="N76" s="144">
        <f t="shared" si="4"/>
        <v>2.5547245744327412E-2</v>
      </c>
      <c r="O76" s="142">
        <f t="shared" ref="O76:O107" si="11">J76-G76</f>
        <v>-11672719</v>
      </c>
      <c r="P76" s="144">
        <f t="shared" si="5"/>
        <v>-0.16783687525162477</v>
      </c>
    </row>
    <row r="77" spans="2:16" ht="16.5" customHeight="1">
      <c r="B77" s="63" t="s">
        <v>24</v>
      </c>
      <c r="C77" s="64" t="s">
        <v>40</v>
      </c>
      <c r="D77" s="64" t="s">
        <v>70</v>
      </c>
      <c r="E77" s="64" t="s">
        <v>147</v>
      </c>
      <c r="F77" s="122" t="s">
        <v>148</v>
      </c>
      <c r="G77" s="142">
        <v>29216000</v>
      </c>
      <c r="H77" s="143">
        <v>29215854</v>
      </c>
      <c r="I77" s="143">
        <v>29215854</v>
      </c>
      <c r="J77" s="143">
        <v>29304174</v>
      </c>
      <c r="K77" s="142">
        <f t="shared" si="9"/>
        <v>88320</v>
      </c>
      <c r="L77" s="144">
        <f t="shared" ref="L77:L140" si="12">IFERROR(K77/H77,"")</f>
        <v>3.0230162020935618E-3</v>
      </c>
      <c r="M77" s="142">
        <f t="shared" si="10"/>
        <v>88320</v>
      </c>
      <c r="N77" s="144">
        <f t="shared" ref="N77:N140" si="13">IFERROR(M77/I77,"")</f>
        <v>3.0230162020935618E-3</v>
      </c>
      <c r="O77" s="142">
        <f t="shared" si="11"/>
        <v>88174</v>
      </c>
      <c r="P77" s="144">
        <f t="shared" ref="P77:P140" si="14">IFERROR(O77/G77,"")</f>
        <v>3.0180038335158818E-3</v>
      </c>
    </row>
    <row r="78" spans="2:16" ht="16.5" customHeight="1">
      <c r="B78" s="63" t="s">
        <v>20</v>
      </c>
      <c r="C78" s="64" t="s">
        <v>32</v>
      </c>
      <c r="D78" s="64" t="s">
        <v>46</v>
      </c>
      <c r="E78" s="64" t="s">
        <v>149</v>
      </c>
      <c r="F78" s="122" t="s">
        <v>150</v>
      </c>
      <c r="G78" s="142">
        <v>22478000</v>
      </c>
      <c r="H78" s="143">
        <v>22478000</v>
      </c>
      <c r="I78" s="143">
        <v>22478000</v>
      </c>
      <c r="J78" s="143">
        <v>22478000</v>
      </c>
      <c r="K78" s="142">
        <f t="shared" si="9"/>
        <v>0</v>
      </c>
      <c r="L78" s="144">
        <f t="shared" si="12"/>
        <v>0</v>
      </c>
      <c r="M78" s="142">
        <f t="shared" si="10"/>
        <v>0</v>
      </c>
      <c r="N78" s="144">
        <f t="shared" si="13"/>
        <v>0</v>
      </c>
      <c r="O78" s="142">
        <f t="shared" si="11"/>
        <v>0</v>
      </c>
      <c r="P78" s="144">
        <f t="shared" si="14"/>
        <v>0</v>
      </c>
    </row>
    <row r="79" spans="2:16" ht="16.5" customHeight="1">
      <c r="B79" s="63" t="s">
        <v>26</v>
      </c>
      <c r="C79" s="64" t="s">
        <v>42</v>
      </c>
      <c r="D79" s="64" t="s">
        <v>64</v>
      </c>
      <c r="E79" s="64" t="s">
        <v>151</v>
      </c>
      <c r="F79" s="122" t="s">
        <v>152</v>
      </c>
      <c r="G79" s="142">
        <v>42214000</v>
      </c>
      <c r="H79" s="143">
        <v>42214000</v>
      </c>
      <c r="I79" s="143">
        <v>42214000.25</v>
      </c>
      <c r="J79" s="143">
        <v>42214000.25</v>
      </c>
      <c r="K79" s="142">
        <f t="shared" si="9"/>
        <v>0.25</v>
      </c>
      <c r="L79" s="144">
        <f t="shared" si="12"/>
        <v>5.9222059032548444E-9</v>
      </c>
      <c r="M79" s="142">
        <f t="shared" si="10"/>
        <v>0</v>
      </c>
      <c r="N79" s="144">
        <f t="shared" si="13"/>
        <v>0</v>
      </c>
      <c r="O79" s="142">
        <f t="shared" si="11"/>
        <v>0.25</v>
      </c>
      <c r="P79" s="144">
        <f t="shared" si="14"/>
        <v>5.9222059032548444E-9</v>
      </c>
    </row>
    <row r="80" spans="2:16" ht="16.5" customHeight="1">
      <c r="B80" s="63" t="s">
        <v>24</v>
      </c>
      <c r="C80" s="64" t="s">
        <v>40</v>
      </c>
      <c r="D80" s="64" t="s">
        <v>70</v>
      </c>
      <c r="E80" s="64" t="s">
        <v>153</v>
      </c>
      <c r="F80" s="122" t="s">
        <v>154</v>
      </c>
      <c r="G80" s="142">
        <v>20586000</v>
      </c>
      <c r="H80" s="143">
        <v>20586000</v>
      </c>
      <c r="I80" s="143">
        <v>20586000</v>
      </c>
      <c r="J80" s="143">
        <v>20586000</v>
      </c>
      <c r="K80" s="142">
        <f t="shared" si="9"/>
        <v>0</v>
      </c>
      <c r="L80" s="144">
        <f t="shared" si="12"/>
        <v>0</v>
      </c>
      <c r="M80" s="142">
        <f t="shared" si="10"/>
        <v>0</v>
      </c>
      <c r="N80" s="144">
        <f t="shared" si="13"/>
        <v>0</v>
      </c>
      <c r="O80" s="142">
        <f t="shared" si="11"/>
        <v>0</v>
      </c>
      <c r="P80" s="144">
        <f t="shared" si="14"/>
        <v>0</v>
      </c>
    </row>
    <row r="81" spans="2:16" ht="16.5" customHeight="1">
      <c r="B81" s="63" t="s">
        <v>22</v>
      </c>
      <c r="C81" s="64" t="s">
        <v>38</v>
      </c>
      <c r="D81" s="64" t="s">
        <v>60</v>
      </c>
      <c r="E81" s="64" t="s">
        <v>155</v>
      </c>
      <c r="F81" s="122" t="s">
        <v>156</v>
      </c>
      <c r="G81" s="142">
        <v>102734000</v>
      </c>
      <c r="H81" s="143">
        <v>102734000</v>
      </c>
      <c r="I81" s="143">
        <v>102734000</v>
      </c>
      <c r="J81" s="143">
        <v>102734000</v>
      </c>
      <c r="K81" s="142">
        <f t="shared" si="9"/>
        <v>0</v>
      </c>
      <c r="L81" s="144">
        <f t="shared" si="12"/>
        <v>0</v>
      </c>
      <c r="M81" s="142">
        <f t="shared" si="10"/>
        <v>0</v>
      </c>
      <c r="N81" s="144">
        <f t="shared" si="13"/>
        <v>0</v>
      </c>
      <c r="O81" s="142">
        <f t="shared" si="11"/>
        <v>0</v>
      </c>
      <c r="P81" s="144">
        <f t="shared" si="14"/>
        <v>0</v>
      </c>
    </row>
    <row r="82" spans="2:16" ht="16.5" customHeight="1">
      <c r="B82" s="63" t="s">
        <v>20</v>
      </c>
      <c r="C82" s="64" t="s">
        <v>28</v>
      </c>
      <c r="D82" s="64" t="s">
        <v>50</v>
      </c>
      <c r="E82" s="64" t="s">
        <v>157</v>
      </c>
      <c r="F82" s="122" t="s">
        <v>158</v>
      </c>
      <c r="G82" s="142">
        <v>17214000</v>
      </c>
      <c r="H82" s="143">
        <v>17214000</v>
      </c>
      <c r="I82" s="143">
        <v>17214000</v>
      </c>
      <c r="J82" s="143">
        <v>17214000</v>
      </c>
      <c r="K82" s="142">
        <f t="shared" si="9"/>
        <v>0</v>
      </c>
      <c r="L82" s="144">
        <f t="shared" si="12"/>
        <v>0</v>
      </c>
      <c r="M82" s="142">
        <f t="shared" si="10"/>
        <v>0</v>
      </c>
      <c r="N82" s="144">
        <f t="shared" si="13"/>
        <v>0</v>
      </c>
      <c r="O82" s="142">
        <f t="shared" si="11"/>
        <v>0</v>
      </c>
      <c r="P82" s="144">
        <f t="shared" si="14"/>
        <v>0</v>
      </c>
    </row>
    <row r="83" spans="2:16" ht="16.5" customHeight="1">
      <c r="B83" s="63" t="s">
        <v>26</v>
      </c>
      <c r="C83" s="64" t="s">
        <v>44</v>
      </c>
      <c r="D83" s="64" t="s">
        <v>66</v>
      </c>
      <c r="E83" s="64" t="s">
        <v>159</v>
      </c>
      <c r="F83" s="122" t="s">
        <v>160</v>
      </c>
      <c r="G83" s="142">
        <v>39948000</v>
      </c>
      <c r="H83" s="143">
        <v>39948000</v>
      </c>
      <c r="I83" s="143">
        <v>39948000</v>
      </c>
      <c r="J83" s="143">
        <v>39948000</v>
      </c>
      <c r="K83" s="142">
        <f t="shared" si="9"/>
        <v>0</v>
      </c>
      <c r="L83" s="144">
        <f t="shared" si="12"/>
        <v>0</v>
      </c>
      <c r="M83" s="142">
        <f t="shared" si="10"/>
        <v>0</v>
      </c>
      <c r="N83" s="144">
        <f t="shared" si="13"/>
        <v>0</v>
      </c>
      <c r="O83" s="142">
        <f t="shared" si="11"/>
        <v>0</v>
      </c>
      <c r="P83" s="144">
        <f t="shared" si="14"/>
        <v>0</v>
      </c>
    </row>
    <row r="84" spans="2:16" ht="16.5" customHeight="1">
      <c r="B84" s="63" t="s">
        <v>24</v>
      </c>
      <c r="C84" s="64" t="s">
        <v>40</v>
      </c>
      <c r="D84" s="64" t="s">
        <v>70</v>
      </c>
      <c r="E84" s="64" t="s">
        <v>161</v>
      </c>
      <c r="F84" s="122" t="s">
        <v>162</v>
      </c>
      <c r="G84" s="142">
        <v>19771000</v>
      </c>
      <c r="H84" s="143">
        <v>18010000</v>
      </c>
      <c r="I84" s="143">
        <v>18010000</v>
      </c>
      <c r="J84" s="143">
        <v>18010000</v>
      </c>
      <c r="K84" s="142">
        <f t="shared" si="9"/>
        <v>0</v>
      </c>
      <c r="L84" s="144">
        <f t="shared" si="12"/>
        <v>0</v>
      </c>
      <c r="M84" s="142">
        <f t="shared" si="10"/>
        <v>0</v>
      </c>
      <c r="N84" s="144">
        <f t="shared" si="13"/>
        <v>0</v>
      </c>
      <c r="O84" s="142">
        <f t="shared" si="11"/>
        <v>-1761000</v>
      </c>
      <c r="P84" s="144">
        <f t="shared" si="14"/>
        <v>-8.9069849779980781E-2</v>
      </c>
    </row>
    <row r="85" spans="2:16" ht="16.5" customHeight="1">
      <c r="B85" s="63" t="s">
        <v>24</v>
      </c>
      <c r="C85" s="64" t="s">
        <v>40</v>
      </c>
      <c r="D85" s="64" t="s">
        <v>70</v>
      </c>
      <c r="E85" s="64" t="s">
        <v>163</v>
      </c>
      <c r="F85" s="122" t="s">
        <v>164</v>
      </c>
      <c r="G85" s="142">
        <v>21096000</v>
      </c>
      <c r="H85" s="143">
        <v>21096000</v>
      </c>
      <c r="I85" s="143">
        <v>21096000</v>
      </c>
      <c r="J85" s="143">
        <v>21096000</v>
      </c>
      <c r="K85" s="142">
        <f t="shared" si="9"/>
        <v>0</v>
      </c>
      <c r="L85" s="144">
        <f t="shared" si="12"/>
        <v>0</v>
      </c>
      <c r="M85" s="142">
        <f t="shared" si="10"/>
        <v>0</v>
      </c>
      <c r="N85" s="144">
        <f t="shared" si="13"/>
        <v>0</v>
      </c>
      <c r="O85" s="142">
        <f t="shared" si="11"/>
        <v>0</v>
      </c>
      <c r="P85" s="144">
        <f t="shared" si="14"/>
        <v>0</v>
      </c>
    </row>
    <row r="86" spans="2:16" ht="16.5" customHeight="1">
      <c r="B86" s="63" t="s">
        <v>20</v>
      </c>
      <c r="C86" s="64" t="s">
        <v>30</v>
      </c>
      <c r="D86" s="64" t="s">
        <v>52</v>
      </c>
      <c r="E86" s="64" t="s">
        <v>165</v>
      </c>
      <c r="F86" s="122" t="s">
        <v>166</v>
      </c>
      <c r="G86" s="142">
        <v>10594000</v>
      </c>
      <c r="H86" s="143">
        <v>10594000</v>
      </c>
      <c r="I86" s="143">
        <v>10594000</v>
      </c>
      <c r="J86" s="143">
        <v>10594196</v>
      </c>
      <c r="K86" s="142">
        <f t="shared" si="9"/>
        <v>196</v>
      </c>
      <c r="L86" s="144">
        <f t="shared" si="12"/>
        <v>1.8501038323579385E-5</v>
      </c>
      <c r="M86" s="142">
        <f t="shared" si="10"/>
        <v>196</v>
      </c>
      <c r="N86" s="144">
        <f t="shared" si="13"/>
        <v>1.8501038323579385E-5</v>
      </c>
      <c r="O86" s="142">
        <f t="shared" si="11"/>
        <v>196</v>
      </c>
      <c r="P86" s="144">
        <f t="shared" si="14"/>
        <v>1.8501038323579385E-5</v>
      </c>
    </row>
    <row r="87" spans="2:16" ht="16.5" customHeight="1">
      <c r="B87" s="63" t="s">
        <v>24</v>
      </c>
      <c r="C87" s="64" t="s">
        <v>40</v>
      </c>
      <c r="D87" s="64" t="s">
        <v>70</v>
      </c>
      <c r="E87" s="64" t="s">
        <v>167</v>
      </c>
      <c r="F87" s="122" t="s">
        <v>168</v>
      </c>
      <c r="G87" s="142">
        <v>80155000</v>
      </c>
      <c r="H87" s="143">
        <v>39712112</v>
      </c>
      <c r="I87" s="143">
        <v>39650451</v>
      </c>
      <c r="J87" s="143">
        <v>39121203</v>
      </c>
      <c r="K87" s="142">
        <f t="shared" si="9"/>
        <v>-590909</v>
      </c>
      <c r="L87" s="144">
        <f t="shared" si="12"/>
        <v>-1.4879818026298878E-2</v>
      </c>
      <c r="M87" s="142">
        <f t="shared" si="10"/>
        <v>-529248</v>
      </c>
      <c r="N87" s="144">
        <f t="shared" si="13"/>
        <v>-1.3347843130460231E-2</v>
      </c>
      <c r="O87" s="142">
        <f t="shared" si="11"/>
        <v>-41033797</v>
      </c>
      <c r="P87" s="144">
        <f t="shared" si="14"/>
        <v>-0.51193059696837373</v>
      </c>
    </row>
    <row r="88" spans="2:16" ht="16.5" customHeight="1">
      <c r="B88" s="63" t="s">
        <v>26</v>
      </c>
      <c r="C88" s="64" t="s">
        <v>42</v>
      </c>
      <c r="D88" s="64" t="s">
        <v>68</v>
      </c>
      <c r="E88" s="64" t="s">
        <v>169</v>
      </c>
      <c r="F88" s="122" t="s">
        <v>170</v>
      </c>
      <c r="G88" s="142">
        <v>80765000</v>
      </c>
      <c r="H88" s="143">
        <v>80765000</v>
      </c>
      <c r="I88" s="143">
        <v>80765000</v>
      </c>
      <c r="J88" s="143">
        <v>80765000</v>
      </c>
      <c r="K88" s="142">
        <f t="shared" si="9"/>
        <v>0</v>
      </c>
      <c r="L88" s="144">
        <f t="shared" si="12"/>
        <v>0</v>
      </c>
      <c r="M88" s="142">
        <f t="shared" si="10"/>
        <v>0</v>
      </c>
      <c r="N88" s="144">
        <f t="shared" si="13"/>
        <v>0</v>
      </c>
      <c r="O88" s="142">
        <f t="shared" si="11"/>
        <v>0</v>
      </c>
      <c r="P88" s="144">
        <f t="shared" si="14"/>
        <v>0</v>
      </c>
    </row>
    <row r="89" spans="2:16" ht="16.5" customHeight="1">
      <c r="B89" s="63" t="s">
        <v>24</v>
      </c>
      <c r="C89" s="64" t="s">
        <v>40</v>
      </c>
      <c r="D89" s="64" t="s">
        <v>70</v>
      </c>
      <c r="E89" s="64" t="s">
        <v>171</v>
      </c>
      <c r="F89" s="122" t="s">
        <v>172</v>
      </c>
      <c r="G89" s="142">
        <v>22074000</v>
      </c>
      <c r="H89" s="143">
        <v>21999200</v>
      </c>
      <c r="I89" s="143">
        <v>21999200</v>
      </c>
      <c r="J89" s="143">
        <v>21999200</v>
      </c>
      <c r="K89" s="142">
        <f t="shared" si="9"/>
        <v>0</v>
      </c>
      <c r="L89" s="144">
        <f t="shared" si="12"/>
        <v>0</v>
      </c>
      <c r="M89" s="142">
        <f t="shared" si="10"/>
        <v>0</v>
      </c>
      <c r="N89" s="144">
        <f t="shared" si="13"/>
        <v>0</v>
      </c>
      <c r="O89" s="142">
        <f t="shared" si="11"/>
        <v>-74800</v>
      </c>
      <c r="P89" s="144">
        <f t="shared" si="14"/>
        <v>-3.3886019751744132E-3</v>
      </c>
    </row>
    <row r="90" spans="2:16" ht="16.5" customHeight="1">
      <c r="B90" s="63" t="s">
        <v>24</v>
      </c>
      <c r="C90" s="64" t="s">
        <v>40</v>
      </c>
      <c r="D90" s="64" t="s">
        <v>70</v>
      </c>
      <c r="E90" s="64" t="s">
        <v>173</v>
      </c>
      <c r="F90" s="122" t="s">
        <v>174</v>
      </c>
      <c r="G90" s="142">
        <v>14373000</v>
      </c>
      <c r="H90" s="143">
        <v>14373000</v>
      </c>
      <c r="I90" s="143">
        <v>14373000</v>
      </c>
      <c r="J90" s="143">
        <v>14373000</v>
      </c>
      <c r="K90" s="142">
        <f t="shared" si="9"/>
        <v>0</v>
      </c>
      <c r="L90" s="144">
        <f t="shared" si="12"/>
        <v>0</v>
      </c>
      <c r="M90" s="142">
        <f t="shared" si="10"/>
        <v>0</v>
      </c>
      <c r="N90" s="144">
        <f t="shared" si="13"/>
        <v>0</v>
      </c>
      <c r="O90" s="142">
        <f t="shared" si="11"/>
        <v>0</v>
      </c>
      <c r="P90" s="144">
        <f t="shared" si="14"/>
        <v>0</v>
      </c>
    </row>
    <row r="91" spans="2:16" ht="16.5" customHeight="1">
      <c r="B91" s="63" t="s">
        <v>20</v>
      </c>
      <c r="C91" s="64" t="s">
        <v>28</v>
      </c>
      <c r="D91" s="64" t="s">
        <v>50</v>
      </c>
      <c r="E91" s="64" t="s">
        <v>175</v>
      </c>
      <c r="F91" s="122" t="s">
        <v>176</v>
      </c>
      <c r="G91" s="142">
        <v>7476000</v>
      </c>
      <c r="H91" s="143">
        <v>7476000</v>
      </c>
      <c r="I91" s="143">
        <v>7476000</v>
      </c>
      <c r="J91" s="143">
        <v>7476000</v>
      </c>
      <c r="K91" s="142">
        <f t="shared" si="9"/>
        <v>0</v>
      </c>
      <c r="L91" s="144">
        <f t="shared" si="12"/>
        <v>0</v>
      </c>
      <c r="M91" s="142">
        <f t="shared" si="10"/>
        <v>0</v>
      </c>
      <c r="N91" s="144">
        <f t="shared" si="13"/>
        <v>0</v>
      </c>
      <c r="O91" s="142">
        <f t="shared" si="11"/>
        <v>0</v>
      </c>
      <c r="P91" s="144">
        <f t="shared" si="14"/>
        <v>0</v>
      </c>
    </row>
    <row r="92" spans="2:16" ht="16.5" customHeight="1">
      <c r="B92" s="63" t="s">
        <v>24</v>
      </c>
      <c r="C92" s="64" t="s">
        <v>40</v>
      </c>
      <c r="D92" s="64" t="s">
        <v>70</v>
      </c>
      <c r="E92" s="64" t="s">
        <v>177</v>
      </c>
      <c r="F92" s="122" t="s">
        <v>178</v>
      </c>
      <c r="G92" s="142">
        <v>18914000</v>
      </c>
      <c r="H92" s="143">
        <v>18914000</v>
      </c>
      <c r="I92" s="143">
        <v>18914000</v>
      </c>
      <c r="J92" s="143">
        <v>18914000</v>
      </c>
      <c r="K92" s="142">
        <f t="shared" si="9"/>
        <v>0</v>
      </c>
      <c r="L92" s="144">
        <f t="shared" si="12"/>
        <v>0</v>
      </c>
      <c r="M92" s="142">
        <f t="shared" si="10"/>
        <v>0</v>
      </c>
      <c r="N92" s="144">
        <f t="shared" si="13"/>
        <v>0</v>
      </c>
      <c r="O92" s="142">
        <f t="shared" si="11"/>
        <v>0</v>
      </c>
      <c r="P92" s="144">
        <f t="shared" si="14"/>
        <v>0</v>
      </c>
    </row>
    <row r="93" spans="2:16" ht="16.5" customHeight="1">
      <c r="B93" s="63" t="s">
        <v>22</v>
      </c>
      <c r="C93" s="64" t="s">
        <v>36</v>
      </c>
      <c r="D93" s="64" t="s">
        <v>56</v>
      </c>
      <c r="E93" s="64" t="s">
        <v>179</v>
      </c>
      <c r="F93" s="122" t="s">
        <v>180</v>
      </c>
      <c r="G93" s="142">
        <v>47590000</v>
      </c>
      <c r="H93" s="143">
        <v>39778000</v>
      </c>
      <c r="I93" s="143">
        <v>41380300</v>
      </c>
      <c r="J93" s="143">
        <v>41680300</v>
      </c>
      <c r="K93" s="142">
        <f t="shared" si="9"/>
        <v>1902300</v>
      </c>
      <c r="L93" s="144">
        <f t="shared" si="12"/>
        <v>4.7822917190406759E-2</v>
      </c>
      <c r="M93" s="142">
        <f t="shared" si="10"/>
        <v>300000</v>
      </c>
      <c r="N93" s="144">
        <f t="shared" si="13"/>
        <v>7.2498266083136182E-3</v>
      </c>
      <c r="O93" s="142">
        <f t="shared" si="11"/>
        <v>-5909700</v>
      </c>
      <c r="P93" s="144">
        <f t="shared" si="14"/>
        <v>-0.12417944946417314</v>
      </c>
    </row>
    <row r="94" spans="2:16" ht="16.5" customHeight="1">
      <c r="B94" s="63" t="s">
        <v>22</v>
      </c>
      <c r="C94" s="64" t="s">
        <v>38</v>
      </c>
      <c r="D94" s="64" t="s">
        <v>58</v>
      </c>
      <c r="E94" s="64" t="s">
        <v>181</v>
      </c>
      <c r="F94" s="122" t="s">
        <v>182</v>
      </c>
      <c r="G94" s="142">
        <v>230468000</v>
      </c>
      <c r="H94" s="143">
        <v>31048000</v>
      </c>
      <c r="I94" s="143">
        <v>31049000</v>
      </c>
      <c r="J94" s="143">
        <v>32510831</v>
      </c>
      <c r="K94" s="142">
        <f t="shared" si="9"/>
        <v>1462831</v>
      </c>
      <c r="L94" s="144">
        <f t="shared" si="12"/>
        <v>4.7115144292708064E-2</v>
      </c>
      <c r="M94" s="142">
        <f t="shared" si="10"/>
        <v>1461831</v>
      </c>
      <c r="N94" s="144">
        <f t="shared" si="13"/>
        <v>4.7081419691455441E-2</v>
      </c>
      <c r="O94" s="142">
        <f t="shared" si="11"/>
        <v>-197957169</v>
      </c>
      <c r="P94" s="144">
        <f t="shared" si="14"/>
        <v>-0.85893559626499127</v>
      </c>
    </row>
    <row r="95" spans="2:16" ht="16.5" customHeight="1">
      <c r="B95" s="63" t="s">
        <v>24</v>
      </c>
      <c r="C95" s="64" t="s">
        <v>40</v>
      </c>
      <c r="D95" s="64" t="s">
        <v>70</v>
      </c>
      <c r="E95" s="64" t="s">
        <v>183</v>
      </c>
      <c r="F95" s="122" t="s">
        <v>184</v>
      </c>
      <c r="G95" s="142">
        <v>17991000</v>
      </c>
      <c r="H95" s="143">
        <v>17990999</v>
      </c>
      <c r="I95" s="143">
        <v>18544000</v>
      </c>
      <c r="J95" s="143">
        <v>18365000</v>
      </c>
      <c r="K95" s="142">
        <f t="shared" si="9"/>
        <v>374001</v>
      </c>
      <c r="L95" s="144">
        <f t="shared" si="12"/>
        <v>2.078822860253619E-2</v>
      </c>
      <c r="M95" s="142">
        <f t="shared" si="10"/>
        <v>-179000</v>
      </c>
      <c r="N95" s="144">
        <f t="shared" si="13"/>
        <v>-9.6527178602243309E-3</v>
      </c>
      <c r="O95" s="142">
        <f t="shared" si="11"/>
        <v>374000</v>
      </c>
      <c r="P95" s="144">
        <f t="shared" si="14"/>
        <v>2.0788171863709633E-2</v>
      </c>
    </row>
    <row r="96" spans="2:16" ht="16.5" customHeight="1">
      <c r="B96" s="63" t="s">
        <v>24</v>
      </c>
      <c r="C96" s="64" t="s">
        <v>40</v>
      </c>
      <c r="D96" s="64" t="s">
        <v>70</v>
      </c>
      <c r="E96" s="64" t="s">
        <v>185</v>
      </c>
      <c r="F96" s="122" t="s">
        <v>186</v>
      </c>
      <c r="G96" s="142">
        <v>16898000</v>
      </c>
      <c r="H96" s="143">
        <v>16898000</v>
      </c>
      <c r="I96" s="143">
        <v>16898000</v>
      </c>
      <c r="J96" s="143">
        <v>16898000</v>
      </c>
      <c r="K96" s="142">
        <f t="shared" si="9"/>
        <v>0</v>
      </c>
      <c r="L96" s="144">
        <f t="shared" si="12"/>
        <v>0</v>
      </c>
      <c r="M96" s="142">
        <f t="shared" si="10"/>
        <v>0</v>
      </c>
      <c r="N96" s="144">
        <f t="shared" si="13"/>
        <v>0</v>
      </c>
      <c r="O96" s="142">
        <f t="shared" si="11"/>
        <v>0</v>
      </c>
      <c r="P96" s="144">
        <f t="shared" si="14"/>
        <v>0</v>
      </c>
    </row>
    <row r="97" spans="2:16" ht="16.5" customHeight="1">
      <c r="B97" s="63" t="s">
        <v>26</v>
      </c>
      <c r="C97" s="64" t="s">
        <v>42</v>
      </c>
      <c r="D97" s="64" t="s">
        <v>68</v>
      </c>
      <c r="E97" s="64" t="s">
        <v>187</v>
      </c>
      <c r="F97" s="122" t="s">
        <v>188</v>
      </c>
      <c r="G97" s="142">
        <v>20607131.999999996</v>
      </c>
      <c r="H97" s="143">
        <v>22016754</v>
      </c>
      <c r="I97" s="143">
        <v>22016754</v>
      </c>
      <c r="J97" s="143">
        <v>22040239</v>
      </c>
      <c r="K97" s="142">
        <f t="shared" si="9"/>
        <v>23485</v>
      </c>
      <c r="L97" s="144">
        <f t="shared" si="12"/>
        <v>1.0666876688543642E-3</v>
      </c>
      <c r="M97" s="142">
        <f t="shared" si="10"/>
        <v>23485</v>
      </c>
      <c r="N97" s="144">
        <f t="shared" si="13"/>
        <v>1.0666876688543642E-3</v>
      </c>
      <c r="O97" s="142">
        <f t="shared" si="11"/>
        <v>1433107.0000000037</v>
      </c>
      <c r="P97" s="144">
        <f t="shared" si="14"/>
        <v>6.9544223815327821E-2</v>
      </c>
    </row>
    <row r="98" spans="2:16" ht="16.5" customHeight="1">
      <c r="B98" s="63" t="s">
        <v>24</v>
      </c>
      <c r="C98" s="64" t="s">
        <v>40</v>
      </c>
      <c r="D98" s="64" t="s">
        <v>70</v>
      </c>
      <c r="E98" s="64" t="s">
        <v>189</v>
      </c>
      <c r="F98" s="122" t="s">
        <v>190</v>
      </c>
      <c r="G98" s="142">
        <v>18390000</v>
      </c>
      <c r="H98" s="143">
        <v>18390000</v>
      </c>
      <c r="I98" s="143">
        <v>18390000</v>
      </c>
      <c r="J98" s="143">
        <v>18390000</v>
      </c>
      <c r="K98" s="142">
        <f t="shared" si="9"/>
        <v>0</v>
      </c>
      <c r="L98" s="144">
        <f t="shared" si="12"/>
        <v>0</v>
      </c>
      <c r="M98" s="142">
        <f t="shared" si="10"/>
        <v>0</v>
      </c>
      <c r="N98" s="144">
        <f t="shared" si="13"/>
        <v>0</v>
      </c>
      <c r="O98" s="142">
        <f t="shared" si="11"/>
        <v>0</v>
      </c>
      <c r="P98" s="144">
        <f t="shared" si="14"/>
        <v>0</v>
      </c>
    </row>
    <row r="99" spans="2:16" ht="16.5" customHeight="1">
      <c r="B99" s="63" t="s">
        <v>24</v>
      </c>
      <c r="C99" s="64" t="s">
        <v>40</v>
      </c>
      <c r="D99" s="64" t="s">
        <v>70</v>
      </c>
      <c r="E99" s="64" t="s">
        <v>191</v>
      </c>
      <c r="F99" s="122" t="s">
        <v>192</v>
      </c>
      <c r="G99" s="142">
        <v>49090000</v>
      </c>
      <c r="H99" s="143">
        <v>53772373</v>
      </c>
      <c r="I99" s="143">
        <v>53088455</v>
      </c>
      <c r="J99" s="143">
        <v>53088455</v>
      </c>
      <c r="K99" s="142">
        <f t="shared" si="9"/>
        <v>-683918</v>
      </c>
      <c r="L99" s="144">
        <f t="shared" si="12"/>
        <v>-1.271876173290697E-2</v>
      </c>
      <c r="M99" s="142">
        <f t="shared" si="10"/>
        <v>0</v>
      </c>
      <c r="N99" s="144">
        <f t="shared" si="13"/>
        <v>0</v>
      </c>
      <c r="O99" s="142">
        <f t="shared" si="11"/>
        <v>3998455</v>
      </c>
      <c r="P99" s="144">
        <f t="shared" si="14"/>
        <v>8.1451517620696676E-2</v>
      </c>
    </row>
    <row r="100" spans="2:16" ht="16.5" customHeight="1">
      <c r="B100" s="63" t="s">
        <v>26</v>
      </c>
      <c r="C100" s="64" t="s">
        <v>42</v>
      </c>
      <c r="D100" s="64" t="s">
        <v>64</v>
      </c>
      <c r="E100" s="64" t="s">
        <v>193</v>
      </c>
      <c r="F100" s="122" t="s">
        <v>194</v>
      </c>
      <c r="G100" s="142">
        <v>101404000</v>
      </c>
      <c r="H100" s="143">
        <v>101404000</v>
      </c>
      <c r="I100" s="143">
        <v>101404000</v>
      </c>
      <c r="J100" s="143">
        <v>101404000</v>
      </c>
      <c r="K100" s="142">
        <f t="shared" si="9"/>
        <v>0</v>
      </c>
      <c r="L100" s="144">
        <f t="shared" si="12"/>
        <v>0</v>
      </c>
      <c r="M100" s="142">
        <f t="shared" si="10"/>
        <v>0</v>
      </c>
      <c r="N100" s="144">
        <f t="shared" si="13"/>
        <v>0</v>
      </c>
      <c r="O100" s="142">
        <f t="shared" si="11"/>
        <v>0</v>
      </c>
      <c r="P100" s="144">
        <f t="shared" si="14"/>
        <v>0</v>
      </c>
    </row>
    <row r="101" spans="2:16" ht="16.5" customHeight="1">
      <c r="B101" s="63" t="s">
        <v>20</v>
      </c>
      <c r="C101" s="64" t="s">
        <v>32</v>
      </c>
      <c r="D101" s="64" t="s">
        <v>46</v>
      </c>
      <c r="E101" s="64" t="s">
        <v>195</v>
      </c>
      <c r="F101" s="122" t="s">
        <v>196</v>
      </c>
      <c r="G101" s="142">
        <v>30826000</v>
      </c>
      <c r="H101" s="143">
        <v>30826000</v>
      </c>
      <c r="I101" s="143">
        <v>31157464</v>
      </c>
      <c r="J101" s="143">
        <v>31157464</v>
      </c>
      <c r="K101" s="142">
        <f t="shared" si="9"/>
        <v>331464</v>
      </c>
      <c r="L101" s="144">
        <f t="shared" si="12"/>
        <v>1.0752741192499837E-2</v>
      </c>
      <c r="M101" s="142">
        <f t="shared" si="10"/>
        <v>0</v>
      </c>
      <c r="N101" s="144">
        <f t="shared" si="13"/>
        <v>0</v>
      </c>
      <c r="O101" s="142">
        <f t="shared" si="11"/>
        <v>331464</v>
      </c>
      <c r="P101" s="144">
        <f t="shared" si="14"/>
        <v>1.0752741192499837E-2</v>
      </c>
    </row>
    <row r="102" spans="2:16" ht="16.5" customHeight="1">
      <c r="B102" s="63" t="s">
        <v>24</v>
      </c>
      <c r="C102" s="64" t="s">
        <v>40</v>
      </c>
      <c r="D102" s="64" t="s">
        <v>70</v>
      </c>
      <c r="E102" s="64" t="s">
        <v>197</v>
      </c>
      <c r="F102" s="122" t="s">
        <v>198</v>
      </c>
      <c r="G102" s="142">
        <v>10741000</v>
      </c>
      <c r="H102" s="143">
        <v>10741000</v>
      </c>
      <c r="I102" s="143">
        <v>10741000</v>
      </c>
      <c r="J102" s="143">
        <v>10741000</v>
      </c>
      <c r="K102" s="142">
        <f t="shared" si="9"/>
        <v>0</v>
      </c>
      <c r="L102" s="144">
        <f t="shared" si="12"/>
        <v>0</v>
      </c>
      <c r="M102" s="142">
        <f t="shared" si="10"/>
        <v>0</v>
      </c>
      <c r="N102" s="144">
        <f t="shared" si="13"/>
        <v>0</v>
      </c>
      <c r="O102" s="142">
        <f t="shared" si="11"/>
        <v>0</v>
      </c>
      <c r="P102" s="144">
        <f t="shared" si="14"/>
        <v>0</v>
      </c>
    </row>
    <row r="103" spans="2:16" ht="16.5" customHeight="1">
      <c r="B103" s="63" t="s">
        <v>20</v>
      </c>
      <c r="C103" s="64" t="s">
        <v>32</v>
      </c>
      <c r="D103" s="64" t="s">
        <v>46</v>
      </c>
      <c r="E103" s="64" t="s">
        <v>199</v>
      </c>
      <c r="F103" s="122" t="s">
        <v>200</v>
      </c>
      <c r="G103" s="142">
        <v>28953000</v>
      </c>
      <c r="H103" s="143">
        <v>28953000</v>
      </c>
      <c r="I103" s="143">
        <v>26500000</v>
      </c>
      <c r="J103" s="143">
        <v>26500000</v>
      </c>
      <c r="K103" s="142">
        <f t="shared" si="9"/>
        <v>-2453000</v>
      </c>
      <c r="L103" s="144">
        <f t="shared" si="12"/>
        <v>-8.4723517424791908E-2</v>
      </c>
      <c r="M103" s="142">
        <f t="shared" si="10"/>
        <v>0</v>
      </c>
      <c r="N103" s="144">
        <f t="shared" si="13"/>
        <v>0</v>
      </c>
      <c r="O103" s="142">
        <f t="shared" si="11"/>
        <v>-2453000</v>
      </c>
      <c r="P103" s="144">
        <f t="shared" si="14"/>
        <v>-8.4723517424791908E-2</v>
      </c>
    </row>
    <row r="104" spans="2:16" ht="16.5" customHeight="1">
      <c r="B104" s="63" t="s">
        <v>20</v>
      </c>
      <c r="C104" s="64" t="s">
        <v>30</v>
      </c>
      <c r="D104" s="64" t="s">
        <v>52</v>
      </c>
      <c r="E104" s="64" t="s">
        <v>201</v>
      </c>
      <c r="F104" s="122" t="s">
        <v>202</v>
      </c>
      <c r="G104" s="142">
        <v>15170000</v>
      </c>
      <c r="H104" s="143">
        <v>15169679</v>
      </c>
      <c r="I104" s="143">
        <v>15169679</v>
      </c>
      <c r="J104" s="143">
        <v>15169679</v>
      </c>
      <c r="K104" s="142">
        <f t="shared" si="9"/>
        <v>0</v>
      </c>
      <c r="L104" s="144">
        <f t="shared" si="12"/>
        <v>0</v>
      </c>
      <c r="M104" s="142">
        <f t="shared" si="10"/>
        <v>0</v>
      </c>
      <c r="N104" s="144">
        <f t="shared" si="13"/>
        <v>0</v>
      </c>
      <c r="O104" s="142">
        <f t="shared" si="11"/>
        <v>-321</v>
      </c>
      <c r="P104" s="144">
        <f t="shared" si="14"/>
        <v>-2.116018457481872E-5</v>
      </c>
    </row>
    <row r="105" spans="2:16" ht="16.5" customHeight="1">
      <c r="B105" s="63" t="s">
        <v>24</v>
      </c>
      <c r="C105" s="64" t="s">
        <v>40</v>
      </c>
      <c r="D105" s="64" t="s">
        <v>70</v>
      </c>
      <c r="E105" s="64" t="s">
        <v>203</v>
      </c>
      <c r="F105" s="122" t="s">
        <v>204</v>
      </c>
      <c r="G105" s="142">
        <v>23462000</v>
      </c>
      <c r="H105" s="143">
        <v>23462000</v>
      </c>
      <c r="I105" s="143">
        <v>23462000</v>
      </c>
      <c r="J105" s="143">
        <v>23462000</v>
      </c>
      <c r="K105" s="142">
        <f t="shared" si="9"/>
        <v>0</v>
      </c>
      <c r="L105" s="144">
        <f t="shared" si="12"/>
        <v>0</v>
      </c>
      <c r="M105" s="142">
        <f t="shared" si="10"/>
        <v>0</v>
      </c>
      <c r="N105" s="144">
        <f t="shared" si="13"/>
        <v>0</v>
      </c>
      <c r="O105" s="142">
        <f t="shared" si="11"/>
        <v>0</v>
      </c>
      <c r="P105" s="144">
        <f t="shared" si="14"/>
        <v>0</v>
      </c>
    </row>
    <row r="106" spans="2:16" ht="16.5" customHeight="1">
      <c r="B106" s="63" t="s">
        <v>20</v>
      </c>
      <c r="C106" s="64" t="s">
        <v>30</v>
      </c>
      <c r="D106" s="64" t="s">
        <v>48</v>
      </c>
      <c r="E106" s="64" t="s">
        <v>205</v>
      </c>
      <c r="F106" s="122" t="s">
        <v>206</v>
      </c>
      <c r="G106" s="142">
        <v>89219000</v>
      </c>
      <c r="H106" s="143">
        <v>89219000</v>
      </c>
      <c r="I106" s="143">
        <v>89219000</v>
      </c>
      <c r="J106" s="143">
        <v>89218999.25</v>
      </c>
      <c r="K106" s="142">
        <f t="shared" si="9"/>
        <v>-0.75</v>
      </c>
      <c r="L106" s="144">
        <f t="shared" si="12"/>
        <v>-8.4062811732926835E-9</v>
      </c>
      <c r="M106" s="142">
        <f t="shared" si="10"/>
        <v>-0.75</v>
      </c>
      <c r="N106" s="144">
        <f t="shared" si="13"/>
        <v>-8.4062811732926835E-9</v>
      </c>
      <c r="O106" s="142">
        <f t="shared" si="11"/>
        <v>-0.75</v>
      </c>
      <c r="P106" s="144">
        <f t="shared" si="14"/>
        <v>-8.4062811732926835E-9</v>
      </c>
    </row>
    <row r="107" spans="2:16" ht="16.5" customHeight="1">
      <c r="B107" s="63" t="s">
        <v>20</v>
      </c>
      <c r="C107" s="64" t="s">
        <v>32</v>
      </c>
      <c r="D107" s="64" t="s">
        <v>46</v>
      </c>
      <c r="E107" s="64" t="s">
        <v>207</v>
      </c>
      <c r="F107" s="122" t="s">
        <v>208</v>
      </c>
      <c r="G107" s="142">
        <v>54923000</v>
      </c>
      <c r="H107" s="143">
        <v>54923000</v>
      </c>
      <c r="I107" s="143">
        <v>54923000</v>
      </c>
      <c r="J107" s="143">
        <v>54923000</v>
      </c>
      <c r="K107" s="142">
        <f t="shared" si="9"/>
        <v>0</v>
      </c>
      <c r="L107" s="144">
        <f t="shared" si="12"/>
        <v>0</v>
      </c>
      <c r="M107" s="142">
        <f t="shared" si="10"/>
        <v>0</v>
      </c>
      <c r="N107" s="144">
        <f t="shared" si="13"/>
        <v>0</v>
      </c>
      <c r="O107" s="142">
        <f t="shared" si="11"/>
        <v>0</v>
      </c>
      <c r="P107" s="144">
        <f t="shared" si="14"/>
        <v>0</v>
      </c>
    </row>
    <row r="108" spans="2:16" ht="16.5" customHeight="1">
      <c r="B108" s="63" t="s">
        <v>22</v>
      </c>
      <c r="C108" s="64" t="s">
        <v>34</v>
      </c>
      <c r="D108" s="64" t="s">
        <v>58</v>
      </c>
      <c r="E108" s="64" t="s">
        <v>209</v>
      </c>
      <c r="F108" s="122" t="s">
        <v>210</v>
      </c>
      <c r="G108" s="142">
        <v>23261000</v>
      </c>
      <c r="H108" s="143">
        <v>23261000</v>
      </c>
      <c r="I108" s="143">
        <v>23261000</v>
      </c>
      <c r="J108" s="143">
        <v>23061000</v>
      </c>
      <c r="K108" s="142">
        <f t="shared" ref="K108:K139" si="15">J108-H108</f>
        <v>-200000</v>
      </c>
      <c r="L108" s="144">
        <f t="shared" si="12"/>
        <v>-8.5980826275740517E-3</v>
      </c>
      <c r="M108" s="142">
        <f t="shared" ref="M108:M139" si="16">J108-I108</f>
        <v>-200000</v>
      </c>
      <c r="N108" s="144">
        <f t="shared" si="13"/>
        <v>-8.5980826275740517E-3</v>
      </c>
      <c r="O108" s="142">
        <f t="shared" ref="O108:O139" si="17">J108-G108</f>
        <v>-200000</v>
      </c>
      <c r="P108" s="144">
        <f t="shared" si="14"/>
        <v>-8.5980826275740517E-3</v>
      </c>
    </row>
    <row r="109" spans="2:16" ht="16.5" customHeight="1">
      <c r="B109" s="63" t="s">
        <v>22</v>
      </c>
      <c r="C109" s="64" t="s">
        <v>34</v>
      </c>
      <c r="D109" s="64" t="s">
        <v>58</v>
      </c>
      <c r="E109" s="64" t="s">
        <v>211</v>
      </c>
      <c r="F109" s="122" t="s">
        <v>212</v>
      </c>
      <c r="G109" s="142">
        <v>38865900</v>
      </c>
      <c r="H109" s="143">
        <v>38847800</v>
      </c>
      <c r="I109" s="143">
        <v>38343000</v>
      </c>
      <c r="J109" s="143">
        <v>38343000</v>
      </c>
      <c r="K109" s="142">
        <f t="shared" si="15"/>
        <v>-504800</v>
      </c>
      <c r="L109" s="144">
        <f t="shared" si="12"/>
        <v>-1.2994300835568552E-2</v>
      </c>
      <c r="M109" s="142">
        <f t="shared" si="16"/>
        <v>0</v>
      </c>
      <c r="N109" s="144">
        <f t="shared" si="13"/>
        <v>0</v>
      </c>
      <c r="O109" s="142">
        <f t="shared" si="17"/>
        <v>-522900</v>
      </c>
      <c r="P109" s="144">
        <f t="shared" si="14"/>
        <v>-1.3453953208339444E-2</v>
      </c>
    </row>
    <row r="110" spans="2:16" ht="16.5" customHeight="1">
      <c r="B110" s="63" t="s">
        <v>24</v>
      </c>
      <c r="C110" s="64" t="s">
        <v>40</v>
      </c>
      <c r="D110" s="64" t="s">
        <v>70</v>
      </c>
      <c r="E110" s="64" t="s">
        <v>213</v>
      </c>
      <c r="F110" s="122" t="s">
        <v>214</v>
      </c>
      <c r="G110" s="142">
        <v>21842000</v>
      </c>
      <c r="H110" s="143">
        <v>21842000</v>
      </c>
      <c r="I110" s="143">
        <v>21842000</v>
      </c>
      <c r="J110" s="143">
        <v>21842000</v>
      </c>
      <c r="K110" s="142">
        <f t="shared" si="15"/>
        <v>0</v>
      </c>
      <c r="L110" s="144">
        <f t="shared" si="12"/>
        <v>0</v>
      </c>
      <c r="M110" s="142">
        <f t="shared" si="16"/>
        <v>0</v>
      </c>
      <c r="N110" s="144">
        <f t="shared" si="13"/>
        <v>0</v>
      </c>
      <c r="O110" s="142">
        <f t="shared" si="17"/>
        <v>0</v>
      </c>
      <c r="P110" s="144">
        <f t="shared" si="14"/>
        <v>0</v>
      </c>
    </row>
    <row r="111" spans="2:16" ht="16.5" customHeight="1">
      <c r="B111" s="63" t="s">
        <v>22</v>
      </c>
      <c r="C111" s="64" t="s">
        <v>34</v>
      </c>
      <c r="D111" s="64" t="s">
        <v>58</v>
      </c>
      <c r="E111" s="64" t="s">
        <v>215</v>
      </c>
      <c r="F111" s="122" t="s">
        <v>216</v>
      </c>
      <c r="G111" s="142">
        <v>197299000</v>
      </c>
      <c r="H111" s="143">
        <v>197299000</v>
      </c>
      <c r="I111" s="143">
        <v>197299000</v>
      </c>
      <c r="J111" s="143">
        <v>197299000</v>
      </c>
      <c r="K111" s="142">
        <f t="shared" si="15"/>
        <v>0</v>
      </c>
      <c r="L111" s="144">
        <f t="shared" si="12"/>
        <v>0</v>
      </c>
      <c r="M111" s="142">
        <f t="shared" si="16"/>
        <v>0</v>
      </c>
      <c r="N111" s="144">
        <f t="shared" si="13"/>
        <v>0</v>
      </c>
      <c r="O111" s="142">
        <f t="shared" si="17"/>
        <v>0</v>
      </c>
      <c r="P111" s="144">
        <f t="shared" si="14"/>
        <v>0</v>
      </c>
    </row>
    <row r="112" spans="2:16" ht="16.5" customHeight="1">
      <c r="B112" s="63" t="s">
        <v>20</v>
      </c>
      <c r="C112" s="64" t="s">
        <v>30</v>
      </c>
      <c r="D112" s="64" t="s">
        <v>52</v>
      </c>
      <c r="E112" s="64" t="s">
        <v>217</v>
      </c>
      <c r="F112" s="122" t="s">
        <v>218</v>
      </c>
      <c r="G112" s="142">
        <v>55676963</v>
      </c>
      <c r="H112" s="143">
        <v>55676963</v>
      </c>
      <c r="I112" s="143">
        <v>67541194</v>
      </c>
      <c r="J112" s="143">
        <v>47919409</v>
      </c>
      <c r="K112" s="142">
        <f t="shared" si="15"/>
        <v>-7757554</v>
      </c>
      <c r="L112" s="144">
        <f t="shared" si="12"/>
        <v>-0.13933148616601088</v>
      </c>
      <c r="M112" s="142">
        <f t="shared" si="16"/>
        <v>-19621785</v>
      </c>
      <c r="N112" s="144">
        <f t="shared" si="13"/>
        <v>-0.29051581468932869</v>
      </c>
      <c r="O112" s="142">
        <f t="shared" si="17"/>
        <v>-7757554</v>
      </c>
      <c r="P112" s="144">
        <f t="shared" si="14"/>
        <v>-0.13933148616601088</v>
      </c>
    </row>
    <row r="113" spans="2:16" ht="16.5" customHeight="1">
      <c r="B113" s="63" t="s">
        <v>22</v>
      </c>
      <c r="C113" s="64" t="s">
        <v>38</v>
      </c>
      <c r="D113" s="64" t="s">
        <v>58</v>
      </c>
      <c r="E113" s="64" t="s">
        <v>219</v>
      </c>
      <c r="F113" s="122" t="s">
        <v>220</v>
      </c>
      <c r="G113" s="142">
        <v>13021000</v>
      </c>
      <c r="H113" s="143">
        <v>13021000</v>
      </c>
      <c r="I113" s="143">
        <v>13021000</v>
      </c>
      <c r="J113" s="143">
        <v>13021000</v>
      </c>
      <c r="K113" s="142">
        <f t="shared" si="15"/>
        <v>0</v>
      </c>
      <c r="L113" s="144">
        <f t="shared" si="12"/>
        <v>0</v>
      </c>
      <c r="M113" s="142">
        <f t="shared" si="16"/>
        <v>0</v>
      </c>
      <c r="N113" s="144">
        <f t="shared" si="13"/>
        <v>0</v>
      </c>
      <c r="O113" s="142">
        <f t="shared" si="17"/>
        <v>0</v>
      </c>
      <c r="P113" s="144">
        <f t="shared" si="14"/>
        <v>0</v>
      </c>
    </row>
    <row r="114" spans="2:16" ht="16.5" customHeight="1">
      <c r="B114" s="63" t="s">
        <v>20</v>
      </c>
      <c r="C114" s="64" t="s">
        <v>30</v>
      </c>
      <c r="D114" s="64" t="s">
        <v>48</v>
      </c>
      <c r="E114" s="64" t="s">
        <v>221</v>
      </c>
      <c r="F114" s="122" t="s">
        <v>222</v>
      </c>
      <c r="G114" s="142">
        <v>42890000</v>
      </c>
      <c r="H114" s="143">
        <v>43861000</v>
      </c>
      <c r="I114" s="143">
        <v>43861000</v>
      </c>
      <c r="J114" s="143">
        <v>43861000</v>
      </c>
      <c r="K114" s="142">
        <f t="shared" si="15"/>
        <v>0</v>
      </c>
      <c r="L114" s="144">
        <f t="shared" si="12"/>
        <v>0</v>
      </c>
      <c r="M114" s="142">
        <f t="shared" si="16"/>
        <v>0</v>
      </c>
      <c r="N114" s="144">
        <f t="shared" si="13"/>
        <v>0</v>
      </c>
      <c r="O114" s="142">
        <f t="shared" si="17"/>
        <v>971000</v>
      </c>
      <c r="P114" s="144">
        <f t="shared" si="14"/>
        <v>2.2639309862438797E-2</v>
      </c>
    </row>
    <row r="115" spans="2:16" ht="16.5" customHeight="1">
      <c r="B115" s="63" t="s">
        <v>26</v>
      </c>
      <c r="C115" s="64" t="s">
        <v>42</v>
      </c>
      <c r="D115" s="64" t="s">
        <v>64</v>
      </c>
      <c r="E115" s="64" t="s">
        <v>223</v>
      </c>
      <c r="F115" s="122" t="s">
        <v>224</v>
      </c>
      <c r="G115" s="142">
        <v>17632000</v>
      </c>
      <c r="H115" s="143">
        <v>17632000</v>
      </c>
      <c r="I115" s="143">
        <v>17632000</v>
      </c>
      <c r="J115" s="143">
        <v>17632000</v>
      </c>
      <c r="K115" s="142">
        <f t="shared" si="15"/>
        <v>0</v>
      </c>
      <c r="L115" s="144">
        <f t="shared" si="12"/>
        <v>0</v>
      </c>
      <c r="M115" s="142">
        <f t="shared" si="16"/>
        <v>0</v>
      </c>
      <c r="N115" s="144">
        <f t="shared" si="13"/>
        <v>0</v>
      </c>
      <c r="O115" s="142">
        <f t="shared" si="17"/>
        <v>0</v>
      </c>
      <c r="P115" s="144">
        <f t="shared" si="14"/>
        <v>0</v>
      </c>
    </row>
    <row r="116" spans="2:16" ht="16.5" customHeight="1">
      <c r="B116" s="63" t="s">
        <v>24</v>
      </c>
      <c r="C116" s="64" t="s">
        <v>40</v>
      </c>
      <c r="D116" s="64" t="s">
        <v>70</v>
      </c>
      <c r="E116" s="64" t="s">
        <v>225</v>
      </c>
      <c r="F116" s="122" t="s">
        <v>226</v>
      </c>
      <c r="G116" s="142">
        <v>12198000</v>
      </c>
      <c r="H116" s="143">
        <v>12198000</v>
      </c>
      <c r="I116" s="143">
        <v>10761000</v>
      </c>
      <c r="J116" s="143">
        <v>10761000</v>
      </c>
      <c r="K116" s="142">
        <f t="shared" si="15"/>
        <v>-1437000</v>
      </c>
      <c r="L116" s="144">
        <f t="shared" si="12"/>
        <v>-0.11780619773733399</v>
      </c>
      <c r="M116" s="142">
        <f t="shared" si="16"/>
        <v>0</v>
      </c>
      <c r="N116" s="144">
        <f t="shared" si="13"/>
        <v>0</v>
      </c>
      <c r="O116" s="142">
        <f t="shared" si="17"/>
        <v>-1437000</v>
      </c>
      <c r="P116" s="144">
        <f t="shared" si="14"/>
        <v>-0.11780619773733399</v>
      </c>
    </row>
    <row r="117" spans="2:16" ht="16.5" customHeight="1">
      <c r="B117" s="63" t="s">
        <v>20</v>
      </c>
      <c r="C117" s="64" t="s">
        <v>28</v>
      </c>
      <c r="D117" s="64" t="s">
        <v>50</v>
      </c>
      <c r="E117" s="64" t="s">
        <v>227</v>
      </c>
      <c r="F117" s="122" t="s">
        <v>228</v>
      </c>
      <c r="G117" s="142">
        <v>12035000</v>
      </c>
      <c r="H117" s="143">
        <v>12035000</v>
      </c>
      <c r="I117" s="143">
        <v>12035000</v>
      </c>
      <c r="J117" s="143">
        <v>12035000</v>
      </c>
      <c r="K117" s="142">
        <f t="shared" si="15"/>
        <v>0</v>
      </c>
      <c r="L117" s="144">
        <f t="shared" si="12"/>
        <v>0</v>
      </c>
      <c r="M117" s="142">
        <f t="shared" si="16"/>
        <v>0</v>
      </c>
      <c r="N117" s="144">
        <f t="shared" si="13"/>
        <v>0</v>
      </c>
      <c r="O117" s="142">
        <f t="shared" si="17"/>
        <v>0</v>
      </c>
      <c r="P117" s="144">
        <f t="shared" si="14"/>
        <v>0</v>
      </c>
    </row>
    <row r="118" spans="2:16" ht="16.5" customHeight="1">
      <c r="B118" s="63" t="s">
        <v>22</v>
      </c>
      <c r="C118" s="64" t="s">
        <v>42</v>
      </c>
      <c r="D118" s="64" t="s">
        <v>58</v>
      </c>
      <c r="E118" s="64" t="s">
        <v>229</v>
      </c>
      <c r="F118" s="122" t="s">
        <v>230</v>
      </c>
      <c r="G118" s="142">
        <v>14438000</v>
      </c>
      <c r="H118" s="143">
        <v>14424000</v>
      </c>
      <c r="I118" s="143">
        <v>14424000</v>
      </c>
      <c r="J118" s="143">
        <v>14423999.915238095</v>
      </c>
      <c r="K118" s="142">
        <f t="shared" si="15"/>
        <v>-8.4761904552578926E-2</v>
      </c>
      <c r="L118" s="144">
        <f t="shared" si="12"/>
        <v>-5.8764492895576075E-9</v>
      </c>
      <c r="M118" s="142">
        <f t="shared" si="16"/>
        <v>-8.4761904552578926E-2</v>
      </c>
      <c r="N118" s="144">
        <f t="shared" si="13"/>
        <v>-5.8764492895576075E-9</v>
      </c>
      <c r="O118" s="142">
        <f t="shared" si="17"/>
        <v>-14000.084761904553</v>
      </c>
      <c r="P118" s="144">
        <f t="shared" si="14"/>
        <v>-9.6966925903203718E-4</v>
      </c>
    </row>
    <row r="119" spans="2:16" ht="16.5" customHeight="1">
      <c r="B119" s="63" t="s">
        <v>20</v>
      </c>
      <c r="C119" s="64" t="s">
        <v>28</v>
      </c>
      <c r="D119" s="64" t="s">
        <v>50</v>
      </c>
      <c r="E119" s="64" t="s">
        <v>231</v>
      </c>
      <c r="F119" s="122" t="s">
        <v>232</v>
      </c>
      <c r="G119" s="142">
        <v>21792000</v>
      </c>
      <c r="H119" s="143">
        <v>21792000</v>
      </c>
      <c r="I119" s="143">
        <v>21792000</v>
      </c>
      <c r="J119" s="143">
        <v>21792000</v>
      </c>
      <c r="K119" s="142">
        <f t="shared" si="15"/>
        <v>0</v>
      </c>
      <c r="L119" s="144">
        <f t="shared" si="12"/>
        <v>0</v>
      </c>
      <c r="M119" s="142">
        <f t="shared" si="16"/>
        <v>0</v>
      </c>
      <c r="N119" s="144">
        <f t="shared" si="13"/>
        <v>0</v>
      </c>
      <c r="O119" s="142">
        <f t="shared" si="17"/>
        <v>0</v>
      </c>
      <c r="P119" s="144">
        <f t="shared" si="14"/>
        <v>0</v>
      </c>
    </row>
    <row r="120" spans="2:16" ht="16.5" customHeight="1">
      <c r="B120" s="63" t="s">
        <v>24</v>
      </c>
      <c r="C120" s="64" t="s">
        <v>40</v>
      </c>
      <c r="D120" s="64" t="s">
        <v>70</v>
      </c>
      <c r="E120" s="64" t="s">
        <v>233</v>
      </c>
      <c r="F120" s="122" t="s">
        <v>234</v>
      </c>
      <c r="G120" s="142">
        <v>107357000</v>
      </c>
      <c r="H120" s="143">
        <v>119066400</v>
      </c>
      <c r="I120" s="143">
        <v>119066400</v>
      </c>
      <c r="J120" s="143">
        <v>119066400</v>
      </c>
      <c r="K120" s="142">
        <f t="shared" si="15"/>
        <v>0</v>
      </c>
      <c r="L120" s="144">
        <f t="shared" si="12"/>
        <v>0</v>
      </c>
      <c r="M120" s="142">
        <f t="shared" si="16"/>
        <v>0</v>
      </c>
      <c r="N120" s="144">
        <f t="shared" si="13"/>
        <v>0</v>
      </c>
      <c r="O120" s="142">
        <f t="shared" si="17"/>
        <v>11709400</v>
      </c>
      <c r="P120" s="144">
        <f t="shared" si="14"/>
        <v>0.10906973928109019</v>
      </c>
    </row>
    <row r="121" spans="2:16" ht="16.5" customHeight="1">
      <c r="B121" s="63" t="s">
        <v>22</v>
      </c>
      <c r="C121" s="64" t="s">
        <v>38</v>
      </c>
      <c r="D121" s="64" t="s">
        <v>60</v>
      </c>
      <c r="E121" s="64" t="s">
        <v>235</v>
      </c>
      <c r="F121" s="122" t="s">
        <v>236</v>
      </c>
      <c r="G121" s="142">
        <v>62461000</v>
      </c>
      <c r="H121" s="143">
        <v>62460800</v>
      </c>
      <c r="I121" s="143">
        <v>60159800</v>
      </c>
      <c r="J121" s="143">
        <v>60159783</v>
      </c>
      <c r="K121" s="142">
        <f t="shared" si="15"/>
        <v>-2301017</v>
      </c>
      <c r="L121" s="144">
        <f t="shared" si="12"/>
        <v>-3.6839377657666886E-2</v>
      </c>
      <c r="M121" s="142">
        <f t="shared" si="16"/>
        <v>-17</v>
      </c>
      <c r="N121" s="144">
        <f t="shared" si="13"/>
        <v>-2.8258072666464983E-7</v>
      </c>
      <c r="O121" s="142">
        <f t="shared" si="17"/>
        <v>-2301217</v>
      </c>
      <c r="P121" s="144">
        <f t="shared" si="14"/>
        <v>-3.6842461696098366E-2</v>
      </c>
    </row>
    <row r="122" spans="2:16" ht="16.5" customHeight="1">
      <c r="B122" s="63" t="s">
        <v>20</v>
      </c>
      <c r="C122" s="64" t="s">
        <v>32</v>
      </c>
      <c r="D122" s="64" t="s">
        <v>46</v>
      </c>
      <c r="E122" s="64" t="s">
        <v>237</v>
      </c>
      <c r="F122" s="122" t="s">
        <v>238</v>
      </c>
      <c r="G122" s="142">
        <v>12828000</v>
      </c>
      <c r="H122" s="143">
        <v>12828000</v>
      </c>
      <c r="I122" s="143">
        <v>12828000</v>
      </c>
      <c r="J122" s="143">
        <v>12682000</v>
      </c>
      <c r="K122" s="142">
        <f t="shared" si="15"/>
        <v>-146000</v>
      </c>
      <c r="L122" s="144">
        <f t="shared" si="12"/>
        <v>-1.1381353289678828E-2</v>
      </c>
      <c r="M122" s="142">
        <f t="shared" si="16"/>
        <v>-146000</v>
      </c>
      <c r="N122" s="144">
        <f t="shared" si="13"/>
        <v>-1.1381353289678828E-2</v>
      </c>
      <c r="O122" s="142">
        <f t="shared" si="17"/>
        <v>-146000</v>
      </c>
      <c r="P122" s="144">
        <f t="shared" si="14"/>
        <v>-1.1381353289678828E-2</v>
      </c>
    </row>
    <row r="123" spans="2:16" ht="16.5" customHeight="1">
      <c r="B123" s="63" t="s">
        <v>20</v>
      </c>
      <c r="C123" s="64" t="s">
        <v>32</v>
      </c>
      <c r="D123" s="64" t="s">
        <v>46</v>
      </c>
      <c r="E123" s="64" t="s">
        <v>239</v>
      </c>
      <c r="F123" s="122" t="s">
        <v>240</v>
      </c>
      <c r="G123" s="142">
        <v>12370000</v>
      </c>
      <c r="H123" s="143">
        <v>12370000</v>
      </c>
      <c r="I123" s="143">
        <v>12370000</v>
      </c>
      <c r="J123" s="143">
        <v>12360000</v>
      </c>
      <c r="K123" s="142">
        <f t="shared" si="15"/>
        <v>-10000</v>
      </c>
      <c r="L123" s="144">
        <f t="shared" si="12"/>
        <v>-8.0840743734842356E-4</v>
      </c>
      <c r="M123" s="142">
        <f t="shared" si="16"/>
        <v>-10000</v>
      </c>
      <c r="N123" s="144">
        <f t="shared" si="13"/>
        <v>-8.0840743734842356E-4</v>
      </c>
      <c r="O123" s="142">
        <f t="shared" si="17"/>
        <v>-10000</v>
      </c>
      <c r="P123" s="144">
        <f t="shared" si="14"/>
        <v>-8.0840743734842356E-4</v>
      </c>
    </row>
    <row r="124" spans="2:16" ht="16.5" customHeight="1">
      <c r="B124" s="63" t="s">
        <v>26</v>
      </c>
      <c r="C124" s="64" t="s">
        <v>44</v>
      </c>
      <c r="D124" s="64" t="s">
        <v>62</v>
      </c>
      <c r="E124" s="64" t="s">
        <v>241</v>
      </c>
      <c r="F124" s="122" t="s">
        <v>242</v>
      </c>
      <c r="G124" s="142">
        <v>14674000</v>
      </c>
      <c r="H124" s="143">
        <v>14674000</v>
      </c>
      <c r="I124" s="143">
        <v>14674000</v>
      </c>
      <c r="J124" s="143">
        <v>17790000</v>
      </c>
      <c r="K124" s="142">
        <f t="shared" si="15"/>
        <v>3116000</v>
      </c>
      <c r="L124" s="144">
        <f t="shared" si="12"/>
        <v>0.21234837126891101</v>
      </c>
      <c r="M124" s="142">
        <f t="shared" si="16"/>
        <v>3116000</v>
      </c>
      <c r="N124" s="144">
        <f t="shared" si="13"/>
        <v>0.21234837126891101</v>
      </c>
      <c r="O124" s="142">
        <f t="shared" si="17"/>
        <v>3116000</v>
      </c>
      <c r="P124" s="144">
        <f t="shared" si="14"/>
        <v>0.21234837126891101</v>
      </c>
    </row>
    <row r="125" spans="2:16" ht="16.5" customHeight="1">
      <c r="B125" s="63" t="s">
        <v>20</v>
      </c>
      <c r="C125" s="64" t="s">
        <v>28</v>
      </c>
      <c r="D125" s="64" t="s">
        <v>50</v>
      </c>
      <c r="E125" s="64" t="s">
        <v>243</v>
      </c>
      <c r="F125" s="122" t="s">
        <v>244</v>
      </c>
      <c r="G125" s="142">
        <v>16597000</v>
      </c>
      <c r="H125" s="143">
        <v>16597000</v>
      </c>
      <c r="I125" s="143">
        <v>16597000</v>
      </c>
      <c r="J125" s="143">
        <v>13596796</v>
      </c>
      <c r="K125" s="142">
        <f t="shared" si="15"/>
        <v>-3000204</v>
      </c>
      <c r="L125" s="144">
        <f t="shared" si="12"/>
        <v>-0.18076784961137554</v>
      </c>
      <c r="M125" s="142">
        <f t="shared" si="16"/>
        <v>-3000204</v>
      </c>
      <c r="N125" s="144">
        <f t="shared" si="13"/>
        <v>-0.18076784961137554</v>
      </c>
      <c r="O125" s="142">
        <f t="shared" si="17"/>
        <v>-3000204</v>
      </c>
      <c r="P125" s="144">
        <f t="shared" si="14"/>
        <v>-0.18076784961137554</v>
      </c>
    </row>
    <row r="126" spans="2:16" ht="16.5" customHeight="1">
      <c r="B126" s="63" t="s">
        <v>20</v>
      </c>
      <c r="C126" s="64" t="s">
        <v>32</v>
      </c>
      <c r="D126" s="64" t="s">
        <v>46</v>
      </c>
      <c r="E126" s="64" t="s">
        <v>245</v>
      </c>
      <c r="F126" s="122" t="s">
        <v>246</v>
      </c>
      <c r="G126" s="142">
        <v>46727000</v>
      </c>
      <c r="H126" s="143">
        <v>46727000</v>
      </c>
      <c r="I126" s="143">
        <v>46727000</v>
      </c>
      <c r="J126" s="143">
        <v>46727000</v>
      </c>
      <c r="K126" s="142">
        <f t="shared" si="15"/>
        <v>0</v>
      </c>
      <c r="L126" s="144">
        <f t="shared" si="12"/>
        <v>0</v>
      </c>
      <c r="M126" s="142">
        <f t="shared" si="16"/>
        <v>0</v>
      </c>
      <c r="N126" s="144">
        <f t="shared" si="13"/>
        <v>0</v>
      </c>
      <c r="O126" s="142">
        <f t="shared" si="17"/>
        <v>0</v>
      </c>
      <c r="P126" s="144">
        <f t="shared" si="14"/>
        <v>0</v>
      </c>
    </row>
    <row r="127" spans="2:16" ht="16.5" customHeight="1">
      <c r="B127" s="63" t="s">
        <v>22</v>
      </c>
      <c r="C127" s="64" t="s">
        <v>34</v>
      </c>
      <c r="D127" s="64" t="s">
        <v>58</v>
      </c>
      <c r="E127" s="64" t="s">
        <v>247</v>
      </c>
      <c r="F127" s="122" t="s">
        <v>248</v>
      </c>
      <c r="G127" s="142">
        <v>59867000</v>
      </c>
      <c r="H127" s="143">
        <v>58447000</v>
      </c>
      <c r="I127" s="143">
        <v>59948000</v>
      </c>
      <c r="J127" s="143">
        <v>59220000</v>
      </c>
      <c r="K127" s="142">
        <f t="shared" si="15"/>
        <v>773000</v>
      </c>
      <c r="L127" s="144">
        <f t="shared" si="12"/>
        <v>1.3225657433230106E-2</v>
      </c>
      <c r="M127" s="142">
        <f t="shared" si="16"/>
        <v>-728000</v>
      </c>
      <c r="N127" s="144">
        <f t="shared" si="13"/>
        <v>-1.2143858010275572E-2</v>
      </c>
      <c r="O127" s="142">
        <f t="shared" si="17"/>
        <v>-647000</v>
      </c>
      <c r="P127" s="144">
        <f t="shared" si="14"/>
        <v>-1.0807289491706616E-2</v>
      </c>
    </row>
    <row r="128" spans="2:16" ht="16.5" customHeight="1">
      <c r="B128" s="63" t="s">
        <v>20</v>
      </c>
      <c r="C128" s="64" t="s">
        <v>28</v>
      </c>
      <c r="D128" s="64" t="s">
        <v>50</v>
      </c>
      <c r="E128" s="64" t="s">
        <v>249</v>
      </c>
      <c r="F128" s="122" t="s">
        <v>250</v>
      </c>
      <c r="G128" s="142">
        <v>24523000</v>
      </c>
      <c r="H128" s="143">
        <v>24523000</v>
      </c>
      <c r="I128" s="143">
        <v>24523000</v>
      </c>
      <c r="J128" s="143">
        <v>24523000</v>
      </c>
      <c r="K128" s="142">
        <f t="shared" si="15"/>
        <v>0</v>
      </c>
      <c r="L128" s="144">
        <f t="shared" si="12"/>
        <v>0</v>
      </c>
      <c r="M128" s="142">
        <f t="shared" si="16"/>
        <v>0</v>
      </c>
      <c r="N128" s="144">
        <f t="shared" si="13"/>
        <v>0</v>
      </c>
      <c r="O128" s="142">
        <f t="shared" si="17"/>
        <v>0</v>
      </c>
      <c r="P128" s="144">
        <f t="shared" si="14"/>
        <v>0</v>
      </c>
    </row>
    <row r="129" spans="2:16" ht="16.5" customHeight="1">
      <c r="B129" s="63" t="s">
        <v>22</v>
      </c>
      <c r="C129" s="64" t="s">
        <v>34</v>
      </c>
      <c r="D129" s="64" t="s">
        <v>54</v>
      </c>
      <c r="E129" s="64" t="s">
        <v>251</v>
      </c>
      <c r="F129" s="122" t="s">
        <v>252</v>
      </c>
      <c r="G129" s="142">
        <v>25845000</v>
      </c>
      <c r="H129" s="143">
        <v>25845000</v>
      </c>
      <c r="I129" s="143">
        <v>25691530</v>
      </c>
      <c r="J129" s="143">
        <v>25691775</v>
      </c>
      <c r="K129" s="142">
        <f t="shared" si="15"/>
        <v>-153225</v>
      </c>
      <c r="L129" s="144">
        <f t="shared" si="12"/>
        <v>-5.9286128845037721E-3</v>
      </c>
      <c r="M129" s="142">
        <f t="shared" si="16"/>
        <v>245</v>
      </c>
      <c r="N129" s="144">
        <f t="shared" si="13"/>
        <v>9.5362167998558284E-6</v>
      </c>
      <c r="O129" s="142">
        <f t="shared" si="17"/>
        <v>-153225</v>
      </c>
      <c r="P129" s="144">
        <f t="shared" si="14"/>
        <v>-5.9286128845037721E-3</v>
      </c>
    </row>
    <row r="130" spans="2:16" ht="16.5" customHeight="1">
      <c r="B130" s="63" t="s">
        <v>22</v>
      </c>
      <c r="C130" s="64" t="s">
        <v>34</v>
      </c>
      <c r="D130" s="64" t="s">
        <v>54</v>
      </c>
      <c r="E130" s="64" t="s">
        <v>253</v>
      </c>
      <c r="F130" s="122" t="s">
        <v>254</v>
      </c>
      <c r="G130" s="142">
        <v>59303000</v>
      </c>
      <c r="H130" s="143">
        <v>58920000</v>
      </c>
      <c r="I130" s="143">
        <v>57954000</v>
      </c>
      <c r="J130" s="143">
        <v>57818000</v>
      </c>
      <c r="K130" s="142">
        <f t="shared" si="15"/>
        <v>-1102000</v>
      </c>
      <c r="L130" s="144">
        <f t="shared" si="12"/>
        <v>-1.8703326544467075E-2</v>
      </c>
      <c r="M130" s="142">
        <f t="shared" si="16"/>
        <v>-136000</v>
      </c>
      <c r="N130" s="144">
        <f t="shared" si="13"/>
        <v>-2.3466887531490492E-3</v>
      </c>
      <c r="O130" s="142">
        <f t="shared" si="17"/>
        <v>-1485000</v>
      </c>
      <c r="P130" s="144">
        <f t="shared" si="14"/>
        <v>-2.5040891691819975E-2</v>
      </c>
    </row>
    <row r="131" spans="2:16" ht="16.5" customHeight="1">
      <c r="B131" s="63" t="s">
        <v>20</v>
      </c>
      <c r="C131" s="64" t="s">
        <v>30</v>
      </c>
      <c r="D131" s="64" t="s">
        <v>48</v>
      </c>
      <c r="E131" s="64" t="s">
        <v>255</v>
      </c>
      <c r="F131" s="122" t="s">
        <v>256</v>
      </c>
      <c r="G131" s="142">
        <v>17585000</v>
      </c>
      <c r="H131" s="143">
        <v>17585000</v>
      </c>
      <c r="I131" s="143">
        <v>17585000</v>
      </c>
      <c r="J131" s="143">
        <v>17585000</v>
      </c>
      <c r="K131" s="142">
        <f t="shared" si="15"/>
        <v>0</v>
      </c>
      <c r="L131" s="144">
        <f t="shared" si="12"/>
        <v>0</v>
      </c>
      <c r="M131" s="142">
        <f t="shared" si="16"/>
        <v>0</v>
      </c>
      <c r="N131" s="144">
        <f t="shared" si="13"/>
        <v>0</v>
      </c>
      <c r="O131" s="142">
        <f t="shared" si="17"/>
        <v>0</v>
      </c>
      <c r="P131" s="144">
        <f t="shared" si="14"/>
        <v>0</v>
      </c>
    </row>
    <row r="132" spans="2:16" ht="16.5" customHeight="1">
      <c r="B132" s="63" t="s">
        <v>26</v>
      </c>
      <c r="C132" s="64" t="s">
        <v>42</v>
      </c>
      <c r="D132" s="64" t="s">
        <v>66</v>
      </c>
      <c r="E132" s="64" t="s">
        <v>257</v>
      </c>
      <c r="F132" s="122" t="s">
        <v>258</v>
      </c>
      <c r="G132" s="142">
        <v>37574000</v>
      </c>
      <c r="H132" s="143">
        <v>37574000</v>
      </c>
      <c r="I132" s="143">
        <v>37574000</v>
      </c>
      <c r="J132" s="143">
        <v>37574000</v>
      </c>
      <c r="K132" s="142">
        <f t="shared" si="15"/>
        <v>0</v>
      </c>
      <c r="L132" s="144">
        <f t="shared" si="12"/>
        <v>0</v>
      </c>
      <c r="M132" s="142">
        <f t="shared" si="16"/>
        <v>0</v>
      </c>
      <c r="N132" s="144">
        <f t="shared" si="13"/>
        <v>0</v>
      </c>
      <c r="O132" s="142">
        <f t="shared" si="17"/>
        <v>0</v>
      </c>
      <c r="P132" s="144">
        <f t="shared" si="14"/>
        <v>0</v>
      </c>
    </row>
    <row r="133" spans="2:16" ht="16.5" customHeight="1">
      <c r="B133" s="63" t="s">
        <v>22</v>
      </c>
      <c r="C133" s="64" t="s">
        <v>38</v>
      </c>
      <c r="D133" s="64" t="s">
        <v>60</v>
      </c>
      <c r="E133" s="64" t="s">
        <v>259</v>
      </c>
      <c r="F133" s="122" t="s">
        <v>260</v>
      </c>
      <c r="G133" s="142">
        <v>11999000</v>
      </c>
      <c r="H133" s="143">
        <v>11570000</v>
      </c>
      <c r="I133" s="143">
        <v>11570000</v>
      </c>
      <c r="J133" s="143">
        <v>11570000</v>
      </c>
      <c r="K133" s="142">
        <f t="shared" si="15"/>
        <v>0</v>
      </c>
      <c r="L133" s="144">
        <f t="shared" si="12"/>
        <v>0</v>
      </c>
      <c r="M133" s="142">
        <f t="shared" si="16"/>
        <v>0</v>
      </c>
      <c r="N133" s="144">
        <f t="shared" si="13"/>
        <v>0</v>
      </c>
      <c r="O133" s="142">
        <f t="shared" si="17"/>
        <v>-429000</v>
      </c>
      <c r="P133" s="144">
        <f t="shared" si="14"/>
        <v>-3.5752979414951244E-2</v>
      </c>
    </row>
    <row r="134" spans="2:16" ht="16.5" customHeight="1">
      <c r="B134" s="63" t="s">
        <v>26</v>
      </c>
      <c r="C134" s="64" t="s">
        <v>44</v>
      </c>
      <c r="D134" s="64" t="s">
        <v>62</v>
      </c>
      <c r="E134" s="64" t="s">
        <v>261</v>
      </c>
      <c r="F134" s="122" t="s">
        <v>262</v>
      </c>
      <c r="G134" s="142">
        <v>17750000</v>
      </c>
      <c r="H134" s="143">
        <v>17750000</v>
      </c>
      <c r="I134" s="143">
        <v>17750000</v>
      </c>
      <c r="J134" s="143">
        <v>17750000</v>
      </c>
      <c r="K134" s="142">
        <f t="shared" si="15"/>
        <v>0</v>
      </c>
      <c r="L134" s="144">
        <f t="shared" si="12"/>
        <v>0</v>
      </c>
      <c r="M134" s="142">
        <f t="shared" si="16"/>
        <v>0</v>
      </c>
      <c r="N134" s="144">
        <f t="shared" si="13"/>
        <v>0</v>
      </c>
      <c r="O134" s="142">
        <f t="shared" si="17"/>
        <v>0</v>
      </c>
      <c r="P134" s="144">
        <f t="shared" si="14"/>
        <v>0</v>
      </c>
    </row>
    <row r="135" spans="2:16" ht="16.5" customHeight="1">
      <c r="B135" s="63" t="s">
        <v>26</v>
      </c>
      <c r="C135" s="64" t="s">
        <v>42</v>
      </c>
      <c r="D135" s="64" t="s">
        <v>68</v>
      </c>
      <c r="E135" s="64" t="s">
        <v>263</v>
      </c>
      <c r="F135" s="122" t="s">
        <v>264</v>
      </c>
      <c r="G135" s="142">
        <v>16409000</v>
      </c>
      <c r="H135" s="143">
        <v>16556000</v>
      </c>
      <c r="I135" s="143">
        <v>16556000</v>
      </c>
      <c r="J135" s="143">
        <v>16556000</v>
      </c>
      <c r="K135" s="142">
        <f t="shared" si="15"/>
        <v>0</v>
      </c>
      <c r="L135" s="144">
        <f t="shared" si="12"/>
        <v>0</v>
      </c>
      <c r="M135" s="142">
        <f t="shared" si="16"/>
        <v>0</v>
      </c>
      <c r="N135" s="144">
        <f t="shared" si="13"/>
        <v>0</v>
      </c>
      <c r="O135" s="142">
        <f t="shared" si="17"/>
        <v>147000</v>
      </c>
      <c r="P135" s="144">
        <f t="shared" si="14"/>
        <v>8.9584983850326035E-3</v>
      </c>
    </row>
    <row r="136" spans="2:16" ht="16.5" customHeight="1">
      <c r="B136" s="63" t="s">
        <v>26</v>
      </c>
      <c r="C136" s="64" t="s">
        <v>42</v>
      </c>
      <c r="D136" s="64" t="s">
        <v>66</v>
      </c>
      <c r="E136" s="64" t="s">
        <v>265</v>
      </c>
      <c r="F136" s="122" t="s">
        <v>266</v>
      </c>
      <c r="G136" s="142">
        <v>10196000</v>
      </c>
      <c r="H136" s="143">
        <v>10196000</v>
      </c>
      <c r="I136" s="143">
        <v>10196000</v>
      </c>
      <c r="J136" s="143">
        <v>10196000</v>
      </c>
      <c r="K136" s="142">
        <f t="shared" si="15"/>
        <v>0</v>
      </c>
      <c r="L136" s="144">
        <f t="shared" si="12"/>
        <v>0</v>
      </c>
      <c r="M136" s="142">
        <f t="shared" si="16"/>
        <v>0</v>
      </c>
      <c r="N136" s="144">
        <f t="shared" si="13"/>
        <v>0</v>
      </c>
      <c r="O136" s="142">
        <f t="shared" si="17"/>
        <v>0</v>
      </c>
      <c r="P136" s="144">
        <f t="shared" si="14"/>
        <v>0</v>
      </c>
    </row>
    <row r="137" spans="2:16" ht="16.5" customHeight="1">
      <c r="B137" s="63" t="s">
        <v>24</v>
      </c>
      <c r="C137" s="64" t="s">
        <v>40</v>
      </c>
      <c r="D137" s="64" t="s">
        <v>70</v>
      </c>
      <c r="E137" s="64" t="s">
        <v>267</v>
      </c>
      <c r="F137" s="122" t="s">
        <v>268</v>
      </c>
      <c r="G137" s="142">
        <v>17549000</v>
      </c>
      <c r="H137" s="143">
        <v>17549000</v>
      </c>
      <c r="I137" s="143">
        <v>17549000</v>
      </c>
      <c r="J137" s="143">
        <v>17549000</v>
      </c>
      <c r="K137" s="142">
        <f t="shared" si="15"/>
        <v>0</v>
      </c>
      <c r="L137" s="144">
        <f t="shared" si="12"/>
        <v>0</v>
      </c>
      <c r="M137" s="142">
        <f t="shared" si="16"/>
        <v>0</v>
      </c>
      <c r="N137" s="144">
        <f t="shared" si="13"/>
        <v>0</v>
      </c>
      <c r="O137" s="142">
        <f t="shared" si="17"/>
        <v>0</v>
      </c>
      <c r="P137" s="144">
        <f t="shared" si="14"/>
        <v>0</v>
      </c>
    </row>
    <row r="138" spans="2:16" ht="16.5" customHeight="1">
      <c r="B138" s="63" t="s">
        <v>20</v>
      </c>
      <c r="C138" s="64" t="s">
        <v>28</v>
      </c>
      <c r="D138" s="64" t="s">
        <v>50</v>
      </c>
      <c r="E138" s="64" t="s">
        <v>269</v>
      </c>
      <c r="F138" s="122" t="s">
        <v>270</v>
      </c>
      <c r="G138" s="142">
        <v>11603000</v>
      </c>
      <c r="H138" s="143">
        <v>11603000</v>
      </c>
      <c r="I138" s="143">
        <v>11603000</v>
      </c>
      <c r="J138" s="143">
        <v>11603000</v>
      </c>
      <c r="K138" s="142">
        <f t="shared" si="15"/>
        <v>0</v>
      </c>
      <c r="L138" s="144">
        <f t="shared" si="12"/>
        <v>0</v>
      </c>
      <c r="M138" s="142">
        <f t="shared" si="16"/>
        <v>0</v>
      </c>
      <c r="N138" s="144">
        <f t="shared" si="13"/>
        <v>0</v>
      </c>
      <c r="O138" s="142">
        <f t="shared" si="17"/>
        <v>0</v>
      </c>
      <c r="P138" s="144">
        <f t="shared" si="14"/>
        <v>0</v>
      </c>
    </row>
    <row r="139" spans="2:16" ht="16.5" customHeight="1">
      <c r="B139" s="63" t="s">
        <v>24</v>
      </c>
      <c r="C139" s="64" t="s">
        <v>40</v>
      </c>
      <c r="D139" s="64" t="s">
        <v>70</v>
      </c>
      <c r="E139" s="64" t="s">
        <v>271</v>
      </c>
      <c r="F139" s="122" t="s">
        <v>272</v>
      </c>
      <c r="G139" s="142">
        <v>11740000</v>
      </c>
      <c r="H139" s="143">
        <v>11740000</v>
      </c>
      <c r="I139" s="143">
        <v>11344507</v>
      </c>
      <c r="J139" s="143">
        <v>11344507</v>
      </c>
      <c r="K139" s="142">
        <f t="shared" si="15"/>
        <v>-395493</v>
      </c>
      <c r="L139" s="144">
        <f t="shared" si="12"/>
        <v>-3.3687649063032371E-2</v>
      </c>
      <c r="M139" s="142">
        <f t="shared" si="16"/>
        <v>0</v>
      </c>
      <c r="N139" s="144">
        <f t="shared" si="13"/>
        <v>0</v>
      </c>
      <c r="O139" s="142">
        <f t="shared" si="17"/>
        <v>-395493</v>
      </c>
      <c r="P139" s="144">
        <f t="shared" si="14"/>
        <v>-3.3687649063032371E-2</v>
      </c>
    </row>
    <row r="140" spans="2:16" ht="16.5" customHeight="1">
      <c r="B140" s="63" t="s">
        <v>20</v>
      </c>
      <c r="C140" s="64" t="s">
        <v>30</v>
      </c>
      <c r="D140" s="64" t="s">
        <v>48</v>
      </c>
      <c r="E140" s="64" t="s">
        <v>273</v>
      </c>
      <c r="F140" s="122" t="s">
        <v>274</v>
      </c>
      <c r="G140" s="142">
        <v>18506000</v>
      </c>
      <c r="H140" s="143">
        <v>18506000</v>
      </c>
      <c r="I140" s="143">
        <v>17651000</v>
      </c>
      <c r="J140" s="143">
        <v>17651137</v>
      </c>
      <c r="K140" s="142">
        <f t="shared" ref="K140:K171" si="18">J140-H140</f>
        <v>-854863</v>
      </c>
      <c r="L140" s="144">
        <f t="shared" si="12"/>
        <v>-4.6193829028423214E-2</v>
      </c>
      <c r="M140" s="142">
        <f t="shared" ref="M140:M171" si="19">J140-I140</f>
        <v>137</v>
      </c>
      <c r="N140" s="144">
        <f t="shared" si="13"/>
        <v>7.7615999093535769E-6</v>
      </c>
      <c r="O140" s="142">
        <f t="shared" ref="O140:O171" si="20">J140-G140</f>
        <v>-854863</v>
      </c>
      <c r="P140" s="144">
        <f t="shared" si="14"/>
        <v>-4.6193829028423214E-2</v>
      </c>
    </row>
    <row r="141" spans="2:16" ht="16.5" customHeight="1">
      <c r="B141" s="63" t="s">
        <v>20</v>
      </c>
      <c r="C141" s="64" t="s">
        <v>32</v>
      </c>
      <c r="D141" s="64" t="s">
        <v>46</v>
      </c>
      <c r="E141" s="64" t="s">
        <v>275</v>
      </c>
      <c r="F141" s="122" t="s">
        <v>276</v>
      </c>
      <c r="G141" s="142">
        <v>23316000</v>
      </c>
      <c r="H141" s="143">
        <v>23316000</v>
      </c>
      <c r="I141" s="143">
        <v>23316000</v>
      </c>
      <c r="J141" s="143">
        <v>23316000</v>
      </c>
      <c r="K141" s="142">
        <f t="shared" si="18"/>
        <v>0</v>
      </c>
      <c r="L141" s="144">
        <f t="shared" ref="L141:L188" si="21">IFERROR(K141/H141,"")</f>
        <v>0</v>
      </c>
      <c r="M141" s="142">
        <f t="shared" si="19"/>
        <v>0</v>
      </c>
      <c r="N141" s="144">
        <f t="shared" ref="N141:N188" si="22">IFERROR(M141/I141,"")</f>
        <v>0</v>
      </c>
      <c r="O141" s="142">
        <f t="shared" si="20"/>
        <v>0</v>
      </c>
      <c r="P141" s="144">
        <f t="shared" ref="P141:P188" si="23">IFERROR(O141/G141,"")</f>
        <v>0</v>
      </c>
    </row>
    <row r="142" spans="2:16" ht="16.5" customHeight="1">
      <c r="B142" s="63" t="s">
        <v>22</v>
      </c>
      <c r="C142" s="64" t="s">
        <v>34</v>
      </c>
      <c r="D142" s="64" t="s">
        <v>58</v>
      </c>
      <c r="E142" s="64" t="s">
        <v>277</v>
      </c>
      <c r="F142" s="122" t="s">
        <v>278</v>
      </c>
      <c r="G142" s="142">
        <v>2226000</v>
      </c>
      <c r="H142" s="143">
        <v>2226000</v>
      </c>
      <c r="I142" s="143">
        <v>2226000</v>
      </c>
      <c r="J142" s="143">
        <v>2226000</v>
      </c>
      <c r="K142" s="142">
        <f t="shared" si="18"/>
        <v>0</v>
      </c>
      <c r="L142" s="144">
        <f t="shared" si="21"/>
        <v>0</v>
      </c>
      <c r="M142" s="142">
        <f t="shared" si="19"/>
        <v>0</v>
      </c>
      <c r="N142" s="144">
        <f t="shared" si="22"/>
        <v>0</v>
      </c>
      <c r="O142" s="142">
        <f t="shared" si="20"/>
        <v>0</v>
      </c>
      <c r="P142" s="144">
        <f t="shared" si="23"/>
        <v>0</v>
      </c>
    </row>
    <row r="143" spans="2:16" ht="16.5" customHeight="1">
      <c r="B143" s="63" t="s">
        <v>20</v>
      </c>
      <c r="C143" s="64" t="s">
        <v>30</v>
      </c>
      <c r="D143" s="64" t="s">
        <v>48</v>
      </c>
      <c r="E143" s="64" t="s">
        <v>279</v>
      </c>
      <c r="F143" s="122" t="s">
        <v>280</v>
      </c>
      <c r="G143" s="142">
        <v>102831000</v>
      </c>
      <c r="H143" s="143">
        <v>112099754.7911624</v>
      </c>
      <c r="I143" s="143">
        <v>115716305.72116223</v>
      </c>
      <c r="J143" s="143">
        <v>115716305.72116223</v>
      </c>
      <c r="K143" s="142">
        <f t="shared" si="18"/>
        <v>3616550.9299998283</v>
      </c>
      <c r="L143" s="144">
        <f t="shared" si="21"/>
        <v>3.2261898669959856E-2</v>
      </c>
      <c r="M143" s="142">
        <f t="shared" si="19"/>
        <v>0</v>
      </c>
      <c r="N143" s="144">
        <f t="shared" si="22"/>
        <v>0</v>
      </c>
      <c r="O143" s="142">
        <f t="shared" si="20"/>
        <v>12885305.72116223</v>
      </c>
      <c r="P143" s="144">
        <f t="shared" si="23"/>
        <v>0.12530565414283854</v>
      </c>
    </row>
    <row r="144" spans="2:16" ht="16.5" customHeight="1">
      <c r="B144" s="63" t="s">
        <v>22</v>
      </c>
      <c r="C144" s="64" t="s">
        <v>36</v>
      </c>
      <c r="D144" s="64" t="s">
        <v>56</v>
      </c>
      <c r="E144" s="64" t="s">
        <v>281</v>
      </c>
      <c r="F144" s="122" t="s">
        <v>282</v>
      </c>
      <c r="G144" s="142">
        <v>25943000</v>
      </c>
      <c r="H144" s="143">
        <v>26848000</v>
      </c>
      <c r="I144" s="143">
        <v>26848000</v>
      </c>
      <c r="J144" s="143">
        <v>26848000</v>
      </c>
      <c r="K144" s="142">
        <f t="shared" si="18"/>
        <v>0</v>
      </c>
      <c r="L144" s="144">
        <f t="shared" si="21"/>
        <v>0</v>
      </c>
      <c r="M144" s="142">
        <f t="shared" si="19"/>
        <v>0</v>
      </c>
      <c r="N144" s="144">
        <f t="shared" si="22"/>
        <v>0</v>
      </c>
      <c r="O144" s="142">
        <f t="shared" si="20"/>
        <v>905000</v>
      </c>
      <c r="P144" s="144">
        <f t="shared" si="23"/>
        <v>3.4884169140037773E-2</v>
      </c>
    </row>
    <row r="145" spans="2:16" ht="16.5" customHeight="1">
      <c r="B145" s="63" t="s">
        <v>20</v>
      </c>
      <c r="C145" s="64" t="s">
        <v>30</v>
      </c>
      <c r="D145" s="64" t="s">
        <v>52</v>
      </c>
      <c r="E145" s="64" t="s">
        <v>283</v>
      </c>
      <c r="F145" s="122" t="s">
        <v>284</v>
      </c>
      <c r="G145" s="142">
        <v>24231000</v>
      </c>
      <c r="H145" s="143">
        <v>24231000</v>
      </c>
      <c r="I145" s="143">
        <v>22920000</v>
      </c>
      <c r="J145" s="143">
        <v>22920000</v>
      </c>
      <c r="K145" s="142">
        <f t="shared" si="18"/>
        <v>-1311000</v>
      </c>
      <c r="L145" s="144">
        <f t="shared" si="21"/>
        <v>-5.410424662622261E-2</v>
      </c>
      <c r="M145" s="142">
        <f t="shared" si="19"/>
        <v>0</v>
      </c>
      <c r="N145" s="144">
        <f t="shared" si="22"/>
        <v>0</v>
      </c>
      <c r="O145" s="142">
        <f t="shared" si="20"/>
        <v>-1311000</v>
      </c>
      <c r="P145" s="144">
        <f t="shared" si="23"/>
        <v>-5.410424662622261E-2</v>
      </c>
    </row>
    <row r="146" spans="2:16" ht="16.5" customHeight="1">
      <c r="B146" s="63" t="s">
        <v>20</v>
      </c>
      <c r="C146" s="64" t="s">
        <v>32</v>
      </c>
      <c r="D146" s="64" t="s">
        <v>46</v>
      </c>
      <c r="E146" s="64" t="s">
        <v>285</v>
      </c>
      <c r="F146" s="122" t="s">
        <v>286</v>
      </c>
      <c r="G146" s="142">
        <v>242955000</v>
      </c>
      <c r="H146" s="143">
        <v>274025000</v>
      </c>
      <c r="I146" s="143">
        <v>275655000</v>
      </c>
      <c r="J146" s="143">
        <v>273965000</v>
      </c>
      <c r="K146" s="142">
        <f t="shared" si="18"/>
        <v>-60000</v>
      </c>
      <c r="L146" s="144">
        <f t="shared" si="21"/>
        <v>-2.1895812425873552E-4</v>
      </c>
      <c r="M146" s="142">
        <f t="shared" si="19"/>
        <v>-1690000</v>
      </c>
      <c r="N146" s="144">
        <f t="shared" si="22"/>
        <v>-6.1308519707605523E-3</v>
      </c>
      <c r="O146" s="142">
        <f t="shared" si="20"/>
        <v>31010000</v>
      </c>
      <c r="P146" s="144">
        <f t="shared" si="23"/>
        <v>0.12763680516968162</v>
      </c>
    </row>
    <row r="147" spans="2:16" ht="16.5" customHeight="1">
      <c r="B147" s="63" t="s">
        <v>22</v>
      </c>
      <c r="C147" s="64" t="s">
        <v>36</v>
      </c>
      <c r="D147" s="64" t="s">
        <v>54</v>
      </c>
      <c r="E147" s="64" t="s">
        <v>287</v>
      </c>
      <c r="F147" s="122" t="s">
        <v>288</v>
      </c>
      <c r="G147" s="142">
        <v>21750000</v>
      </c>
      <c r="H147" s="143">
        <v>21750000</v>
      </c>
      <c r="I147" s="143">
        <v>21390750</v>
      </c>
      <c r="J147" s="143">
        <v>21750750</v>
      </c>
      <c r="K147" s="142">
        <f t="shared" si="18"/>
        <v>750</v>
      </c>
      <c r="L147" s="144">
        <f t="shared" si="21"/>
        <v>3.4482758620689657E-5</v>
      </c>
      <c r="M147" s="142">
        <f t="shared" si="19"/>
        <v>360000</v>
      </c>
      <c r="N147" s="144">
        <f t="shared" si="22"/>
        <v>1.6829704428315977E-2</v>
      </c>
      <c r="O147" s="142">
        <f t="shared" si="20"/>
        <v>750</v>
      </c>
      <c r="P147" s="144">
        <f t="shared" si="23"/>
        <v>3.4482758620689657E-5</v>
      </c>
    </row>
    <row r="148" spans="2:16" ht="16.5" customHeight="1">
      <c r="B148" s="63" t="s">
        <v>26</v>
      </c>
      <c r="C148" s="64" t="s">
        <v>42</v>
      </c>
      <c r="D148" s="64" t="s">
        <v>66</v>
      </c>
      <c r="E148" s="64" t="s">
        <v>289</v>
      </c>
      <c r="F148" s="122" t="s">
        <v>290</v>
      </c>
      <c r="G148" s="142">
        <v>8762000</v>
      </c>
      <c r="H148" s="143">
        <v>8762000</v>
      </c>
      <c r="I148" s="143">
        <v>8762000</v>
      </c>
      <c r="J148" s="143">
        <v>8762000</v>
      </c>
      <c r="K148" s="142">
        <f t="shared" si="18"/>
        <v>0</v>
      </c>
      <c r="L148" s="144">
        <f t="shared" si="21"/>
        <v>0</v>
      </c>
      <c r="M148" s="142">
        <f t="shared" si="19"/>
        <v>0</v>
      </c>
      <c r="N148" s="144">
        <f t="shared" si="22"/>
        <v>0</v>
      </c>
      <c r="O148" s="142">
        <f t="shared" si="20"/>
        <v>0</v>
      </c>
      <c r="P148" s="144">
        <f t="shared" si="23"/>
        <v>0</v>
      </c>
    </row>
    <row r="149" spans="2:16" ht="16.5" customHeight="1">
      <c r="B149" s="63" t="s">
        <v>22</v>
      </c>
      <c r="C149" s="64" t="s">
        <v>36</v>
      </c>
      <c r="D149" s="64" t="s">
        <v>56</v>
      </c>
      <c r="E149" s="64" t="s">
        <v>291</v>
      </c>
      <c r="F149" s="122" t="s">
        <v>292</v>
      </c>
      <c r="G149" s="142">
        <v>15114000</v>
      </c>
      <c r="H149" s="143">
        <v>15114000</v>
      </c>
      <c r="I149" s="143">
        <v>15114000</v>
      </c>
      <c r="J149" s="143">
        <v>15114000</v>
      </c>
      <c r="K149" s="142">
        <f t="shared" si="18"/>
        <v>0</v>
      </c>
      <c r="L149" s="144">
        <f t="shared" si="21"/>
        <v>0</v>
      </c>
      <c r="M149" s="142">
        <f t="shared" si="19"/>
        <v>0</v>
      </c>
      <c r="N149" s="144">
        <f t="shared" si="22"/>
        <v>0</v>
      </c>
      <c r="O149" s="142">
        <f t="shared" si="20"/>
        <v>0</v>
      </c>
      <c r="P149" s="144">
        <f t="shared" si="23"/>
        <v>0</v>
      </c>
    </row>
    <row r="150" spans="2:16" ht="16.5" customHeight="1">
      <c r="B150" s="63" t="s">
        <v>26</v>
      </c>
      <c r="C150" s="64" t="s">
        <v>44</v>
      </c>
      <c r="D150" s="64" t="s">
        <v>62</v>
      </c>
      <c r="E150" s="64" t="s">
        <v>293</v>
      </c>
      <c r="F150" s="122" t="s">
        <v>294</v>
      </c>
      <c r="G150" s="142">
        <v>41343000</v>
      </c>
      <c r="H150" s="143">
        <v>41343000</v>
      </c>
      <c r="I150" s="143">
        <v>41343000</v>
      </c>
      <c r="J150" s="143">
        <v>41343000</v>
      </c>
      <c r="K150" s="142">
        <f t="shared" si="18"/>
        <v>0</v>
      </c>
      <c r="L150" s="144">
        <f t="shared" si="21"/>
        <v>0</v>
      </c>
      <c r="M150" s="142">
        <f t="shared" si="19"/>
        <v>0</v>
      </c>
      <c r="N150" s="144">
        <f t="shared" si="22"/>
        <v>0</v>
      </c>
      <c r="O150" s="142">
        <f t="shared" si="20"/>
        <v>0</v>
      </c>
      <c r="P150" s="144">
        <f t="shared" si="23"/>
        <v>0</v>
      </c>
    </row>
    <row r="151" spans="2:16" ht="16.5" customHeight="1">
      <c r="B151" s="63" t="s">
        <v>26</v>
      </c>
      <c r="C151" s="64" t="s">
        <v>44</v>
      </c>
      <c r="D151" s="64" t="s">
        <v>62</v>
      </c>
      <c r="E151" s="64" t="s">
        <v>295</v>
      </c>
      <c r="F151" s="122" t="s">
        <v>296</v>
      </c>
      <c r="G151" s="142">
        <v>16300000</v>
      </c>
      <c r="H151" s="143">
        <v>16300000</v>
      </c>
      <c r="I151" s="143">
        <v>16751000</v>
      </c>
      <c r="J151" s="143">
        <v>16751000</v>
      </c>
      <c r="K151" s="142">
        <f t="shared" si="18"/>
        <v>451000</v>
      </c>
      <c r="L151" s="144">
        <f t="shared" si="21"/>
        <v>2.7668711656441719E-2</v>
      </c>
      <c r="M151" s="142">
        <f t="shared" si="19"/>
        <v>0</v>
      </c>
      <c r="N151" s="144">
        <f t="shared" si="22"/>
        <v>0</v>
      </c>
      <c r="O151" s="142">
        <f t="shared" si="20"/>
        <v>451000</v>
      </c>
      <c r="P151" s="144">
        <f t="shared" si="23"/>
        <v>2.7668711656441719E-2</v>
      </c>
    </row>
    <row r="152" spans="2:16" ht="16.5" customHeight="1">
      <c r="B152" s="63" t="s">
        <v>20</v>
      </c>
      <c r="C152" s="64" t="s">
        <v>28</v>
      </c>
      <c r="D152" s="64" t="s">
        <v>50</v>
      </c>
      <c r="E152" s="64" t="s">
        <v>297</v>
      </c>
      <c r="F152" s="122" t="s">
        <v>298</v>
      </c>
      <c r="G152" s="142">
        <v>21367000</v>
      </c>
      <c r="H152" s="143">
        <v>21444000</v>
      </c>
      <c r="I152" s="143">
        <v>21434000</v>
      </c>
      <c r="J152" s="143">
        <v>21393000</v>
      </c>
      <c r="K152" s="142">
        <f t="shared" si="18"/>
        <v>-51000</v>
      </c>
      <c r="L152" s="144">
        <f t="shared" si="21"/>
        <v>-2.378287632904309E-3</v>
      </c>
      <c r="M152" s="142">
        <f t="shared" si="19"/>
        <v>-41000</v>
      </c>
      <c r="N152" s="144">
        <f t="shared" si="22"/>
        <v>-1.9128487449846039E-3</v>
      </c>
      <c r="O152" s="142">
        <f t="shared" si="20"/>
        <v>26000</v>
      </c>
      <c r="P152" s="144">
        <f t="shared" si="23"/>
        <v>1.2168296906444518E-3</v>
      </c>
    </row>
    <row r="153" spans="2:16" ht="16.5" customHeight="1">
      <c r="B153" s="63" t="s">
        <v>26</v>
      </c>
      <c r="C153" s="64" t="s">
        <v>42</v>
      </c>
      <c r="D153" s="64" t="s">
        <v>68</v>
      </c>
      <c r="E153" s="64" t="s">
        <v>299</v>
      </c>
      <c r="F153" s="122" t="s">
        <v>300</v>
      </c>
      <c r="G153" s="142">
        <v>132718000</v>
      </c>
      <c r="H153" s="143">
        <v>57988000</v>
      </c>
      <c r="I153" s="143">
        <v>59346000</v>
      </c>
      <c r="J153" s="143">
        <v>59346000</v>
      </c>
      <c r="K153" s="142">
        <f t="shared" si="18"/>
        <v>1358000</v>
      </c>
      <c r="L153" s="144">
        <f t="shared" si="21"/>
        <v>2.3418638338966683E-2</v>
      </c>
      <c r="M153" s="142">
        <f t="shared" si="19"/>
        <v>0</v>
      </c>
      <c r="N153" s="144">
        <f t="shared" si="22"/>
        <v>0</v>
      </c>
      <c r="O153" s="142">
        <f t="shared" si="20"/>
        <v>-73372000</v>
      </c>
      <c r="P153" s="144">
        <f t="shared" si="23"/>
        <v>-0.55284136288973618</v>
      </c>
    </row>
    <row r="154" spans="2:16" ht="16.5" customHeight="1">
      <c r="B154" s="63" t="s">
        <v>22</v>
      </c>
      <c r="C154" s="64" t="s">
        <v>38</v>
      </c>
      <c r="D154" s="64" t="s">
        <v>60</v>
      </c>
      <c r="E154" s="64" t="s">
        <v>301</v>
      </c>
      <c r="F154" s="122" t="s">
        <v>302</v>
      </c>
      <c r="G154" s="142">
        <v>12772000</v>
      </c>
      <c r="H154" s="143">
        <v>12772000</v>
      </c>
      <c r="I154" s="143">
        <v>12772000</v>
      </c>
      <c r="J154" s="143">
        <v>12842030</v>
      </c>
      <c r="K154" s="142">
        <f t="shared" si="18"/>
        <v>70030</v>
      </c>
      <c r="L154" s="144">
        <f t="shared" si="21"/>
        <v>5.4830880050109618E-3</v>
      </c>
      <c r="M154" s="142">
        <f t="shared" si="19"/>
        <v>70030</v>
      </c>
      <c r="N154" s="144">
        <f t="shared" si="22"/>
        <v>5.4830880050109618E-3</v>
      </c>
      <c r="O154" s="142">
        <f t="shared" si="20"/>
        <v>70030</v>
      </c>
      <c r="P154" s="144">
        <f t="shared" si="23"/>
        <v>5.4830880050109618E-3</v>
      </c>
    </row>
    <row r="155" spans="2:16" ht="16.5" customHeight="1">
      <c r="B155" s="63" t="s">
        <v>24</v>
      </c>
      <c r="C155" s="64" t="s">
        <v>40</v>
      </c>
      <c r="D155" s="64" t="s">
        <v>70</v>
      </c>
      <c r="E155" s="64" t="s">
        <v>303</v>
      </c>
      <c r="F155" s="122" t="s">
        <v>304</v>
      </c>
      <c r="G155" s="142">
        <v>21967000</v>
      </c>
      <c r="H155" s="143">
        <v>21967000</v>
      </c>
      <c r="I155" s="143">
        <v>21967000</v>
      </c>
      <c r="J155" s="143">
        <v>21967000</v>
      </c>
      <c r="K155" s="142">
        <f t="shared" si="18"/>
        <v>0</v>
      </c>
      <c r="L155" s="144">
        <f t="shared" si="21"/>
        <v>0</v>
      </c>
      <c r="M155" s="142">
        <f t="shared" si="19"/>
        <v>0</v>
      </c>
      <c r="N155" s="144">
        <f t="shared" si="22"/>
        <v>0</v>
      </c>
      <c r="O155" s="142">
        <f t="shared" si="20"/>
        <v>0</v>
      </c>
      <c r="P155" s="144">
        <f t="shared" si="23"/>
        <v>0</v>
      </c>
    </row>
    <row r="156" spans="2:16" ht="16.5" customHeight="1">
      <c r="B156" s="63" t="s">
        <v>20</v>
      </c>
      <c r="C156" s="64" t="s">
        <v>30</v>
      </c>
      <c r="D156" s="64" t="s">
        <v>52</v>
      </c>
      <c r="E156" s="64" t="s">
        <v>305</v>
      </c>
      <c r="F156" s="122" t="s">
        <v>306</v>
      </c>
      <c r="G156" s="142">
        <v>15982000</v>
      </c>
      <c r="H156" s="143">
        <v>15982000</v>
      </c>
      <c r="I156" s="143">
        <v>14605000</v>
      </c>
      <c r="J156" s="143">
        <v>14605000</v>
      </c>
      <c r="K156" s="142">
        <f t="shared" si="18"/>
        <v>-1377000</v>
      </c>
      <c r="L156" s="144">
        <f t="shared" si="21"/>
        <v>-8.6159429358027784E-2</v>
      </c>
      <c r="M156" s="142">
        <f t="shared" si="19"/>
        <v>0</v>
      </c>
      <c r="N156" s="144">
        <f t="shared" si="22"/>
        <v>0</v>
      </c>
      <c r="O156" s="142">
        <f t="shared" si="20"/>
        <v>-1377000</v>
      </c>
      <c r="P156" s="144">
        <f t="shared" si="23"/>
        <v>-8.6159429358027784E-2</v>
      </c>
    </row>
    <row r="157" spans="2:16" ht="16.5" customHeight="1">
      <c r="B157" s="63" t="s">
        <v>22</v>
      </c>
      <c r="C157" s="64" t="s">
        <v>36</v>
      </c>
      <c r="D157" s="64" t="s">
        <v>54</v>
      </c>
      <c r="E157" s="64" t="s">
        <v>307</v>
      </c>
      <c r="F157" s="122" t="s">
        <v>308</v>
      </c>
      <c r="G157" s="142">
        <v>104737793.24912503</v>
      </c>
      <c r="H157" s="143">
        <v>98135573</v>
      </c>
      <c r="I157" s="143">
        <v>98135573</v>
      </c>
      <c r="J157" s="143">
        <v>98135573</v>
      </c>
      <c r="K157" s="142">
        <f t="shared" si="18"/>
        <v>0</v>
      </c>
      <c r="L157" s="144">
        <f t="shared" si="21"/>
        <v>0</v>
      </c>
      <c r="M157" s="142">
        <f t="shared" si="19"/>
        <v>0</v>
      </c>
      <c r="N157" s="144">
        <f t="shared" si="22"/>
        <v>0</v>
      </c>
      <c r="O157" s="142">
        <f t="shared" si="20"/>
        <v>-6602220.2491250336</v>
      </c>
      <c r="P157" s="144">
        <f t="shared" si="23"/>
        <v>-6.3035701290949125E-2</v>
      </c>
    </row>
    <row r="158" spans="2:16" ht="16.5" customHeight="1">
      <c r="B158" s="63" t="s">
        <v>20</v>
      </c>
      <c r="C158" s="64" t="s">
        <v>30</v>
      </c>
      <c r="D158" s="64" t="s">
        <v>48</v>
      </c>
      <c r="E158" s="64" t="s">
        <v>309</v>
      </c>
      <c r="F158" s="122" t="s">
        <v>310</v>
      </c>
      <c r="G158" s="142">
        <v>20321000</v>
      </c>
      <c r="H158" s="143">
        <v>18510000</v>
      </c>
      <c r="I158" s="143">
        <v>18510000</v>
      </c>
      <c r="J158" s="143">
        <v>18510000</v>
      </c>
      <c r="K158" s="142">
        <f t="shared" si="18"/>
        <v>0</v>
      </c>
      <c r="L158" s="144">
        <f t="shared" si="21"/>
        <v>0</v>
      </c>
      <c r="M158" s="142">
        <f t="shared" si="19"/>
        <v>0</v>
      </c>
      <c r="N158" s="144">
        <f t="shared" si="22"/>
        <v>0</v>
      </c>
      <c r="O158" s="142">
        <f t="shared" si="20"/>
        <v>-1811000</v>
      </c>
      <c r="P158" s="144">
        <f t="shared" si="23"/>
        <v>-8.9119629939471479E-2</v>
      </c>
    </row>
    <row r="159" spans="2:16" ht="16.5" customHeight="1">
      <c r="B159" s="63" t="s">
        <v>20</v>
      </c>
      <c r="C159" s="64" t="s">
        <v>28</v>
      </c>
      <c r="D159" s="64" t="s">
        <v>50</v>
      </c>
      <c r="E159" s="64" t="s">
        <v>311</v>
      </c>
      <c r="F159" s="122" t="s">
        <v>312</v>
      </c>
      <c r="G159" s="142">
        <v>14265000</v>
      </c>
      <c r="H159" s="143">
        <v>14265000</v>
      </c>
      <c r="I159" s="143">
        <v>14265000</v>
      </c>
      <c r="J159" s="143">
        <v>14264999.5</v>
      </c>
      <c r="K159" s="142">
        <f t="shared" si="18"/>
        <v>-0.5</v>
      </c>
      <c r="L159" s="144">
        <f t="shared" si="21"/>
        <v>-3.5050823694356814E-8</v>
      </c>
      <c r="M159" s="142">
        <f t="shared" si="19"/>
        <v>-0.5</v>
      </c>
      <c r="N159" s="144">
        <f t="shared" si="22"/>
        <v>-3.5050823694356814E-8</v>
      </c>
      <c r="O159" s="142">
        <f t="shared" si="20"/>
        <v>-0.5</v>
      </c>
      <c r="P159" s="144">
        <f t="shared" si="23"/>
        <v>-3.5050823694356814E-8</v>
      </c>
    </row>
    <row r="160" spans="2:16" ht="16.5" customHeight="1">
      <c r="B160" s="63" t="s">
        <v>22</v>
      </c>
      <c r="C160" s="64" t="s">
        <v>36</v>
      </c>
      <c r="D160" s="64" t="s">
        <v>54</v>
      </c>
      <c r="E160" s="64" t="s">
        <v>313</v>
      </c>
      <c r="F160" s="122" t="s">
        <v>314</v>
      </c>
      <c r="G160" s="142">
        <v>76204000</v>
      </c>
      <c r="H160" s="143">
        <v>76065250</v>
      </c>
      <c r="I160" s="143">
        <v>76087250</v>
      </c>
      <c r="J160" s="143">
        <v>76321000</v>
      </c>
      <c r="K160" s="142">
        <f t="shared" si="18"/>
        <v>255750</v>
      </c>
      <c r="L160" s="144">
        <f t="shared" si="21"/>
        <v>3.362244914727816E-3</v>
      </c>
      <c r="M160" s="142">
        <f t="shared" si="19"/>
        <v>233750</v>
      </c>
      <c r="N160" s="144">
        <f t="shared" si="22"/>
        <v>3.0721310074946855E-3</v>
      </c>
      <c r="O160" s="142">
        <f t="shared" si="20"/>
        <v>117000</v>
      </c>
      <c r="P160" s="144">
        <f t="shared" si="23"/>
        <v>1.5353524749356989E-3</v>
      </c>
    </row>
    <row r="161" spans="2:16" ht="16.5" customHeight="1">
      <c r="B161" s="63" t="s">
        <v>22</v>
      </c>
      <c r="C161" s="64" t="s">
        <v>38</v>
      </c>
      <c r="D161" s="64" t="s">
        <v>60</v>
      </c>
      <c r="E161" s="64" t="s">
        <v>315</v>
      </c>
      <c r="F161" s="122" t="s">
        <v>316</v>
      </c>
      <c r="G161" s="142">
        <v>50042000</v>
      </c>
      <c r="H161" s="143">
        <v>50042000</v>
      </c>
      <c r="I161" s="143">
        <v>48233336</v>
      </c>
      <c r="J161" s="143">
        <v>48233336</v>
      </c>
      <c r="K161" s="142">
        <f t="shared" si="18"/>
        <v>-1808664</v>
      </c>
      <c r="L161" s="144">
        <f t="shared" si="21"/>
        <v>-3.6142919947244313E-2</v>
      </c>
      <c r="M161" s="142">
        <f t="shared" si="19"/>
        <v>0</v>
      </c>
      <c r="N161" s="144">
        <f t="shared" si="22"/>
        <v>0</v>
      </c>
      <c r="O161" s="142">
        <f t="shared" si="20"/>
        <v>-1808664</v>
      </c>
      <c r="P161" s="144">
        <f t="shared" si="23"/>
        <v>-3.6142919947244313E-2</v>
      </c>
    </row>
    <row r="162" spans="2:16" ht="16.5" customHeight="1">
      <c r="B162" s="63" t="s">
        <v>20</v>
      </c>
      <c r="C162" s="64" t="s">
        <v>28</v>
      </c>
      <c r="D162" s="64" t="s">
        <v>50</v>
      </c>
      <c r="E162" s="64" t="s">
        <v>317</v>
      </c>
      <c r="F162" s="122" t="s">
        <v>318</v>
      </c>
      <c r="G162" s="142">
        <v>158469000</v>
      </c>
      <c r="H162" s="143">
        <v>155909105</v>
      </c>
      <c r="I162" s="143">
        <v>155892062.66666666</v>
      </c>
      <c r="J162" s="143">
        <v>156212062.66666666</v>
      </c>
      <c r="K162" s="142">
        <f t="shared" si="18"/>
        <v>302957.66666665673</v>
      </c>
      <c r="L162" s="144">
        <f t="shared" si="21"/>
        <v>1.9431685318612836E-3</v>
      </c>
      <c r="M162" s="142">
        <f t="shared" si="19"/>
        <v>320000</v>
      </c>
      <c r="N162" s="144">
        <f t="shared" si="22"/>
        <v>2.05270232830413E-3</v>
      </c>
      <c r="O162" s="142">
        <f t="shared" si="20"/>
        <v>-2256937.3333333433</v>
      </c>
      <c r="P162" s="144">
        <f t="shared" si="23"/>
        <v>-1.4242137789304806E-2</v>
      </c>
    </row>
    <row r="163" spans="2:16" ht="16.5" customHeight="1">
      <c r="B163" s="63" t="s">
        <v>26</v>
      </c>
      <c r="C163" s="64" t="s">
        <v>42</v>
      </c>
      <c r="D163" s="64" t="s">
        <v>64</v>
      </c>
      <c r="E163" s="64" t="s">
        <v>319</v>
      </c>
      <c r="F163" s="122" t="s">
        <v>320</v>
      </c>
      <c r="G163" s="142">
        <v>71422000</v>
      </c>
      <c r="H163" s="143">
        <v>71422000</v>
      </c>
      <c r="I163" s="143">
        <v>0</v>
      </c>
      <c r="J163" s="143">
        <v>70059352</v>
      </c>
      <c r="K163" s="142">
        <f t="shared" si="18"/>
        <v>-1362648</v>
      </c>
      <c r="L163" s="144">
        <f t="shared" si="21"/>
        <v>-1.9078827252107192E-2</v>
      </c>
      <c r="M163" s="142">
        <f t="shared" si="19"/>
        <v>70059352</v>
      </c>
      <c r="N163" s="144" t="str">
        <f t="shared" si="22"/>
        <v/>
      </c>
      <c r="O163" s="142">
        <f t="shared" si="20"/>
        <v>-1362648</v>
      </c>
      <c r="P163" s="144">
        <f t="shared" si="23"/>
        <v>-1.9078827252107192E-2</v>
      </c>
    </row>
    <row r="164" spans="2:16" ht="16.5" customHeight="1">
      <c r="B164" s="63" t="s">
        <v>24</v>
      </c>
      <c r="C164" s="64" t="s">
        <v>40</v>
      </c>
      <c r="D164" s="64" t="s">
        <v>70</v>
      </c>
      <c r="E164" s="64" t="s">
        <v>321</v>
      </c>
      <c r="F164" s="122" t="s">
        <v>322</v>
      </c>
      <c r="G164" s="142">
        <v>14657000</v>
      </c>
      <c r="H164" s="143">
        <v>14657000</v>
      </c>
      <c r="I164" s="143">
        <v>14657000</v>
      </c>
      <c r="J164" s="143">
        <v>14657000</v>
      </c>
      <c r="K164" s="142">
        <f t="shared" si="18"/>
        <v>0</v>
      </c>
      <c r="L164" s="144">
        <f t="shared" si="21"/>
        <v>0</v>
      </c>
      <c r="M164" s="142">
        <f t="shared" si="19"/>
        <v>0</v>
      </c>
      <c r="N164" s="144">
        <f t="shared" si="22"/>
        <v>0</v>
      </c>
      <c r="O164" s="142">
        <f t="shared" si="20"/>
        <v>0</v>
      </c>
      <c r="P164" s="144">
        <f t="shared" si="23"/>
        <v>0</v>
      </c>
    </row>
    <row r="165" spans="2:16" ht="16.5" customHeight="1">
      <c r="B165" s="63" t="s">
        <v>26</v>
      </c>
      <c r="C165" s="64" t="s">
        <v>44</v>
      </c>
      <c r="D165" s="64" t="s">
        <v>66</v>
      </c>
      <c r="E165" s="64" t="s">
        <v>323</v>
      </c>
      <c r="F165" s="122" t="s">
        <v>324</v>
      </c>
      <c r="G165" s="142">
        <v>14444000</v>
      </c>
      <c r="H165" s="143">
        <v>14444000</v>
      </c>
      <c r="I165" s="143">
        <v>14444000</v>
      </c>
      <c r="J165" s="143">
        <v>14444000</v>
      </c>
      <c r="K165" s="142">
        <f t="shared" si="18"/>
        <v>0</v>
      </c>
      <c r="L165" s="144">
        <f t="shared" si="21"/>
        <v>0</v>
      </c>
      <c r="M165" s="142">
        <f t="shared" si="19"/>
        <v>0</v>
      </c>
      <c r="N165" s="144">
        <f t="shared" si="22"/>
        <v>0</v>
      </c>
      <c r="O165" s="142">
        <f t="shared" si="20"/>
        <v>0</v>
      </c>
      <c r="P165" s="144">
        <f t="shared" si="23"/>
        <v>0</v>
      </c>
    </row>
    <row r="166" spans="2:16" ht="16.5" customHeight="1">
      <c r="B166" s="63" t="s">
        <v>20</v>
      </c>
      <c r="C166" s="64" t="s">
        <v>30</v>
      </c>
      <c r="D166" s="64" t="s">
        <v>48</v>
      </c>
      <c r="E166" s="64" t="s">
        <v>325</v>
      </c>
      <c r="F166" s="122" t="s">
        <v>326</v>
      </c>
      <c r="G166" s="142">
        <v>16941000</v>
      </c>
      <c r="H166" s="143">
        <v>16941000</v>
      </c>
      <c r="I166" s="143">
        <v>16941000</v>
      </c>
      <c r="J166" s="143">
        <v>16941000</v>
      </c>
      <c r="K166" s="142">
        <f t="shared" si="18"/>
        <v>0</v>
      </c>
      <c r="L166" s="144">
        <f t="shared" si="21"/>
        <v>0</v>
      </c>
      <c r="M166" s="142">
        <f t="shared" si="19"/>
        <v>0</v>
      </c>
      <c r="N166" s="144">
        <f t="shared" si="22"/>
        <v>0</v>
      </c>
      <c r="O166" s="142">
        <f t="shared" si="20"/>
        <v>0</v>
      </c>
      <c r="P166" s="144">
        <f t="shared" si="23"/>
        <v>0</v>
      </c>
    </row>
    <row r="167" spans="2:16" ht="16.5" customHeight="1">
      <c r="B167" s="63" t="s">
        <v>22</v>
      </c>
      <c r="C167" s="64" t="s">
        <v>36</v>
      </c>
      <c r="D167" s="64" t="s">
        <v>54</v>
      </c>
      <c r="E167" s="64" t="s">
        <v>327</v>
      </c>
      <c r="F167" s="122" t="s">
        <v>328</v>
      </c>
      <c r="G167" s="142">
        <v>12068000</v>
      </c>
      <c r="H167" s="143">
        <v>12108000</v>
      </c>
      <c r="I167" s="143">
        <v>12529090</v>
      </c>
      <c r="J167" s="143">
        <v>12529091</v>
      </c>
      <c r="K167" s="142">
        <f t="shared" si="18"/>
        <v>421091</v>
      </c>
      <c r="L167" s="144">
        <f t="shared" si="21"/>
        <v>3.4777915427816317E-2</v>
      </c>
      <c r="M167" s="142">
        <f t="shared" si="19"/>
        <v>1</v>
      </c>
      <c r="N167" s="144">
        <f t="shared" si="22"/>
        <v>7.9814256262825156E-8</v>
      </c>
      <c r="O167" s="142">
        <f t="shared" si="20"/>
        <v>461091</v>
      </c>
      <c r="P167" s="144">
        <f t="shared" si="23"/>
        <v>3.8207739476300961E-2</v>
      </c>
    </row>
    <row r="168" spans="2:16" ht="16.5" customHeight="1">
      <c r="B168" s="63" t="s">
        <v>22</v>
      </c>
      <c r="C168" s="64" t="s">
        <v>38</v>
      </c>
      <c r="D168" s="64" t="s">
        <v>60</v>
      </c>
      <c r="E168" s="64" t="s">
        <v>329</v>
      </c>
      <c r="F168" s="122" t="s">
        <v>330</v>
      </c>
      <c r="G168" s="142">
        <v>18019000</v>
      </c>
      <c r="H168" s="143">
        <v>18019000</v>
      </c>
      <c r="I168" s="143">
        <v>17919926</v>
      </c>
      <c r="J168" s="143">
        <v>18019000</v>
      </c>
      <c r="K168" s="142">
        <f t="shared" si="18"/>
        <v>0</v>
      </c>
      <c r="L168" s="144">
        <f t="shared" si="21"/>
        <v>0</v>
      </c>
      <c r="M168" s="142">
        <f t="shared" si="19"/>
        <v>99074</v>
      </c>
      <c r="N168" s="144">
        <f t="shared" si="22"/>
        <v>5.5287058663077071E-3</v>
      </c>
      <c r="O168" s="142">
        <f t="shared" si="20"/>
        <v>0</v>
      </c>
      <c r="P168" s="144">
        <f t="shared" si="23"/>
        <v>0</v>
      </c>
    </row>
    <row r="169" spans="2:16" ht="16.5" customHeight="1">
      <c r="B169" s="63" t="s">
        <v>26</v>
      </c>
      <c r="C169" s="64" t="s">
        <v>44</v>
      </c>
      <c r="D169" s="64" t="s">
        <v>62</v>
      </c>
      <c r="E169" s="64" t="s">
        <v>331</v>
      </c>
      <c r="F169" s="122" t="s">
        <v>332</v>
      </c>
      <c r="G169" s="142">
        <v>12014000</v>
      </c>
      <c r="H169" s="143">
        <v>12014000</v>
      </c>
      <c r="I169" s="143">
        <v>12014000</v>
      </c>
      <c r="J169" s="143">
        <v>11943000</v>
      </c>
      <c r="K169" s="142">
        <f t="shared" si="18"/>
        <v>-71000</v>
      </c>
      <c r="L169" s="144">
        <f t="shared" si="21"/>
        <v>-5.9097719327451306E-3</v>
      </c>
      <c r="M169" s="142">
        <f t="shared" si="19"/>
        <v>-71000</v>
      </c>
      <c r="N169" s="144">
        <f t="shared" si="22"/>
        <v>-5.9097719327451306E-3</v>
      </c>
      <c r="O169" s="142">
        <f t="shared" si="20"/>
        <v>-71000</v>
      </c>
      <c r="P169" s="144">
        <f t="shared" si="23"/>
        <v>-5.9097719327451306E-3</v>
      </c>
    </row>
    <row r="170" spans="2:16" ht="16.5" customHeight="1">
      <c r="B170" s="63" t="s">
        <v>24</v>
      </c>
      <c r="C170" s="64" t="s">
        <v>40</v>
      </c>
      <c r="D170" s="64" t="s">
        <v>70</v>
      </c>
      <c r="E170" s="64" t="s">
        <v>333</v>
      </c>
      <c r="F170" s="122" t="s">
        <v>334</v>
      </c>
      <c r="G170" s="142">
        <v>20550000</v>
      </c>
      <c r="H170" s="143">
        <v>20550000</v>
      </c>
      <c r="I170" s="143">
        <v>21402000</v>
      </c>
      <c r="J170" s="143">
        <v>21402000</v>
      </c>
      <c r="K170" s="142">
        <f t="shared" si="18"/>
        <v>852000</v>
      </c>
      <c r="L170" s="144">
        <f t="shared" si="21"/>
        <v>4.1459854014598542E-2</v>
      </c>
      <c r="M170" s="142">
        <f t="shared" si="19"/>
        <v>0</v>
      </c>
      <c r="N170" s="144">
        <f t="shared" si="22"/>
        <v>0</v>
      </c>
      <c r="O170" s="142">
        <f t="shared" si="20"/>
        <v>852000</v>
      </c>
      <c r="P170" s="144">
        <f t="shared" si="23"/>
        <v>4.1459854014598542E-2</v>
      </c>
    </row>
    <row r="171" spans="2:16" ht="16.5" customHeight="1">
      <c r="B171" s="63" t="s">
        <v>20</v>
      </c>
      <c r="C171" s="64" t="s">
        <v>30</v>
      </c>
      <c r="D171" s="64" t="s">
        <v>48</v>
      </c>
      <c r="E171" s="64" t="s">
        <v>335</v>
      </c>
      <c r="F171" s="122" t="s">
        <v>336</v>
      </c>
      <c r="G171" s="142">
        <v>15544000</v>
      </c>
      <c r="H171" s="143">
        <v>15544000</v>
      </c>
      <c r="I171" s="143">
        <v>14224681</v>
      </c>
      <c r="J171" s="143">
        <v>14129737.890000001</v>
      </c>
      <c r="K171" s="142">
        <f t="shared" si="18"/>
        <v>-1414262.1099999994</v>
      </c>
      <c r="L171" s="144">
        <f t="shared" si="21"/>
        <v>-9.0984438368502271E-2</v>
      </c>
      <c r="M171" s="142">
        <f t="shared" si="19"/>
        <v>-94943.109999999404</v>
      </c>
      <c r="N171" s="144">
        <f t="shared" si="22"/>
        <v>-6.6745335097496668E-3</v>
      </c>
      <c r="O171" s="142">
        <f t="shared" si="20"/>
        <v>-1414262.1099999994</v>
      </c>
      <c r="P171" s="144">
        <f t="shared" si="23"/>
        <v>-9.0984438368502271E-2</v>
      </c>
    </row>
    <row r="172" spans="2:16" ht="16.5" customHeight="1">
      <c r="B172" s="63" t="s">
        <v>20</v>
      </c>
      <c r="C172" s="64" t="s">
        <v>32</v>
      </c>
      <c r="D172" s="64" t="s">
        <v>46</v>
      </c>
      <c r="E172" s="64" t="s">
        <v>337</v>
      </c>
      <c r="F172" s="122" t="s">
        <v>338</v>
      </c>
      <c r="G172" s="142">
        <v>41693000</v>
      </c>
      <c r="H172" s="143">
        <v>41692826</v>
      </c>
      <c r="I172" s="143">
        <v>41586838</v>
      </c>
      <c r="J172" s="143">
        <v>41586838</v>
      </c>
      <c r="K172" s="142">
        <f t="shared" ref="K172:K188" si="24">J172-H172</f>
        <v>-105988</v>
      </c>
      <c r="L172" s="144">
        <f t="shared" si="21"/>
        <v>-2.5421159985653165E-3</v>
      </c>
      <c r="M172" s="142">
        <f t="shared" ref="M172:M188" si="25">J172-I172</f>
        <v>0</v>
      </c>
      <c r="N172" s="144">
        <f t="shared" si="22"/>
        <v>0</v>
      </c>
      <c r="O172" s="142">
        <f t="shared" ref="O172:O188" si="26">J172-G172</f>
        <v>-106162</v>
      </c>
      <c r="P172" s="144">
        <f t="shared" si="23"/>
        <v>-2.5462787518288443E-3</v>
      </c>
    </row>
    <row r="173" spans="2:16" ht="16.5" customHeight="1">
      <c r="B173" s="63" t="s">
        <v>22</v>
      </c>
      <c r="C173" s="64" t="s">
        <v>36</v>
      </c>
      <c r="D173" s="64" t="s">
        <v>56</v>
      </c>
      <c r="E173" s="64" t="s">
        <v>339</v>
      </c>
      <c r="F173" s="122" t="s">
        <v>340</v>
      </c>
      <c r="G173" s="142">
        <v>23977000</v>
      </c>
      <c r="H173" s="143">
        <v>23976085</v>
      </c>
      <c r="I173" s="143">
        <v>23976085</v>
      </c>
      <c r="J173" s="143">
        <v>23976085</v>
      </c>
      <c r="K173" s="142">
        <f t="shared" si="24"/>
        <v>0</v>
      </c>
      <c r="L173" s="144">
        <f t="shared" si="21"/>
        <v>0</v>
      </c>
      <c r="M173" s="142">
        <f t="shared" si="25"/>
        <v>0</v>
      </c>
      <c r="N173" s="144">
        <f t="shared" si="22"/>
        <v>0</v>
      </c>
      <c r="O173" s="142">
        <f t="shared" si="26"/>
        <v>-915</v>
      </c>
      <c r="P173" s="144">
        <f t="shared" si="23"/>
        <v>-3.8161571506026608E-5</v>
      </c>
    </row>
    <row r="174" spans="2:16" ht="16.5" customHeight="1">
      <c r="B174" s="63" t="s">
        <v>24</v>
      </c>
      <c r="C174" s="64" t="s">
        <v>40</v>
      </c>
      <c r="D174" s="64" t="s">
        <v>70</v>
      </c>
      <c r="E174" s="64" t="s">
        <v>341</v>
      </c>
      <c r="F174" s="122" t="s">
        <v>342</v>
      </c>
      <c r="G174" s="142">
        <v>18597000</v>
      </c>
      <c r="H174" s="143">
        <v>18597000</v>
      </c>
      <c r="I174" s="143">
        <v>18597000</v>
      </c>
      <c r="J174" s="143">
        <v>18621743</v>
      </c>
      <c r="K174" s="142">
        <f t="shared" si="24"/>
        <v>24743</v>
      </c>
      <c r="L174" s="144">
        <f t="shared" si="21"/>
        <v>1.3304834113028983E-3</v>
      </c>
      <c r="M174" s="142">
        <f t="shared" si="25"/>
        <v>24743</v>
      </c>
      <c r="N174" s="144">
        <f t="shared" si="22"/>
        <v>1.3304834113028983E-3</v>
      </c>
      <c r="O174" s="142">
        <f t="shared" si="26"/>
        <v>24743</v>
      </c>
      <c r="P174" s="144">
        <f t="shared" si="23"/>
        <v>1.3304834113028983E-3</v>
      </c>
    </row>
    <row r="175" spans="2:16" ht="16.5" customHeight="1">
      <c r="B175" s="63" t="s">
        <v>24</v>
      </c>
      <c r="C175" s="64" t="s">
        <v>40</v>
      </c>
      <c r="D175" s="64" t="s">
        <v>70</v>
      </c>
      <c r="E175" s="64" t="s">
        <v>343</v>
      </c>
      <c r="F175" s="122" t="s">
        <v>344</v>
      </c>
      <c r="G175" s="142">
        <v>21369000</v>
      </c>
      <c r="H175" s="143">
        <v>21731653</v>
      </c>
      <c r="I175" s="143">
        <v>21731653</v>
      </c>
      <c r="J175" s="143">
        <v>21731652</v>
      </c>
      <c r="K175" s="142">
        <f t="shared" si="24"/>
        <v>-1</v>
      </c>
      <c r="L175" s="144">
        <f t="shared" si="21"/>
        <v>-4.6015827696126015E-8</v>
      </c>
      <c r="M175" s="142">
        <f t="shared" si="25"/>
        <v>-1</v>
      </c>
      <c r="N175" s="144">
        <f t="shared" si="22"/>
        <v>-4.6015827696126015E-8</v>
      </c>
      <c r="O175" s="142">
        <f t="shared" si="26"/>
        <v>362652</v>
      </c>
      <c r="P175" s="144">
        <f t="shared" si="23"/>
        <v>1.6970939211006598E-2</v>
      </c>
    </row>
    <row r="176" spans="2:16" ht="16.5" customHeight="1">
      <c r="B176" s="63" t="s">
        <v>20</v>
      </c>
      <c r="C176" s="64" t="s">
        <v>30</v>
      </c>
      <c r="D176" s="64" t="s">
        <v>52</v>
      </c>
      <c r="E176" s="64" t="s">
        <v>345</v>
      </c>
      <c r="F176" s="122" t="s">
        <v>346</v>
      </c>
      <c r="G176" s="142">
        <v>27049000</v>
      </c>
      <c r="H176" s="143">
        <v>24836171</v>
      </c>
      <c r="I176" s="143">
        <v>24836172</v>
      </c>
      <c r="J176" s="143">
        <v>22184492</v>
      </c>
      <c r="K176" s="142">
        <f t="shared" si="24"/>
        <v>-2651679</v>
      </c>
      <c r="L176" s="144">
        <f t="shared" si="21"/>
        <v>-0.1067668200545084</v>
      </c>
      <c r="M176" s="142">
        <f t="shared" si="25"/>
        <v>-2651680</v>
      </c>
      <c r="N176" s="144">
        <f t="shared" si="22"/>
        <v>-0.10676685601951863</v>
      </c>
      <c r="O176" s="142">
        <f t="shared" si="26"/>
        <v>-4864508</v>
      </c>
      <c r="P176" s="144">
        <f t="shared" si="23"/>
        <v>-0.17984058560390404</v>
      </c>
    </row>
    <row r="177" spans="1:17" ht="16.5" customHeight="1">
      <c r="B177" s="63" t="s">
        <v>22</v>
      </c>
      <c r="C177" s="64" t="s">
        <v>36</v>
      </c>
      <c r="D177" s="64" t="s">
        <v>56</v>
      </c>
      <c r="E177" s="64" t="s">
        <v>347</v>
      </c>
      <c r="F177" s="122" t="s">
        <v>348</v>
      </c>
      <c r="G177" s="142">
        <v>36137000</v>
      </c>
      <c r="H177" s="143">
        <v>36137000</v>
      </c>
      <c r="I177" s="143">
        <v>36137000</v>
      </c>
      <c r="J177" s="143">
        <v>36137000</v>
      </c>
      <c r="K177" s="142">
        <f t="shared" si="24"/>
        <v>0</v>
      </c>
      <c r="L177" s="144">
        <f t="shared" si="21"/>
        <v>0</v>
      </c>
      <c r="M177" s="142">
        <f t="shared" si="25"/>
        <v>0</v>
      </c>
      <c r="N177" s="144">
        <f t="shared" si="22"/>
        <v>0</v>
      </c>
      <c r="O177" s="142">
        <f t="shared" si="26"/>
        <v>0</v>
      </c>
      <c r="P177" s="144">
        <f t="shared" si="23"/>
        <v>0</v>
      </c>
    </row>
    <row r="178" spans="1:17" ht="16.5" customHeight="1">
      <c r="B178" s="63" t="s">
        <v>26</v>
      </c>
      <c r="C178" s="64" t="s">
        <v>42</v>
      </c>
      <c r="D178" s="64" t="s">
        <v>66</v>
      </c>
      <c r="E178" s="64" t="s">
        <v>349</v>
      </c>
      <c r="F178" s="122" t="s">
        <v>350</v>
      </c>
      <c r="G178" s="142">
        <v>9533000</v>
      </c>
      <c r="H178" s="143">
        <v>9533000</v>
      </c>
      <c r="I178" s="143">
        <v>9533000</v>
      </c>
      <c r="J178" s="143">
        <v>9533000</v>
      </c>
      <c r="K178" s="142">
        <f t="shared" si="24"/>
        <v>0</v>
      </c>
      <c r="L178" s="144">
        <f t="shared" si="21"/>
        <v>0</v>
      </c>
      <c r="M178" s="142">
        <f t="shared" si="25"/>
        <v>0</v>
      </c>
      <c r="N178" s="144">
        <f t="shared" si="22"/>
        <v>0</v>
      </c>
      <c r="O178" s="142">
        <f t="shared" si="26"/>
        <v>0</v>
      </c>
      <c r="P178" s="144">
        <f t="shared" si="23"/>
        <v>0</v>
      </c>
    </row>
    <row r="179" spans="1:17" ht="16.5" customHeight="1">
      <c r="B179" s="63" t="s">
        <v>26</v>
      </c>
      <c r="C179" s="64" t="s">
        <v>42</v>
      </c>
      <c r="D179" s="64" t="s">
        <v>64</v>
      </c>
      <c r="E179" s="64" t="s">
        <v>351</v>
      </c>
      <c r="F179" s="122" t="s">
        <v>352</v>
      </c>
      <c r="G179" s="142">
        <v>58609000</v>
      </c>
      <c r="H179" s="143">
        <v>58609000</v>
      </c>
      <c r="I179" s="143">
        <v>58609000</v>
      </c>
      <c r="J179" s="143">
        <v>58609000</v>
      </c>
      <c r="K179" s="142">
        <f t="shared" si="24"/>
        <v>0</v>
      </c>
      <c r="L179" s="144">
        <f t="shared" si="21"/>
        <v>0</v>
      </c>
      <c r="M179" s="142">
        <f t="shared" si="25"/>
        <v>0</v>
      </c>
      <c r="N179" s="144">
        <f t="shared" si="22"/>
        <v>0</v>
      </c>
      <c r="O179" s="142">
        <f t="shared" si="26"/>
        <v>0</v>
      </c>
      <c r="P179" s="144">
        <f t="shared" si="23"/>
        <v>0</v>
      </c>
    </row>
    <row r="180" spans="1:17" ht="16.5" customHeight="1">
      <c r="B180" s="63" t="s">
        <v>24</v>
      </c>
      <c r="C180" s="64" t="s">
        <v>40</v>
      </c>
      <c r="D180" s="64" t="s">
        <v>70</v>
      </c>
      <c r="E180" s="64" t="s">
        <v>353</v>
      </c>
      <c r="F180" s="122" t="s">
        <v>354</v>
      </c>
      <c r="G180" s="142">
        <v>63847000</v>
      </c>
      <c r="H180" s="143">
        <v>59772631</v>
      </c>
      <c r="I180" s="143">
        <v>58055839.352331609</v>
      </c>
      <c r="J180" s="143">
        <v>58054388.243523315</v>
      </c>
      <c r="K180" s="142">
        <f t="shared" si="24"/>
        <v>-1718242.7564766854</v>
      </c>
      <c r="L180" s="144">
        <f t="shared" si="21"/>
        <v>-2.8746312948424262E-2</v>
      </c>
      <c r="M180" s="142">
        <f t="shared" si="25"/>
        <v>-1451.1088082939386</v>
      </c>
      <c r="N180" s="144">
        <f t="shared" si="22"/>
        <v>-2.4995053460296926E-5</v>
      </c>
      <c r="O180" s="142">
        <f t="shared" si="26"/>
        <v>-5792611.7564766854</v>
      </c>
      <c r="P180" s="144">
        <f t="shared" si="23"/>
        <v>-9.0726451618348317E-2</v>
      </c>
    </row>
    <row r="181" spans="1:17" ht="16.5" customHeight="1">
      <c r="B181" s="63" t="s">
        <v>20</v>
      </c>
      <c r="C181" s="64" t="s">
        <v>30</v>
      </c>
      <c r="D181" s="64" t="s">
        <v>48</v>
      </c>
      <c r="E181" s="64" t="s">
        <v>355</v>
      </c>
      <c r="F181" s="122" t="s">
        <v>356</v>
      </c>
      <c r="G181" s="142">
        <v>24944000</v>
      </c>
      <c r="H181" s="143">
        <v>24944000</v>
      </c>
      <c r="I181" s="143">
        <v>24944000</v>
      </c>
      <c r="J181" s="143">
        <v>24533578</v>
      </c>
      <c r="K181" s="142">
        <f t="shared" si="24"/>
        <v>-410422</v>
      </c>
      <c r="L181" s="144">
        <f t="shared" si="21"/>
        <v>-1.6453736369467606E-2</v>
      </c>
      <c r="M181" s="142">
        <f t="shared" si="25"/>
        <v>-410422</v>
      </c>
      <c r="N181" s="144">
        <f t="shared" si="22"/>
        <v>-1.6453736369467606E-2</v>
      </c>
      <c r="O181" s="142">
        <f t="shared" si="26"/>
        <v>-410422</v>
      </c>
      <c r="P181" s="144">
        <f t="shared" si="23"/>
        <v>-1.6453736369467606E-2</v>
      </c>
    </row>
    <row r="182" spans="1:17" ht="16.5" customHeight="1">
      <c r="B182" s="63" t="s">
        <v>26</v>
      </c>
      <c r="C182" s="64" t="s">
        <v>44</v>
      </c>
      <c r="D182" s="64" t="s">
        <v>66</v>
      </c>
      <c r="E182" s="64" t="s">
        <v>357</v>
      </c>
      <c r="F182" s="122" t="s">
        <v>358</v>
      </c>
      <c r="G182" s="142">
        <v>31915000</v>
      </c>
      <c r="H182" s="143">
        <v>31915000</v>
      </c>
      <c r="I182" s="143">
        <v>31915000</v>
      </c>
      <c r="J182" s="143">
        <v>31915000</v>
      </c>
      <c r="K182" s="142">
        <f t="shared" si="24"/>
        <v>0</v>
      </c>
      <c r="L182" s="144">
        <f t="shared" si="21"/>
        <v>0</v>
      </c>
      <c r="M182" s="142">
        <f t="shared" si="25"/>
        <v>0</v>
      </c>
      <c r="N182" s="144">
        <f t="shared" si="22"/>
        <v>0</v>
      </c>
      <c r="O182" s="142">
        <f t="shared" si="26"/>
        <v>0</v>
      </c>
      <c r="P182" s="144">
        <f t="shared" si="23"/>
        <v>0</v>
      </c>
    </row>
    <row r="183" spans="1:17" ht="16.5" customHeight="1">
      <c r="B183" s="63" t="s">
        <v>26</v>
      </c>
      <c r="C183" s="64" t="s">
        <v>42</v>
      </c>
      <c r="D183" s="64" t="s">
        <v>66</v>
      </c>
      <c r="E183" s="64" t="s">
        <v>359</v>
      </c>
      <c r="F183" s="122" t="s">
        <v>360</v>
      </c>
      <c r="G183" s="142">
        <v>8485000</v>
      </c>
      <c r="H183" s="143">
        <v>8485000</v>
      </c>
      <c r="I183" s="143">
        <v>8485500</v>
      </c>
      <c r="J183" s="143">
        <v>8486158</v>
      </c>
      <c r="K183" s="142">
        <f t="shared" si="24"/>
        <v>1158</v>
      </c>
      <c r="L183" s="144">
        <f t="shared" si="21"/>
        <v>1.3647613435474365E-4</v>
      </c>
      <c r="M183" s="142">
        <f t="shared" si="25"/>
        <v>658</v>
      </c>
      <c r="N183" s="144">
        <f t="shared" si="22"/>
        <v>7.7544045725060391E-5</v>
      </c>
      <c r="O183" s="142">
        <f t="shared" si="26"/>
        <v>1158</v>
      </c>
      <c r="P183" s="144">
        <f t="shared" si="23"/>
        <v>1.3647613435474365E-4</v>
      </c>
    </row>
    <row r="184" spans="1:17" ht="16.5" customHeight="1">
      <c r="B184" s="63" t="s">
        <v>20</v>
      </c>
      <c r="C184" s="64" t="s">
        <v>30</v>
      </c>
      <c r="D184" s="64" t="s">
        <v>52</v>
      </c>
      <c r="E184" s="64" t="s">
        <v>361</v>
      </c>
      <c r="F184" s="122" t="s">
        <v>362</v>
      </c>
      <c r="G184" s="142">
        <v>33368000</v>
      </c>
      <c r="H184" s="143">
        <v>33821066</v>
      </c>
      <c r="I184" s="143">
        <v>33021066</v>
      </c>
      <c r="J184" s="143">
        <v>33821066</v>
      </c>
      <c r="K184" s="142">
        <f t="shared" si="24"/>
        <v>0</v>
      </c>
      <c r="L184" s="144">
        <f t="shared" si="21"/>
        <v>0</v>
      </c>
      <c r="M184" s="142">
        <f t="shared" si="25"/>
        <v>800000</v>
      </c>
      <c r="N184" s="144">
        <f t="shared" si="22"/>
        <v>2.4226958633013242E-2</v>
      </c>
      <c r="O184" s="142">
        <f t="shared" si="26"/>
        <v>453066</v>
      </c>
      <c r="P184" s="144">
        <f t="shared" si="23"/>
        <v>1.3577859026612323E-2</v>
      </c>
    </row>
    <row r="185" spans="1:17" ht="16.5" customHeight="1">
      <c r="B185" s="63" t="s">
        <v>26</v>
      </c>
      <c r="C185" s="64" t="s">
        <v>42</v>
      </c>
      <c r="D185" s="64" t="s">
        <v>66</v>
      </c>
      <c r="E185" s="64" t="s">
        <v>363</v>
      </c>
      <c r="F185" s="122" t="s">
        <v>364</v>
      </c>
      <c r="G185" s="142">
        <v>9561000</v>
      </c>
      <c r="H185" s="143">
        <v>9561000</v>
      </c>
      <c r="I185" s="143">
        <v>9561000</v>
      </c>
      <c r="J185" s="143">
        <v>9561000</v>
      </c>
      <c r="K185" s="142">
        <f t="shared" si="24"/>
        <v>0</v>
      </c>
      <c r="L185" s="144">
        <f t="shared" si="21"/>
        <v>0</v>
      </c>
      <c r="M185" s="142">
        <f t="shared" si="25"/>
        <v>0</v>
      </c>
      <c r="N185" s="144">
        <f t="shared" si="22"/>
        <v>0</v>
      </c>
      <c r="O185" s="142">
        <f t="shared" si="26"/>
        <v>0</v>
      </c>
      <c r="P185" s="144">
        <f t="shared" si="23"/>
        <v>0</v>
      </c>
    </row>
    <row r="186" spans="1:17" ht="16.5" customHeight="1">
      <c r="B186" s="63" t="s">
        <v>22</v>
      </c>
      <c r="C186" s="64" t="s">
        <v>36</v>
      </c>
      <c r="D186" s="64" t="s">
        <v>56</v>
      </c>
      <c r="E186" s="64" t="s">
        <v>365</v>
      </c>
      <c r="F186" s="122" t="s">
        <v>366</v>
      </c>
      <c r="G186" s="142">
        <v>75112000</v>
      </c>
      <c r="H186" s="143">
        <v>71377826</v>
      </c>
      <c r="I186" s="143">
        <v>71377826</v>
      </c>
      <c r="J186" s="143">
        <v>71377826</v>
      </c>
      <c r="K186" s="142">
        <f t="shared" si="24"/>
        <v>0</v>
      </c>
      <c r="L186" s="144">
        <f t="shared" si="21"/>
        <v>0</v>
      </c>
      <c r="M186" s="142">
        <f t="shared" si="25"/>
        <v>0</v>
      </c>
      <c r="N186" s="144">
        <f t="shared" si="22"/>
        <v>0</v>
      </c>
      <c r="O186" s="142">
        <f t="shared" si="26"/>
        <v>-3734174</v>
      </c>
      <c r="P186" s="144">
        <f t="shared" si="23"/>
        <v>-4.9714745979337525E-2</v>
      </c>
    </row>
    <row r="187" spans="1:17" ht="16.5" customHeight="1">
      <c r="B187" s="63" t="s">
        <v>22</v>
      </c>
      <c r="C187" s="64" t="s">
        <v>36</v>
      </c>
      <c r="D187" s="64" t="s">
        <v>56</v>
      </c>
      <c r="E187" s="64" t="s">
        <v>367</v>
      </c>
      <c r="F187" s="122" t="s">
        <v>368</v>
      </c>
      <c r="G187" s="142">
        <v>37193000</v>
      </c>
      <c r="H187" s="143">
        <v>37193000</v>
      </c>
      <c r="I187" s="143">
        <v>37193000</v>
      </c>
      <c r="J187" s="143">
        <v>37193000</v>
      </c>
      <c r="K187" s="142">
        <f t="shared" si="24"/>
        <v>0</v>
      </c>
      <c r="L187" s="144">
        <f t="shared" si="21"/>
        <v>0</v>
      </c>
      <c r="M187" s="142">
        <f t="shared" si="25"/>
        <v>0</v>
      </c>
      <c r="N187" s="144">
        <f t="shared" si="22"/>
        <v>0</v>
      </c>
      <c r="O187" s="142">
        <f t="shared" si="26"/>
        <v>0</v>
      </c>
      <c r="P187" s="144">
        <f t="shared" si="23"/>
        <v>0</v>
      </c>
    </row>
    <row r="188" spans="1:17" ht="16.5" customHeight="1" thickBot="1">
      <c r="B188" s="67" t="s">
        <v>20</v>
      </c>
      <c r="C188" s="68" t="s">
        <v>32</v>
      </c>
      <c r="D188" s="68" t="s">
        <v>46</v>
      </c>
      <c r="E188" s="68" t="s">
        <v>369</v>
      </c>
      <c r="F188" s="131" t="s">
        <v>370</v>
      </c>
      <c r="G188" s="145">
        <v>12127000</v>
      </c>
      <c r="H188" s="146">
        <v>12127000</v>
      </c>
      <c r="I188" s="146">
        <v>12127000</v>
      </c>
      <c r="J188" s="146">
        <v>12127000</v>
      </c>
      <c r="K188" s="145">
        <f t="shared" si="24"/>
        <v>0</v>
      </c>
      <c r="L188" s="147">
        <f t="shared" si="21"/>
        <v>0</v>
      </c>
      <c r="M188" s="145">
        <f t="shared" si="25"/>
        <v>0</v>
      </c>
      <c r="N188" s="147">
        <f t="shared" si="22"/>
        <v>0</v>
      </c>
      <c r="O188" s="145">
        <f t="shared" si="26"/>
        <v>0</v>
      </c>
      <c r="P188" s="147">
        <f t="shared" si="23"/>
        <v>0</v>
      </c>
    </row>
    <row r="189" spans="1:17">
      <c r="E189" s="42"/>
      <c r="F189" s="42"/>
      <c r="G189" s="42"/>
      <c r="H189" s="42"/>
      <c r="I189" s="42"/>
      <c r="Q189" s="89"/>
    </row>
    <row r="190" spans="1:17" ht="15" customHeight="1">
      <c r="A190" s="189"/>
      <c r="B190" s="189"/>
      <c r="C190" s="189"/>
      <c r="D190" s="189"/>
      <c r="E190" s="190" t="s">
        <v>371</v>
      </c>
      <c r="F190" s="189"/>
      <c r="G190" s="189"/>
      <c r="H190" s="189"/>
      <c r="I190" s="189"/>
      <c r="J190" s="189"/>
      <c r="K190" s="189"/>
      <c r="L190" s="189"/>
      <c r="M190" s="189"/>
      <c r="N190" s="189"/>
      <c r="O190" s="189"/>
      <c r="P190" s="189"/>
      <c r="Q190" s="267"/>
    </row>
    <row r="191" spans="1:17">
      <c r="F191" s="42"/>
      <c r="G191" s="42"/>
      <c r="H191" s="42"/>
      <c r="I191" s="42"/>
      <c r="Q191" s="3"/>
    </row>
    <row r="192" spans="1:17" ht="15" customHeight="1">
      <c r="E192" s="57" t="s">
        <v>385</v>
      </c>
      <c r="F192" s="57"/>
      <c r="G192" s="57"/>
      <c r="H192" s="57"/>
      <c r="I192" s="57"/>
      <c r="J192" s="57"/>
      <c r="K192" s="57"/>
      <c r="L192" s="57"/>
      <c r="M192" s="57"/>
      <c r="N192" s="57"/>
      <c r="O192" s="57"/>
      <c r="P192" s="57"/>
    </row>
    <row r="193" spans="5:16" ht="30" customHeight="1">
      <c r="E193" s="298" t="s">
        <v>386</v>
      </c>
      <c r="F193" s="298"/>
      <c r="G193" s="298"/>
      <c r="H193" s="298"/>
      <c r="I193" s="298"/>
      <c r="J193" s="298"/>
      <c r="K193" s="298"/>
      <c r="L193" s="298"/>
      <c r="M193" s="298"/>
      <c r="N193" s="298"/>
      <c r="O193" s="298"/>
      <c r="P193" s="298"/>
    </row>
    <row r="194" spans="5:16">
      <c r="E194" s="41" t="s">
        <v>373</v>
      </c>
      <c r="F194" s="42"/>
      <c r="G194" s="42"/>
      <c r="H194" s="42"/>
      <c r="I194" s="42"/>
    </row>
    <row r="195" spans="5:16">
      <c r="F195" s="42"/>
      <c r="G195" s="42"/>
      <c r="H195" s="42"/>
      <c r="I195" s="42"/>
    </row>
    <row r="196" spans="5:16">
      <c r="F196" s="42"/>
      <c r="G196" s="42"/>
      <c r="H196" s="42"/>
      <c r="I196" s="42"/>
    </row>
  </sheetData>
  <sheetProtection password="DCA1" sheet="1" objects="1" scenarios="1"/>
  <autoFilter ref="A11:Q11"/>
  <mergeCells count="4">
    <mergeCell ref="A1:P3"/>
    <mergeCell ref="A4:P5"/>
    <mergeCell ref="G10:G11"/>
    <mergeCell ref="E193:P193"/>
  </mergeCells>
  <conditionalFormatting sqref="P12:P188">
    <cfRule type="iconSet" priority="3">
      <iconSet iconSet="3Arrows">
        <cfvo type="percent" val="0"/>
        <cfvo type="num" val="0"/>
        <cfvo type="num" val="0" gte="0"/>
      </iconSet>
    </cfRule>
  </conditionalFormatting>
  <conditionalFormatting sqref="N12:N188">
    <cfRule type="iconSet" priority="2">
      <iconSet iconSet="3Arrows">
        <cfvo type="percent" val="0"/>
        <cfvo type="num" val="0"/>
        <cfvo type="num" val="0" gte="0"/>
      </iconSet>
    </cfRule>
  </conditionalFormatting>
  <conditionalFormatting sqref="L12:L188">
    <cfRule type="iconSet" priority="1">
      <iconSet iconSet="3Arrows">
        <cfvo type="percent" val="0"/>
        <cfvo type="num" val="0"/>
        <cfvo type="num" val="0" gte="0"/>
      </iconSet>
    </cfRule>
  </conditionalFormatting>
  <pageMargins left="0.70866141732283472" right="0.70866141732283472" top="0.74803149606299213" bottom="0.74803149606299213" header="0.31496062992125984" footer="0.31496062992125984"/>
  <pageSetup paperSize="9" scale="2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Q196"/>
  <sheetViews>
    <sheetView showGridLines="0" zoomScale="70" zoomScaleNormal="70" workbookViewId="0">
      <selection activeCell="O12" sqref="O12"/>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5703125" style="40" customWidth="1" collapsed="1"/>
    <col min="6" max="6" width="55.7109375" style="40" customWidth="1"/>
    <col min="7" max="8" width="20.7109375" style="40" customWidth="1"/>
    <col min="9" max="9" width="20.28515625" style="40" customWidth="1"/>
    <col min="10" max="16" width="20.7109375" style="3" customWidth="1"/>
    <col min="17" max="17" width="9.140625" style="40" customWidth="1"/>
    <col min="18" max="16384" width="8.85546875" style="40"/>
  </cols>
  <sheetData>
    <row r="1" spans="1:17" ht="9.9499999999999993" customHeight="1">
      <c r="A1" s="294" t="s">
        <v>0</v>
      </c>
      <c r="B1" s="294"/>
      <c r="C1" s="294"/>
      <c r="D1" s="294"/>
      <c r="E1" s="294"/>
      <c r="F1" s="294"/>
      <c r="G1" s="294"/>
      <c r="H1" s="294"/>
      <c r="I1" s="294"/>
      <c r="J1" s="294"/>
      <c r="K1" s="294"/>
      <c r="L1" s="294"/>
      <c r="M1" s="294"/>
      <c r="N1" s="294"/>
      <c r="O1" s="294"/>
      <c r="P1" s="294"/>
      <c r="Q1" s="212"/>
    </row>
    <row r="2" spans="1:17" ht="9.9499999999999993" customHeight="1">
      <c r="A2" s="294"/>
      <c r="B2" s="294"/>
      <c r="C2" s="294"/>
      <c r="D2" s="294"/>
      <c r="E2" s="294"/>
      <c r="F2" s="294"/>
      <c r="G2" s="294"/>
      <c r="H2" s="294"/>
      <c r="I2" s="294"/>
      <c r="J2" s="294"/>
      <c r="K2" s="294"/>
      <c r="L2" s="294"/>
      <c r="M2" s="294"/>
      <c r="N2" s="294"/>
      <c r="O2" s="294"/>
      <c r="P2" s="294"/>
      <c r="Q2" s="212"/>
    </row>
    <row r="3" spans="1:17" ht="9.9499999999999993" customHeight="1">
      <c r="A3" s="294"/>
      <c r="B3" s="294"/>
      <c r="C3" s="294"/>
      <c r="D3" s="294"/>
      <c r="E3" s="294"/>
      <c r="F3" s="294"/>
      <c r="G3" s="294"/>
      <c r="H3" s="294"/>
      <c r="I3" s="294"/>
      <c r="J3" s="294"/>
      <c r="K3" s="294"/>
      <c r="L3" s="294"/>
      <c r="M3" s="294"/>
      <c r="N3" s="294"/>
      <c r="O3" s="294"/>
      <c r="P3" s="294"/>
      <c r="Q3" s="212"/>
    </row>
    <row r="4" spans="1:17" ht="15.75">
      <c r="A4" s="295"/>
      <c r="B4" s="295"/>
      <c r="C4" s="295"/>
      <c r="D4" s="295"/>
      <c r="E4" s="295"/>
      <c r="F4" s="295"/>
      <c r="G4" s="295"/>
      <c r="H4" s="295"/>
      <c r="I4" s="295"/>
      <c r="J4" s="295"/>
      <c r="K4" s="295"/>
      <c r="L4" s="295"/>
      <c r="M4" s="295"/>
      <c r="N4" s="295"/>
      <c r="O4" s="295"/>
      <c r="P4" s="295"/>
      <c r="Q4" s="212"/>
    </row>
    <row r="5" spans="1:17" ht="9.9499999999999993" customHeight="1">
      <c r="A5" s="189"/>
      <c r="B5" s="189"/>
      <c r="C5" s="189"/>
      <c r="D5" s="189"/>
      <c r="E5" s="189"/>
      <c r="F5" s="189"/>
      <c r="G5" s="189"/>
      <c r="H5" s="189"/>
      <c r="I5" s="189"/>
      <c r="J5" s="189"/>
      <c r="K5" s="189"/>
      <c r="L5" s="189"/>
      <c r="M5" s="189"/>
      <c r="N5" s="189"/>
      <c r="O5" s="189"/>
      <c r="P5" s="189"/>
      <c r="Q5" s="212"/>
    </row>
    <row r="6" spans="1:17" ht="9.9499999999999993" customHeight="1">
      <c r="A6" s="189"/>
      <c r="B6" s="189"/>
      <c r="C6" s="189"/>
      <c r="D6" s="189"/>
      <c r="E6" s="189"/>
      <c r="F6" s="189"/>
      <c r="G6" s="189"/>
      <c r="H6" s="189"/>
      <c r="I6" s="189"/>
      <c r="J6" s="189"/>
      <c r="K6" s="189"/>
      <c r="L6" s="189"/>
      <c r="M6" s="189"/>
      <c r="N6" s="189"/>
      <c r="O6" s="189"/>
      <c r="P6" s="189"/>
      <c r="Q6" s="212"/>
    </row>
    <row r="7" spans="1:17" ht="15" customHeight="1"/>
    <row r="8" spans="1:17" ht="15" customHeight="1">
      <c r="A8" s="203"/>
      <c r="B8" s="203"/>
      <c r="C8" s="203"/>
      <c r="D8" s="203"/>
      <c r="E8" s="190" t="s">
        <v>468</v>
      </c>
      <c r="F8" s="203"/>
      <c r="G8" s="203"/>
      <c r="H8" s="203"/>
      <c r="I8" s="203"/>
      <c r="J8" s="203"/>
      <c r="K8" s="203"/>
      <c r="L8" s="203"/>
      <c r="M8" s="203"/>
      <c r="N8" s="203"/>
      <c r="O8" s="203"/>
      <c r="P8" s="203"/>
      <c r="Q8" s="203"/>
    </row>
    <row r="9" spans="1:17" s="5" customFormat="1" ht="16.5" customHeight="1" thickBot="1">
      <c r="A9" s="193"/>
      <c r="B9" s="193"/>
      <c r="C9" s="193"/>
      <c r="D9" s="193"/>
      <c r="E9" s="194"/>
      <c r="F9" s="194"/>
      <c r="G9" s="194"/>
      <c r="H9" s="193"/>
      <c r="I9" s="193"/>
      <c r="J9" s="204"/>
      <c r="K9" s="204"/>
      <c r="L9" s="204"/>
      <c r="M9" s="204"/>
      <c r="N9" s="204"/>
      <c r="O9" s="204"/>
      <c r="P9" s="204"/>
    </row>
    <row r="10" spans="1:17" ht="60" customHeight="1" thickBot="1">
      <c r="E10" s="42"/>
      <c r="F10" s="42"/>
      <c r="G10" s="296" t="s">
        <v>4</v>
      </c>
      <c r="H10" s="137" t="s">
        <v>5</v>
      </c>
      <c r="I10" s="137" t="s">
        <v>6</v>
      </c>
      <c r="J10" s="137" t="s">
        <v>7</v>
      </c>
      <c r="K10" s="137" t="s">
        <v>8</v>
      </c>
      <c r="L10" s="137" t="s">
        <v>374</v>
      </c>
      <c r="M10" s="137" t="s">
        <v>9</v>
      </c>
      <c r="N10" s="138" t="s">
        <v>376</v>
      </c>
      <c r="O10" s="92" t="s">
        <v>10</v>
      </c>
      <c r="P10" s="92" t="s">
        <v>377</v>
      </c>
    </row>
    <row r="11" spans="1:17" ht="15.75" thickBot="1">
      <c r="B11" s="75" t="s">
        <v>417</v>
      </c>
      <c r="C11" s="76" t="s">
        <v>457</v>
      </c>
      <c r="D11" s="77" t="s">
        <v>419</v>
      </c>
      <c r="E11" s="76" t="s">
        <v>11</v>
      </c>
      <c r="F11" s="77" t="s">
        <v>12</v>
      </c>
      <c r="G11" s="297"/>
      <c r="H11" s="44" t="s">
        <v>17</v>
      </c>
      <c r="I11" s="44" t="s">
        <v>17</v>
      </c>
      <c r="J11" s="44" t="s">
        <v>17</v>
      </c>
      <c r="K11" s="44" t="s">
        <v>17</v>
      </c>
      <c r="L11" s="44" t="s">
        <v>375</v>
      </c>
      <c r="M11" s="44" t="s">
        <v>17</v>
      </c>
      <c r="N11" s="44" t="s">
        <v>375</v>
      </c>
      <c r="O11" s="259" t="s">
        <v>17</v>
      </c>
      <c r="P11" s="44" t="s">
        <v>375</v>
      </c>
    </row>
    <row r="12" spans="1:17" ht="16.5" customHeight="1">
      <c r="B12" s="59"/>
      <c r="C12" s="64"/>
      <c r="D12" s="66"/>
      <c r="E12" s="60" t="s">
        <v>1</v>
      </c>
      <c r="F12" s="62" t="s">
        <v>3</v>
      </c>
      <c r="G12" s="139">
        <v>5343098399.4264822</v>
      </c>
      <c r="H12" s="140">
        <v>5359508698.9791813</v>
      </c>
      <c r="I12" s="140">
        <v>5272877715.23032</v>
      </c>
      <c r="J12" s="140">
        <v>5327778323.2534637</v>
      </c>
      <c r="K12" s="139">
        <f>J12-H12</f>
        <v>-31730375.725717545</v>
      </c>
      <c r="L12" s="141">
        <f>IFERROR(K12/H12,"")</f>
        <v>-5.9203888841081994E-3</v>
      </c>
      <c r="M12" s="139">
        <f>J12-I12</f>
        <v>54900608.023143768</v>
      </c>
      <c r="N12" s="141">
        <f>IFERROR(M12/I12,"")</f>
        <v>1.0411887206215194E-2</v>
      </c>
      <c r="O12" s="139">
        <f>J12-G12</f>
        <v>-15320076.173018456</v>
      </c>
      <c r="P12" s="141">
        <f>IFERROR(O12/G12,"")</f>
        <v>-2.8672644648773233E-3</v>
      </c>
    </row>
    <row r="13" spans="1:17" ht="16.5" customHeight="1">
      <c r="B13" s="63" t="s">
        <v>20</v>
      </c>
      <c r="C13" s="65"/>
      <c r="D13" s="66"/>
      <c r="E13" s="64" t="s">
        <v>19</v>
      </c>
      <c r="F13" s="66" t="s">
        <v>20</v>
      </c>
      <c r="G13" s="142">
        <v>1666430773.2673576</v>
      </c>
      <c r="H13" s="143">
        <v>1771649267.3967032</v>
      </c>
      <c r="I13" s="143">
        <v>1715310867.5029736</v>
      </c>
      <c r="J13" s="143">
        <v>1712069898.2965672</v>
      </c>
      <c r="K13" s="142">
        <f t="shared" ref="K13:K76" si="0">J13-H13</f>
        <v>-59579369.100136042</v>
      </c>
      <c r="L13" s="144">
        <f t="shared" ref="L13:L76" si="1">IFERROR(K13/H13,"")</f>
        <v>-3.3629325056918943E-2</v>
      </c>
      <c r="M13" s="142">
        <f>J13-I13</f>
        <v>-3240969.2064063549</v>
      </c>
      <c r="N13" s="144">
        <f t="shared" ref="N13:N76" si="2">IFERROR(M13/I13,"")</f>
        <v>-1.8894354765701014E-3</v>
      </c>
      <c r="O13" s="142">
        <f t="shared" ref="O13:O76" si="3">J13-G13</f>
        <v>45639125.029209614</v>
      </c>
      <c r="P13" s="144">
        <f t="shared" ref="P13:P76" si="4">IFERROR(O13/G13,"")</f>
        <v>2.7387351314765596E-2</v>
      </c>
    </row>
    <row r="14" spans="1:17" ht="16.5" customHeight="1">
      <c r="B14" s="63" t="s">
        <v>22</v>
      </c>
      <c r="C14" s="65"/>
      <c r="D14" s="66"/>
      <c r="E14" s="64" t="s">
        <v>21</v>
      </c>
      <c r="F14" s="66" t="s">
        <v>22</v>
      </c>
      <c r="G14" s="142">
        <v>1753020704.0191252</v>
      </c>
      <c r="H14" s="143">
        <v>1795865889.8324776</v>
      </c>
      <c r="I14" s="143">
        <v>1821623426.4116821</v>
      </c>
      <c r="J14" s="143">
        <v>1820706303.8033733</v>
      </c>
      <c r="K14" s="142">
        <f t="shared" si="0"/>
        <v>24840413.970895767</v>
      </c>
      <c r="L14" s="144">
        <f t="shared" si="1"/>
        <v>1.3831998319881746E-2</v>
      </c>
      <c r="M14" s="142">
        <f>J14-I14</f>
        <v>-917122.60830879211</v>
      </c>
      <c r="N14" s="144">
        <f t="shared" si="2"/>
        <v>-5.0346443453210443E-4</v>
      </c>
      <c r="O14" s="142">
        <f t="shared" si="3"/>
        <v>67685599.784248114</v>
      </c>
      <c r="P14" s="144">
        <f t="shared" si="4"/>
        <v>3.8610838781918726E-2</v>
      </c>
    </row>
    <row r="15" spans="1:17" ht="16.5" customHeight="1">
      <c r="B15" s="63" t="s">
        <v>24</v>
      </c>
      <c r="C15" s="65"/>
      <c r="D15" s="66"/>
      <c r="E15" s="64" t="s">
        <v>23</v>
      </c>
      <c r="F15" s="66" t="s">
        <v>24</v>
      </c>
      <c r="G15" s="142">
        <v>843716671</v>
      </c>
      <c r="H15" s="143">
        <v>813600791.75</v>
      </c>
      <c r="I15" s="143">
        <v>806896027.31566501</v>
      </c>
      <c r="J15" s="143">
        <v>802118224.22352338</v>
      </c>
      <c r="K15" s="142">
        <f t="shared" si="0"/>
        <v>-11482567.526476622</v>
      </c>
      <c r="L15" s="144">
        <f t="shared" si="1"/>
        <v>-1.4113269852870225E-2</v>
      </c>
      <c r="M15" s="142">
        <f t="shared" ref="M15:M78" si="5">J15-I15</f>
        <v>-4777803.0921416283</v>
      </c>
      <c r="N15" s="144">
        <f t="shared" si="2"/>
        <v>-5.9212128085896609E-3</v>
      </c>
      <c r="O15" s="142">
        <f t="shared" si="3"/>
        <v>-41598446.776476622</v>
      </c>
      <c r="P15" s="144">
        <f t="shared" si="4"/>
        <v>-4.9303810397835109E-2</v>
      </c>
    </row>
    <row r="16" spans="1:17" ht="16.5" customHeight="1">
      <c r="B16" s="63" t="s">
        <v>26</v>
      </c>
      <c r="C16" s="65"/>
      <c r="D16" s="66"/>
      <c r="E16" s="64" t="s">
        <v>25</v>
      </c>
      <c r="F16" s="66" t="s">
        <v>26</v>
      </c>
      <c r="G16" s="142">
        <v>1079930251.1399999</v>
      </c>
      <c r="H16" s="143">
        <v>978392750.00000012</v>
      </c>
      <c r="I16" s="143">
        <v>929047394</v>
      </c>
      <c r="J16" s="143">
        <v>992883896.93000007</v>
      </c>
      <c r="K16" s="142">
        <f t="shared" si="0"/>
        <v>14491146.929999948</v>
      </c>
      <c r="L16" s="144">
        <f t="shared" si="1"/>
        <v>1.4811175706279453E-2</v>
      </c>
      <c r="M16" s="142">
        <f t="shared" si="5"/>
        <v>63836502.930000067</v>
      </c>
      <c r="N16" s="144">
        <f t="shared" si="2"/>
        <v>6.8711782996508861E-2</v>
      </c>
      <c r="O16" s="142">
        <f t="shared" si="3"/>
        <v>-87046354.2099998</v>
      </c>
      <c r="P16" s="144">
        <f t="shared" si="4"/>
        <v>-8.0603681689730991E-2</v>
      </c>
    </row>
    <row r="17" spans="2:16" ht="16.5" customHeight="1">
      <c r="B17" s="63"/>
      <c r="C17" s="64" t="s">
        <v>28</v>
      </c>
      <c r="D17" s="66"/>
      <c r="E17" s="64" t="s">
        <v>27</v>
      </c>
      <c r="F17" s="66" t="s">
        <v>28</v>
      </c>
      <c r="G17" s="142">
        <v>358598297.60000002</v>
      </c>
      <c r="H17" s="143">
        <v>356115105</v>
      </c>
      <c r="I17" s="143">
        <v>362233591</v>
      </c>
      <c r="J17" s="143">
        <v>364412315.64999998</v>
      </c>
      <c r="K17" s="142">
        <f t="shared" si="0"/>
        <v>8297210.6499999762</v>
      </c>
      <c r="L17" s="144">
        <f t="shared" si="1"/>
        <v>2.3299238177498752E-2</v>
      </c>
      <c r="M17" s="142">
        <f t="shared" si="5"/>
        <v>2178724.6499999762</v>
      </c>
      <c r="N17" s="144">
        <f t="shared" si="2"/>
        <v>6.0146952246622988E-3</v>
      </c>
      <c r="O17" s="142">
        <f t="shared" si="3"/>
        <v>5814018.0499999523</v>
      </c>
      <c r="P17" s="144">
        <f t="shared" si="4"/>
        <v>1.6213178057206571E-2</v>
      </c>
    </row>
    <row r="18" spans="2:16" ht="16.5" customHeight="1">
      <c r="B18" s="63"/>
      <c r="C18" s="64" t="s">
        <v>30</v>
      </c>
      <c r="D18" s="66"/>
      <c r="E18" s="64" t="s">
        <v>29</v>
      </c>
      <c r="F18" s="66" t="s">
        <v>30</v>
      </c>
      <c r="G18" s="142">
        <v>681306246.05862045</v>
      </c>
      <c r="H18" s="143">
        <v>757936611.78796625</v>
      </c>
      <c r="I18" s="143">
        <v>695922548.69423676</v>
      </c>
      <c r="J18" s="143">
        <v>690988267.83783019</v>
      </c>
      <c r="K18" s="142">
        <f t="shared" si="0"/>
        <v>-66948343.950136065</v>
      </c>
      <c r="L18" s="144">
        <f t="shared" si="1"/>
        <v>-8.8329740124580433E-2</v>
      </c>
      <c r="M18" s="142">
        <f t="shared" si="5"/>
        <v>-4934280.8564065695</v>
      </c>
      <c r="N18" s="144">
        <f t="shared" si="2"/>
        <v>-7.0902729990065527E-3</v>
      </c>
      <c r="O18" s="142">
        <f t="shared" si="3"/>
        <v>9682021.779209733</v>
      </c>
      <c r="P18" s="144">
        <f t="shared" si="4"/>
        <v>1.4210968760701307E-2</v>
      </c>
    </row>
    <row r="19" spans="2:16" ht="16.5" customHeight="1">
      <c r="B19" s="63"/>
      <c r="C19" s="64" t="s">
        <v>32</v>
      </c>
      <c r="D19" s="66"/>
      <c r="E19" s="64" t="s">
        <v>31</v>
      </c>
      <c r="F19" s="66" t="s">
        <v>32</v>
      </c>
      <c r="G19" s="142">
        <v>626526229.60873699</v>
      </c>
      <c r="H19" s="143">
        <v>657597550.60873699</v>
      </c>
      <c r="I19" s="143">
        <v>657154727.80873704</v>
      </c>
      <c r="J19" s="143">
        <v>656669314.80873704</v>
      </c>
      <c r="K19" s="142">
        <f t="shared" si="0"/>
        <v>-928235.79999995232</v>
      </c>
      <c r="L19" s="144">
        <f t="shared" si="1"/>
        <v>-1.4115560484382673E-3</v>
      </c>
      <c r="M19" s="142">
        <f t="shared" si="5"/>
        <v>-485413</v>
      </c>
      <c r="N19" s="144">
        <f t="shared" si="2"/>
        <v>-7.3865861335061119E-4</v>
      </c>
      <c r="O19" s="142">
        <f t="shared" si="3"/>
        <v>30143085.200000048</v>
      </c>
      <c r="P19" s="144">
        <f t="shared" si="4"/>
        <v>4.8111449729445928E-2</v>
      </c>
    </row>
    <row r="20" spans="2:16" ht="16.5" customHeight="1">
      <c r="B20" s="63"/>
      <c r="C20" s="64" t="s">
        <v>34</v>
      </c>
      <c r="D20" s="66"/>
      <c r="E20" s="64" t="s">
        <v>33</v>
      </c>
      <c r="F20" s="66" t="s">
        <v>34</v>
      </c>
      <c r="G20" s="142">
        <v>485558900</v>
      </c>
      <c r="H20" s="143">
        <v>483738800</v>
      </c>
      <c r="I20" s="143">
        <v>481313000</v>
      </c>
      <c r="J20" s="143">
        <v>479737607</v>
      </c>
      <c r="K20" s="142">
        <f t="shared" si="0"/>
        <v>-4001193</v>
      </c>
      <c r="L20" s="144">
        <f t="shared" si="1"/>
        <v>-8.271391503017745E-3</v>
      </c>
      <c r="M20" s="142">
        <f t="shared" si="5"/>
        <v>-1575393</v>
      </c>
      <c r="N20" s="144">
        <f t="shared" si="2"/>
        <v>-3.2731154155404073E-3</v>
      </c>
      <c r="O20" s="142">
        <f t="shared" si="3"/>
        <v>-5821293</v>
      </c>
      <c r="P20" s="144">
        <f t="shared" si="4"/>
        <v>-1.1988850374280031E-2</v>
      </c>
    </row>
    <row r="21" spans="2:16" ht="16.5" customHeight="1">
      <c r="B21" s="63"/>
      <c r="C21" s="64" t="s">
        <v>36</v>
      </c>
      <c r="D21" s="66"/>
      <c r="E21" s="64" t="s">
        <v>35</v>
      </c>
      <c r="F21" s="66" t="s">
        <v>36</v>
      </c>
      <c r="G21" s="142">
        <v>684876413.249125</v>
      </c>
      <c r="H21" s="143">
        <v>650167289.83247757</v>
      </c>
      <c r="I21" s="143">
        <v>664813391.05955112</v>
      </c>
      <c r="J21" s="143">
        <v>664482107.71000004</v>
      </c>
      <c r="K21" s="142">
        <f t="shared" si="0"/>
        <v>14314817.877522469</v>
      </c>
      <c r="L21" s="144">
        <f t="shared" si="1"/>
        <v>2.2017130208458861E-2</v>
      </c>
      <c r="M21" s="142">
        <f t="shared" si="5"/>
        <v>-331283.34955108166</v>
      </c>
      <c r="N21" s="144">
        <f t="shared" si="2"/>
        <v>-4.9831028376714321E-4</v>
      </c>
      <c r="O21" s="142">
        <f t="shared" si="3"/>
        <v>-20394305.539124966</v>
      </c>
      <c r="P21" s="144">
        <f t="shared" si="4"/>
        <v>-2.9778081336415511E-2</v>
      </c>
    </row>
    <row r="22" spans="2:16" ht="16.5" customHeight="1">
      <c r="B22" s="63"/>
      <c r="C22" s="64" t="s">
        <v>38</v>
      </c>
      <c r="D22" s="66"/>
      <c r="E22" s="64" t="s">
        <v>37</v>
      </c>
      <c r="F22" s="66" t="s">
        <v>38</v>
      </c>
      <c r="G22" s="142">
        <v>568161390.7700001</v>
      </c>
      <c r="H22" s="143">
        <v>647535800</v>
      </c>
      <c r="I22" s="143">
        <v>661073035.35213101</v>
      </c>
      <c r="J22" s="143">
        <v>662592521.17813528</v>
      </c>
      <c r="K22" s="142">
        <f t="shared" si="0"/>
        <v>15056721.178135276</v>
      </c>
      <c r="L22" s="144">
        <f t="shared" si="1"/>
        <v>2.3252337829252491E-2</v>
      </c>
      <c r="M22" s="142">
        <f t="shared" si="5"/>
        <v>1519485.8260042667</v>
      </c>
      <c r="N22" s="144">
        <f t="shared" si="2"/>
        <v>2.2985143013659428E-3</v>
      </c>
      <c r="O22" s="142">
        <f t="shared" si="3"/>
        <v>94431130.408135176</v>
      </c>
      <c r="P22" s="144">
        <f t="shared" si="4"/>
        <v>0.16620476495271438</v>
      </c>
    </row>
    <row r="23" spans="2:16" ht="16.5" customHeight="1">
      <c r="B23" s="63"/>
      <c r="C23" s="64" t="s">
        <v>40</v>
      </c>
      <c r="D23" s="66"/>
      <c r="E23" s="64" t="s">
        <v>39</v>
      </c>
      <c r="F23" s="66" t="s">
        <v>40</v>
      </c>
      <c r="G23" s="142">
        <v>843716671</v>
      </c>
      <c r="H23" s="143">
        <v>813600791.75</v>
      </c>
      <c r="I23" s="143">
        <v>806896027.31566501</v>
      </c>
      <c r="J23" s="143">
        <v>802118224.22352338</v>
      </c>
      <c r="K23" s="142">
        <f t="shared" si="0"/>
        <v>-11482567.526476622</v>
      </c>
      <c r="L23" s="144">
        <f t="shared" si="1"/>
        <v>-1.4113269852870225E-2</v>
      </c>
      <c r="M23" s="142">
        <f t="shared" si="5"/>
        <v>-4777803.0921416283</v>
      </c>
      <c r="N23" s="144">
        <f t="shared" si="2"/>
        <v>-5.9212128085896609E-3</v>
      </c>
      <c r="O23" s="142">
        <f t="shared" si="3"/>
        <v>-41598446.776476622</v>
      </c>
      <c r="P23" s="144">
        <f t="shared" si="4"/>
        <v>-4.9303810397835109E-2</v>
      </c>
    </row>
    <row r="24" spans="2:16" ht="16.5" customHeight="1">
      <c r="B24" s="63"/>
      <c r="C24" s="64" t="s">
        <v>42</v>
      </c>
      <c r="D24" s="66"/>
      <c r="E24" s="64" t="s">
        <v>41</v>
      </c>
      <c r="F24" s="66" t="s">
        <v>42</v>
      </c>
      <c r="G24" s="142">
        <v>697174285</v>
      </c>
      <c r="H24" s="143">
        <v>625877750</v>
      </c>
      <c r="I24" s="143">
        <v>553616930</v>
      </c>
      <c r="J24" s="143">
        <v>621312650.91523802</v>
      </c>
      <c r="K24" s="142">
        <f t="shared" si="0"/>
        <v>-4565099.0847619772</v>
      </c>
      <c r="L24" s="144">
        <f t="shared" si="1"/>
        <v>-7.2939149614473066E-3</v>
      </c>
      <c r="M24" s="142">
        <f t="shared" si="5"/>
        <v>67695720.915238023</v>
      </c>
      <c r="N24" s="144">
        <f t="shared" si="2"/>
        <v>0.12227899337406105</v>
      </c>
      <c r="O24" s="142">
        <f t="shared" si="3"/>
        <v>-75861634.084761977</v>
      </c>
      <c r="P24" s="144">
        <f t="shared" si="4"/>
        <v>-0.10881301235136918</v>
      </c>
    </row>
    <row r="25" spans="2:16" ht="16.5" customHeight="1">
      <c r="B25" s="63"/>
      <c r="C25" s="64" t="s">
        <v>44</v>
      </c>
      <c r="D25" s="66"/>
      <c r="E25" s="64" t="s">
        <v>43</v>
      </c>
      <c r="F25" s="66" t="s">
        <v>44</v>
      </c>
      <c r="G25" s="142">
        <v>397179966.14000005</v>
      </c>
      <c r="H25" s="143">
        <v>366938999.99999994</v>
      </c>
      <c r="I25" s="143">
        <v>389854464</v>
      </c>
      <c r="J25" s="143">
        <v>385465313.93000001</v>
      </c>
      <c r="K25" s="142">
        <f t="shared" si="0"/>
        <v>18526313.930000067</v>
      </c>
      <c r="L25" s="144">
        <f t="shared" si="1"/>
        <v>5.0488811301061129E-2</v>
      </c>
      <c r="M25" s="142">
        <f t="shared" si="5"/>
        <v>-4389150.0699999928</v>
      </c>
      <c r="N25" s="144">
        <f t="shared" si="2"/>
        <v>-1.1258432249220039E-2</v>
      </c>
      <c r="O25" s="142">
        <f t="shared" si="3"/>
        <v>-11714652.210000038</v>
      </c>
      <c r="P25" s="144">
        <f t="shared" si="4"/>
        <v>-2.9494569738370936E-2</v>
      </c>
    </row>
    <row r="26" spans="2:16" ht="16.5" customHeight="1">
      <c r="B26" s="63" t="s">
        <v>20</v>
      </c>
      <c r="C26" s="64"/>
      <c r="D26" s="66" t="s">
        <v>46</v>
      </c>
      <c r="E26" s="64" t="s">
        <v>45</v>
      </c>
      <c r="F26" s="66" t="s">
        <v>46</v>
      </c>
      <c r="G26" s="142">
        <v>626526229.60873699</v>
      </c>
      <c r="H26" s="143">
        <v>657597550.60873699</v>
      </c>
      <c r="I26" s="143">
        <v>657154727.80873704</v>
      </c>
      <c r="J26" s="143">
        <v>656669314.80873704</v>
      </c>
      <c r="K26" s="142">
        <f t="shared" si="0"/>
        <v>-928235.79999995232</v>
      </c>
      <c r="L26" s="144">
        <f t="shared" si="1"/>
        <v>-1.4115560484382673E-3</v>
      </c>
      <c r="M26" s="142">
        <f t="shared" si="5"/>
        <v>-485413</v>
      </c>
      <c r="N26" s="144">
        <f t="shared" si="2"/>
        <v>-7.3865861335061119E-4</v>
      </c>
      <c r="O26" s="142">
        <f t="shared" si="3"/>
        <v>30143085.200000048</v>
      </c>
      <c r="P26" s="144">
        <f t="shared" si="4"/>
        <v>4.8111449729445928E-2</v>
      </c>
    </row>
    <row r="27" spans="2:16" ht="16.5" customHeight="1">
      <c r="B27" s="63" t="s">
        <v>20</v>
      </c>
      <c r="C27" s="64"/>
      <c r="D27" s="66" t="s">
        <v>48</v>
      </c>
      <c r="E27" s="64" t="s">
        <v>47</v>
      </c>
      <c r="F27" s="66" t="s">
        <v>48</v>
      </c>
      <c r="G27" s="142">
        <v>410830095.05862045</v>
      </c>
      <c r="H27" s="143">
        <v>428357410.78796625</v>
      </c>
      <c r="I27" s="143">
        <v>424855378.15023673</v>
      </c>
      <c r="J27" s="143">
        <v>420356871.43783021</v>
      </c>
      <c r="K27" s="142">
        <f t="shared" si="0"/>
        <v>-8000539.3501360416</v>
      </c>
      <c r="L27" s="144">
        <f t="shared" si="1"/>
        <v>-1.8677252099873788E-2</v>
      </c>
      <c r="M27" s="142">
        <f t="shared" si="5"/>
        <v>-4498506.7124065161</v>
      </c>
      <c r="N27" s="144">
        <f t="shared" si="2"/>
        <v>-1.058832474239213E-2</v>
      </c>
      <c r="O27" s="142">
        <f t="shared" si="3"/>
        <v>9526776.3792097569</v>
      </c>
      <c r="P27" s="144">
        <f t="shared" si="4"/>
        <v>2.3189090803706583E-2</v>
      </c>
    </row>
    <row r="28" spans="2:16" ht="16.5" customHeight="1">
      <c r="B28" s="63" t="s">
        <v>20</v>
      </c>
      <c r="C28" s="64"/>
      <c r="D28" s="66" t="s">
        <v>50</v>
      </c>
      <c r="E28" s="64" t="s">
        <v>49</v>
      </c>
      <c r="F28" s="66" t="s">
        <v>50</v>
      </c>
      <c r="G28" s="142">
        <v>398798297.60000002</v>
      </c>
      <c r="H28" s="143">
        <v>457182105</v>
      </c>
      <c r="I28" s="143">
        <v>402433591</v>
      </c>
      <c r="J28" s="143">
        <v>404612315.64999998</v>
      </c>
      <c r="K28" s="142">
        <f t="shared" si="0"/>
        <v>-52569789.350000024</v>
      </c>
      <c r="L28" s="144">
        <f t="shared" si="1"/>
        <v>-0.11498654206948897</v>
      </c>
      <c r="M28" s="142">
        <f t="shared" si="5"/>
        <v>2178724.6499999762</v>
      </c>
      <c r="N28" s="144">
        <f t="shared" si="2"/>
        <v>5.41387373898412E-3</v>
      </c>
      <c r="O28" s="142">
        <f t="shared" si="3"/>
        <v>5814018.0499999523</v>
      </c>
      <c r="P28" s="144">
        <f t="shared" si="4"/>
        <v>1.4578843703669691E-2</v>
      </c>
    </row>
    <row r="29" spans="2:16" ht="16.5" customHeight="1">
      <c r="B29" s="63" t="s">
        <v>20</v>
      </c>
      <c r="C29" s="64"/>
      <c r="D29" s="66" t="s">
        <v>52</v>
      </c>
      <c r="E29" s="64" t="s">
        <v>51</v>
      </c>
      <c r="F29" s="66" t="s">
        <v>52</v>
      </c>
      <c r="G29" s="142">
        <v>230276150.99999997</v>
      </c>
      <c r="H29" s="143">
        <v>228512201</v>
      </c>
      <c r="I29" s="143">
        <v>230867170.544</v>
      </c>
      <c r="J29" s="143">
        <v>230431396.40000001</v>
      </c>
      <c r="K29" s="142">
        <f t="shared" si="0"/>
        <v>1919195.400000006</v>
      </c>
      <c r="L29" s="144">
        <f t="shared" si="1"/>
        <v>8.3986561400281896E-3</v>
      </c>
      <c r="M29" s="142">
        <f t="shared" si="5"/>
        <v>-435774.1439999938</v>
      </c>
      <c r="N29" s="144">
        <f t="shared" si="2"/>
        <v>-1.8875535355380529E-3</v>
      </c>
      <c r="O29" s="142">
        <f t="shared" si="3"/>
        <v>155245.40000003576</v>
      </c>
      <c r="P29" s="144">
        <f t="shared" si="4"/>
        <v>6.7417055272925676E-4</v>
      </c>
    </row>
    <row r="30" spans="2:16" ht="16.5" customHeight="1">
      <c r="B30" s="63" t="s">
        <v>22</v>
      </c>
      <c r="C30" s="64"/>
      <c r="D30" s="66" t="s">
        <v>54</v>
      </c>
      <c r="E30" s="64" t="s">
        <v>53</v>
      </c>
      <c r="F30" s="66" t="s">
        <v>54</v>
      </c>
      <c r="G30" s="142">
        <v>378799573.24912506</v>
      </c>
      <c r="H30" s="143">
        <v>371716823</v>
      </c>
      <c r="I30" s="143">
        <v>369865413</v>
      </c>
      <c r="J30" s="143">
        <v>366141104</v>
      </c>
      <c r="K30" s="142">
        <f t="shared" si="0"/>
        <v>-5575719</v>
      </c>
      <c r="L30" s="144">
        <f t="shared" si="1"/>
        <v>-1.4999910294616932E-2</v>
      </c>
      <c r="M30" s="142">
        <f t="shared" si="5"/>
        <v>-3724309</v>
      </c>
      <c r="N30" s="144">
        <f t="shared" si="2"/>
        <v>-1.0069362717081091E-2</v>
      </c>
      <c r="O30" s="142">
        <f t="shared" si="3"/>
        <v>-12658469.249125063</v>
      </c>
      <c r="P30" s="144">
        <f t="shared" si="4"/>
        <v>-3.3417327111928845E-2</v>
      </c>
    </row>
    <row r="31" spans="2:16" ht="16.5" customHeight="1">
      <c r="B31" s="63" t="s">
        <v>22</v>
      </c>
      <c r="C31" s="64"/>
      <c r="D31" s="66" t="s">
        <v>56</v>
      </c>
      <c r="E31" s="64" t="s">
        <v>55</v>
      </c>
      <c r="F31" s="66" t="s">
        <v>56</v>
      </c>
      <c r="G31" s="142">
        <v>470116840</v>
      </c>
      <c r="H31" s="143">
        <v>442108466.83247757</v>
      </c>
      <c r="I31" s="143">
        <v>455500978.05955112</v>
      </c>
      <c r="J31" s="143">
        <v>456746610.70999998</v>
      </c>
      <c r="K31" s="142">
        <f t="shared" si="0"/>
        <v>14638143.877522409</v>
      </c>
      <c r="L31" s="144">
        <f t="shared" si="1"/>
        <v>3.3109847414591706E-2</v>
      </c>
      <c r="M31" s="142">
        <f t="shared" si="5"/>
        <v>1245632.6504488587</v>
      </c>
      <c r="N31" s="144">
        <f t="shared" si="2"/>
        <v>2.734643196059192E-3</v>
      </c>
      <c r="O31" s="142">
        <f t="shared" si="3"/>
        <v>-13370229.290000021</v>
      </c>
      <c r="P31" s="144">
        <f t="shared" si="4"/>
        <v>-2.8440226242480531E-2</v>
      </c>
    </row>
    <row r="32" spans="2:16" ht="16.5" customHeight="1">
      <c r="B32" s="63" t="s">
        <v>22</v>
      </c>
      <c r="C32" s="64"/>
      <c r="D32" s="66" t="s">
        <v>58</v>
      </c>
      <c r="E32" s="64" t="s">
        <v>57</v>
      </c>
      <c r="F32" s="66" t="s">
        <v>58</v>
      </c>
      <c r="G32" s="142">
        <v>608407510.7700001</v>
      </c>
      <c r="H32" s="143">
        <v>687609800</v>
      </c>
      <c r="I32" s="143">
        <v>708414973.35213101</v>
      </c>
      <c r="J32" s="143">
        <v>711443461.0933733</v>
      </c>
      <c r="K32" s="142">
        <f t="shared" si="0"/>
        <v>23833661.093373299</v>
      </c>
      <c r="L32" s="144">
        <f t="shared" si="1"/>
        <v>3.4661607634698194E-2</v>
      </c>
      <c r="M32" s="142">
        <f t="shared" si="5"/>
        <v>3028487.7412422895</v>
      </c>
      <c r="N32" s="144">
        <f t="shared" si="2"/>
        <v>4.2750193815241713E-3</v>
      </c>
      <c r="O32" s="142">
        <f t="shared" si="3"/>
        <v>103035950.3233732</v>
      </c>
      <c r="P32" s="144">
        <f t="shared" si="4"/>
        <v>0.16935351470755344</v>
      </c>
    </row>
    <row r="33" spans="2:16" ht="16.5" customHeight="1">
      <c r="B33" s="63" t="s">
        <v>22</v>
      </c>
      <c r="C33" s="64"/>
      <c r="D33" s="66" t="s">
        <v>60</v>
      </c>
      <c r="E33" s="64" t="s">
        <v>59</v>
      </c>
      <c r="F33" s="66" t="s">
        <v>60</v>
      </c>
      <c r="G33" s="142">
        <v>295696780</v>
      </c>
      <c r="H33" s="143">
        <v>294430800</v>
      </c>
      <c r="I33" s="143">
        <v>287842062</v>
      </c>
      <c r="J33" s="143">
        <v>286375128</v>
      </c>
      <c r="K33" s="142">
        <f t="shared" si="0"/>
        <v>-8055672</v>
      </c>
      <c r="L33" s="144">
        <f t="shared" si="1"/>
        <v>-2.7360153896942848E-2</v>
      </c>
      <c r="M33" s="142">
        <f t="shared" si="5"/>
        <v>-1466934</v>
      </c>
      <c r="N33" s="144">
        <f t="shared" si="2"/>
        <v>-5.0963156315910491E-3</v>
      </c>
      <c r="O33" s="142">
        <f t="shared" si="3"/>
        <v>-9321652</v>
      </c>
      <c r="P33" s="144">
        <f t="shared" si="4"/>
        <v>-3.152436086723704E-2</v>
      </c>
    </row>
    <row r="34" spans="2:16" ht="16.5" customHeight="1">
      <c r="B34" s="63" t="s">
        <v>26</v>
      </c>
      <c r="C34" s="64"/>
      <c r="D34" s="66" t="s">
        <v>62</v>
      </c>
      <c r="E34" s="64" t="s">
        <v>61</v>
      </c>
      <c r="F34" s="66" t="s">
        <v>62</v>
      </c>
      <c r="G34" s="142">
        <v>238531584.13999999</v>
      </c>
      <c r="H34" s="143">
        <v>208291000</v>
      </c>
      <c r="I34" s="143">
        <v>230768458</v>
      </c>
      <c r="J34" s="143">
        <v>226379308.93000001</v>
      </c>
      <c r="K34" s="142">
        <f t="shared" si="0"/>
        <v>18088308.930000007</v>
      </c>
      <c r="L34" s="144">
        <f t="shared" si="1"/>
        <v>8.6841529062705577E-2</v>
      </c>
      <c r="M34" s="142">
        <f t="shared" si="5"/>
        <v>-4389149.0699999928</v>
      </c>
      <c r="N34" s="144">
        <f t="shared" si="2"/>
        <v>-1.9019709660667718E-2</v>
      </c>
      <c r="O34" s="142">
        <f t="shared" si="3"/>
        <v>-12152275.209999979</v>
      </c>
      <c r="P34" s="144">
        <f t="shared" si="4"/>
        <v>-5.0946189175801189E-2</v>
      </c>
    </row>
    <row r="35" spans="2:16" ht="16.5" customHeight="1">
      <c r="B35" s="63" t="s">
        <v>26</v>
      </c>
      <c r="C35" s="64"/>
      <c r="D35" s="66" t="s">
        <v>64</v>
      </c>
      <c r="E35" s="64" t="s">
        <v>63</v>
      </c>
      <c r="F35" s="66" t="s">
        <v>64</v>
      </c>
      <c r="G35" s="142">
        <v>310940873</v>
      </c>
      <c r="H35" s="143">
        <v>311365996</v>
      </c>
      <c r="I35" s="143">
        <v>239943996</v>
      </c>
      <c r="J35" s="143">
        <v>308942248</v>
      </c>
      <c r="K35" s="142">
        <f t="shared" si="0"/>
        <v>-2423748</v>
      </c>
      <c r="L35" s="144">
        <f t="shared" si="1"/>
        <v>-7.7842411539376958E-3</v>
      </c>
      <c r="M35" s="142">
        <f t="shared" si="5"/>
        <v>68998252</v>
      </c>
      <c r="N35" s="144">
        <f t="shared" si="2"/>
        <v>0.28755981875037206</v>
      </c>
      <c r="O35" s="142">
        <f t="shared" si="3"/>
        <v>-1998625</v>
      </c>
      <c r="P35" s="144">
        <f t="shared" si="4"/>
        <v>-6.4276689671479764E-3</v>
      </c>
    </row>
    <row r="36" spans="2:16" ht="16.5" customHeight="1">
      <c r="B36" s="106" t="s">
        <v>26</v>
      </c>
      <c r="C36" s="64"/>
      <c r="D36" s="107" t="s">
        <v>66</v>
      </c>
      <c r="E36" s="64" t="s">
        <v>65</v>
      </c>
      <c r="F36" s="66" t="s">
        <v>66</v>
      </c>
      <c r="G36" s="142">
        <v>219666662</v>
      </c>
      <c r="H36" s="143">
        <v>221118000.00000003</v>
      </c>
      <c r="I36" s="143">
        <v>218381186.00000003</v>
      </c>
      <c r="J36" s="143">
        <v>219343143</v>
      </c>
      <c r="K36" s="142">
        <f t="shared" si="0"/>
        <v>-1774857.0000000298</v>
      </c>
      <c r="L36" s="144">
        <f t="shared" si="1"/>
        <v>-8.0267413779069527E-3</v>
      </c>
      <c r="M36" s="142">
        <f t="shared" si="5"/>
        <v>961956.9999999702</v>
      </c>
      <c r="N36" s="144">
        <f t="shared" si="2"/>
        <v>4.4049444808856846E-3</v>
      </c>
      <c r="O36" s="142">
        <f t="shared" si="3"/>
        <v>-323519</v>
      </c>
      <c r="P36" s="144">
        <f t="shared" si="4"/>
        <v>-1.4727724136856051E-3</v>
      </c>
    </row>
    <row r="37" spans="2:16" ht="16.5" customHeight="1">
      <c r="B37" s="63" t="s">
        <v>26</v>
      </c>
      <c r="C37" s="35"/>
      <c r="D37" s="66" t="s">
        <v>68</v>
      </c>
      <c r="E37" s="64" t="s">
        <v>67</v>
      </c>
      <c r="F37" s="66" t="s">
        <v>68</v>
      </c>
      <c r="G37" s="142">
        <v>310791132</v>
      </c>
      <c r="H37" s="143">
        <v>237617754</v>
      </c>
      <c r="I37" s="143">
        <v>239953754</v>
      </c>
      <c r="J37" s="143">
        <v>238219197</v>
      </c>
      <c r="K37" s="142">
        <f t="shared" si="0"/>
        <v>601443</v>
      </c>
      <c r="L37" s="144">
        <f t="shared" si="1"/>
        <v>2.5311366254223578E-3</v>
      </c>
      <c r="M37" s="142">
        <f t="shared" si="5"/>
        <v>-1734557</v>
      </c>
      <c r="N37" s="144">
        <f t="shared" si="2"/>
        <v>-7.2287137462329516E-3</v>
      </c>
      <c r="O37" s="142">
        <f t="shared" si="3"/>
        <v>-72571935</v>
      </c>
      <c r="P37" s="144">
        <f t="shared" si="4"/>
        <v>-0.23350709697855856</v>
      </c>
    </row>
    <row r="38" spans="2:16" ht="16.5" customHeight="1">
      <c r="B38" s="63" t="s">
        <v>24</v>
      </c>
      <c r="C38" s="64" t="s">
        <v>40</v>
      </c>
      <c r="D38" s="66" t="s">
        <v>70</v>
      </c>
      <c r="E38" s="64" t="s">
        <v>69</v>
      </c>
      <c r="F38" s="66" t="s">
        <v>70</v>
      </c>
      <c r="G38" s="142">
        <v>843716671</v>
      </c>
      <c r="H38" s="143">
        <v>813600791.75</v>
      </c>
      <c r="I38" s="143">
        <v>806896027.31566501</v>
      </c>
      <c r="J38" s="143">
        <v>802118224.22352338</v>
      </c>
      <c r="K38" s="142">
        <f t="shared" si="0"/>
        <v>-11482567.526476622</v>
      </c>
      <c r="L38" s="144">
        <f t="shared" si="1"/>
        <v>-1.4113269852870225E-2</v>
      </c>
      <c r="M38" s="142">
        <f t="shared" si="5"/>
        <v>-4777803.0921416283</v>
      </c>
      <c r="N38" s="144">
        <f t="shared" si="2"/>
        <v>-5.9212128085896609E-3</v>
      </c>
      <c r="O38" s="142">
        <f t="shared" si="3"/>
        <v>-41598446.776476622</v>
      </c>
      <c r="P38" s="144">
        <f t="shared" si="4"/>
        <v>-4.9303810397835109E-2</v>
      </c>
    </row>
    <row r="39" spans="2:16" ht="16.5" customHeight="1">
      <c r="B39" s="63" t="s">
        <v>24</v>
      </c>
      <c r="C39" s="64" t="s">
        <v>40</v>
      </c>
      <c r="D39" s="66" t="s">
        <v>70</v>
      </c>
      <c r="E39" s="64" t="s">
        <v>71</v>
      </c>
      <c r="F39" s="66" t="s">
        <v>72</v>
      </c>
      <c r="G39" s="142">
        <v>21610000</v>
      </c>
      <c r="H39" s="143">
        <v>21299000</v>
      </c>
      <c r="I39" s="143">
        <v>21064489.630000003</v>
      </c>
      <c r="J39" s="143">
        <v>21064489.630000003</v>
      </c>
      <c r="K39" s="142">
        <f t="shared" si="0"/>
        <v>-234510.36999999732</v>
      </c>
      <c r="L39" s="144">
        <f t="shared" si="1"/>
        <v>-1.1010393445701551E-2</v>
      </c>
      <c r="M39" s="142">
        <f t="shared" si="5"/>
        <v>0</v>
      </c>
      <c r="N39" s="144">
        <f t="shared" si="2"/>
        <v>0</v>
      </c>
      <c r="O39" s="142">
        <f t="shared" si="3"/>
        <v>-545510.36999999732</v>
      </c>
      <c r="P39" s="144">
        <f t="shared" si="4"/>
        <v>-2.5243422952336756E-2</v>
      </c>
    </row>
    <row r="40" spans="2:16" ht="16.5" customHeight="1">
      <c r="B40" s="63" t="s">
        <v>24</v>
      </c>
      <c r="C40" s="64" t="s">
        <v>40</v>
      </c>
      <c r="D40" s="66" t="s">
        <v>70</v>
      </c>
      <c r="E40" s="64" t="s">
        <v>73</v>
      </c>
      <c r="F40" s="66" t="s">
        <v>74</v>
      </c>
      <c r="G40" s="142">
        <v>23412000</v>
      </c>
      <c r="H40" s="143">
        <v>23412000</v>
      </c>
      <c r="I40" s="143">
        <v>22555714</v>
      </c>
      <c r="J40" s="143">
        <v>22555714</v>
      </c>
      <c r="K40" s="142">
        <f t="shared" si="0"/>
        <v>-856286</v>
      </c>
      <c r="L40" s="144">
        <f t="shared" si="1"/>
        <v>-3.6574662566205368E-2</v>
      </c>
      <c r="M40" s="142">
        <f t="shared" si="5"/>
        <v>0</v>
      </c>
      <c r="N40" s="144">
        <f t="shared" si="2"/>
        <v>0</v>
      </c>
      <c r="O40" s="142">
        <f t="shared" si="3"/>
        <v>-856286</v>
      </c>
      <c r="P40" s="144">
        <f t="shared" si="4"/>
        <v>-3.6574662566205368E-2</v>
      </c>
    </row>
    <row r="41" spans="2:16" ht="16.5" customHeight="1">
      <c r="B41" s="63" t="s">
        <v>20</v>
      </c>
      <c r="C41" s="64" t="s">
        <v>32</v>
      </c>
      <c r="D41" s="66" t="s">
        <v>46</v>
      </c>
      <c r="E41" s="64" t="s">
        <v>75</v>
      </c>
      <c r="F41" s="66" t="s">
        <v>76</v>
      </c>
      <c r="G41" s="142">
        <v>20374000</v>
      </c>
      <c r="H41" s="143">
        <v>20374000</v>
      </c>
      <c r="I41" s="143">
        <v>18397000</v>
      </c>
      <c r="J41" s="143">
        <v>18397000</v>
      </c>
      <c r="K41" s="142">
        <f t="shared" si="0"/>
        <v>-1977000</v>
      </c>
      <c r="L41" s="144">
        <f t="shared" si="1"/>
        <v>-9.7035437322077159E-2</v>
      </c>
      <c r="M41" s="142">
        <f t="shared" si="5"/>
        <v>0</v>
      </c>
      <c r="N41" s="144">
        <f t="shared" si="2"/>
        <v>0</v>
      </c>
      <c r="O41" s="142">
        <f t="shared" si="3"/>
        <v>-1977000</v>
      </c>
      <c r="P41" s="144">
        <f t="shared" si="4"/>
        <v>-9.7035437322077159E-2</v>
      </c>
    </row>
    <row r="42" spans="2:16" ht="16.5" customHeight="1">
      <c r="B42" s="63" t="s">
        <v>26</v>
      </c>
      <c r="C42" s="64" t="s">
        <v>44</v>
      </c>
      <c r="D42" s="66" t="s">
        <v>66</v>
      </c>
      <c r="E42" s="64" t="s">
        <v>77</v>
      </c>
      <c r="F42" s="66" t="s">
        <v>78</v>
      </c>
      <c r="G42" s="142">
        <v>12049382</v>
      </c>
      <c r="H42" s="143">
        <v>12049000</v>
      </c>
      <c r="I42" s="143">
        <v>11509006</v>
      </c>
      <c r="J42" s="143">
        <v>11509006</v>
      </c>
      <c r="K42" s="142">
        <f t="shared" si="0"/>
        <v>-539994</v>
      </c>
      <c r="L42" s="144">
        <f t="shared" si="1"/>
        <v>-4.4816499294547264E-2</v>
      </c>
      <c r="M42" s="142">
        <f t="shared" si="5"/>
        <v>0</v>
      </c>
      <c r="N42" s="144">
        <f t="shared" si="2"/>
        <v>0</v>
      </c>
      <c r="O42" s="142">
        <f t="shared" si="3"/>
        <v>-540376</v>
      </c>
      <c r="P42" s="144">
        <f t="shared" si="4"/>
        <v>-4.4846781353599714E-2</v>
      </c>
    </row>
    <row r="43" spans="2:16" ht="16.5" customHeight="1">
      <c r="B43" s="63" t="s">
        <v>22</v>
      </c>
      <c r="C43" s="64" t="s">
        <v>38</v>
      </c>
      <c r="D43" s="66" t="s">
        <v>58</v>
      </c>
      <c r="E43" s="64" t="s">
        <v>79</v>
      </c>
      <c r="F43" s="66" t="s">
        <v>80</v>
      </c>
      <c r="G43" s="142">
        <v>10269000</v>
      </c>
      <c r="H43" s="143">
        <v>10269000</v>
      </c>
      <c r="I43" s="143">
        <v>10051000</v>
      </c>
      <c r="J43" s="143">
        <v>9706235</v>
      </c>
      <c r="K43" s="142">
        <f t="shared" si="0"/>
        <v>-562765</v>
      </c>
      <c r="L43" s="144">
        <f t="shared" si="1"/>
        <v>-5.4802317655078391E-2</v>
      </c>
      <c r="M43" s="142">
        <f t="shared" si="5"/>
        <v>-344765</v>
      </c>
      <c r="N43" s="144">
        <f t="shared" si="2"/>
        <v>-3.4301562033628497E-2</v>
      </c>
      <c r="O43" s="142">
        <f t="shared" si="3"/>
        <v>-562765</v>
      </c>
      <c r="P43" s="144">
        <f t="shared" si="4"/>
        <v>-5.4802317655078391E-2</v>
      </c>
    </row>
    <row r="44" spans="2:16" ht="16.5" customHeight="1">
      <c r="B44" s="63" t="s">
        <v>24</v>
      </c>
      <c r="C44" s="64" t="s">
        <v>40</v>
      </c>
      <c r="D44" s="66" t="s">
        <v>70</v>
      </c>
      <c r="E44" s="64" t="s">
        <v>81</v>
      </c>
      <c r="F44" s="66" t="s">
        <v>82</v>
      </c>
      <c r="G44" s="142">
        <v>17521000</v>
      </c>
      <c r="H44" s="143">
        <v>17335000</v>
      </c>
      <c r="I44" s="143">
        <v>16915250</v>
      </c>
      <c r="J44" s="143">
        <v>15638000</v>
      </c>
      <c r="K44" s="142">
        <f t="shared" si="0"/>
        <v>-1697000</v>
      </c>
      <c r="L44" s="144">
        <f t="shared" si="1"/>
        <v>-9.7894433227574268E-2</v>
      </c>
      <c r="M44" s="142">
        <f t="shared" si="5"/>
        <v>-1277250</v>
      </c>
      <c r="N44" s="144">
        <f t="shared" si="2"/>
        <v>-7.5508786450096801E-2</v>
      </c>
      <c r="O44" s="142">
        <f t="shared" si="3"/>
        <v>-1883000</v>
      </c>
      <c r="P44" s="144">
        <f t="shared" si="4"/>
        <v>-0.10747103475829005</v>
      </c>
    </row>
    <row r="45" spans="2:16" ht="16.5" customHeight="1">
      <c r="B45" s="63" t="s">
        <v>22</v>
      </c>
      <c r="C45" s="64" t="s">
        <v>36</v>
      </c>
      <c r="D45" s="66" t="s">
        <v>56</v>
      </c>
      <c r="E45" s="64" t="s">
        <v>83</v>
      </c>
      <c r="F45" s="66" t="s">
        <v>84</v>
      </c>
      <c r="G45" s="142">
        <v>87524000</v>
      </c>
      <c r="H45" s="143">
        <v>81324000</v>
      </c>
      <c r="I45" s="143">
        <v>96426000.227073506</v>
      </c>
      <c r="J45" s="143">
        <v>95592000</v>
      </c>
      <c r="K45" s="142">
        <f t="shared" si="0"/>
        <v>14268000</v>
      </c>
      <c r="L45" s="144">
        <f t="shared" si="1"/>
        <v>0.17544636269735872</v>
      </c>
      <c r="M45" s="142">
        <f t="shared" si="5"/>
        <v>-834000.22707350552</v>
      </c>
      <c r="N45" s="144">
        <f t="shared" si="2"/>
        <v>-8.6491218666077518E-3</v>
      </c>
      <c r="O45" s="142">
        <f t="shared" si="3"/>
        <v>8068000</v>
      </c>
      <c r="P45" s="144">
        <f t="shared" si="4"/>
        <v>9.2180430510488548E-2</v>
      </c>
    </row>
    <row r="46" spans="2:16" ht="16.5" customHeight="1">
      <c r="B46" s="63" t="s">
        <v>20</v>
      </c>
      <c r="C46" s="64" t="s">
        <v>30</v>
      </c>
      <c r="D46" s="66" t="s">
        <v>48</v>
      </c>
      <c r="E46" s="64" t="s">
        <v>85</v>
      </c>
      <c r="F46" s="66" t="s">
        <v>86</v>
      </c>
      <c r="G46" s="142">
        <v>12038000</v>
      </c>
      <c r="H46" s="143">
        <v>12038000</v>
      </c>
      <c r="I46" s="143">
        <v>11818300</v>
      </c>
      <c r="J46" s="143">
        <v>11818300</v>
      </c>
      <c r="K46" s="142">
        <f t="shared" si="0"/>
        <v>-219700</v>
      </c>
      <c r="L46" s="144">
        <f t="shared" si="1"/>
        <v>-1.8250539956803456E-2</v>
      </c>
      <c r="M46" s="142">
        <f t="shared" si="5"/>
        <v>0</v>
      </c>
      <c r="N46" s="144">
        <f t="shared" si="2"/>
        <v>0</v>
      </c>
      <c r="O46" s="142">
        <f t="shared" si="3"/>
        <v>-219700</v>
      </c>
      <c r="P46" s="144">
        <f t="shared" si="4"/>
        <v>-1.8250539956803456E-2</v>
      </c>
    </row>
    <row r="47" spans="2:16" ht="16.5" customHeight="1">
      <c r="B47" s="63" t="s">
        <v>20</v>
      </c>
      <c r="C47" s="64" t="s">
        <v>30</v>
      </c>
      <c r="D47" s="66" t="s">
        <v>48</v>
      </c>
      <c r="E47" s="64" t="s">
        <v>87</v>
      </c>
      <c r="F47" s="66" t="s">
        <v>88</v>
      </c>
      <c r="G47" s="142">
        <v>15230000</v>
      </c>
      <c r="H47" s="143">
        <v>15230000</v>
      </c>
      <c r="I47" s="143">
        <v>15230000</v>
      </c>
      <c r="J47" s="143">
        <v>14230000</v>
      </c>
      <c r="K47" s="142">
        <f t="shared" si="0"/>
        <v>-1000000</v>
      </c>
      <c r="L47" s="144">
        <f t="shared" si="1"/>
        <v>-6.5659881812212745E-2</v>
      </c>
      <c r="M47" s="142">
        <f t="shared" si="5"/>
        <v>-1000000</v>
      </c>
      <c r="N47" s="144">
        <f t="shared" si="2"/>
        <v>-6.5659881812212745E-2</v>
      </c>
      <c r="O47" s="142">
        <f t="shared" si="3"/>
        <v>-1000000</v>
      </c>
      <c r="P47" s="144">
        <f t="shared" si="4"/>
        <v>-6.5659881812212745E-2</v>
      </c>
    </row>
    <row r="48" spans="2:16" ht="16.5" customHeight="1">
      <c r="B48" s="63" t="s">
        <v>20</v>
      </c>
      <c r="C48" s="64" t="s">
        <v>30</v>
      </c>
      <c r="D48" s="66" t="s">
        <v>48</v>
      </c>
      <c r="E48" s="64" t="s">
        <v>89</v>
      </c>
      <c r="F48" s="66" t="s">
        <v>90</v>
      </c>
      <c r="G48" s="142">
        <v>21697000</v>
      </c>
      <c r="H48" s="143">
        <v>30795452</v>
      </c>
      <c r="I48" s="143">
        <v>28460053.619369246</v>
      </c>
      <c r="J48" s="143">
        <v>29390033.70696269</v>
      </c>
      <c r="K48" s="142">
        <f t="shared" si="0"/>
        <v>-1405418.2930373102</v>
      </c>
      <c r="L48" s="144">
        <f t="shared" si="1"/>
        <v>-4.5637202955725743E-2</v>
      </c>
      <c r="M48" s="142">
        <f t="shared" si="5"/>
        <v>929980.08759344369</v>
      </c>
      <c r="N48" s="144">
        <f t="shared" si="2"/>
        <v>3.2676680797274434E-2</v>
      </c>
      <c r="O48" s="142">
        <f t="shared" si="3"/>
        <v>7693033.7069626898</v>
      </c>
      <c r="P48" s="144">
        <f t="shared" si="4"/>
        <v>0.35456670078640778</v>
      </c>
    </row>
    <row r="49" spans="2:16" ht="16.5" customHeight="1">
      <c r="B49" s="63" t="s">
        <v>26</v>
      </c>
      <c r="C49" s="64" t="s">
        <v>44</v>
      </c>
      <c r="D49" s="66" t="s">
        <v>68</v>
      </c>
      <c r="E49" s="64" t="s">
        <v>91</v>
      </c>
      <c r="F49" s="66" t="s">
        <v>92</v>
      </c>
      <c r="G49" s="142">
        <v>26880000</v>
      </c>
      <c r="H49" s="143">
        <v>26880000</v>
      </c>
      <c r="I49" s="143">
        <v>26902000</v>
      </c>
      <c r="J49" s="143">
        <v>26902000</v>
      </c>
      <c r="K49" s="142">
        <f t="shared" si="0"/>
        <v>22000</v>
      </c>
      <c r="L49" s="144">
        <f t="shared" si="1"/>
        <v>8.1845238095238097E-4</v>
      </c>
      <c r="M49" s="142">
        <f t="shared" si="5"/>
        <v>0</v>
      </c>
      <c r="N49" s="144">
        <f t="shared" si="2"/>
        <v>0</v>
      </c>
      <c r="O49" s="142">
        <f t="shared" si="3"/>
        <v>22000</v>
      </c>
      <c r="P49" s="144">
        <f t="shared" si="4"/>
        <v>8.1845238095238097E-4</v>
      </c>
    </row>
    <row r="50" spans="2:16" ht="16.5" customHeight="1">
      <c r="B50" s="63" t="s">
        <v>26</v>
      </c>
      <c r="C50" s="64" t="s">
        <v>42</v>
      </c>
      <c r="D50" s="66" t="s">
        <v>66</v>
      </c>
      <c r="E50" s="64" t="s">
        <v>93</v>
      </c>
      <c r="F50" s="66" t="s">
        <v>94</v>
      </c>
      <c r="G50" s="142">
        <v>8383000</v>
      </c>
      <c r="H50" s="143">
        <v>8408000</v>
      </c>
      <c r="I50" s="143">
        <v>7898580</v>
      </c>
      <c r="J50" s="143">
        <v>7898580</v>
      </c>
      <c r="K50" s="142">
        <f t="shared" si="0"/>
        <v>-509420</v>
      </c>
      <c r="L50" s="144">
        <f t="shared" si="1"/>
        <v>-6.058753568030447E-2</v>
      </c>
      <c r="M50" s="142">
        <f t="shared" si="5"/>
        <v>0</v>
      </c>
      <c r="N50" s="144">
        <f t="shared" si="2"/>
        <v>0</v>
      </c>
      <c r="O50" s="142">
        <f t="shared" si="3"/>
        <v>-484420</v>
      </c>
      <c r="P50" s="144">
        <f t="shared" si="4"/>
        <v>-5.7785995467016578E-2</v>
      </c>
    </row>
    <row r="51" spans="2:16" ht="16.5" customHeight="1">
      <c r="B51" s="63" t="s">
        <v>20</v>
      </c>
      <c r="C51" s="64" t="s">
        <v>32</v>
      </c>
      <c r="D51" s="66" t="s">
        <v>46</v>
      </c>
      <c r="E51" s="64" t="s">
        <v>95</v>
      </c>
      <c r="F51" s="66" t="s">
        <v>96</v>
      </c>
      <c r="G51" s="142">
        <v>37345000</v>
      </c>
      <c r="H51" s="143">
        <v>37345000</v>
      </c>
      <c r="I51" s="143">
        <v>34711000</v>
      </c>
      <c r="J51" s="143">
        <v>34711000</v>
      </c>
      <c r="K51" s="142">
        <f t="shared" si="0"/>
        <v>-2634000</v>
      </c>
      <c r="L51" s="144">
        <f t="shared" si="1"/>
        <v>-7.053153032534476E-2</v>
      </c>
      <c r="M51" s="142">
        <f t="shared" si="5"/>
        <v>0</v>
      </c>
      <c r="N51" s="144">
        <f t="shared" si="2"/>
        <v>0</v>
      </c>
      <c r="O51" s="142">
        <f t="shared" si="3"/>
        <v>-2634000</v>
      </c>
      <c r="P51" s="144">
        <f t="shared" si="4"/>
        <v>-7.053153032534476E-2</v>
      </c>
    </row>
    <row r="52" spans="2:16" ht="16.5" customHeight="1">
      <c r="B52" s="63" t="s">
        <v>24</v>
      </c>
      <c r="C52" s="64" t="s">
        <v>40</v>
      </c>
      <c r="D52" s="66" t="s">
        <v>70</v>
      </c>
      <c r="E52" s="64" t="s">
        <v>97</v>
      </c>
      <c r="F52" s="66" t="s">
        <v>98</v>
      </c>
      <c r="G52" s="142">
        <v>22432000</v>
      </c>
      <c r="H52" s="143">
        <v>22432000</v>
      </c>
      <c r="I52" s="143">
        <v>22432000</v>
      </c>
      <c r="J52" s="143">
        <v>22432000</v>
      </c>
      <c r="K52" s="142">
        <f t="shared" si="0"/>
        <v>0</v>
      </c>
      <c r="L52" s="144">
        <f t="shared" si="1"/>
        <v>0</v>
      </c>
      <c r="M52" s="142">
        <f t="shared" si="5"/>
        <v>0</v>
      </c>
      <c r="N52" s="144">
        <f t="shared" si="2"/>
        <v>0</v>
      </c>
      <c r="O52" s="142">
        <f t="shared" si="3"/>
        <v>0</v>
      </c>
      <c r="P52" s="144">
        <f t="shared" si="4"/>
        <v>0</v>
      </c>
    </row>
    <row r="53" spans="2:16" ht="16.5" customHeight="1">
      <c r="B53" s="63" t="s">
        <v>26</v>
      </c>
      <c r="C53" s="64" t="s">
        <v>42</v>
      </c>
      <c r="D53" s="66" t="s">
        <v>64</v>
      </c>
      <c r="E53" s="64" t="s">
        <v>99</v>
      </c>
      <c r="F53" s="66" t="s">
        <v>100</v>
      </c>
      <c r="G53" s="142">
        <v>19660000</v>
      </c>
      <c r="H53" s="143">
        <v>20084996</v>
      </c>
      <c r="I53" s="143">
        <v>20084996</v>
      </c>
      <c r="J53" s="143">
        <v>20084996</v>
      </c>
      <c r="K53" s="142">
        <f t="shared" si="0"/>
        <v>0</v>
      </c>
      <c r="L53" s="144">
        <f t="shared" si="1"/>
        <v>0</v>
      </c>
      <c r="M53" s="142">
        <f t="shared" si="5"/>
        <v>0</v>
      </c>
      <c r="N53" s="144">
        <f t="shared" si="2"/>
        <v>0</v>
      </c>
      <c r="O53" s="142">
        <f t="shared" si="3"/>
        <v>424996</v>
      </c>
      <c r="P53" s="144">
        <f t="shared" si="4"/>
        <v>2.1617293997965411E-2</v>
      </c>
    </row>
    <row r="54" spans="2:16" ht="16.5" customHeight="1">
      <c r="B54" s="63" t="s">
        <v>26</v>
      </c>
      <c r="C54" s="64" t="s">
        <v>44</v>
      </c>
      <c r="D54" s="66" t="s">
        <v>62</v>
      </c>
      <c r="E54" s="64" t="s">
        <v>101</v>
      </c>
      <c r="F54" s="66" t="s">
        <v>102</v>
      </c>
      <c r="G54" s="142">
        <v>30392000</v>
      </c>
      <c r="H54" s="143">
        <v>0</v>
      </c>
      <c r="I54" s="143">
        <v>27292014</v>
      </c>
      <c r="J54" s="143">
        <v>25792000</v>
      </c>
      <c r="K54" s="142">
        <f t="shared" si="0"/>
        <v>25792000</v>
      </c>
      <c r="L54" s="144" t="str">
        <f t="shared" si="1"/>
        <v/>
      </c>
      <c r="M54" s="142">
        <f t="shared" si="5"/>
        <v>-1500014</v>
      </c>
      <c r="N54" s="144">
        <f t="shared" si="2"/>
        <v>-5.4961645556828455E-2</v>
      </c>
      <c r="O54" s="142">
        <f t="shared" si="3"/>
        <v>-4600000</v>
      </c>
      <c r="P54" s="144">
        <f t="shared" si="4"/>
        <v>-0.15135561989997368</v>
      </c>
    </row>
    <row r="55" spans="2:16" ht="16.5" customHeight="1">
      <c r="B55" s="63" t="s">
        <v>24</v>
      </c>
      <c r="C55" s="64" t="s">
        <v>40</v>
      </c>
      <c r="D55" s="66" t="s">
        <v>70</v>
      </c>
      <c r="E55" s="64" t="s">
        <v>103</v>
      </c>
      <c r="F55" s="66" t="s">
        <v>104</v>
      </c>
      <c r="G55" s="142">
        <v>20837000</v>
      </c>
      <c r="H55" s="143">
        <v>20837000</v>
      </c>
      <c r="I55" s="143">
        <v>20837000</v>
      </c>
      <c r="J55" s="143">
        <v>20837000</v>
      </c>
      <c r="K55" s="142">
        <f t="shared" si="0"/>
        <v>0</v>
      </c>
      <c r="L55" s="144">
        <f t="shared" si="1"/>
        <v>0</v>
      </c>
      <c r="M55" s="142">
        <f t="shared" si="5"/>
        <v>0</v>
      </c>
      <c r="N55" s="144">
        <f t="shared" si="2"/>
        <v>0</v>
      </c>
      <c r="O55" s="142">
        <f t="shared" si="3"/>
        <v>0</v>
      </c>
      <c r="P55" s="144">
        <f t="shared" si="4"/>
        <v>0</v>
      </c>
    </row>
    <row r="56" spans="2:16" ht="16.5" customHeight="1">
      <c r="B56" s="63" t="s">
        <v>26</v>
      </c>
      <c r="C56" s="64" t="s">
        <v>42</v>
      </c>
      <c r="D56" s="66" t="s">
        <v>66</v>
      </c>
      <c r="E56" s="64" t="s">
        <v>105</v>
      </c>
      <c r="F56" s="66" t="s">
        <v>106</v>
      </c>
      <c r="G56" s="142">
        <v>28817000</v>
      </c>
      <c r="H56" s="143">
        <v>28817000</v>
      </c>
      <c r="I56" s="143">
        <v>27478000</v>
      </c>
      <c r="J56" s="143">
        <v>28885000</v>
      </c>
      <c r="K56" s="142">
        <f t="shared" si="0"/>
        <v>68000</v>
      </c>
      <c r="L56" s="144">
        <f t="shared" si="1"/>
        <v>2.3597182218829164E-3</v>
      </c>
      <c r="M56" s="142">
        <f t="shared" si="5"/>
        <v>1407000</v>
      </c>
      <c r="N56" s="144">
        <f t="shared" si="2"/>
        <v>5.1204600043671299E-2</v>
      </c>
      <c r="O56" s="142">
        <f t="shared" si="3"/>
        <v>68000</v>
      </c>
      <c r="P56" s="144">
        <f t="shared" si="4"/>
        <v>2.3597182218829164E-3</v>
      </c>
    </row>
    <row r="57" spans="2:16" ht="16.5" customHeight="1">
      <c r="B57" s="63" t="s">
        <v>20</v>
      </c>
      <c r="C57" s="64" t="s">
        <v>30</v>
      </c>
      <c r="D57" s="66" t="s">
        <v>48</v>
      </c>
      <c r="E57" s="64" t="s">
        <v>107</v>
      </c>
      <c r="F57" s="66" t="s">
        <v>108</v>
      </c>
      <c r="G57" s="142">
        <v>13084500</v>
      </c>
      <c r="H57" s="143">
        <v>13084500</v>
      </c>
      <c r="I57" s="143">
        <v>13084500</v>
      </c>
      <c r="J57" s="143">
        <v>11752120</v>
      </c>
      <c r="K57" s="142">
        <f t="shared" si="0"/>
        <v>-1332380</v>
      </c>
      <c r="L57" s="144">
        <f t="shared" si="1"/>
        <v>-0.10182888150101264</v>
      </c>
      <c r="M57" s="142">
        <f t="shared" si="5"/>
        <v>-1332380</v>
      </c>
      <c r="N57" s="144">
        <f t="shared" si="2"/>
        <v>-0.10182888150101264</v>
      </c>
      <c r="O57" s="142">
        <f t="shared" si="3"/>
        <v>-1332380</v>
      </c>
      <c r="P57" s="144">
        <f t="shared" si="4"/>
        <v>-0.10182888150101264</v>
      </c>
    </row>
    <row r="58" spans="2:16" ht="16.5" customHeight="1">
      <c r="B58" s="63" t="s">
        <v>20</v>
      </c>
      <c r="C58" s="64" t="s">
        <v>32</v>
      </c>
      <c r="D58" s="66" t="s">
        <v>46</v>
      </c>
      <c r="E58" s="64" t="s">
        <v>109</v>
      </c>
      <c r="F58" s="66" t="s">
        <v>110</v>
      </c>
      <c r="G58" s="142">
        <v>15449000</v>
      </c>
      <c r="H58" s="143">
        <v>15449000</v>
      </c>
      <c r="I58" s="143">
        <v>15454688</v>
      </c>
      <c r="J58" s="143">
        <v>15449000</v>
      </c>
      <c r="K58" s="142">
        <f t="shared" si="0"/>
        <v>0</v>
      </c>
      <c r="L58" s="144">
        <f t="shared" si="1"/>
        <v>0</v>
      </c>
      <c r="M58" s="142">
        <f t="shared" si="5"/>
        <v>-5688</v>
      </c>
      <c r="N58" s="144">
        <f t="shared" si="2"/>
        <v>-3.6804366416196818E-4</v>
      </c>
      <c r="O58" s="142">
        <f t="shared" si="3"/>
        <v>0</v>
      </c>
      <c r="P58" s="144">
        <f t="shared" si="4"/>
        <v>0</v>
      </c>
    </row>
    <row r="59" spans="2:16" ht="16.5" customHeight="1">
      <c r="B59" s="63" t="s">
        <v>22</v>
      </c>
      <c r="C59" s="64" t="s">
        <v>38</v>
      </c>
      <c r="D59" s="66" t="s">
        <v>60</v>
      </c>
      <c r="E59" s="64" t="s">
        <v>111</v>
      </c>
      <c r="F59" s="66" t="s">
        <v>112</v>
      </c>
      <c r="G59" s="142">
        <v>37669000</v>
      </c>
      <c r="H59" s="143">
        <v>36833000</v>
      </c>
      <c r="I59" s="143">
        <v>36833000</v>
      </c>
      <c r="J59" s="143">
        <v>36069000</v>
      </c>
      <c r="K59" s="142">
        <f t="shared" si="0"/>
        <v>-764000</v>
      </c>
      <c r="L59" s="144">
        <f t="shared" si="1"/>
        <v>-2.0742269160806886E-2</v>
      </c>
      <c r="M59" s="142">
        <f t="shared" si="5"/>
        <v>-764000</v>
      </c>
      <c r="N59" s="144">
        <f t="shared" si="2"/>
        <v>-2.0742269160806886E-2</v>
      </c>
      <c r="O59" s="142">
        <f t="shared" si="3"/>
        <v>-1600000</v>
      </c>
      <c r="P59" s="144">
        <f t="shared" si="4"/>
        <v>-4.2475244896333857E-2</v>
      </c>
    </row>
    <row r="60" spans="2:16" ht="16.5" customHeight="1">
      <c r="B60" s="63" t="s">
        <v>24</v>
      </c>
      <c r="C60" s="64" t="s">
        <v>40</v>
      </c>
      <c r="D60" s="66" t="s">
        <v>70</v>
      </c>
      <c r="E60" s="64" t="s">
        <v>113</v>
      </c>
      <c r="F60" s="66" t="s">
        <v>114</v>
      </c>
      <c r="G60" s="142">
        <v>19314000</v>
      </c>
      <c r="H60" s="143">
        <v>19314000</v>
      </c>
      <c r="I60" s="143">
        <v>17561018</v>
      </c>
      <c r="J60" s="143">
        <v>16882000</v>
      </c>
      <c r="K60" s="142">
        <f t="shared" si="0"/>
        <v>-2432000</v>
      </c>
      <c r="L60" s="144">
        <f t="shared" si="1"/>
        <v>-0.1259190224707466</v>
      </c>
      <c r="M60" s="142">
        <f t="shared" si="5"/>
        <v>-679018</v>
      </c>
      <c r="N60" s="144">
        <f t="shared" si="2"/>
        <v>-3.8666209441844429E-2</v>
      </c>
      <c r="O60" s="142">
        <f t="shared" si="3"/>
        <v>-2432000</v>
      </c>
      <c r="P60" s="144">
        <f t="shared" si="4"/>
        <v>-0.1259190224707466</v>
      </c>
    </row>
    <row r="61" spans="2:16" ht="16.5" customHeight="1">
      <c r="B61" s="63" t="s">
        <v>22</v>
      </c>
      <c r="C61" s="64" t="s">
        <v>38</v>
      </c>
      <c r="D61" s="66" t="s">
        <v>58</v>
      </c>
      <c r="E61" s="64" t="s">
        <v>115</v>
      </c>
      <c r="F61" s="66" t="s">
        <v>116</v>
      </c>
      <c r="G61" s="142">
        <v>18707000</v>
      </c>
      <c r="H61" s="143">
        <v>0</v>
      </c>
      <c r="I61" s="143">
        <v>18663460</v>
      </c>
      <c r="J61" s="143">
        <v>18181460</v>
      </c>
      <c r="K61" s="142">
        <f t="shared" si="0"/>
        <v>18181460</v>
      </c>
      <c r="L61" s="144" t="str">
        <f t="shared" si="1"/>
        <v/>
      </c>
      <c r="M61" s="142">
        <f t="shared" si="5"/>
        <v>-482000</v>
      </c>
      <c r="N61" s="144">
        <f t="shared" si="2"/>
        <v>-2.5825865086109435E-2</v>
      </c>
      <c r="O61" s="142">
        <f t="shared" si="3"/>
        <v>-525540</v>
      </c>
      <c r="P61" s="144">
        <f t="shared" si="4"/>
        <v>-2.8093227134227829E-2</v>
      </c>
    </row>
    <row r="62" spans="2:16" ht="16.5" customHeight="1">
      <c r="B62" s="63" t="s">
        <v>20</v>
      </c>
      <c r="C62" s="64" t="s">
        <v>30</v>
      </c>
      <c r="D62" s="66" t="s">
        <v>52</v>
      </c>
      <c r="E62" s="64" t="s">
        <v>117</v>
      </c>
      <c r="F62" s="66" t="s">
        <v>118</v>
      </c>
      <c r="G62" s="142">
        <v>23891000</v>
      </c>
      <c r="H62" s="143">
        <v>23891001</v>
      </c>
      <c r="I62" s="143">
        <v>23891001</v>
      </c>
      <c r="J62" s="143">
        <v>22597433.309999999</v>
      </c>
      <c r="K62" s="142">
        <f t="shared" si="0"/>
        <v>-1293567.6900000013</v>
      </c>
      <c r="L62" s="144">
        <f t="shared" si="1"/>
        <v>-5.4144558028355584E-2</v>
      </c>
      <c r="M62" s="142">
        <f t="shared" si="5"/>
        <v>-1293567.6900000013</v>
      </c>
      <c r="N62" s="144">
        <f t="shared" si="2"/>
        <v>-5.4144558028355584E-2</v>
      </c>
      <c r="O62" s="142">
        <f t="shared" si="3"/>
        <v>-1293566.6900000013</v>
      </c>
      <c r="P62" s="144">
        <f t="shared" si="4"/>
        <v>-5.4144518437905541E-2</v>
      </c>
    </row>
    <row r="63" spans="2:16" ht="16.5" customHeight="1">
      <c r="B63" s="63" t="s">
        <v>20</v>
      </c>
      <c r="C63" s="64" t="s">
        <v>30</v>
      </c>
      <c r="D63" s="66" t="s">
        <v>52</v>
      </c>
      <c r="E63" s="64" t="s">
        <v>119</v>
      </c>
      <c r="F63" s="66" t="s">
        <v>120</v>
      </c>
      <c r="G63" s="142">
        <v>24309000</v>
      </c>
      <c r="H63" s="143">
        <v>24309000</v>
      </c>
      <c r="I63" s="143">
        <v>22508000</v>
      </c>
      <c r="J63" s="143">
        <v>22636000</v>
      </c>
      <c r="K63" s="142">
        <f t="shared" si="0"/>
        <v>-1673000</v>
      </c>
      <c r="L63" s="144">
        <f t="shared" si="1"/>
        <v>-6.882224690443868E-2</v>
      </c>
      <c r="M63" s="142">
        <f t="shared" si="5"/>
        <v>128000</v>
      </c>
      <c r="N63" s="144">
        <f t="shared" si="2"/>
        <v>5.6868668917718149E-3</v>
      </c>
      <c r="O63" s="142">
        <f t="shared" si="3"/>
        <v>-1673000</v>
      </c>
      <c r="P63" s="144">
        <f t="shared" si="4"/>
        <v>-6.882224690443868E-2</v>
      </c>
    </row>
    <row r="64" spans="2:16" ht="16.5" customHeight="1">
      <c r="B64" s="63" t="s">
        <v>24</v>
      </c>
      <c r="C64" s="64" t="s">
        <v>40</v>
      </c>
      <c r="D64" s="66" t="s">
        <v>70</v>
      </c>
      <c r="E64" s="64" t="s">
        <v>121</v>
      </c>
      <c r="F64" s="66" t="s">
        <v>122</v>
      </c>
      <c r="G64" s="142">
        <v>777000</v>
      </c>
      <c r="H64" s="143">
        <v>776000</v>
      </c>
      <c r="I64" s="143">
        <v>776000</v>
      </c>
      <c r="J64" s="143">
        <v>697000</v>
      </c>
      <c r="K64" s="142">
        <f t="shared" si="0"/>
        <v>-79000</v>
      </c>
      <c r="L64" s="144">
        <f t="shared" si="1"/>
        <v>-0.10180412371134021</v>
      </c>
      <c r="M64" s="142">
        <f t="shared" si="5"/>
        <v>-79000</v>
      </c>
      <c r="N64" s="144">
        <f t="shared" si="2"/>
        <v>-0.10180412371134021</v>
      </c>
      <c r="O64" s="142">
        <f t="shared" si="3"/>
        <v>-80000</v>
      </c>
      <c r="P64" s="144">
        <f t="shared" si="4"/>
        <v>-0.10296010296010295</v>
      </c>
    </row>
    <row r="65" spans="2:16" ht="16.5" customHeight="1">
      <c r="B65" s="63" t="s">
        <v>26</v>
      </c>
      <c r="C65" s="64" t="s">
        <v>44</v>
      </c>
      <c r="D65" s="66" t="s">
        <v>62</v>
      </c>
      <c r="E65" s="64" t="s">
        <v>123</v>
      </c>
      <c r="F65" s="66" t="s">
        <v>124</v>
      </c>
      <c r="G65" s="142">
        <v>44512000</v>
      </c>
      <c r="H65" s="143">
        <v>44512000</v>
      </c>
      <c r="I65" s="143">
        <v>41550000</v>
      </c>
      <c r="J65" s="143">
        <v>39675000</v>
      </c>
      <c r="K65" s="142">
        <f t="shared" si="0"/>
        <v>-4837000</v>
      </c>
      <c r="L65" s="144">
        <f t="shared" si="1"/>
        <v>-0.10866732566498921</v>
      </c>
      <c r="M65" s="142">
        <f t="shared" si="5"/>
        <v>-1875000</v>
      </c>
      <c r="N65" s="144">
        <f t="shared" si="2"/>
        <v>-4.5126353790613721E-2</v>
      </c>
      <c r="O65" s="142">
        <f t="shared" si="3"/>
        <v>-4837000</v>
      </c>
      <c r="P65" s="144">
        <f t="shared" si="4"/>
        <v>-0.10866732566498921</v>
      </c>
    </row>
    <row r="66" spans="2:16" ht="16.5" customHeight="1">
      <c r="B66" s="63" t="s">
        <v>20</v>
      </c>
      <c r="C66" s="64" t="s">
        <v>28</v>
      </c>
      <c r="D66" s="66" t="s">
        <v>50</v>
      </c>
      <c r="E66" s="64" t="s">
        <v>125</v>
      </c>
      <c r="F66" s="66" t="s">
        <v>126</v>
      </c>
      <c r="G66" s="142">
        <v>43735000</v>
      </c>
      <c r="H66" s="143">
        <v>43735000</v>
      </c>
      <c r="I66" s="143">
        <v>43735000</v>
      </c>
      <c r="J66" s="143">
        <v>43735000</v>
      </c>
      <c r="K66" s="142">
        <f t="shared" si="0"/>
        <v>0</v>
      </c>
      <c r="L66" s="144">
        <f t="shared" si="1"/>
        <v>0</v>
      </c>
      <c r="M66" s="142">
        <f t="shared" si="5"/>
        <v>0</v>
      </c>
      <c r="N66" s="144">
        <f t="shared" si="2"/>
        <v>0</v>
      </c>
      <c r="O66" s="142">
        <f t="shared" si="3"/>
        <v>0</v>
      </c>
      <c r="P66" s="144">
        <f t="shared" si="4"/>
        <v>0</v>
      </c>
    </row>
    <row r="67" spans="2:16" ht="16.5" customHeight="1">
      <c r="B67" s="63" t="s">
        <v>22</v>
      </c>
      <c r="C67" s="64" t="s">
        <v>36</v>
      </c>
      <c r="D67" s="66" t="s">
        <v>56</v>
      </c>
      <c r="E67" s="64" t="s">
        <v>127</v>
      </c>
      <c r="F67" s="66" t="s">
        <v>128</v>
      </c>
      <c r="G67" s="142">
        <v>51979000</v>
      </c>
      <c r="H67" s="143">
        <v>51979000</v>
      </c>
      <c r="I67" s="143">
        <v>50777000</v>
      </c>
      <c r="J67" s="143">
        <v>51454408</v>
      </c>
      <c r="K67" s="142">
        <f t="shared" si="0"/>
        <v>-524592</v>
      </c>
      <c r="L67" s="144">
        <f t="shared" si="1"/>
        <v>-1.0092383462552184E-2</v>
      </c>
      <c r="M67" s="142">
        <f t="shared" si="5"/>
        <v>677408</v>
      </c>
      <c r="N67" s="144">
        <f t="shared" si="2"/>
        <v>1.3340843295192705E-2</v>
      </c>
      <c r="O67" s="142">
        <f t="shared" si="3"/>
        <v>-524592</v>
      </c>
      <c r="P67" s="144">
        <f t="shared" si="4"/>
        <v>-1.0092383462552184E-2</v>
      </c>
    </row>
    <row r="68" spans="2:16" ht="16.5" customHeight="1">
      <c r="B68" s="63" t="s">
        <v>24</v>
      </c>
      <c r="C68" s="64" t="s">
        <v>40</v>
      </c>
      <c r="D68" s="66" t="s">
        <v>70</v>
      </c>
      <c r="E68" s="64" t="s">
        <v>129</v>
      </c>
      <c r="F68" s="66" t="s">
        <v>130</v>
      </c>
      <c r="G68" s="142">
        <v>23388000</v>
      </c>
      <c r="H68" s="143">
        <v>23388000</v>
      </c>
      <c r="I68" s="143">
        <v>23388000</v>
      </c>
      <c r="J68" s="143">
        <v>23388000</v>
      </c>
      <c r="K68" s="142">
        <f t="shared" si="0"/>
        <v>0</v>
      </c>
      <c r="L68" s="144">
        <f t="shared" si="1"/>
        <v>0</v>
      </c>
      <c r="M68" s="142">
        <f t="shared" si="5"/>
        <v>0</v>
      </c>
      <c r="N68" s="144">
        <f t="shared" si="2"/>
        <v>0</v>
      </c>
      <c r="O68" s="142">
        <f t="shared" si="3"/>
        <v>0</v>
      </c>
      <c r="P68" s="144">
        <f t="shared" si="4"/>
        <v>0</v>
      </c>
    </row>
    <row r="69" spans="2:16" ht="16.5" customHeight="1">
      <c r="B69" s="63" t="s">
        <v>20</v>
      </c>
      <c r="C69" s="64" t="s">
        <v>30</v>
      </c>
      <c r="D69" s="66" t="s">
        <v>50</v>
      </c>
      <c r="E69" s="64" t="s">
        <v>131</v>
      </c>
      <c r="F69" s="66" t="s">
        <v>132</v>
      </c>
      <c r="G69" s="142">
        <v>40200000</v>
      </c>
      <c r="H69" s="143">
        <v>101067000</v>
      </c>
      <c r="I69" s="143">
        <v>40200000</v>
      </c>
      <c r="J69" s="143">
        <v>40200000</v>
      </c>
      <c r="K69" s="142">
        <f t="shared" si="0"/>
        <v>-60867000</v>
      </c>
      <c r="L69" s="144">
        <f t="shared" si="1"/>
        <v>-0.60224405592329844</v>
      </c>
      <c r="M69" s="142">
        <f t="shared" si="5"/>
        <v>0</v>
      </c>
      <c r="N69" s="144">
        <f t="shared" si="2"/>
        <v>0</v>
      </c>
      <c r="O69" s="142">
        <f t="shared" si="3"/>
        <v>0</v>
      </c>
      <c r="P69" s="144">
        <f t="shared" si="4"/>
        <v>0</v>
      </c>
    </row>
    <row r="70" spans="2:16" ht="16.5" customHeight="1">
      <c r="B70" s="63" t="s">
        <v>20</v>
      </c>
      <c r="C70" s="64" t="s">
        <v>28</v>
      </c>
      <c r="D70" s="66" t="s">
        <v>50</v>
      </c>
      <c r="E70" s="64" t="s">
        <v>133</v>
      </c>
      <c r="F70" s="66" t="s">
        <v>134</v>
      </c>
      <c r="G70" s="142">
        <v>9522418</v>
      </c>
      <c r="H70" s="143">
        <v>9522000</v>
      </c>
      <c r="I70" s="143">
        <v>9522000</v>
      </c>
      <c r="J70" s="143">
        <v>9322000</v>
      </c>
      <c r="K70" s="142">
        <f t="shared" si="0"/>
        <v>-200000</v>
      </c>
      <c r="L70" s="144">
        <f t="shared" si="1"/>
        <v>-2.1003990758244065E-2</v>
      </c>
      <c r="M70" s="142">
        <f t="shared" si="5"/>
        <v>-200000</v>
      </c>
      <c r="N70" s="144">
        <f t="shared" si="2"/>
        <v>-2.1003990758244065E-2</v>
      </c>
      <c r="O70" s="142">
        <f t="shared" si="3"/>
        <v>-200418</v>
      </c>
      <c r="P70" s="144">
        <f t="shared" si="4"/>
        <v>-2.1046965172081294E-2</v>
      </c>
    </row>
    <row r="71" spans="2:16" ht="16.5" customHeight="1">
      <c r="B71" s="63" t="s">
        <v>22</v>
      </c>
      <c r="C71" s="64" t="s">
        <v>34</v>
      </c>
      <c r="D71" s="66" t="s">
        <v>54</v>
      </c>
      <c r="E71" s="64" t="s">
        <v>135</v>
      </c>
      <c r="F71" s="66" t="s">
        <v>136</v>
      </c>
      <c r="G71" s="142">
        <v>17403000</v>
      </c>
      <c r="H71" s="143">
        <v>17403000</v>
      </c>
      <c r="I71" s="143">
        <v>17403000</v>
      </c>
      <c r="J71" s="143">
        <v>17403000</v>
      </c>
      <c r="K71" s="142">
        <f t="shared" si="0"/>
        <v>0</v>
      </c>
      <c r="L71" s="144">
        <f t="shared" si="1"/>
        <v>0</v>
      </c>
      <c r="M71" s="142">
        <f t="shared" si="5"/>
        <v>0</v>
      </c>
      <c r="N71" s="144">
        <f t="shared" si="2"/>
        <v>0</v>
      </c>
      <c r="O71" s="142">
        <f t="shared" si="3"/>
        <v>0</v>
      </c>
      <c r="P71" s="144">
        <f t="shared" si="4"/>
        <v>0</v>
      </c>
    </row>
    <row r="72" spans="2:16" ht="16.5" customHeight="1">
      <c r="B72" s="63" t="s">
        <v>22</v>
      </c>
      <c r="C72" s="64" t="s">
        <v>34</v>
      </c>
      <c r="D72" s="66" t="s">
        <v>54</v>
      </c>
      <c r="E72" s="64" t="s">
        <v>137</v>
      </c>
      <c r="F72" s="66" t="s">
        <v>138</v>
      </c>
      <c r="G72" s="142">
        <v>61489000</v>
      </c>
      <c r="H72" s="143">
        <v>61488000</v>
      </c>
      <c r="I72" s="143">
        <v>61000000</v>
      </c>
      <c r="J72" s="143">
        <v>61489000</v>
      </c>
      <c r="K72" s="142">
        <f t="shared" si="0"/>
        <v>1000</v>
      </c>
      <c r="L72" s="144">
        <f t="shared" si="1"/>
        <v>1.6263335935467083E-5</v>
      </c>
      <c r="M72" s="142">
        <f t="shared" si="5"/>
        <v>489000</v>
      </c>
      <c r="N72" s="144">
        <f t="shared" si="2"/>
        <v>8.0163934426229506E-3</v>
      </c>
      <c r="O72" s="142">
        <f t="shared" si="3"/>
        <v>0</v>
      </c>
      <c r="P72" s="144">
        <f t="shared" si="4"/>
        <v>0</v>
      </c>
    </row>
    <row r="73" spans="2:16" ht="16.5" customHeight="1">
      <c r="B73" s="63" t="s">
        <v>26</v>
      </c>
      <c r="C73" s="64" t="s">
        <v>44</v>
      </c>
      <c r="D73" s="66" t="s">
        <v>62</v>
      </c>
      <c r="E73" s="64" t="s">
        <v>139</v>
      </c>
      <c r="F73" s="66" t="s">
        <v>140</v>
      </c>
      <c r="G73" s="142">
        <v>59686584.140000008</v>
      </c>
      <c r="H73" s="143">
        <v>59838000</v>
      </c>
      <c r="I73" s="143">
        <v>51925453</v>
      </c>
      <c r="J73" s="143">
        <v>51925453</v>
      </c>
      <c r="K73" s="142">
        <f t="shared" si="0"/>
        <v>-7912547</v>
      </c>
      <c r="L73" s="144">
        <f t="shared" si="1"/>
        <v>-0.13223281192553227</v>
      </c>
      <c r="M73" s="142">
        <f t="shared" si="5"/>
        <v>0</v>
      </c>
      <c r="N73" s="144">
        <f t="shared" si="2"/>
        <v>0</v>
      </c>
      <c r="O73" s="142">
        <f t="shared" si="3"/>
        <v>-7761131.140000008</v>
      </c>
      <c r="P73" s="144">
        <f t="shared" si="4"/>
        <v>-0.13003141747558561</v>
      </c>
    </row>
    <row r="74" spans="2:16" ht="16.5" customHeight="1">
      <c r="B74" s="63" t="s">
        <v>20</v>
      </c>
      <c r="C74" s="64" t="s">
        <v>32</v>
      </c>
      <c r="D74" s="66" t="s">
        <v>46</v>
      </c>
      <c r="E74" s="64" t="s">
        <v>141</v>
      </c>
      <c r="F74" s="66" t="s">
        <v>142</v>
      </c>
      <c r="G74" s="142">
        <v>24163000</v>
      </c>
      <c r="H74" s="143">
        <v>24164000</v>
      </c>
      <c r="I74" s="143">
        <v>24164000</v>
      </c>
      <c r="J74" s="143">
        <v>24164000</v>
      </c>
      <c r="K74" s="142">
        <f t="shared" si="0"/>
        <v>0</v>
      </c>
      <c r="L74" s="144">
        <f t="shared" si="1"/>
        <v>0</v>
      </c>
      <c r="M74" s="142">
        <f t="shared" si="5"/>
        <v>0</v>
      </c>
      <c r="N74" s="144">
        <f t="shared" si="2"/>
        <v>0</v>
      </c>
      <c r="O74" s="142">
        <f t="shared" si="3"/>
        <v>1000</v>
      </c>
      <c r="P74" s="144">
        <f t="shared" si="4"/>
        <v>4.1385589537722965E-5</v>
      </c>
    </row>
    <row r="75" spans="2:16" ht="16.5" customHeight="1">
      <c r="B75" s="63" t="s">
        <v>26</v>
      </c>
      <c r="C75" s="64" t="s">
        <v>44</v>
      </c>
      <c r="D75" s="66" t="s">
        <v>68</v>
      </c>
      <c r="E75" s="64" t="s">
        <v>143</v>
      </c>
      <c r="F75" s="66" t="s">
        <v>144</v>
      </c>
      <c r="G75" s="142">
        <v>33412000</v>
      </c>
      <c r="H75" s="143">
        <v>33412000</v>
      </c>
      <c r="I75" s="143">
        <v>34368000</v>
      </c>
      <c r="J75" s="143">
        <v>34368000</v>
      </c>
      <c r="K75" s="142">
        <f t="shared" si="0"/>
        <v>956000</v>
      </c>
      <c r="L75" s="144">
        <f t="shared" si="1"/>
        <v>2.861247456003831E-2</v>
      </c>
      <c r="M75" s="142">
        <f t="shared" si="5"/>
        <v>0</v>
      </c>
      <c r="N75" s="144">
        <f t="shared" si="2"/>
        <v>0</v>
      </c>
      <c r="O75" s="142">
        <f t="shared" si="3"/>
        <v>956000</v>
      </c>
      <c r="P75" s="144">
        <f t="shared" si="4"/>
        <v>2.861247456003831E-2</v>
      </c>
    </row>
    <row r="76" spans="2:16" ht="16.5" customHeight="1">
      <c r="B76" s="63" t="s">
        <v>22</v>
      </c>
      <c r="C76" s="64" t="s">
        <v>36</v>
      </c>
      <c r="D76" s="66" t="s">
        <v>56</v>
      </c>
      <c r="E76" s="64" t="s">
        <v>145</v>
      </c>
      <c r="F76" s="66" t="s">
        <v>146</v>
      </c>
      <c r="G76" s="142">
        <v>69548000</v>
      </c>
      <c r="H76" s="143">
        <v>58231871.832477577</v>
      </c>
      <c r="I76" s="143">
        <v>58052800.832477599</v>
      </c>
      <c r="J76" s="143">
        <v>57875280.75</v>
      </c>
      <c r="K76" s="142">
        <f t="shared" si="0"/>
        <v>-356591.08247757703</v>
      </c>
      <c r="L76" s="144">
        <f t="shared" si="1"/>
        <v>-6.1236410792945865E-3</v>
      </c>
      <c r="M76" s="142">
        <f t="shared" si="5"/>
        <v>-177520.08247759938</v>
      </c>
      <c r="N76" s="144">
        <f t="shared" si="2"/>
        <v>-3.0579072832311286E-3</v>
      </c>
      <c r="O76" s="142">
        <f t="shared" si="3"/>
        <v>-11672719.25</v>
      </c>
      <c r="P76" s="144">
        <f t="shared" si="4"/>
        <v>-0.16783687884626444</v>
      </c>
    </row>
    <row r="77" spans="2:16" ht="16.5" customHeight="1">
      <c r="B77" s="63" t="s">
        <v>24</v>
      </c>
      <c r="C77" s="64" t="s">
        <v>40</v>
      </c>
      <c r="D77" s="66" t="s">
        <v>70</v>
      </c>
      <c r="E77" s="64" t="s">
        <v>147</v>
      </c>
      <c r="F77" s="66" t="s">
        <v>148</v>
      </c>
      <c r="G77" s="142">
        <v>29215000</v>
      </c>
      <c r="H77" s="143">
        <v>29195117.75</v>
      </c>
      <c r="I77" s="143">
        <v>29215290.333333336</v>
      </c>
      <c r="J77" s="143">
        <v>29257999.350000001</v>
      </c>
      <c r="K77" s="142">
        <f t="shared" ref="K77:K140" si="6">J77-H77</f>
        <v>62881.60000000149</v>
      </c>
      <c r="L77" s="144">
        <f t="shared" ref="L77:L140" si="7">IFERROR(K77/H77,"")</f>
        <v>2.1538395747693635E-3</v>
      </c>
      <c r="M77" s="142">
        <f t="shared" si="5"/>
        <v>42709.016666665673</v>
      </c>
      <c r="N77" s="144">
        <f t="shared" ref="N77:N140" si="8">IFERROR(M77/I77,"")</f>
        <v>1.4618720601224558E-3</v>
      </c>
      <c r="O77" s="142">
        <f t="shared" ref="O77:O140" si="9">J77-G77</f>
        <v>42999.35000000149</v>
      </c>
      <c r="P77" s="144">
        <f t="shared" ref="P77:P140" si="10">IFERROR(O77/G77,"")</f>
        <v>1.4718244052713157E-3</v>
      </c>
    </row>
    <row r="78" spans="2:16" ht="16.5" customHeight="1">
      <c r="B78" s="63" t="s">
        <v>20</v>
      </c>
      <c r="C78" s="64" t="s">
        <v>32</v>
      </c>
      <c r="D78" s="66" t="s">
        <v>46</v>
      </c>
      <c r="E78" s="64" t="s">
        <v>149</v>
      </c>
      <c r="F78" s="66" t="s">
        <v>150</v>
      </c>
      <c r="G78" s="142">
        <v>22477724.608736988</v>
      </c>
      <c r="H78" s="143">
        <v>22477724.608736988</v>
      </c>
      <c r="I78" s="143">
        <v>22477724.608736988</v>
      </c>
      <c r="J78" s="143">
        <v>22477999.608736984</v>
      </c>
      <c r="K78" s="142">
        <f t="shared" si="6"/>
        <v>274.99999999627471</v>
      </c>
      <c r="L78" s="144">
        <f t="shared" si="7"/>
        <v>1.2234334425886838E-5</v>
      </c>
      <c r="M78" s="142">
        <f t="shared" si="5"/>
        <v>274.99999999627471</v>
      </c>
      <c r="N78" s="144">
        <f t="shared" si="8"/>
        <v>1.2234334425886838E-5</v>
      </c>
      <c r="O78" s="142">
        <f t="shared" si="9"/>
        <v>274.99999999627471</v>
      </c>
      <c r="P78" s="144">
        <f t="shared" si="10"/>
        <v>1.2234334425886838E-5</v>
      </c>
    </row>
    <row r="79" spans="2:16" ht="16.5" customHeight="1">
      <c r="B79" s="63" t="s">
        <v>26</v>
      </c>
      <c r="C79" s="64" t="s">
        <v>42</v>
      </c>
      <c r="D79" s="66" t="s">
        <v>64</v>
      </c>
      <c r="E79" s="64" t="s">
        <v>151</v>
      </c>
      <c r="F79" s="66" t="s">
        <v>152</v>
      </c>
      <c r="G79" s="142">
        <v>42214000</v>
      </c>
      <c r="H79" s="143">
        <v>42214000</v>
      </c>
      <c r="I79" s="143">
        <v>42214000</v>
      </c>
      <c r="J79" s="143">
        <v>42214000</v>
      </c>
      <c r="K79" s="142">
        <f t="shared" si="6"/>
        <v>0</v>
      </c>
      <c r="L79" s="144">
        <f t="shared" si="7"/>
        <v>0</v>
      </c>
      <c r="M79" s="142">
        <f t="shared" ref="M79:M142" si="11">J79-I79</f>
        <v>0</v>
      </c>
      <c r="N79" s="144">
        <f t="shared" si="8"/>
        <v>0</v>
      </c>
      <c r="O79" s="142">
        <f t="shared" si="9"/>
        <v>0</v>
      </c>
      <c r="P79" s="144">
        <f t="shared" si="10"/>
        <v>0</v>
      </c>
    </row>
    <row r="80" spans="2:16" ht="16.5" customHeight="1">
      <c r="B80" s="63" t="s">
        <v>24</v>
      </c>
      <c r="C80" s="64" t="s">
        <v>40</v>
      </c>
      <c r="D80" s="66" t="s">
        <v>70</v>
      </c>
      <c r="E80" s="64" t="s">
        <v>153</v>
      </c>
      <c r="F80" s="66" t="s">
        <v>154</v>
      </c>
      <c r="G80" s="142">
        <v>20586000</v>
      </c>
      <c r="H80" s="143">
        <v>20586000</v>
      </c>
      <c r="I80" s="143">
        <v>20586000</v>
      </c>
      <c r="J80" s="143">
        <v>20055000</v>
      </c>
      <c r="K80" s="142">
        <f t="shared" si="6"/>
        <v>-531000</v>
      </c>
      <c r="L80" s="144">
        <f t="shared" si="7"/>
        <v>-2.5794229087729523E-2</v>
      </c>
      <c r="M80" s="142">
        <f t="shared" si="11"/>
        <v>-531000</v>
      </c>
      <c r="N80" s="144">
        <f t="shared" si="8"/>
        <v>-2.5794229087729523E-2</v>
      </c>
      <c r="O80" s="142">
        <f t="shared" si="9"/>
        <v>-531000</v>
      </c>
      <c r="P80" s="144">
        <f t="shared" si="10"/>
        <v>-2.5794229087729523E-2</v>
      </c>
    </row>
    <row r="81" spans="2:16" ht="16.5" customHeight="1">
      <c r="B81" s="63" t="s">
        <v>22</v>
      </c>
      <c r="C81" s="64" t="s">
        <v>38</v>
      </c>
      <c r="D81" s="66" t="s">
        <v>60</v>
      </c>
      <c r="E81" s="64" t="s">
        <v>155</v>
      </c>
      <c r="F81" s="66" t="s">
        <v>156</v>
      </c>
      <c r="G81" s="142">
        <v>102734000</v>
      </c>
      <c r="H81" s="143">
        <v>102734000</v>
      </c>
      <c r="I81" s="143">
        <v>100354000</v>
      </c>
      <c r="J81" s="143">
        <v>100621000</v>
      </c>
      <c r="K81" s="142">
        <f t="shared" si="6"/>
        <v>-2113000</v>
      </c>
      <c r="L81" s="144">
        <f t="shared" si="7"/>
        <v>-2.0567679638678529E-2</v>
      </c>
      <c r="M81" s="142">
        <f t="shared" si="11"/>
        <v>267000</v>
      </c>
      <c r="N81" s="144">
        <f t="shared" si="8"/>
        <v>2.6605815413436435E-3</v>
      </c>
      <c r="O81" s="142">
        <f t="shared" si="9"/>
        <v>-2113000</v>
      </c>
      <c r="P81" s="144">
        <f t="shared" si="10"/>
        <v>-2.0567679638678529E-2</v>
      </c>
    </row>
    <row r="82" spans="2:16" ht="16.5" customHeight="1">
      <c r="B82" s="63" t="s">
        <v>20</v>
      </c>
      <c r="C82" s="64" t="s">
        <v>28</v>
      </c>
      <c r="D82" s="66" t="s">
        <v>50</v>
      </c>
      <c r="E82" s="64" t="s">
        <v>157</v>
      </c>
      <c r="F82" s="66" t="s">
        <v>158</v>
      </c>
      <c r="G82" s="142">
        <v>17214000</v>
      </c>
      <c r="H82" s="143">
        <v>17214000</v>
      </c>
      <c r="I82" s="143">
        <v>17214000</v>
      </c>
      <c r="J82" s="143">
        <v>17214000</v>
      </c>
      <c r="K82" s="142">
        <f t="shared" si="6"/>
        <v>0</v>
      </c>
      <c r="L82" s="144">
        <f t="shared" si="7"/>
        <v>0</v>
      </c>
      <c r="M82" s="142">
        <f t="shared" si="11"/>
        <v>0</v>
      </c>
      <c r="N82" s="144">
        <f t="shared" si="8"/>
        <v>0</v>
      </c>
      <c r="O82" s="142">
        <f t="shared" si="9"/>
        <v>0</v>
      </c>
      <c r="P82" s="144">
        <f t="shared" si="10"/>
        <v>0</v>
      </c>
    </row>
    <row r="83" spans="2:16" ht="16.5" customHeight="1">
      <c r="B83" s="63" t="s">
        <v>26</v>
      </c>
      <c r="C83" s="64" t="s">
        <v>44</v>
      </c>
      <c r="D83" s="66" t="s">
        <v>66</v>
      </c>
      <c r="E83" s="64" t="s">
        <v>159</v>
      </c>
      <c r="F83" s="66" t="s">
        <v>160</v>
      </c>
      <c r="G83" s="142">
        <v>39948000</v>
      </c>
      <c r="H83" s="143">
        <v>39948000.000000007</v>
      </c>
      <c r="I83" s="143">
        <v>39948000.000000007</v>
      </c>
      <c r="J83" s="143">
        <v>39947999</v>
      </c>
      <c r="K83" s="142">
        <f t="shared" si="6"/>
        <v>-1.0000000074505806</v>
      </c>
      <c r="L83" s="144">
        <f t="shared" si="7"/>
        <v>-2.5032542491503463E-8</v>
      </c>
      <c r="M83" s="142">
        <f t="shared" si="11"/>
        <v>-1.0000000074505806</v>
      </c>
      <c r="N83" s="144">
        <f t="shared" si="8"/>
        <v>-2.5032542491503463E-8</v>
      </c>
      <c r="O83" s="142">
        <f t="shared" si="9"/>
        <v>-1</v>
      </c>
      <c r="P83" s="144">
        <f t="shared" si="10"/>
        <v>-2.5032542304996496E-8</v>
      </c>
    </row>
    <row r="84" spans="2:16" ht="16.5" customHeight="1">
      <c r="B84" s="63" t="s">
        <v>24</v>
      </c>
      <c r="C84" s="64" t="s">
        <v>40</v>
      </c>
      <c r="D84" s="66" t="s">
        <v>70</v>
      </c>
      <c r="E84" s="64" t="s">
        <v>161</v>
      </c>
      <c r="F84" s="66" t="s">
        <v>162</v>
      </c>
      <c r="G84" s="142">
        <v>19771000</v>
      </c>
      <c r="H84" s="143">
        <v>18010000</v>
      </c>
      <c r="I84" s="143">
        <v>18010000</v>
      </c>
      <c r="J84" s="143">
        <v>18010000</v>
      </c>
      <c r="K84" s="142">
        <f t="shared" si="6"/>
        <v>0</v>
      </c>
      <c r="L84" s="144">
        <f t="shared" si="7"/>
        <v>0</v>
      </c>
      <c r="M84" s="142">
        <f t="shared" si="11"/>
        <v>0</v>
      </c>
      <c r="N84" s="144">
        <f t="shared" si="8"/>
        <v>0</v>
      </c>
      <c r="O84" s="142">
        <f t="shared" si="9"/>
        <v>-1761000</v>
      </c>
      <c r="P84" s="144">
        <f t="shared" si="10"/>
        <v>-8.9069849779980781E-2</v>
      </c>
    </row>
    <row r="85" spans="2:16" ht="16.5" customHeight="1">
      <c r="B85" s="63" t="s">
        <v>24</v>
      </c>
      <c r="C85" s="64" t="s">
        <v>40</v>
      </c>
      <c r="D85" s="66" t="s">
        <v>70</v>
      </c>
      <c r="E85" s="64" t="s">
        <v>163</v>
      </c>
      <c r="F85" s="66" t="s">
        <v>164</v>
      </c>
      <c r="G85" s="142">
        <v>21096000</v>
      </c>
      <c r="H85" s="143">
        <v>21096000</v>
      </c>
      <c r="I85" s="143">
        <v>20817545</v>
      </c>
      <c r="J85" s="143">
        <v>20321000</v>
      </c>
      <c r="K85" s="142">
        <f t="shared" si="6"/>
        <v>-775000</v>
      </c>
      <c r="L85" s="144">
        <f t="shared" si="7"/>
        <v>-3.673682214637846E-2</v>
      </c>
      <c r="M85" s="142">
        <f t="shared" si="11"/>
        <v>-496545</v>
      </c>
      <c r="N85" s="144">
        <f t="shared" si="8"/>
        <v>-2.385223617866564E-2</v>
      </c>
      <c r="O85" s="142">
        <f t="shared" si="9"/>
        <v>-775000</v>
      </c>
      <c r="P85" s="144">
        <f t="shared" si="10"/>
        <v>-3.673682214637846E-2</v>
      </c>
    </row>
    <row r="86" spans="2:16" ht="16.5" customHeight="1">
      <c r="B86" s="63" t="s">
        <v>20</v>
      </c>
      <c r="C86" s="64" t="s">
        <v>30</v>
      </c>
      <c r="D86" s="66" t="s">
        <v>52</v>
      </c>
      <c r="E86" s="64" t="s">
        <v>165</v>
      </c>
      <c r="F86" s="66" t="s">
        <v>166</v>
      </c>
      <c r="G86" s="142">
        <v>10594000</v>
      </c>
      <c r="H86" s="143">
        <v>10594000</v>
      </c>
      <c r="I86" s="143">
        <v>10594000</v>
      </c>
      <c r="J86" s="143">
        <v>10238196</v>
      </c>
      <c r="K86" s="142">
        <f t="shared" si="6"/>
        <v>-355804</v>
      </c>
      <c r="L86" s="144">
        <f t="shared" si="7"/>
        <v>-3.3585425712667545E-2</v>
      </c>
      <c r="M86" s="142">
        <f t="shared" si="11"/>
        <v>-355804</v>
      </c>
      <c r="N86" s="144">
        <f t="shared" si="8"/>
        <v>-3.3585425712667545E-2</v>
      </c>
      <c r="O86" s="142">
        <f t="shared" si="9"/>
        <v>-355804</v>
      </c>
      <c r="P86" s="144">
        <f t="shared" si="10"/>
        <v>-3.3585425712667545E-2</v>
      </c>
    </row>
    <row r="87" spans="2:16" ht="16.5" customHeight="1">
      <c r="B87" s="63" t="s">
        <v>24</v>
      </c>
      <c r="C87" s="64" t="s">
        <v>40</v>
      </c>
      <c r="D87" s="66" t="s">
        <v>70</v>
      </c>
      <c r="E87" s="64" t="s">
        <v>167</v>
      </c>
      <c r="F87" s="66" t="s">
        <v>168</v>
      </c>
      <c r="G87" s="142">
        <v>80155000</v>
      </c>
      <c r="H87" s="143">
        <v>39712112</v>
      </c>
      <c r="I87" s="143">
        <v>39650451</v>
      </c>
      <c r="J87" s="143">
        <v>39121203</v>
      </c>
      <c r="K87" s="142">
        <f t="shared" si="6"/>
        <v>-590909</v>
      </c>
      <c r="L87" s="144">
        <f t="shared" si="7"/>
        <v>-1.4879818026298878E-2</v>
      </c>
      <c r="M87" s="142">
        <f t="shared" si="11"/>
        <v>-529248</v>
      </c>
      <c r="N87" s="144">
        <f t="shared" si="8"/>
        <v>-1.3347843130460231E-2</v>
      </c>
      <c r="O87" s="142">
        <f t="shared" si="9"/>
        <v>-41033797</v>
      </c>
      <c r="P87" s="144">
        <f t="shared" si="10"/>
        <v>-0.51193059696837373</v>
      </c>
    </row>
    <row r="88" spans="2:16" ht="16.5" customHeight="1">
      <c r="B88" s="63" t="s">
        <v>26</v>
      </c>
      <c r="C88" s="64" t="s">
        <v>42</v>
      </c>
      <c r="D88" s="66" t="s">
        <v>68</v>
      </c>
      <c r="E88" s="64" t="s">
        <v>169</v>
      </c>
      <c r="F88" s="66" t="s">
        <v>170</v>
      </c>
      <c r="G88" s="142">
        <v>80765000</v>
      </c>
      <c r="H88" s="143">
        <v>80765000</v>
      </c>
      <c r="I88" s="143">
        <v>80765000</v>
      </c>
      <c r="J88" s="143">
        <v>80765000</v>
      </c>
      <c r="K88" s="142">
        <f t="shared" si="6"/>
        <v>0</v>
      </c>
      <c r="L88" s="144">
        <f t="shared" si="7"/>
        <v>0</v>
      </c>
      <c r="M88" s="142">
        <f t="shared" si="11"/>
        <v>0</v>
      </c>
      <c r="N88" s="144">
        <f t="shared" si="8"/>
        <v>0</v>
      </c>
      <c r="O88" s="142">
        <f t="shared" si="9"/>
        <v>0</v>
      </c>
      <c r="P88" s="144">
        <f t="shared" si="10"/>
        <v>0</v>
      </c>
    </row>
    <row r="89" spans="2:16" ht="16.5" customHeight="1">
      <c r="B89" s="63" t="s">
        <v>24</v>
      </c>
      <c r="C89" s="64" t="s">
        <v>40</v>
      </c>
      <c r="D89" s="66" t="s">
        <v>70</v>
      </c>
      <c r="E89" s="64" t="s">
        <v>171</v>
      </c>
      <c r="F89" s="66" t="s">
        <v>172</v>
      </c>
      <c r="G89" s="142">
        <v>22074000</v>
      </c>
      <c r="H89" s="143">
        <v>21999200</v>
      </c>
      <c r="I89" s="143">
        <v>21706109</v>
      </c>
      <c r="J89" s="143">
        <v>21706109</v>
      </c>
      <c r="K89" s="142">
        <f t="shared" si="6"/>
        <v>-293091</v>
      </c>
      <c r="L89" s="144">
        <f t="shared" si="7"/>
        <v>-1.3322802647368995E-2</v>
      </c>
      <c r="M89" s="142">
        <f t="shared" si="11"/>
        <v>0</v>
      </c>
      <c r="N89" s="144">
        <f t="shared" si="8"/>
        <v>0</v>
      </c>
      <c r="O89" s="142">
        <f t="shared" si="9"/>
        <v>-367891</v>
      </c>
      <c r="P89" s="144">
        <f t="shared" si="10"/>
        <v>-1.6666258947177676E-2</v>
      </c>
    </row>
    <row r="90" spans="2:16" ht="16.5" customHeight="1">
      <c r="B90" s="63" t="s">
        <v>24</v>
      </c>
      <c r="C90" s="64" t="s">
        <v>40</v>
      </c>
      <c r="D90" s="66" t="s">
        <v>70</v>
      </c>
      <c r="E90" s="64" t="s">
        <v>173</v>
      </c>
      <c r="F90" s="66" t="s">
        <v>174</v>
      </c>
      <c r="G90" s="142">
        <v>14373000</v>
      </c>
      <c r="H90" s="143">
        <v>14373000</v>
      </c>
      <c r="I90" s="143">
        <v>14373000</v>
      </c>
      <c r="J90" s="143">
        <v>14373000</v>
      </c>
      <c r="K90" s="142">
        <f t="shared" si="6"/>
        <v>0</v>
      </c>
      <c r="L90" s="144">
        <f t="shared" si="7"/>
        <v>0</v>
      </c>
      <c r="M90" s="142">
        <f t="shared" si="11"/>
        <v>0</v>
      </c>
      <c r="N90" s="144">
        <f t="shared" si="8"/>
        <v>0</v>
      </c>
      <c r="O90" s="142">
        <f t="shared" si="9"/>
        <v>0</v>
      </c>
      <c r="P90" s="144">
        <f t="shared" si="10"/>
        <v>0</v>
      </c>
    </row>
    <row r="91" spans="2:16" ht="16.5" customHeight="1">
      <c r="B91" s="63" t="s">
        <v>20</v>
      </c>
      <c r="C91" s="64" t="s">
        <v>28</v>
      </c>
      <c r="D91" s="66" t="s">
        <v>50</v>
      </c>
      <c r="E91" s="64" t="s">
        <v>175</v>
      </c>
      <c r="F91" s="66" t="s">
        <v>176</v>
      </c>
      <c r="G91" s="142">
        <v>7476000</v>
      </c>
      <c r="H91" s="143">
        <v>7476000</v>
      </c>
      <c r="I91" s="143">
        <v>7476000</v>
      </c>
      <c r="J91" s="143">
        <v>7476000</v>
      </c>
      <c r="K91" s="142">
        <f t="shared" si="6"/>
        <v>0</v>
      </c>
      <c r="L91" s="144">
        <f t="shared" si="7"/>
        <v>0</v>
      </c>
      <c r="M91" s="142">
        <f t="shared" si="11"/>
        <v>0</v>
      </c>
      <c r="N91" s="144">
        <f t="shared" si="8"/>
        <v>0</v>
      </c>
      <c r="O91" s="142">
        <f t="shared" si="9"/>
        <v>0</v>
      </c>
      <c r="P91" s="144">
        <f t="shared" si="10"/>
        <v>0</v>
      </c>
    </row>
    <row r="92" spans="2:16" ht="16.5" customHeight="1">
      <c r="B92" s="63" t="s">
        <v>24</v>
      </c>
      <c r="C92" s="64" t="s">
        <v>40</v>
      </c>
      <c r="D92" s="66" t="s">
        <v>70</v>
      </c>
      <c r="E92" s="64" t="s">
        <v>177</v>
      </c>
      <c r="F92" s="66" t="s">
        <v>178</v>
      </c>
      <c r="G92" s="142">
        <v>18914000</v>
      </c>
      <c r="H92" s="143">
        <v>18914000</v>
      </c>
      <c r="I92" s="143">
        <v>18914000</v>
      </c>
      <c r="J92" s="143">
        <v>18914000</v>
      </c>
      <c r="K92" s="142">
        <f t="shared" si="6"/>
        <v>0</v>
      </c>
      <c r="L92" s="144">
        <f t="shared" si="7"/>
        <v>0</v>
      </c>
      <c r="M92" s="142">
        <f t="shared" si="11"/>
        <v>0</v>
      </c>
      <c r="N92" s="144">
        <f t="shared" si="8"/>
        <v>0</v>
      </c>
      <c r="O92" s="142">
        <f t="shared" si="9"/>
        <v>0</v>
      </c>
      <c r="P92" s="144">
        <f t="shared" si="10"/>
        <v>0</v>
      </c>
    </row>
    <row r="93" spans="2:16" ht="16.5" customHeight="1">
      <c r="B93" s="63" t="s">
        <v>22</v>
      </c>
      <c r="C93" s="64" t="s">
        <v>36</v>
      </c>
      <c r="D93" s="66" t="s">
        <v>56</v>
      </c>
      <c r="E93" s="64" t="s">
        <v>179</v>
      </c>
      <c r="F93" s="66" t="s">
        <v>180</v>
      </c>
      <c r="G93" s="142">
        <v>47590000</v>
      </c>
      <c r="H93" s="143">
        <v>39778000</v>
      </c>
      <c r="I93" s="143">
        <v>41315600</v>
      </c>
      <c r="J93" s="143">
        <v>41380300</v>
      </c>
      <c r="K93" s="142">
        <f t="shared" si="6"/>
        <v>1602300</v>
      </c>
      <c r="L93" s="144">
        <f t="shared" si="7"/>
        <v>4.0281059882347023E-2</v>
      </c>
      <c r="M93" s="142">
        <f t="shared" si="11"/>
        <v>64700</v>
      </c>
      <c r="N93" s="144">
        <f t="shared" si="8"/>
        <v>1.5659944427770624E-3</v>
      </c>
      <c r="O93" s="142">
        <f t="shared" si="9"/>
        <v>-6209700</v>
      </c>
      <c r="P93" s="144">
        <f t="shared" si="10"/>
        <v>-0.13048329480983401</v>
      </c>
    </row>
    <row r="94" spans="2:16" ht="16.5" customHeight="1">
      <c r="B94" s="63" t="s">
        <v>22</v>
      </c>
      <c r="C94" s="64" t="s">
        <v>38</v>
      </c>
      <c r="D94" s="66" t="s">
        <v>58</v>
      </c>
      <c r="E94" s="64" t="s">
        <v>181</v>
      </c>
      <c r="F94" s="66" t="s">
        <v>182</v>
      </c>
      <c r="G94" s="142">
        <v>230467610.77000001</v>
      </c>
      <c r="H94" s="143">
        <v>329815000</v>
      </c>
      <c r="I94" s="143">
        <v>331495513.35213101</v>
      </c>
      <c r="J94" s="143">
        <v>335308698.17813522</v>
      </c>
      <c r="K94" s="142">
        <f t="shared" si="6"/>
        <v>5493698.1781352162</v>
      </c>
      <c r="L94" s="144">
        <f t="shared" si="7"/>
        <v>1.665690820046152E-2</v>
      </c>
      <c r="M94" s="142">
        <f t="shared" si="11"/>
        <v>3813184.8260042071</v>
      </c>
      <c r="N94" s="144">
        <f t="shared" si="8"/>
        <v>1.1502975673621418E-2</v>
      </c>
      <c r="O94" s="142">
        <f t="shared" si="9"/>
        <v>104841087.40813521</v>
      </c>
      <c r="P94" s="144">
        <f t="shared" si="10"/>
        <v>0.45490594994176242</v>
      </c>
    </row>
    <row r="95" spans="2:16" ht="16.5" customHeight="1">
      <c r="B95" s="63" t="s">
        <v>24</v>
      </c>
      <c r="C95" s="64" t="s">
        <v>40</v>
      </c>
      <c r="D95" s="66" t="s">
        <v>70</v>
      </c>
      <c r="E95" s="64" t="s">
        <v>183</v>
      </c>
      <c r="F95" s="66" t="s">
        <v>184</v>
      </c>
      <c r="G95" s="142">
        <v>17991000</v>
      </c>
      <c r="H95" s="143">
        <v>17990999</v>
      </c>
      <c r="I95" s="143">
        <v>18544000</v>
      </c>
      <c r="J95" s="143">
        <v>18365000</v>
      </c>
      <c r="K95" s="142">
        <f t="shared" si="6"/>
        <v>374001</v>
      </c>
      <c r="L95" s="144">
        <f t="shared" si="7"/>
        <v>2.078822860253619E-2</v>
      </c>
      <c r="M95" s="142">
        <f t="shared" si="11"/>
        <v>-179000</v>
      </c>
      <c r="N95" s="144">
        <f t="shared" si="8"/>
        <v>-9.6527178602243309E-3</v>
      </c>
      <c r="O95" s="142">
        <f t="shared" si="9"/>
        <v>374000</v>
      </c>
      <c r="P95" s="144">
        <f t="shared" si="10"/>
        <v>2.0788171863709633E-2</v>
      </c>
    </row>
    <row r="96" spans="2:16" ht="16.5" customHeight="1">
      <c r="B96" s="63" t="s">
        <v>24</v>
      </c>
      <c r="C96" s="64" t="s">
        <v>40</v>
      </c>
      <c r="D96" s="66" t="s">
        <v>70</v>
      </c>
      <c r="E96" s="64" t="s">
        <v>185</v>
      </c>
      <c r="F96" s="66" t="s">
        <v>186</v>
      </c>
      <c r="G96" s="142">
        <v>16898000</v>
      </c>
      <c r="H96" s="143">
        <v>16898000</v>
      </c>
      <c r="I96" s="143">
        <v>16898000</v>
      </c>
      <c r="J96" s="143">
        <v>16898000</v>
      </c>
      <c r="K96" s="142">
        <f t="shared" si="6"/>
        <v>0</v>
      </c>
      <c r="L96" s="144">
        <f t="shared" si="7"/>
        <v>0</v>
      </c>
      <c r="M96" s="142">
        <f t="shared" si="11"/>
        <v>0</v>
      </c>
      <c r="N96" s="144">
        <f t="shared" si="8"/>
        <v>0</v>
      </c>
      <c r="O96" s="142">
        <f t="shared" si="9"/>
        <v>0</v>
      </c>
      <c r="P96" s="144">
        <f t="shared" si="10"/>
        <v>0</v>
      </c>
    </row>
    <row r="97" spans="2:16" ht="16.5" customHeight="1">
      <c r="B97" s="63" t="s">
        <v>26</v>
      </c>
      <c r="C97" s="64" t="s">
        <v>42</v>
      </c>
      <c r="D97" s="66" t="s">
        <v>68</v>
      </c>
      <c r="E97" s="64" t="s">
        <v>187</v>
      </c>
      <c r="F97" s="66" t="s">
        <v>188</v>
      </c>
      <c r="G97" s="142">
        <v>20607131.999999996</v>
      </c>
      <c r="H97" s="143">
        <v>22016754</v>
      </c>
      <c r="I97" s="143">
        <v>22016754</v>
      </c>
      <c r="J97" s="143">
        <v>21259197</v>
      </c>
      <c r="K97" s="142">
        <f t="shared" si="6"/>
        <v>-757557</v>
      </c>
      <c r="L97" s="144">
        <f t="shared" si="7"/>
        <v>-3.4408205678275738E-2</v>
      </c>
      <c r="M97" s="142">
        <f t="shared" si="11"/>
        <v>-757557</v>
      </c>
      <c r="N97" s="144">
        <f t="shared" si="8"/>
        <v>-3.4408205678275738E-2</v>
      </c>
      <c r="O97" s="142">
        <f t="shared" si="9"/>
        <v>652065.00000000373</v>
      </c>
      <c r="P97" s="144">
        <f t="shared" si="10"/>
        <v>3.1642685648832831E-2</v>
      </c>
    </row>
    <row r="98" spans="2:16" ht="16.5" customHeight="1">
      <c r="B98" s="63" t="s">
        <v>24</v>
      </c>
      <c r="C98" s="64" t="s">
        <v>40</v>
      </c>
      <c r="D98" s="66" t="s">
        <v>70</v>
      </c>
      <c r="E98" s="64" t="s">
        <v>189</v>
      </c>
      <c r="F98" s="66" t="s">
        <v>190</v>
      </c>
      <c r="G98" s="142">
        <v>18388000</v>
      </c>
      <c r="H98" s="143">
        <v>18388000</v>
      </c>
      <c r="I98" s="143">
        <v>18388000</v>
      </c>
      <c r="J98" s="143">
        <v>18388000</v>
      </c>
      <c r="K98" s="142">
        <f t="shared" si="6"/>
        <v>0</v>
      </c>
      <c r="L98" s="144">
        <f t="shared" si="7"/>
        <v>0</v>
      </c>
      <c r="M98" s="142">
        <f t="shared" si="11"/>
        <v>0</v>
      </c>
      <c r="N98" s="144">
        <f t="shared" si="8"/>
        <v>0</v>
      </c>
      <c r="O98" s="142">
        <f t="shared" si="9"/>
        <v>0</v>
      </c>
      <c r="P98" s="144">
        <f t="shared" si="10"/>
        <v>0</v>
      </c>
    </row>
    <row r="99" spans="2:16" ht="16.5" customHeight="1">
      <c r="B99" s="63" t="s">
        <v>24</v>
      </c>
      <c r="C99" s="64" t="s">
        <v>40</v>
      </c>
      <c r="D99" s="66" t="s">
        <v>70</v>
      </c>
      <c r="E99" s="64" t="s">
        <v>191</v>
      </c>
      <c r="F99" s="66" t="s">
        <v>192</v>
      </c>
      <c r="G99" s="142">
        <v>49110220</v>
      </c>
      <c r="H99" s="143">
        <v>53772373</v>
      </c>
      <c r="I99" s="143">
        <v>53088455</v>
      </c>
      <c r="J99" s="143">
        <v>53088455</v>
      </c>
      <c r="K99" s="142">
        <f t="shared" si="6"/>
        <v>-683918</v>
      </c>
      <c r="L99" s="144">
        <f t="shared" si="7"/>
        <v>-1.271876173290697E-2</v>
      </c>
      <c r="M99" s="142">
        <f t="shared" si="11"/>
        <v>0</v>
      </c>
      <c r="N99" s="144">
        <f t="shared" si="8"/>
        <v>0</v>
      </c>
      <c r="O99" s="142">
        <f t="shared" si="9"/>
        <v>3978235</v>
      </c>
      <c r="P99" s="144">
        <f t="shared" si="10"/>
        <v>8.1006254909874162E-2</v>
      </c>
    </row>
    <row r="100" spans="2:16" ht="16.5" customHeight="1">
      <c r="B100" s="63" t="s">
        <v>26</v>
      </c>
      <c r="C100" s="64" t="s">
        <v>42</v>
      </c>
      <c r="D100" s="66" t="s">
        <v>64</v>
      </c>
      <c r="E100" s="64" t="s">
        <v>193</v>
      </c>
      <c r="F100" s="66" t="s">
        <v>194</v>
      </c>
      <c r="G100" s="142">
        <v>101404000</v>
      </c>
      <c r="H100" s="143">
        <v>101404000</v>
      </c>
      <c r="I100" s="143">
        <v>101404000</v>
      </c>
      <c r="J100" s="143">
        <v>100342900</v>
      </c>
      <c r="K100" s="142">
        <f t="shared" si="6"/>
        <v>-1061100</v>
      </c>
      <c r="L100" s="144">
        <f t="shared" si="7"/>
        <v>-1.046408425703128E-2</v>
      </c>
      <c r="M100" s="142">
        <f t="shared" si="11"/>
        <v>-1061100</v>
      </c>
      <c r="N100" s="144">
        <f t="shared" si="8"/>
        <v>-1.046408425703128E-2</v>
      </c>
      <c r="O100" s="142">
        <f t="shared" si="9"/>
        <v>-1061100</v>
      </c>
      <c r="P100" s="144">
        <f t="shared" si="10"/>
        <v>-1.046408425703128E-2</v>
      </c>
    </row>
    <row r="101" spans="2:16" ht="16.5" customHeight="1">
      <c r="B101" s="63" t="s">
        <v>20</v>
      </c>
      <c r="C101" s="64" t="s">
        <v>32</v>
      </c>
      <c r="D101" s="66" t="s">
        <v>46</v>
      </c>
      <c r="E101" s="64" t="s">
        <v>195</v>
      </c>
      <c r="F101" s="66" t="s">
        <v>196</v>
      </c>
      <c r="G101" s="142">
        <v>30826000</v>
      </c>
      <c r="H101" s="143">
        <v>30826000</v>
      </c>
      <c r="I101" s="143">
        <v>30880477</v>
      </c>
      <c r="J101" s="143">
        <v>30880477</v>
      </c>
      <c r="K101" s="142">
        <f t="shared" si="6"/>
        <v>54477</v>
      </c>
      <c r="L101" s="144">
        <f t="shared" si="7"/>
        <v>1.76724193862324E-3</v>
      </c>
      <c r="M101" s="142">
        <f t="shared" si="11"/>
        <v>0</v>
      </c>
      <c r="N101" s="144">
        <f t="shared" si="8"/>
        <v>0</v>
      </c>
      <c r="O101" s="142">
        <f t="shared" si="9"/>
        <v>54477</v>
      </c>
      <c r="P101" s="144">
        <f t="shared" si="10"/>
        <v>1.76724193862324E-3</v>
      </c>
    </row>
    <row r="102" spans="2:16" ht="16.5" customHeight="1">
      <c r="B102" s="63" t="s">
        <v>24</v>
      </c>
      <c r="C102" s="64" t="s">
        <v>40</v>
      </c>
      <c r="D102" s="66" t="s">
        <v>70</v>
      </c>
      <c r="E102" s="64" t="s">
        <v>197</v>
      </c>
      <c r="F102" s="66" t="s">
        <v>198</v>
      </c>
      <c r="G102" s="142">
        <v>10741000</v>
      </c>
      <c r="H102" s="143">
        <v>10741000</v>
      </c>
      <c r="I102" s="143">
        <v>10741000</v>
      </c>
      <c r="J102" s="143">
        <v>10741000</v>
      </c>
      <c r="K102" s="142">
        <f t="shared" si="6"/>
        <v>0</v>
      </c>
      <c r="L102" s="144">
        <f t="shared" si="7"/>
        <v>0</v>
      </c>
      <c r="M102" s="142">
        <f t="shared" si="11"/>
        <v>0</v>
      </c>
      <c r="N102" s="144">
        <f t="shared" si="8"/>
        <v>0</v>
      </c>
      <c r="O102" s="142">
        <f t="shared" si="9"/>
        <v>0</v>
      </c>
      <c r="P102" s="144">
        <f t="shared" si="10"/>
        <v>0</v>
      </c>
    </row>
    <row r="103" spans="2:16" ht="16.5" customHeight="1">
      <c r="B103" s="63" t="s">
        <v>20</v>
      </c>
      <c r="C103" s="64" t="s">
        <v>32</v>
      </c>
      <c r="D103" s="66" t="s">
        <v>46</v>
      </c>
      <c r="E103" s="64" t="s">
        <v>199</v>
      </c>
      <c r="F103" s="66" t="s">
        <v>200</v>
      </c>
      <c r="G103" s="142">
        <v>28953000</v>
      </c>
      <c r="H103" s="143">
        <v>28953000</v>
      </c>
      <c r="I103" s="143">
        <v>25464000</v>
      </c>
      <c r="J103" s="143">
        <v>25464000</v>
      </c>
      <c r="K103" s="142">
        <f t="shared" si="6"/>
        <v>-3489000</v>
      </c>
      <c r="L103" s="144">
        <f t="shared" si="7"/>
        <v>-0.12050564708320381</v>
      </c>
      <c r="M103" s="142">
        <f t="shared" si="11"/>
        <v>0</v>
      </c>
      <c r="N103" s="144">
        <f t="shared" si="8"/>
        <v>0</v>
      </c>
      <c r="O103" s="142">
        <f t="shared" si="9"/>
        <v>-3489000</v>
      </c>
      <c r="P103" s="144">
        <f t="shared" si="10"/>
        <v>-0.12050564708320381</v>
      </c>
    </row>
    <row r="104" spans="2:16" ht="16.5" customHeight="1">
      <c r="B104" s="63" t="s">
        <v>20</v>
      </c>
      <c r="C104" s="64" t="s">
        <v>30</v>
      </c>
      <c r="D104" s="66" t="s">
        <v>52</v>
      </c>
      <c r="E104" s="64" t="s">
        <v>201</v>
      </c>
      <c r="F104" s="66" t="s">
        <v>202</v>
      </c>
      <c r="G104" s="142">
        <v>15175000</v>
      </c>
      <c r="H104" s="143">
        <v>15171000</v>
      </c>
      <c r="I104" s="143">
        <v>14753000</v>
      </c>
      <c r="J104" s="143">
        <v>14687000</v>
      </c>
      <c r="K104" s="142">
        <f t="shared" si="6"/>
        <v>-484000</v>
      </c>
      <c r="L104" s="144">
        <f t="shared" si="7"/>
        <v>-3.1902972777008765E-2</v>
      </c>
      <c r="M104" s="142">
        <f t="shared" si="11"/>
        <v>-66000</v>
      </c>
      <c r="N104" s="144">
        <f t="shared" si="8"/>
        <v>-4.4736663729410967E-3</v>
      </c>
      <c r="O104" s="142">
        <f t="shared" si="9"/>
        <v>-488000</v>
      </c>
      <c r="P104" s="144">
        <f t="shared" si="10"/>
        <v>-3.215815485996705E-2</v>
      </c>
    </row>
    <row r="105" spans="2:16" ht="16.5" customHeight="1">
      <c r="B105" s="63" t="s">
        <v>24</v>
      </c>
      <c r="C105" s="64" t="s">
        <v>40</v>
      </c>
      <c r="D105" s="66" t="s">
        <v>70</v>
      </c>
      <c r="E105" s="64" t="s">
        <v>203</v>
      </c>
      <c r="F105" s="66" t="s">
        <v>204</v>
      </c>
      <c r="G105" s="142">
        <v>23462000</v>
      </c>
      <c r="H105" s="143">
        <v>23462000</v>
      </c>
      <c r="I105" s="143">
        <v>23462000</v>
      </c>
      <c r="J105" s="143">
        <v>23462000</v>
      </c>
      <c r="K105" s="142">
        <f t="shared" si="6"/>
        <v>0</v>
      </c>
      <c r="L105" s="144">
        <f t="shared" si="7"/>
        <v>0</v>
      </c>
      <c r="M105" s="142">
        <f t="shared" si="11"/>
        <v>0</v>
      </c>
      <c r="N105" s="144">
        <f t="shared" si="8"/>
        <v>0</v>
      </c>
      <c r="O105" s="142">
        <f t="shared" si="9"/>
        <v>0</v>
      </c>
      <c r="P105" s="144">
        <f t="shared" si="10"/>
        <v>0</v>
      </c>
    </row>
    <row r="106" spans="2:16" ht="16.5" customHeight="1">
      <c r="B106" s="63" t="s">
        <v>20</v>
      </c>
      <c r="C106" s="64" t="s">
        <v>30</v>
      </c>
      <c r="D106" s="66" t="s">
        <v>48</v>
      </c>
      <c r="E106" s="64" t="s">
        <v>205</v>
      </c>
      <c r="F106" s="66" t="s">
        <v>206</v>
      </c>
      <c r="G106" s="142">
        <v>89218615.07936509</v>
      </c>
      <c r="H106" s="143">
        <v>89218615</v>
      </c>
      <c r="I106" s="143">
        <v>89218615</v>
      </c>
      <c r="J106" s="143">
        <v>89218614.25</v>
      </c>
      <c r="K106" s="142">
        <f t="shared" si="6"/>
        <v>-0.75</v>
      </c>
      <c r="L106" s="144">
        <f t="shared" si="7"/>
        <v>-8.4063174484383115E-9</v>
      </c>
      <c r="M106" s="142">
        <f t="shared" si="11"/>
        <v>-0.75</v>
      </c>
      <c r="N106" s="144">
        <f t="shared" si="8"/>
        <v>-8.4063174484383115E-9</v>
      </c>
      <c r="O106" s="142">
        <f t="shared" si="9"/>
        <v>-0.8293650895357132</v>
      </c>
      <c r="P106" s="144">
        <f t="shared" si="10"/>
        <v>-9.2958749561170089E-9</v>
      </c>
    </row>
    <row r="107" spans="2:16" ht="16.5" customHeight="1">
      <c r="B107" s="63" t="s">
        <v>20</v>
      </c>
      <c r="C107" s="64" t="s">
        <v>32</v>
      </c>
      <c r="D107" s="66" t="s">
        <v>46</v>
      </c>
      <c r="E107" s="64" t="s">
        <v>207</v>
      </c>
      <c r="F107" s="66" t="s">
        <v>208</v>
      </c>
      <c r="G107" s="142">
        <v>54923000</v>
      </c>
      <c r="H107" s="143">
        <v>54923000</v>
      </c>
      <c r="I107" s="143">
        <v>54923000</v>
      </c>
      <c r="J107" s="143">
        <v>54923000</v>
      </c>
      <c r="K107" s="142">
        <f t="shared" si="6"/>
        <v>0</v>
      </c>
      <c r="L107" s="144">
        <f t="shared" si="7"/>
        <v>0</v>
      </c>
      <c r="M107" s="142">
        <f t="shared" si="11"/>
        <v>0</v>
      </c>
      <c r="N107" s="144">
        <f t="shared" si="8"/>
        <v>0</v>
      </c>
      <c r="O107" s="142">
        <f t="shared" si="9"/>
        <v>0</v>
      </c>
      <c r="P107" s="144">
        <f t="shared" si="10"/>
        <v>0</v>
      </c>
    </row>
    <row r="108" spans="2:16" ht="16.5" customHeight="1">
      <c r="B108" s="63" t="s">
        <v>22</v>
      </c>
      <c r="C108" s="64" t="s">
        <v>34</v>
      </c>
      <c r="D108" s="66" t="s">
        <v>58</v>
      </c>
      <c r="E108" s="64" t="s">
        <v>209</v>
      </c>
      <c r="F108" s="66" t="s">
        <v>210</v>
      </c>
      <c r="G108" s="142">
        <v>23261000</v>
      </c>
      <c r="H108" s="143">
        <v>23261000</v>
      </c>
      <c r="I108" s="143">
        <v>23261000</v>
      </c>
      <c r="J108" s="143">
        <v>23061000</v>
      </c>
      <c r="K108" s="142">
        <f t="shared" si="6"/>
        <v>-200000</v>
      </c>
      <c r="L108" s="144">
        <f t="shared" si="7"/>
        <v>-8.5980826275740517E-3</v>
      </c>
      <c r="M108" s="142">
        <f t="shared" si="11"/>
        <v>-200000</v>
      </c>
      <c r="N108" s="144">
        <f t="shared" si="8"/>
        <v>-8.5980826275740517E-3</v>
      </c>
      <c r="O108" s="142">
        <f t="shared" si="9"/>
        <v>-200000</v>
      </c>
      <c r="P108" s="144">
        <f t="shared" si="10"/>
        <v>-8.5980826275740517E-3</v>
      </c>
    </row>
    <row r="109" spans="2:16" ht="16.5" customHeight="1">
      <c r="B109" s="63" t="s">
        <v>22</v>
      </c>
      <c r="C109" s="64" t="s">
        <v>34</v>
      </c>
      <c r="D109" s="66" t="s">
        <v>58</v>
      </c>
      <c r="E109" s="64" t="s">
        <v>211</v>
      </c>
      <c r="F109" s="66" t="s">
        <v>212</v>
      </c>
      <c r="G109" s="142">
        <v>38865900</v>
      </c>
      <c r="H109" s="143">
        <v>38847800</v>
      </c>
      <c r="I109" s="143">
        <v>38343000</v>
      </c>
      <c r="J109" s="143">
        <v>38343000</v>
      </c>
      <c r="K109" s="142">
        <f t="shared" si="6"/>
        <v>-504800</v>
      </c>
      <c r="L109" s="144">
        <f t="shared" si="7"/>
        <v>-1.2994300835568552E-2</v>
      </c>
      <c r="M109" s="142">
        <f t="shared" si="11"/>
        <v>0</v>
      </c>
      <c r="N109" s="144">
        <f t="shared" si="8"/>
        <v>0</v>
      </c>
      <c r="O109" s="142">
        <f t="shared" si="9"/>
        <v>-522900</v>
      </c>
      <c r="P109" s="144">
        <f t="shared" si="10"/>
        <v>-1.3453953208339444E-2</v>
      </c>
    </row>
    <row r="110" spans="2:16" ht="16.5" customHeight="1">
      <c r="B110" s="63" t="s">
        <v>24</v>
      </c>
      <c r="C110" s="64" t="s">
        <v>40</v>
      </c>
      <c r="D110" s="66" t="s">
        <v>70</v>
      </c>
      <c r="E110" s="64" t="s">
        <v>213</v>
      </c>
      <c r="F110" s="66" t="s">
        <v>214</v>
      </c>
      <c r="G110" s="142">
        <v>21842306</v>
      </c>
      <c r="H110" s="143">
        <v>21842306</v>
      </c>
      <c r="I110" s="143">
        <v>21842306</v>
      </c>
      <c r="J110" s="143">
        <v>21842306</v>
      </c>
      <c r="K110" s="142">
        <f t="shared" si="6"/>
        <v>0</v>
      </c>
      <c r="L110" s="144">
        <f t="shared" si="7"/>
        <v>0</v>
      </c>
      <c r="M110" s="142">
        <f t="shared" si="11"/>
        <v>0</v>
      </c>
      <c r="N110" s="144">
        <f t="shared" si="8"/>
        <v>0</v>
      </c>
      <c r="O110" s="142">
        <f t="shared" si="9"/>
        <v>0</v>
      </c>
      <c r="P110" s="144">
        <f t="shared" si="10"/>
        <v>0</v>
      </c>
    </row>
    <row r="111" spans="2:16" ht="16.5" customHeight="1">
      <c r="B111" s="63" t="s">
        <v>22</v>
      </c>
      <c r="C111" s="64" t="s">
        <v>34</v>
      </c>
      <c r="D111" s="66" t="s">
        <v>58</v>
      </c>
      <c r="E111" s="64" t="s">
        <v>215</v>
      </c>
      <c r="F111" s="66" t="s">
        <v>216</v>
      </c>
      <c r="G111" s="142">
        <v>197299000</v>
      </c>
      <c r="H111" s="143">
        <v>197299000</v>
      </c>
      <c r="I111" s="143">
        <v>197299000</v>
      </c>
      <c r="J111" s="143">
        <v>197299000</v>
      </c>
      <c r="K111" s="142">
        <f t="shared" si="6"/>
        <v>0</v>
      </c>
      <c r="L111" s="144">
        <f t="shared" si="7"/>
        <v>0</v>
      </c>
      <c r="M111" s="142">
        <f t="shared" si="11"/>
        <v>0</v>
      </c>
      <c r="N111" s="144">
        <f t="shared" si="8"/>
        <v>0</v>
      </c>
      <c r="O111" s="142">
        <f t="shared" si="9"/>
        <v>0</v>
      </c>
      <c r="P111" s="144">
        <f t="shared" si="10"/>
        <v>0</v>
      </c>
    </row>
    <row r="112" spans="2:16" ht="16.5" customHeight="1">
      <c r="B112" s="63" t="s">
        <v>20</v>
      </c>
      <c r="C112" s="64" t="s">
        <v>30</v>
      </c>
      <c r="D112" s="66" t="s">
        <v>52</v>
      </c>
      <c r="E112" s="64" t="s">
        <v>217</v>
      </c>
      <c r="F112" s="66" t="s">
        <v>218</v>
      </c>
      <c r="G112" s="142">
        <v>55676963</v>
      </c>
      <c r="H112" s="143">
        <v>55676963</v>
      </c>
      <c r="I112" s="143">
        <v>67541194</v>
      </c>
      <c r="J112" s="143">
        <v>67571194</v>
      </c>
      <c r="K112" s="142">
        <f t="shared" si="6"/>
        <v>11894231</v>
      </c>
      <c r="L112" s="144">
        <f t="shared" si="7"/>
        <v>0.21362930661286247</v>
      </c>
      <c r="M112" s="142">
        <f t="shared" si="11"/>
        <v>30000</v>
      </c>
      <c r="N112" s="144">
        <f t="shared" si="8"/>
        <v>4.4417337365993266E-4</v>
      </c>
      <c r="O112" s="142">
        <f t="shared" si="9"/>
        <v>11894231</v>
      </c>
      <c r="P112" s="144">
        <f t="shared" si="10"/>
        <v>0.21362930661286247</v>
      </c>
    </row>
    <row r="113" spans="2:16" ht="16.5" customHeight="1">
      <c r="B113" s="63" t="s">
        <v>22</v>
      </c>
      <c r="C113" s="64" t="s">
        <v>38</v>
      </c>
      <c r="D113" s="66" t="s">
        <v>58</v>
      </c>
      <c r="E113" s="64" t="s">
        <v>219</v>
      </c>
      <c r="F113" s="66" t="s">
        <v>220</v>
      </c>
      <c r="G113" s="142">
        <v>13021000</v>
      </c>
      <c r="H113" s="143">
        <v>13021000</v>
      </c>
      <c r="I113" s="143">
        <v>13021000</v>
      </c>
      <c r="J113" s="143">
        <v>13021000</v>
      </c>
      <c r="K113" s="142">
        <f t="shared" si="6"/>
        <v>0</v>
      </c>
      <c r="L113" s="144">
        <f t="shared" si="7"/>
        <v>0</v>
      </c>
      <c r="M113" s="142">
        <f t="shared" si="11"/>
        <v>0</v>
      </c>
      <c r="N113" s="144">
        <f t="shared" si="8"/>
        <v>0</v>
      </c>
      <c r="O113" s="142">
        <f t="shared" si="9"/>
        <v>0</v>
      </c>
      <c r="P113" s="144">
        <f t="shared" si="10"/>
        <v>0</v>
      </c>
    </row>
    <row r="114" spans="2:16" ht="16.5" customHeight="1">
      <c r="B114" s="63" t="s">
        <v>20</v>
      </c>
      <c r="C114" s="64" t="s">
        <v>30</v>
      </c>
      <c r="D114" s="66" t="s">
        <v>48</v>
      </c>
      <c r="E114" s="64" t="s">
        <v>221</v>
      </c>
      <c r="F114" s="66" t="s">
        <v>222</v>
      </c>
      <c r="G114" s="142">
        <v>42890000</v>
      </c>
      <c r="H114" s="143">
        <v>43861089.5</v>
      </c>
      <c r="I114" s="143">
        <v>43861090</v>
      </c>
      <c r="J114" s="143">
        <v>43861090</v>
      </c>
      <c r="K114" s="142">
        <f t="shared" si="6"/>
        <v>0.5</v>
      </c>
      <c r="L114" s="144">
        <f t="shared" si="7"/>
        <v>1.1399625629454553E-8</v>
      </c>
      <c r="M114" s="142">
        <f t="shared" si="11"/>
        <v>0</v>
      </c>
      <c r="N114" s="144">
        <f t="shared" si="8"/>
        <v>0</v>
      </c>
      <c r="O114" s="142">
        <f t="shared" si="9"/>
        <v>971090</v>
      </c>
      <c r="P114" s="144">
        <f t="shared" si="10"/>
        <v>2.2641408253672186E-2</v>
      </c>
    </row>
    <row r="115" spans="2:16" ht="16.5" customHeight="1">
      <c r="B115" s="63" t="s">
        <v>26</v>
      </c>
      <c r="C115" s="64" t="s">
        <v>42</v>
      </c>
      <c r="D115" s="66" t="s">
        <v>64</v>
      </c>
      <c r="E115" s="64" t="s">
        <v>223</v>
      </c>
      <c r="F115" s="66" t="s">
        <v>224</v>
      </c>
      <c r="G115" s="142">
        <v>17632000</v>
      </c>
      <c r="H115" s="143">
        <v>17632000</v>
      </c>
      <c r="I115" s="143">
        <v>17632000</v>
      </c>
      <c r="J115" s="143">
        <v>17632000</v>
      </c>
      <c r="K115" s="142">
        <f t="shared" si="6"/>
        <v>0</v>
      </c>
      <c r="L115" s="144">
        <f t="shared" si="7"/>
        <v>0</v>
      </c>
      <c r="M115" s="142">
        <f t="shared" si="11"/>
        <v>0</v>
      </c>
      <c r="N115" s="144">
        <f t="shared" si="8"/>
        <v>0</v>
      </c>
      <c r="O115" s="142">
        <f t="shared" si="9"/>
        <v>0</v>
      </c>
      <c r="P115" s="144">
        <f t="shared" si="10"/>
        <v>0</v>
      </c>
    </row>
    <row r="116" spans="2:16" ht="16.5" customHeight="1">
      <c r="B116" s="63" t="s">
        <v>24</v>
      </c>
      <c r="C116" s="64" t="s">
        <v>40</v>
      </c>
      <c r="D116" s="66" t="s">
        <v>70</v>
      </c>
      <c r="E116" s="64" t="s">
        <v>225</v>
      </c>
      <c r="F116" s="66" t="s">
        <v>226</v>
      </c>
      <c r="G116" s="142">
        <v>12198000</v>
      </c>
      <c r="H116" s="143">
        <v>12198000</v>
      </c>
      <c r="I116" s="143">
        <v>10761000</v>
      </c>
      <c r="J116" s="143">
        <v>10761000</v>
      </c>
      <c r="K116" s="142">
        <f t="shared" si="6"/>
        <v>-1437000</v>
      </c>
      <c r="L116" s="144">
        <f t="shared" si="7"/>
        <v>-0.11780619773733399</v>
      </c>
      <c r="M116" s="142">
        <f t="shared" si="11"/>
        <v>0</v>
      </c>
      <c r="N116" s="144">
        <f t="shared" si="8"/>
        <v>0</v>
      </c>
      <c r="O116" s="142">
        <f t="shared" si="9"/>
        <v>-1437000</v>
      </c>
      <c r="P116" s="144">
        <f t="shared" si="10"/>
        <v>-0.11780619773733399</v>
      </c>
    </row>
    <row r="117" spans="2:16" ht="16.5" customHeight="1">
      <c r="B117" s="63" t="s">
        <v>20</v>
      </c>
      <c r="C117" s="64" t="s">
        <v>28</v>
      </c>
      <c r="D117" s="66" t="s">
        <v>50</v>
      </c>
      <c r="E117" s="64" t="s">
        <v>227</v>
      </c>
      <c r="F117" s="66" t="s">
        <v>228</v>
      </c>
      <c r="G117" s="142">
        <v>12035000.483297434</v>
      </c>
      <c r="H117" s="143">
        <v>12035000</v>
      </c>
      <c r="I117" s="143">
        <v>11736587</v>
      </c>
      <c r="J117" s="143">
        <v>11736587</v>
      </c>
      <c r="K117" s="142">
        <f t="shared" si="6"/>
        <v>-298413</v>
      </c>
      <c r="L117" s="144">
        <f t="shared" si="7"/>
        <v>-2.4795429995845452E-2</v>
      </c>
      <c r="M117" s="142">
        <f t="shared" si="11"/>
        <v>0</v>
      </c>
      <c r="N117" s="144">
        <f t="shared" si="8"/>
        <v>0</v>
      </c>
      <c r="O117" s="142">
        <f t="shared" si="9"/>
        <v>-298413.4832974337</v>
      </c>
      <c r="P117" s="144">
        <f t="shared" si="10"/>
        <v>-2.4795469157777073E-2</v>
      </c>
    </row>
    <row r="118" spans="2:16" ht="16.5" customHeight="1">
      <c r="B118" s="63" t="s">
        <v>22</v>
      </c>
      <c r="C118" s="64" t="s">
        <v>42</v>
      </c>
      <c r="D118" s="66" t="s">
        <v>58</v>
      </c>
      <c r="E118" s="64" t="s">
        <v>229</v>
      </c>
      <c r="F118" s="66" t="s">
        <v>230</v>
      </c>
      <c r="G118" s="142">
        <v>14424000</v>
      </c>
      <c r="H118" s="143">
        <v>14424000</v>
      </c>
      <c r="I118" s="143">
        <v>14424000</v>
      </c>
      <c r="J118" s="143">
        <v>13894067.915238095</v>
      </c>
      <c r="K118" s="142">
        <f t="shared" si="6"/>
        <v>-529932.08476190455</v>
      </c>
      <c r="L118" s="144">
        <f t="shared" si="7"/>
        <v>-3.6739606542006691E-2</v>
      </c>
      <c r="M118" s="142">
        <f t="shared" si="11"/>
        <v>-529932.08476190455</v>
      </c>
      <c r="N118" s="144">
        <f t="shared" si="8"/>
        <v>-3.6739606542006691E-2</v>
      </c>
      <c r="O118" s="142">
        <f t="shared" si="9"/>
        <v>-529932.08476190455</v>
      </c>
      <c r="P118" s="144">
        <f t="shared" si="10"/>
        <v>-3.6739606542006691E-2</v>
      </c>
    </row>
    <row r="119" spans="2:16" ht="16.5" customHeight="1">
      <c r="B119" s="63" t="s">
        <v>20</v>
      </c>
      <c r="C119" s="64" t="s">
        <v>28</v>
      </c>
      <c r="D119" s="66" t="s">
        <v>50</v>
      </c>
      <c r="E119" s="64" t="s">
        <v>231</v>
      </c>
      <c r="F119" s="66" t="s">
        <v>232</v>
      </c>
      <c r="G119" s="142">
        <v>21792000</v>
      </c>
      <c r="H119" s="143">
        <v>21792000</v>
      </c>
      <c r="I119" s="143">
        <v>21792000</v>
      </c>
      <c r="J119" s="143">
        <v>21792000</v>
      </c>
      <c r="K119" s="142">
        <f t="shared" si="6"/>
        <v>0</v>
      </c>
      <c r="L119" s="144">
        <f t="shared" si="7"/>
        <v>0</v>
      </c>
      <c r="M119" s="142">
        <f t="shared" si="11"/>
        <v>0</v>
      </c>
      <c r="N119" s="144">
        <f t="shared" si="8"/>
        <v>0</v>
      </c>
      <c r="O119" s="142">
        <f t="shared" si="9"/>
        <v>0</v>
      </c>
      <c r="P119" s="144">
        <f t="shared" si="10"/>
        <v>0</v>
      </c>
    </row>
    <row r="120" spans="2:16" ht="16.5" customHeight="1">
      <c r="B120" s="63" t="s">
        <v>24</v>
      </c>
      <c r="C120" s="64" t="s">
        <v>40</v>
      </c>
      <c r="D120" s="66" t="s">
        <v>70</v>
      </c>
      <c r="E120" s="64" t="s">
        <v>233</v>
      </c>
      <c r="F120" s="66" t="s">
        <v>234</v>
      </c>
      <c r="G120" s="142">
        <v>107357000</v>
      </c>
      <c r="H120" s="143">
        <v>119066400</v>
      </c>
      <c r="I120" s="143">
        <v>119066400</v>
      </c>
      <c r="J120" s="143">
        <v>119066400</v>
      </c>
      <c r="K120" s="142">
        <f t="shared" si="6"/>
        <v>0</v>
      </c>
      <c r="L120" s="144">
        <f t="shared" si="7"/>
        <v>0</v>
      </c>
      <c r="M120" s="142">
        <f t="shared" si="11"/>
        <v>0</v>
      </c>
      <c r="N120" s="144">
        <f t="shared" si="8"/>
        <v>0</v>
      </c>
      <c r="O120" s="142">
        <f t="shared" si="9"/>
        <v>11709400</v>
      </c>
      <c r="P120" s="144">
        <f t="shared" si="10"/>
        <v>0.10906973928109019</v>
      </c>
    </row>
    <row r="121" spans="2:16" ht="16.5" customHeight="1">
      <c r="B121" s="63" t="s">
        <v>22</v>
      </c>
      <c r="C121" s="64" t="s">
        <v>38</v>
      </c>
      <c r="D121" s="66" t="s">
        <v>60</v>
      </c>
      <c r="E121" s="64" t="s">
        <v>235</v>
      </c>
      <c r="F121" s="66" t="s">
        <v>236</v>
      </c>
      <c r="G121" s="142">
        <v>62461780</v>
      </c>
      <c r="H121" s="143">
        <v>62460800</v>
      </c>
      <c r="I121" s="143">
        <v>60159800</v>
      </c>
      <c r="J121" s="143">
        <v>60159785</v>
      </c>
      <c r="K121" s="142">
        <f t="shared" si="6"/>
        <v>-2301015</v>
      </c>
      <c r="L121" s="144">
        <f t="shared" si="7"/>
        <v>-3.6839345637583891E-2</v>
      </c>
      <c r="M121" s="142">
        <f t="shared" si="11"/>
        <v>-15</v>
      </c>
      <c r="N121" s="144">
        <f t="shared" si="8"/>
        <v>-2.4933593529233808E-7</v>
      </c>
      <c r="O121" s="142">
        <f t="shared" si="9"/>
        <v>-2301995</v>
      </c>
      <c r="P121" s="144">
        <f t="shared" si="10"/>
        <v>-3.6854457237689993E-2</v>
      </c>
    </row>
    <row r="122" spans="2:16" ht="16.5" customHeight="1">
      <c r="B122" s="63" t="s">
        <v>20</v>
      </c>
      <c r="C122" s="64" t="s">
        <v>32</v>
      </c>
      <c r="D122" s="66" t="s">
        <v>46</v>
      </c>
      <c r="E122" s="64" t="s">
        <v>237</v>
      </c>
      <c r="F122" s="66" t="s">
        <v>238</v>
      </c>
      <c r="G122" s="142">
        <v>12828000</v>
      </c>
      <c r="H122" s="143">
        <v>12828000</v>
      </c>
      <c r="I122" s="143">
        <v>12828000</v>
      </c>
      <c r="J122" s="143">
        <v>12682000</v>
      </c>
      <c r="K122" s="142">
        <f t="shared" si="6"/>
        <v>-146000</v>
      </c>
      <c r="L122" s="144">
        <f t="shared" si="7"/>
        <v>-1.1381353289678828E-2</v>
      </c>
      <c r="M122" s="142">
        <f t="shared" si="11"/>
        <v>-146000</v>
      </c>
      <c r="N122" s="144">
        <f t="shared" si="8"/>
        <v>-1.1381353289678828E-2</v>
      </c>
      <c r="O122" s="142">
        <f t="shared" si="9"/>
        <v>-146000</v>
      </c>
      <c r="P122" s="144">
        <f t="shared" si="10"/>
        <v>-1.1381353289678828E-2</v>
      </c>
    </row>
    <row r="123" spans="2:16" ht="16.5" customHeight="1">
      <c r="B123" s="63" t="s">
        <v>20</v>
      </c>
      <c r="C123" s="64" t="s">
        <v>32</v>
      </c>
      <c r="D123" s="66" t="s">
        <v>46</v>
      </c>
      <c r="E123" s="64" t="s">
        <v>239</v>
      </c>
      <c r="F123" s="66" t="s">
        <v>240</v>
      </c>
      <c r="G123" s="142">
        <v>12370000</v>
      </c>
      <c r="H123" s="143">
        <v>12370000</v>
      </c>
      <c r="I123" s="143">
        <v>12370000</v>
      </c>
      <c r="J123" s="143">
        <v>12360000</v>
      </c>
      <c r="K123" s="142">
        <f t="shared" si="6"/>
        <v>-10000</v>
      </c>
      <c r="L123" s="144">
        <f t="shared" si="7"/>
        <v>-8.0840743734842356E-4</v>
      </c>
      <c r="M123" s="142">
        <f t="shared" si="11"/>
        <v>-10000</v>
      </c>
      <c r="N123" s="144">
        <f t="shared" si="8"/>
        <v>-8.0840743734842356E-4</v>
      </c>
      <c r="O123" s="142">
        <f t="shared" si="9"/>
        <v>-10000</v>
      </c>
      <c r="P123" s="144">
        <f t="shared" si="10"/>
        <v>-8.0840743734842356E-4</v>
      </c>
    </row>
    <row r="124" spans="2:16" ht="16.5" customHeight="1">
      <c r="B124" s="63" t="s">
        <v>26</v>
      </c>
      <c r="C124" s="64" t="s">
        <v>44</v>
      </c>
      <c r="D124" s="66" t="s">
        <v>62</v>
      </c>
      <c r="E124" s="64" t="s">
        <v>241</v>
      </c>
      <c r="F124" s="66" t="s">
        <v>242</v>
      </c>
      <c r="G124" s="142">
        <v>14674000</v>
      </c>
      <c r="H124" s="143">
        <v>14674000</v>
      </c>
      <c r="I124" s="143">
        <v>17790000</v>
      </c>
      <c r="J124" s="143">
        <v>16410000</v>
      </c>
      <c r="K124" s="142">
        <f t="shared" si="6"/>
        <v>1736000</v>
      </c>
      <c r="L124" s="144">
        <f t="shared" si="7"/>
        <v>0.11830448412157557</v>
      </c>
      <c r="M124" s="142">
        <f t="shared" si="11"/>
        <v>-1380000</v>
      </c>
      <c r="N124" s="144">
        <f t="shared" si="8"/>
        <v>-7.7571669477234401E-2</v>
      </c>
      <c r="O124" s="142">
        <f t="shared" si="9"/>
        <v>1736000</v>
      </c>
      <c r="P124" s="144">
        <f t="shared" si="10"/>
        <v>0.11830448412157557</v>
      </c>
    </row>
    <row r="125" spans="2:16" ht="16.5" customHeight="1">
      <c r="B125" s="63" t="s">
        <v>20</v>
      </c>
      <c r="C125" s="64" t="s">
        <v>28</v>
      </c>
      <c r="D125" s="66" t="s">
        <v>50</v>
      </c>
      <c r="E125" s="64" t="s">
        <v>243</v>
      </c>
      <c r="F125" s="66" t="s">
        <v>244</v>
      </c>
      <c r="G125" s="142">
        <v>16596879.099999998</v>
      </c>
      <c r="H125" s="143">
        <v>16597000</v>
      </c>
      <c r="I125" s="143">
        <v>16113000</v>
      </c>
      <c r="J125" s="143">
        <v>12983176</v>
      </c>
      <c r="K125" s="142">
        <f t="shared" si="6"/>
        <v>-3613824</v>
      </c>
      <c r="L125" s="144">
        <f t="shared" si="7"/>
        <v>-0.21773959149243841</v>
      </c>
      <c r="M125" s="142">
        <f t="shared" si="11"/>
        <v>-3129824</v>
      </c>
      <c r="N125" s="144">
        <f t="shared" si="8"/>
        <v>-0.19424216471172345</v>
      </c>
      <c r="O125" s="142">
        <f t="shared" si="9"/>
        <v>-3613703.0999999978</v>
      </c>
      <c r="P125" s="144">
        <f t="shared" si="10"/>
        <v>-0.21773389311488076</v>
      </c>
    </row>
    <row r="126" spans="2:16" ht="16.5" customHeight="1">
      <c r="B126" s="63" t="s">
        <v>20</v>
      </c>
      <c r="C126" s="64" t="s">
        <v>32</v>
      </c>
      <c r="D126" s="66" t="s">
        <v>46</v>
      </c>
      <c r="E126" s="64" t="s">
        <v>245</v>
      </c>
      <c r="F126" s="66" t="s">
        <v>246</v>
      </c>
      <c r="G126" s="142">
        <v>46726505.000000007</v>
      </c>
      <c r="H126" s="143">
        <v>46727000</v>
      </c>
      <c r="I126" s="143">
        <v>46727000</v>
      </c>
      <c r="J126" s="143">
        <v>46727000</v>
      </c>
      <c r="K126" s="142">
        <f t="shared" si="6"/>
        <v>0</v>
      </c>
      <c r="L126" s="144">
        <f t="shared" si="7"/>
        <v>0</v>
      </c>
      <c r="M126" s="142">
        <f t="shared" si="11"/>
        <v>0</v>
      </c>
      <c r="N126" s="144">
        <f t="shared" si="8"/>
        <v>0</v>
      </c>
      <c r="O126" s="142">
        <f t="shared" si="9"/>
        <v>494.99999999254942</v>
      </c>
      <c r="P126" s="144">
        <f t="shared" si="10"/>
        <v>1.0593559265614866E-5</v>
      </c>
    </row>
    <row r="127" spans="2:16" ht="16.5" customHeight="1">
      <c r="B127" s="63" t="s">
        <v>22</v>
      </c>
      <c r="C127" s="64" t="s">
        <v>34</v>
      </c>
      <c r="D127" s="66" t="s">
        <v>58</v>
      </c>
      <c r="E127" s="64" t="s">
        <v>247</v>
      </c>
      <c r="F127" s="66" t="s">
        <v>248</v>
      </c>
      <c r="G127" s="142">
        <v>59867000</v>
      </c>
      <c r="H127" s="143">
        <v>58447000</v>
      </c>
      <c r="I127" s="143">
        <v>59948000</v>
      </c>
      <c r="J127" s="143">
        <v>60720000</v>
      </c>
      <c r="K127" s="142">
        <f t="shared" si="6"/>
        <v>2273000</v>
      </c>
      <c r="L127" s="144">
        <f t="shared" si="7"/>
        <v>3.8889934470545964E-2</v>
      </c>
      <c r="M127" s="142">
        <f t="shared" si="11"/>
        <v>772000</v>
      </c>
      <c r="N127" s="144">
        <f t="shared" si="8"/>
        <v>1.2877827450457062E-2</v>
      </c>
      <c r="O127" s="142">
        <f t="shared" si="9"/>
        <v>853000</v>
      </c>
      <c r="P127" s="144">
        <f t="shared" si="10"/>
        <v>1.4248250288138708E-2</v>
      </c>
    </row>
    <row r="128" spans="2:16" ht="16.5" customHeight="1">
      <c r="B128" s="63" t="s">
        <v>20</v>
      </c>
      <c r="C128" s="64" t="s">
        <v>28</v>
      </c>
      <c r="D128" s="66" t="s">
        <v>50</v>
      </c>
      <c r="E128" s="64" t="s">
        <v>249</v>
      </c>
      <c r="F128" s="66" t="s">
        <v>250</v>
      </c>
      <c r="G128" s="142">
        <v>24523000</v>
      </c>
      <c r="H128" s="143">
        <v>24523000</v>
      </c>
      <c r="I128" s="143">
        <v>24523000</v>
      </c>
      <c r="J128" s="143">
        <v>24523000</v>
      </c>
      <c r="K128" s="142">
        <f t="shared" si="6"/>
        <v>0</v>
      </c>
      <c r="L128" s="144">
        <f t="shared" si="7"/>
        <v>0</v>
      </c>
      <c r="M128" s="142">
        <f t="shared" si="11"/>
        <v>0</v>
      </c>
      <c r="N128" s="144">
        <f t="shared" si="8"/>
        <v>0</v>
      </c>
      <c r="O128" s="142">
        <f t="shared" si="9"/>
        <v>0</v>
      </c>
      <c r="P128" s="144">
        <f t="shared" si="10"/>
        <v>0</v>
      </c>
    </row>
    <row r="129" spans="2:16" ht="16.5" customHeight="1">
      <c r="B129" s="63" t="s">
        <v>22</v>
      </c>
      <c r="C129" s="64" t="s">
        <v>34</v>
      </c>
      <c r="D129" s="66" t="s">
        <v>54</v>
      </c>
      <c r="E129" s="64" t="s">
        <v>251</v>
      </c>
      <c r="F129" s="66" t="s">
        <v>252</v>
      </c>
      <c r="G129" s="142">
        <v>25845000</v>
      </c>
      <c r="H129" s="143">
        <v>25845000</v>
      </c>
      <c r="I129" s="143">
        <v>24196000</v>
      </c>
      <c r="J129" s="143">
        <v>23367607</v>
      </c>
      <c r="K129" s="142">
        <f t="shared" si="6"/>
        <v>-2477393</v>
      </c>
      <c r="L129" s="144">
        <f t="shared" si="7"/>
        <v>-9.5855794157477262E-2</v>
      </c>
      <c r="M129" s="142">
        <f t="shared" si="11"/>
        <v>-828393</v>
      </c>
      <c r="N129" s="144">
        <f t="shared" si="8"/>
        <v>-3.4236774673499754E-2</v>
      </c>
      <c r="O129" s="142">
        <f t="shared" si="9"/>
        <v>-2477393</v>
      </c>
      <c r="P129" s="144">
        <f t="shared" si="10"/>
        <v>-9.5855794157477262E-2</v>
      </c>
    </row>
    <row r="130" spans="2:16" ht="16.5" customHeight="1">
      <c r="B130" s="63" t="s">
        <v>22</v>
      </c>
      <c r="C130" s="64" t="s">
        <v>34</v>
      </c>
      <c r="D130" s="66" t="s">
        <v>54</v>
      </c>
      <c r="E130" s="64" t="s">
        <v>253</v>
      </c>
      <c r="F130" s="66" t="s">
        <v>254</v>
      </c>
      <c r="G130" s="142">
        <v>59303000</v>
      </c>
      <c r="H130" s="143">
        <v>58922000</v>
      </c>
      <c r="I130" s="143">
        <v>57954000</v>
      </c>
      <c r="J130" s="143">
        <v>56146000</v>
      </c>
      <c r="K130" s="142">
        <f t="shared" si="6"/>
        <v>-2776000</v>
      </c>
      <c r="L130" s="144">
        <f t="shared" si="7"/>
        <v>-4.7113132616000815E-2</v>
      </c>
      <c r="M130" s="142">
        <f t="shared" si="11"/>
        <v>-1808000</v>
      </c>
      <c r="N130" s="144">
        <f t="shared" si="8"/>
        <v>-3.1197156365393244E-2</v>
      </c>
      <c r="O130" s="142">
        <f t="shared" si="9"/>
        <v>-3157000</v>
      </c>
      <c r="P130" s="144">
        <f t="shared" si="10"/>
        <v>-5.3235080855943209E-2</v>
      </c>
    </row>
    <row r="131" spans="2:16" ht="16.5" customHeight="1">
      <c r="B131" s="63" t="s">
        <v>20</v>
      </c>
      <c r="C131" s="64" t="s">
        <v>30</v>
      </c>
      <c r="D131" s="66" t="s">
        <v>48</v>
      </c>
      <c r="E131" s="64" t="s">
        <v>255</v>
      </c>
      <c r="F131" s="66" t="s">
        <v>256</v>
      </c>
      <c r="G131" s="142">
        <v>17584980</v>
      </c>
      <c r="H131" s="143">
        <v>17585000</v>
      </c>
      <c r="I131" s="143">
        <v>17606949</v>
      </c>
      <c r="J131" s="143">
        <v>17590704.059999999</v>
      </c>
      <c r="K131" s="142">
        <f t="shared" si="6"/>
        <v>5704.0599999986589</v>
      </c>
      <c r="L131" s="144">
        <f t="shared" si="7"/>
        <v>3.2437077054300021E-4</v>
      </c>
      <c r="M131" s="142">
        <f t="shared" si="11"/>
        <v>-16244.940000001341</v>
      </c>
      <c r="N131" s="144">
        <f t="shared" si="8"/>
        <v>-9.2264366756564925E-4</v>
      </c>
      <c r="O131" s="142">
        <f t="shared" si="9"/>
        <v>5724.0599999986589</v>
      </c>
      <c r="P131" s="144">
        <f t="shared" si="10"/>
        <v>3.2550847370873659E-4</v>
      </c>
    </row>
    <row r="132" spans="2:16" ht="16.5" customHeight="1">
      <c r="B132" s="63" t="s">
        <v>26</v>
      </c>
      <c r="C132" s="64" t="s">
        <v>42</v>
      </c>
      <c r="D132" s="66" t="s">
        <v>66</v>
      </c>
      <c r="E132" s="64" t="s">
        <v>257</v>
      </c>
      <c r="F132" s="66" t="s">
        <v>258</v>
      </c>
      <c r="G132" s="142">
        <v>37574000</v>
      </c>
      <c r="H132" s="143">
        <v>37574000</v>
      </c>
      <c r="I132" s="143">
        <v>37574000</v>
      </c>
      <c r="J132" s="143">
        <v>37574000</v>
      </c>
      <c r="K132" s="142">
        <f t="shared" si="6"/>
        <v>0</v>
      </c>
      <c r="L132" s="144">
        <f t="shared" si="7"/>
        <v>0</v>
      </c>
      <c r="M132" s="142">
        <f t="shared" si="11"/>
        <v>0</v>
      </c>
      <c r="N132" s="144">
        <f t="shared" si="8"/>
        <v>0</v>
      </c>
      <c r="O132" s="142">
        <f t="shared" si="9"/>
        <v>0</v>
      </c>
      <c r="P132" s="144">
        <f t="shared" si="10"/>
        <v>0</v>
      </c>
    </row>
    <row r="133" spans="2:16" ht="16.5" customHeight="1">
      <c r="B133" s="63" t="s">
        <v>22</v>
      </c>
      <c r="C133" s="64" t="s">
        <v>38</v>
      </c>
      <c r="D133" s="66" t="s">
        <v>60</v>
      </c>
      <c r="E133" s="64" t="s">
        <v>259</v>
      </c>
      <c r="F133" s="66" t="s">
        <v>260</v>
      </c>
      <c r="G133" s="142">
        <v>11999000</v>
      </c>
      <c r="H133" s="143">
        <v>11570000</v>
      </c>
      <c r="I133" s="143">
        <v>11570000</v>
      </c>
      <c r="J133" s="143">
        <v>11570000</v>
      </c>
      <c r="K133" s="142">
        <f t="shared" si="6"/>
        <v>0</v>
      </c>
      <c r="L133" s="144">
        <f t="shared" si="7"/>
        <v>0</v>
      </c>
      <c r="M133" s="142">
        <f t="shared" si="11"/>
        <v>0</v>
      </c>
      <c r="N133" s="144">
        <f t="shared" si="8"/>
        <v>0</v>
      </c>
      <c r="O133" s="142">
        <f t="shared" si="9"/>
        <v>-429000</v>
      </c>
      <c r="P133" s="144">
        <f t="shared" si="10"/>
        <v>-3.5752979414951244E-2</v>
      </c>
    </row>
    <row r="134" spans="2:16" ht="16.5" customHeight="1">
      <c r="B134" s="63" t="s">
        <v>26</v>
      </c>
      <c r="C134" s="64" t="s">
        <v>44</v>
      </c>
      <c r="D134" s="66" t="s">
        <v>62</v>
      </c>
      <c r="E134" s="64" t="s">
        <v>261</v>
      </c>
      <c r="F134" s="66" t="s">
        <v>262</v>
      </c>
      <c r="G134" s="142">
        <v>19610000</v>
      </c>
      <c r="H134" s="143">
        <v>19610000</v>
      </c>
      <c r="I134" s="143">
        <v>19610000</v>
      </c>
      <c r="J134" s="143">
        <v>19610000</v>
      </c>
      <c r="K134" s="142">
        <f t="shared" si="6"/>
        <v>0</v>
      </c>
      <c r="L134" s="144">
        <f t="shared" si="7"/>
        <v>0</v>
      </c>
      <c r="M134" s="142">
        <f t="shared" si="11"/>
        <v>0</v>
      </c>
      <c r="N134" s="144">
        <f t="shared" si="8"/>
        <v>0</v>
      </c>
      <c r="O134" s="142">
        <f t="shared" si="9"/>
        <v>0</v>
      </c>
      <c r="P134" s="144">
        <f t="shared" si="10"/>
        <v>0</v>
      </c>
    </row>
    <row r="135" spans="2:16" ht="16.5" customHeight="1">
      <c r="B135" s="63" t="s">
        <v>26</v>
      </c>
      <c r="C135" s="64" t="s">
        <v>42</v>
      </c>
      <c r="D135" s="66" t="s">
        <v>68</v>
      </c>
      <c r="E135" s="64" t="s">
        <v>263</v>
      </c>
      <c r="F135" s="66" t="s">
        <v>264</v>
      </c>
      <c r="G135" s="142">
        <v>16409000</v>
      </c>
      <c r="H135" s="143">
        <v>16556000</v>
      </c>
      <c r="I135" s="143">
        <v>16556000</v>
      </c>
      <c r="J135" s="143">
        <v>15579000</v>
      </c>
      <c r="K135" s="142">
        <f t="shared" si="6"/>
        <v>-977000</v>
      </c>
      <c r="L135" s="144">
        <f t="shared" si="7"/>
        <v>-5.9011838608359506E-2</v>
      </c>
      <c r="M135" s="142">
        <f t="shared" si="11"/>
        <v>-977000</v>
      </c>
      <c r="N135" s="144">
        <f t="shared" si="8"/>
        <v>-5.9011838608359506E-2</v>
      </c>
      <c r="O135" s="142">
        <f t="shared" si="9"/>
        <v>-830000</v>
      </c>
      <c r="P135" s="144">
        <f t="shared" si="10"/>
        <v>-5.0581997684197695E-2</v>
      </c>
    </row>
    <row r="136" spans="2:16" ht="16.5" customHeight="1">
      <c r="B136" s="63" t="s">
        <v>26</v>
      </c>
      <c r="C136" s="64" t="s">
        <v>42</v>
      </c>
      <c r="D136" s="66" t="s">
        <v>66</v>
      </c>
      <c r="E136" s="64" t="s">
        <v>265</v>
      </c>
      <c r="F136" s="66" t="s">
        <v>266</v>
      </c>
      <c r="G136" s="142">
        <v>10195279.999999998</v>
      </c>
      <c r="H136" s="143">
        <v>10196000</v>
      </c>
      <c r="I136" s="143">
        <v>10196000</v>
      </c>
      <c r="J136" s="143">
        <v>10033000</v>
      </c>
      <c r="K136" s="142">
        <f t="shared" si="6"/>
        <v>-163000</v>
      </c>
      <c r="L136" s="144">
        <f t="shared" si="7"/>
        <v>-1.59866614358572E-2</v>
      </c>
      <c r="M136" s="142">
        <f t="shared" si="11"/>
        <v>-163000</v>
      </c>
      <c r="N136" s="144">
        <f t="shared" si="8"/>
        <v>-1.59866614358572E-2</v>
      </c>
      <c r="O136" s="142">
        <f t="shared" si="9"/>
        <v>-162279.99999999814</v>
      </c>
      <c r="P136" s="144">
        <f t="shared" si="10"/>
        <v>-1.5917169513735587E-2</v>
      </c>
    </row>
    <row r="137" spans="2:16" ht="16.5" customHeight="1">
      <c r="B137" s="63" t="s">
        <v>24</v>
      </c>
      <c r="C137" s="64" t="s">
        <v>40</v>
      </c>
      <c r="D137" s="66" t="s">
        <v>70</v>
      </c>
      <c r="E137" s="64" t="s">
        <v>267</v>
      </c>
      <c r="F137" s="66" t="s">
        <v>268</v>
      </c>
      <c r="G137" s="142">
        <v>17549000</v>
      </c>
      <c r="H137" s="143">
        <v>17549000</v>
      </c>
      <c r="I137" s="143">
        <v>17549000</v>
      </c>
      <c r="J137" s="143">
        <v>17549000</v>
      </c>
      <c r="K137" s="142">
        <f t="shared" si="6"/>
        <v>0</v>
      </c>
      <c r="L137" s="144">
        <f t="shared" si="7"/>
        <v>0</v>
      </c>
      <c r="M137" s="142">
        <f t="shared" si="11"/>
        <v>0</v>
      </c>
      <c r="N137" s="144">
        <f t="shared" si="8"/>
        <v>0</v>
      </c>
      <c r="O137" s="142">
        <f t="shared" si="9"/>
        <v>0</v>
      </c>
      <c r="P137" s="144">
        <f t="shared" si="10"/>
        <v>0</v>
      </c>
    </row>
    <row r="138" spans="2:16" ht="16.5" customHeight="1">
      <c r="B138" s="63" t="s">
        <v>20</v>
      </c>
      <c r="C138" s="64" t="s">
        <v>28</v>
      </c>
      <c r="D138" s="66" t="s">
        <v>50</v>
      </c>
      <c r="E138" s="64" t="s">
        <v>269</v>
      </c>
      <c r="F138" s="66" t="s">
        <v>270</v>
      </c>
      <c r="G138" s="142">
        <v>11603000.016702566</v>
      </c>
      <c r="H138" s="143">
        <v>11603000</v>
      </c>
      <c r="I138" s="143">
        <v>10947430</v>
      </c>
      <c r="J138" s="143">
        <v>10947430.25</v>
      </c>
      <c r="K138" s="142">
        <f t="shared" si="6"/>
        <v>-655569.75</v>
      </c>
      <c r="L138" s="144">
        <f t="shared" si="7"/>
        <v>-5.6500021546151857E-2</v>
      </c>
      <c r="M138" s="142">
        <f t="shared" si="11"/>
        <v>0.25</v>
      </c>
      <c r="N138" s="144">
        <f t="shared" si="8"/>
        <v>2.2836410006732173E-8</v>
      </c>
      <c r="O138" s="142">
        <f t="shared" si="9"/>
        <v>-655569.7667025663</v>
      </c>
      <c r="P138" s="144">
        <f t="shared" si="10"/>
        <v>-5.650002290432396E-2</v>
      </c>
    </row>
    <row r="139" spans="2:16" ht="16.5" customHeight="1">
      <c r="B139" s="63" t="s">
        <v>24</v>
      </c>
      <c r="C139" s="64" t="s">
        <v>40</v>
      </c>
      <c r="D139" s="66" t="s">
        <v>70</v>
      </c>
      <c r="E139" s="64" t="s">
        <v>271</v>
      </c>
      <c r="F139" s="66" t="s">
        <v>272</v>
      </c>
      <c r="G139" s="142">
        <v>11740000</v>
      </c>
      <c r="H139" s="143">
        <v>11740000</v>
      </c>
      <c r="I139" s="143">
        <v>11344507</v>
      </c>
      <c r="J139" s="143">
        <v>11344507</v>
      </c>
      <c r="K139" s="142">
        <f t="shared" si="6"/>
        <v>-395493</v>
      </c>
      <c r="L139" s="144">
        <f t="shared" si="7"/>
        <v>-3.3687649063032371E-2</v>
      </c>
      <c r="M139" s="142">
        <f t="shared" si="11"/>
        <v>0</v>
      </c>
      <c r="N139" s="144">
        <f t="shared" si="8"/>
        <v>0</v>
      </c>
      <c r="O139" s="142">
        <f t="shared" si="9"/>
        <v>-395493</v>
      </c>
      <c r="P139" s="144">
        <f t="shared" si="10"/>
        <v>-3.3687649063032371E-2</v>
      </c>
    </row>
    <row r="140" spans="2:16" ht="16.5" customHeight="1">
      <c r="B140" s="63" t="s">
        <v>20</v>
      </c>
      <c r="C140" s="64" t="s">
        <v>30</v>
      </c>
      <c r="D140" s="66" t="s">
        <v>48</v>
      </c>
      <c r="E140" s="64" t="s">
        <v>273</v>
      </c>
      <c r="F140" s="66" t="s">
        <v>274</v>
      </c>
      <c r="G140" s="142">
        <v>18506000</v>
      </c>
      <c r="H140" s="143">
        <v>18506000</v>
      </c>
      <c r="I140" s="143">
        <v>17651000</v>
      </c>
      <c r="J140" s="143">
        <v>17034137</v>
      </c>
      <c r="K140" s="142">
        <f t="shared" si="6"/>
        <v>-1471863</v>
      </c>
      <c r="L140" s="144">
        <f t="shared" si="7"/>
        <v>-7.9534367232249006E-2</v>
      </c>
      <c r="M140" s="142">
        <f t="shared" si="11"/>
        <v>-616863</v>
      </c>
      <c r="N140" s="144">
        <f t="shared" si="8"/>
        <v>-3.4947764999150192E-2</v>
      </c>
      <c r="O140" s="142">
        <f t="shared" si="9"/>
        <v>-1471863</v>
      </c>
      <c r="P140" s="144">
        <f t="shared" si="10"/>
        <v>-7.9534367232249006E-2</v>
      </c>
    </row>
    <row r="141" spans="2:16" ht="16.5" customHeight="1">
      <c r="B141" s="63" t="s">
        <v>20</v>
      </c>
      <c r="C141" s="64" t="s">
        <v>32</v>
      </c>
      <c r="D141" s="66" t="s">
        <v>46</v>
      </c>
      <c r="E141" s="64" t="s">
        <v>275</v>
      </c>
      <c r="F141" s="66" t="s">
        <v>276</v>
      </c>
      <c r="G141" s="142">
        <v>23316000</v>
      </c>
      <c r="H141" s="143">
        <v>23316000</v>
      </c>
      <c r="I141" s="143">
        <v>23316000</v>
      </c>
      <c r="J141" s="143">
        <v>22176000</v>
      </c>
      <c r="K141" s="142">
        <f t="shared" ref="K141:K188" si="12">J141-H141</f>
        <v>-1140000</v>
      </c>
      <c r="L141" s="144">
        <f t="shared" ref="L141:L188" si="13">IFERROR(K141/H141,"")</f>
        <v>-4.8893463715903245E-2</v>
      </c>
      <c r="M141" s="142">
        <f t="shared" si="11"/>
        <v>-1140000</v>
      </c>
      <c r="N141" s="144">
        <f t="shared" ref="N141:N188" si="14">IFERROR(M141/I141,"")</f>
        <v>-4.8893463715903245E-2</v>
      </c>
      <c r="O141" s="142">
        <f t="shared" ref="O141:O188" si="15">J141-G141</f>
        <v>-1140000</v>
      </c>
      <c r="P141" s="144">
        <f t="shared" ref="P141:P188" si="16">IFERROR(O141/G141,"")</f>
        <v>-4.8893463715903245E-2</v>
      </c>
    </row>
    <row r="142" spans="2:16" ht="16.5" customHeight="1">
      <c r="B142" s="63" t="s">
        <v>22</v>
      </c>
      <c r="C142" s="64" t="s">
        <v>34</v>
      </c>
      <c r="D142" s="66" t="s">
        <v>58</v>
      </c>
      <c r="E142" s="64" t="s">
        <v>277</v>
      </c>
      <c r="F142" s="66" t="s">
        <v>278</v>
      </c>
      <c r="G142" s="142">
        <v>2226000</v>
      </c>
      <c r="H142" s="143">
        <v>2226000</v>
      </c>
      <c r="I142" s="143">
        <v>1909000</v>
      </c>
      <c r="J142" s="143">
        <v>1909000</v>
      </c>
      <c r="K142" s="142">
        <f t="shared" si="12"/>
        <v>-317000</v>
      </c>
      <c r="L142" s="144">
        <f t="shared" si="13"/>
        <v>-0.14240790655884997</v>
      </c>
      <c r="M142" s="142">
        <f t="shared" si="11"/>
        <v>0</v>
      </c>
      <c r="N142" s="144">
        <f t="shared" si="14"/>
        <v>0</v>
      </c>
      <c r="O142" s="142">
        <f t="shared" si="15"/>
        <v>-317000</v>
      </c>
      <c r="P142" s="144">
        <f t="shared" si="16"/>
        <v>-0.14240790655884997</v>
      </c>
    </row>
    <row r="143" spans="2:16" ht="16.5" customHeight="1">
      <c r="B143" s="63" t="s">
        <v>20</v>
      </c>
      <c r="C143" s="64" t="s">
        <v>30</v>
      </c>
      <c r="D143" s="66" t="s">
        <v>48</v>
      </c>
      <c r="E143" s="64" t="s">
        <v>279</v>
      </c>
      <c r="F143" s="66" t="s">
        <v>280</v>
      </c>
      <c r="G143" s="142">
        <v>102830999.97925535</v>
      </c>
      <c r="H143" s="143">
        <v>112099754.28796631</v>
      </c>
      <c r="I143" s="143">
        <v>112797870.53086744</v>
      </c>
      <c r="J143" s="143">
        <v>112797870.53086744</v>
      </c>
      <c r="K143" s="142">
        <f t="shared" si="12"/>
        <v>698116.24290113151</v>
      </c>
      <c r="L143" s="144">
        <f t="shared" si="13"/>
        <v>6.2276340152163292E-3</v>
      </c>
      <c r="M143" s="142">
        <f t="shared" ref="M143:M188" si="17">J143-I143</f>
        <v>0</v>
      </c>
      <c r="N143" s="144">
        <f t="shared" si="14"/>
        <v>0</v>
      </c>
      <c r="O143" s="142">
        <f t="shared" si="15"/>
        <v>9966870.551612094</v>
      </c>
      <c r="P143" s="144">
        <f t="shared" si="16"/>
        <v>9.6924765426989565E-2</v>
      </c>
    </row>
    <row r="144" spans="2:16" ht="16.5" customHeight="1">
      <c r="B144" s="63" t="s">
        <v>22</v>
      </c>
      <c r="C144" s="64" t="s">
        <v>36</v>
      </c>
      <c r="D144" s="66" t="s">
        <v>56</v>
      </c>
      <c r="E144" s="64" t="s">
        <v>281</v>
      </c>
      <c r="F144" s="66" t="s">
        <v>282</v>
      </c>
      <c r="G144" s="142">
        <v>25943000</v>
      </c>
      <c r="H144" s="143">
        <v>26848000</v>
      </c>
      <c r="I144" s="143">
        <v>24869000</v>
      </c>
      <c r="J144" s="143">
        <v>24869000</v>
      </c>
      <c r="K144" s="142">
        <f t="shared" si="12"/>
        <v>-1979000</v>
      </c>
      <c r="L144" s="144">
        <f t="shared" si="13"/>
        <v>-7.3711263408820019E-2</v>
      </c>
      <c r="M144" s="142">
        <f t="shared" si="17"/>
        <v>0</v>
      </c>
      <c r="N144" s="144">
        <f t="shared" si="14"/>
        <v>0</v>
      </c>
      <c r="O144" s="142">
        <f t="shared" si="15"/>
        <v>-1074000</v>
      </c>
      <c r="P144" s="144">
        <f t="shared" si="16"/>
        <v>-4.1398450449061402E-2</v>
      </c>
    </row>
    <row r="145" spans="2:16" ht="16.5" customHeight="1">
      <c r="B145" s="63" t="s">
        <v>20</v>
      </c>
      <c r="C145" s="64" t="s">
        <v>30</v>
      </c>
      <c r="D145" s="66" t="s">
        <v>52</v>
      </c>
      <c r="E145" s="64" t="s">
        <v>283</v>
      </c>
      <c r="F145" s="66" t="s">
        <v>284</v>
      </c>
      <c r="G145" s="142">
        <v>24231000</v>
      </c>
      <c r="H145" s="143">
        <v>24231000</v>
      </c>
      <c r="I145" s="143">
        <v>22367100</v>
      </c>
      <c r="J145" s="143">
        <v>22139570</v>
      </c>
      <c r="K145" s="142">
        <f t="shared" si="12"/>
        <v>-2091430</v>
      </c>
      <c r="L145" s="144">
        <f t="shared" si="13"/>
        <v>-8.6312162106392643E-2</v>
      </c>
      <c r="M145" s="142">
        <f t="shared" si="17"/>
        <v>-227530</v>
      </c>
      <c r="N145" s="144">
        <f t="shared" si="14"/>
        <v>-1.0172530189430011E-2</v>
      </c>
      <c r="O145" s="142">
        <f t="shared" si="15"/>
        <v>-2091430</v>
      </c>
      <c r="P145" s="144">
        <f t="shared" si="16"/>
        <v>-8.6312162106392643E-2</v>
      </c>
    </row>
    <row r="146" spans="2:16" ht="16.5" customHeight="1">
      <c r="B146" s="63" t="s">
        <v>20</v>
      </c>
      <c r="C146" s="64" t="s">
        <v>32</v>
      </c>
      <c r="D146" s="66" t="s">
        <v>46</v>
      </c>
      <c r="E146" s="64" t="s">
        <v>285</v>
      </c>
      <c r="F146" s="66" t="s">
        <v>286</v>
      </c>
      <c r="G146" s="142">
        <v>242955000</v>
      </c>
      <c r="H146" s="143">
        <v>274025000</v>
      </c>
      <c r="I146" s="143">
        <v>281728000</v>
      </c>
      <c r="J146" s="143">
        <v>282544000</v>
      </c>
      <c r="K146" s="142">
        <f t="shared" si="12"/>
        <v>8519000</v>
      </c>
      <c r="L146" s="144">
        <f t="shared" si="13"/>
        <v>3.1088404342669466E-2</v>
      </c>
      <c r="M146" s="142">
        <f t="shared" si="17"/>
        <v>816000</v>
      </c>
      <c r="N146" s="144">
        <f t="shared" si="14"/>
        <v>2.8964107223989097E-3</v>
      </c>
      <c r="O146" s="142">
        <f t="shared" si="15"/>
        <v>39589000</v>
      </c>
      <c r="P146" s="144">
        <f t="shared" si="16"/>
        <v>0.16294787100491862</v>
      </c>
    </row>
    <row r="147" spans="2:16" ht="16.5" customHeight="1">
      <c r="B147" s="63" t="s">
        <v>22</v>
      </c>
      <c r="C147" s="64" t="s">
        <v>36</v>
      </c>
      <c r="D147" s="66" t="s">
        <v>54</v>
      </c>
      <c r="E147" s="64" t="s">
        <v>287</v>
      </c>
      <c r="F147" s="66" t="s">
        <v>288</v>
      </c>
      <c r="G147" s="142">
        <v>21750000</v>
      </c>
      <c r="H147" s="143">
        <v>21750000</v>
      </c>
      <c r="I147" s="143">
        <v>21750750</v>
      </c>
      <c r="J147" s="143">
        <v>21601833</v>
      </c>
      <c r="K147" s="142">
        <f t="shared" si="12"/>
        <v>-148167</v>
      </c>
      <c r="L147" s="144">
        <f t="shared" si="13"/>
        <v>-6.8122758620689653E-3</v>
      </c>
      <c r="M147" s="142">
        <f t="shared" si="17"/>
        <v>-148917</v>
      </c>
      <c r="N147" s="144">
        <f t="shared" si="14"/>
        <v>-6.846522533705734E-3</v>
      </c>
      <c r="O147" s="142">
        <f t="shared" si="15"/>
        <v>-148167</v>
      </c>
      <c r="P147" s="144">
        <f t="shared" si="16"/>
        <v>-6.8122758620689653E-3</v>
      </c>
    </row>
    <row r="148" spans="2:16" ht="16.5" customHeight="1">
      <c r="B148" s="63" t="s">
        <v>26</v>
      </c>
      <c r="C148" s="64" t="s">
        <v>42</v>
      </c>
      <c r="D148" s="66" t="s">
        <v>66</v>
      </c>
      <c r="E148" s="64" t="s">
        <v>289</v>
      </c>
      <c r="F148" s="66" t="s">
        <v>290</v>
      </c>
      <c r="G148" s="142">
        <v>8762000</v>
      </c>
      <c r="H148" s="143">
        <v>8762000</v>
      </c>
      <c r="I148" s="143">
        <v>8762000</v>
      </c>
      <c r="J148" s="143">
        <v>8762000</v>
      </c>
      <c r="K148" s="142">
        <f t="shared" si="12"/>
        <v>0</v>
      </c>
      <c r="L148" s="144">
        <f t="shared" si="13"/>
        <v>0</v>
      </c>
      <c r="M148" s="142">
        <f t="shared" si="17"/>
        <v>0</v>
      </c>
      <c r="N148" s="144">
        <f t="shared" si="14"/>
        <v>0</v>
      </c>
      <c r="O148" s="142">
        <f t="shared" si="15"/>
        <v>0</v>
      </c>
      <c r="P148" s="144">
        <f t="shared" si="16"/>
        <v>0</v>
      </c>
    </row>
    <row r="149" spans="2:16" ht="16.5" customHeight="1">
      <c r="B149" s="63" t="s">
        <v>22</v>
      </c>
      <c r="C149" s="64" t="s">
        <v>36</v>
      </c>
      <c r="D149" s="66" t="s">
        <v>56</v>
      </c>
      <c r="E149" s="64" t="s">
        <v>291</v>
      </c>
      <c r="F149" s="66" t="s">
        <v>292</v>
      </c>
      <c r="G149" s="142">
        <v>15114000</v>
      </c>
      <c r="H149" s="143">
        <v>15114000</v>
      </c>
      <c r="I149" s="143">
        <v>15114000</v>
      </c>
      <c r="J149" s="143">
        <v>15114000</v>
      </c>
      <c r="K149" s="142">
        <f t="shared" si="12"/>
        <v>0</v>
      </c>
      <c r="L149" s="144">
        <f t="shared" si="13"/>
        <v>0</v>
      </c>
      <c r="M149" s="142">
        <f t="shared" si="17"/>
        <v>0</v>
      </c>
      <c r="N149" s="144">
        <f t="shared" si="14"/>
        <v>0</v>
      </c>
      <c r="O149" s="142">
        <f t="shared" si="15"/>
        <v>0</v>
      </c>
      <c r="P149" s="144">
        <f t="shared" si="16"/>
        <v>0</v>
      </c>
    </row>
    <row r="150" spans="2:16" ht="16.5" customHeight="1">
      <c r="B150" s="63" t="s">
        <v>26</v>
      </c>
      <c r="C150" s="64" t="s">
        <v>44</v>
      </c>
      <c r="D150" s="66" t="s">
        <v>62</v>
      </c>
      <c r="E150" s="64" t="s">
        <v>293</v>
      </c>
      <c r="F150" s="66" t="s">
        <v>294</v>
      </c>
      <c r="G150" s="142">
        <v>41343000</v>
      </c>
      <c r="H150" s="143">
        <v>41343000</v>
      </c>
      <c r="I150" s="143">
        <v>41343000</v>
      </c>
      <c r="J150" s="143">
        <v>41144000</v>
      </c>
      <c r="K150" s="142">
        <f t="shared" si="12"/>
        <v>-199000</v>
      </c>
      <c r="L150" s="144">
        <f t="shared" si="13"/>
        <v>-4.8133904167573715E-3</v>
      </c>
      <c r="M150" s="142">
        <f t="shared" si="17"/>
        <v>-199000</v>
      </c>
      <c r="N150" s="144">
        <f t="shared" si="14"/>
        <v>-4.8133904167573715E-3</v>
      </c>
      <c r="O150" s="142">
        <f t="shared" si="15"/>
        <v>-199000</v>
      </c>
      <c r="P150" s="144">
        <f t="shared" si="16"/>
        <v>-4.8133904167573715E-3</v>
      </c>
    </row>
    <row r="151" spans="2:16" ht="16.5" customHeight="1">
      <c r="B151" s="63" t="s">
        <v>26</v>
      </c>
      <c r="C151" s="64" t="s">
        <v>44</v>
      </c>
      <c r="D151" s="66" t="s">
        <v>62</v>
      </c>
      <c r="E151" s="64" t="s">
        <v>295</v>
      </c>
      <c r="F151" s="66" t="s">
        <v>296</v>
      </c>
      <c r="G151" s="142">
        <v>16300000</v>
      </c>
      <c r="H151" s="143">
        <v>16300000</v>
      </c>
      <c r="I151" s="143">
        <v>19243991</v>
      </c>
      <c r="J151" s="143">
        <v>19879855.93</v>
      </c>
      <c r="K151" s="142">
        <f t="shared" si="12"/>
        <v>3579855.9299999997</v>
      </c>
      <c r="L151" s="144">
        <f t="shared" si="13"/>
        <v>0.21962306319018404</v>
      </c>
      <c r="M151" s="142">
        <f t="shared" si="17"/>
        <v>635864.9299999997</v>
      </c>
      <c r="N151" s="144">
        <f t="shared" si="14"/>
        <v>3.3042258749757247E-2</v>
      </c>
      <c r="O151" s="142">
        <f t="shared" si="15"/>
        <v>3579855.9299999997</v>
      </c>
      <c r="P151" s="144">
        <f t="shared" si="16"/>
        <v>0.21962306319018404</v>
      </c>
    </row>
    <row r="152" spans="2:16" ht="16.5" customHeight="1">
      <c r="B152" s="63" t="s">
        <v>20</v>
      </c>
      <c r="C152" s="64" t="s">
        <v>28</v>
      </c>
      <c r="D152" s="66" t="s">
        <v>50</v>
      </c>
      <c r="E152" s="64" t="s">
        <v>297</v>
      </c>
      <c r="F152" s="66" t="s">
        <v>298</v>
      </c>
      <c r="G152" s="142">
        <v>21367000</v>
      </c>
      <c r="H152" s="143">
        <v>21444000</v>
      </c>
      <c r="I152" s="143">
        <v>21444000</v>
      </c>
      <c r="J152" s="143">
        <v>24291000</v>
      </c>
      <c r="K152" s="142">
        <f t="shared" si="12"/>
        <v>2847000</v>
      </c>
      <c r="L152" s="144">
        <f t="shared" si="13"/>
        <v>0.13276440962506994</v>
      </c>
      <c r="M152" s="142">
        <f t="shared" si="17"/>
        <v>2847000</v>
      </c>
      <c r="N152" s="144">
        <f t="shared" si="14"/>
        <v>0.13276440962506994</v>
      </c>
      <c r="O152" s="142">
        <f t="shared" si="15"/>
        <v>2924000</v>
      </c>
      <c r="P152" s="144">
        <f t="shared" si="16"/>
        <v>0.13684653905555297</v>
      </c>
    </row>
    <row r="153" spans="2:16" ht="16.5" customHeight="1">
      <c r="B153" s="63" t="s">
        <v>26</v>
      </c>
      <c r="C153" s="64" t="s">
        <v>42</v>
      </c>
      <c r="D153" s="66" t="s">
        <v>68</v>
      </c>
      <c r="E153" s="64" t="s">
        <v>299</v>
      </c>
      <c r="F153" s="66" t="s">
        <v>300</v>
      </c>
      <c r="G153" s="142">
        <v>132718000</v>
      </c>
      <c r="H153" s="143">
        <v>57988000</v>
      </c>
      <c r="I153" s="143">
        <v>59346000</v>
      </c>
      <c r="J153" s="143">
        <v>59346000</v>
      </c>
      <c r="K153" s="142">
        <f t="shared" si="12"/>
        <v>1358000</v>
      </c>
      <c r="L153" s="144">
        <f t="shared" si="13"/>
        <v>2.3418638338966683E-2</v>
      </c>
      <c r="M153" s="142">
        <f t="shared" si="17"/>
        <v>0</v>
      </c>
      <c r="N153" s="144">
        <f t="shared" si="14"/>
        <v>0</v>
      </c>
      <c r="O153" s="142">
        <f t="shared" si="15"/>
        <v>-73372000</v>
      </c>
      <c r="P153" s="144">
        <f t="shared" si="16"/>
        <v>-0.55284136288973618</v>
      </c>
    </row>
    <row r="154" spans="2:16" ht="16.5" customHeight="1">
      <c r="B154" s="63" t="s">
        <v>22</v>
      </c>
      <c r="C154" s="64" t="s">
        <v>38</v>
      </c>
      <c r="D154" s="66" t="s">
        <v>60</v>
      </c>
      <c r="E154" s="64" t="s">
        <v>301</v>
      </c>
      <c r="F154" s="66" t="s">
        <v>302</v>
      </c>
      <c r="G154" s="142">
        <v>12772000</v>
      </c>
      <c r="H154" s="143">
        <v>12772000</v>
      </c>
      <c r="I154" s="143">
        <v>12772000</v>
      </c>
      <c r="J154" s="143">
        <v>12842030</v>
      </c>
      <c r="K154" s="142">
        <f t="shared" si="12"/>
        <v>70030</v>
      </c>
      <c r="L154" s="144">
        <f t="shared" si="13"/>
        <v>5.4830880050109618E-3</v>
      </c>
      <c r="M154" s="142">
        <f t="shared" si="17"/>
        <v>70030</v>
      </c>
      <c r="N154" s="144">
        <f t="shared" si="14"/>
        <v>5.4830880050109618E-3</v>
      </c>
      <c r="O154" s="142">
        <f t="shared" si="15"/>
        <v>70030</v>
      </c>
      <c r="P154" s="144">
        <f t="shared" si="16"/>
        <v>5.4830880050109618E-3</v>
      </c>
    </row>
    <row r="155" spans="2:16" ht="16.5" customHeight="1">
      <c r="B155" s="63" t="s">
        <v>24</v>
      </c>
      <c r="C155" s="64" t="s">
        <v>40</v>
      </c>
      <c r="D155" s="66" t="s">
        <v>70</v>
      </c>
      <c r="E155" s="64" t="s">
        <v>303</v>
      </c>
      <c r="F155" s="66" t="s">
        <v>304</v>
      </c>
      <c r="G155" s="142">
        <v>21967000</v>
      </c>
      <c r="H155" s="143">
        <v>21967000</v>
      </c>
      <c r="I155" s="143">
        <v>21967000</v>
      </c>
      <c r="J155" s="143">
        <v>21967000</v>
      </c>
      <c r="K155" s="142">
        <f t="shared" si="12"/>
        <v>0</v>
      </c>
      <c r="L155" s="144">
        <f t="shared" si="13"/>
        <v>0</v>
      </c>
      <c r="M155" s="142">
        <f t="shared" si="17"/>
        <v>0</v>
      </c>
      <c r="N155" s="144">
        <f t="shared" si="14"/>
        <v>0</v>
      </c>
      <c r="O155" s="142">
        <f t="shared" si="15"/>
        <v>0</v>
      </c>
      <c r="P155" s="144">
        <f t="shared" si="16"/>
        <v>0</v>
      </c>
    </row>
    <row r="156" spans="2:16" ht="16.5" customHeight="1">
      <c r="B156" s="63" t="s">
        <v>20</v>
      </c>
      <c r="C156" s="64" t="s">
        <v>30</v>
      </c>
      <c r="D156" s="66" t="s">
        <v>52</v>
      </c>
      <c r="E156" s="64" t="s">
        <v>305</v>
      </c>
      <c r="F156" s="66" t="s">
        <v>306</v>
      </c>
      <c r="G156" s="142">
        <v>15982000.000000004</v>
      </c>
      <c r="H156" s="143">
        <v>15982000</v>
      </c>
      <c r="I156" s="143">
        <v>14605000</v>
      </c>
      <c r="J156" s="143">
        <v>14605000</v>
      </c>
      <c r="K156" s="142">
        <f t="shared" si="12"/>
        <v>-1377000</v>
      </c>
      <c r="L156" s="144">
        <f t="shared" si="13"/>
        <v>-8.6159429358027784E-2</v>
      </c>
      <c r="M156" s="142">
        <f t="shared" si="17"/>
        <v>0</v>
      </c>
      <c r="N156" s="144">
        <f t="shared" si="14"/>
        <v>0</v>
      </c>
      <c r="O156" s="142">
        <f t="shared" si="15"/>
        <v>-1377000.0000000037</v>
      </c>
      <c r="P156" s="144">
        <f t="shared" si="16"/>
        <v>-8.6159429358027992E-2</v>
      </c>
    </row>
    <row r="157" spans="2:16" ht="16.5" customHeight="1">
      <c r="B157" s="63" t="s">
        <v>22</v>
      </c>
      <c r="C157" s="64" t="s">
        <v>36</v>
      </c>
      <c r="D157" s="66" t="s">
        <v>54</v>
      </c>
      <c r="E157" s="64" t="s">
        <v>307</v>
      </c>
      <c r="F157" s="66" t="s">
        <v>308</v>
      </c>
      <c r="G157" s="142">
        <v>104737573.24912503</v>
      </c>
      <c r="H157" s="143">
        <v>98135573</v>
      </c>
      <c r="I157" s="143">
        <v>98135573</v>
      </c>
      <c r="J157" s="143">
        <v>98135573</v>
      </c>
      <c r="K157" s="142">
        <f t="shared" si="12"/>
        <v>0</v>
      </c>
      <c r="L157" s="144">
        <f t="shared" si="13"/>
        <v>0</v>
      </c>
      <c r="M157" s="142">
        <f t="shared" si="17"/>
        <v>0</v>
      </c>
      <c r="N157" s="144">
        <f t="shared" si="14"/>
        <v>0</v>
      </c>
      <c r="O157" s="142">
        <f t="shared" si="15"/>
        <v>-6602000.2491250336</v>
      </c>
      <c r="P157" s="144">
        <f t="shared" si="16"/>
        <v>-6.303373320882423E-2</v>
      </c>
    </row>
    <row r="158" spans="2:16" ht="16.5" customHeight="1">
      <c r="B158" s="63" t="s">
        <v>20</v>
      </c>
      <c r="C158" s="64" t="s">
        <v>30</v>
      </c>
      <c r="D158" s="66" t="s">
        <v>48</v>
      </c>
      <c r="E158" s="64" t="s">
        <v>309</v>
      </c>
      <c r="F158" s="66" t="s">
        <v>310</v>
      </c>
      <c r="G158" s="142">
        <v>20321000</v>
      </c>
      <c r="H158" s="143">
        <v>18510000</v>
      </c>
      <c r="I158" s="143">
        <v>18077000</v>
      </c>
      <c r="J158" s="143">
        <v>17876000</v>
      </c>
      <c r="K158" s="142">
        <f t="shared" si="12"/>
        <v>-634000</v>
      </c>
      <c r="L158" s="144">
        <f t="shared" si="13"/>
        <v>-3.4251755807671529E-2</v>
      </c>
      <c r="M158" s="142">
        <f t="shared" si="17"/>
        <v>-201000</v>
      </c>
      <c r="N158" s="144">
        <f t="shared" si="14"/>
        <v>-1.1119101620844167E-2</v>
      </c>
      <c r="O158" s="142">
        <f t="shared" si="15"/>
        <v>-2445000</v>
      </c>
      <c r="P158" s="144">
        <f t="shared" si="16"/>
        <v>-0.12031888194478618</v>
      </c>
    </row>
    <row r="159" spans="2:16" ht="16.5" customHeight="1">
      <c r="B159" s="63" t="s">
        <v>20</v>
      </c>
      <c r="C159" s="64" t="s">
        <v>28</v>
      </c>
      <c r="D159" s="66" t="s">
        <v>50</v>
      </c>
      <c r="E159" s="64" t="s">
        <v>311</v>
      </c>
      <c r="F159" s="66" t="s">
        <v>312</v>
      </c>
      <c r="G159" s="142">
        <v>14265000</v>
      </c>
      <c r="H159" s="143">
        <v>14265000</v>
      </c>
      <c r="I159" s="143">
        <v>14265000</v>
      </c>
      <c r="J159" s="143">
        <v>14264999.5</v>
      </c>
      <c r="K159" s="142">
        <f t="shared" si="12"/>
        <v>-0.5</v>
      </c>
      <c r="L159" s="144">
        <f t="shared" si="13"/>
        <v>-3.5050823694356814E-8</v>
      </c>
      <c r="M159" s="142">
        <f t="shared" si="17"/>
        <v>-0.5</v>
      </c>
      <c r="N159" s="144">
        <f t="shared" si="14"/>
        <v>-3.5050823694356814E-8</v>
      </c>
      <c r="O159" s="142">
        <f t="shared" si="15"/>
        <v>-0.5</v>
      </c>
      <c r="P159" s="144">
        <f t="shared" si="16"/>
        <v>-3.5050823694356814E-8</v>
      </c>
    </row>
    <row r="160" spans="2:16" ht="16.5" customHeight="1">
      <c r="B160" s="63" t="s">
        <v>22</v>
      </c>
      <c r="C160" s="64" t="s">
        <v>36</v>
      </c>
      <c r="D160" s="66" t="s">
        <v>54</v>
      </c>
      <c r="E160" s="64" t="s">
        <v>313</v>
      </c>
      <c r="F160" s="66" t="s">
        <v>314</v>
      </c>
      <c r="G160" s="142">
        <v>76204000</v>
      </c>
      <c r="H160" s="143">
        <v>76065250</v>
      </c>
      <c r="I160" s="143">
        <v>76897000</v>
      </c>
      <c r="J160" s="143">
        <v>75469000</v>
      </c>
      <c r="K160" s="142">
        <f t="shared" si="12"/>
        <v>-596250</v>
      </c>
      <c r="L160" s="144">
        <f t="shared" si="13"/>
        <v>-7.8386648305237942E-3</v>
      </c>
      <c r="M160" s="142">
        <f t="shared" si="17"/>
        <v>-1428000</v>
      </c>
      <c r="N160" s="144">
        <f t="shared" si="14"/>
        <v>-1.857029533011691E-2</v>
      </c>
      <c r="O160" s="142">
        <f t="shared" si="15"/>
        <v>-735000</v>
      </c>
      <c r="P160" s="144">
        <f t="shared" si="16"/>
        <v>-9.6451629835704166E-3</v>
      </c>
    </row>
    <row r="161" spans="2:16" ht="16.5" customHeight="1">
      <c r="B161" s="63" t="s">
        <v>22</v>
      </c>
      <c r="C161" s="64" t="s">
        <v>38</v>
      </c>
      <c r="D161" s="66" t="s">
        <v>60</v>
      </c>
      <c r="E161" s="64" t="s">
        <v>315</v>
      </c>
      <c r="F161" s="66" t="s">
        <v>316</v>
      </c>
      <c r="G161" s="142">
        <v>50042000</v>
      </c>
      <c r="H161" s="143">
        <v>50042000</v>
      </c>
      <c r="I161" s="143">
        <v>48233336</v>
      </c>
      <c r="J161" s="143">
        <v>47926397</v>
      </c>
      <c r="K161" s="142">
        <f t="shared" si="12"/>
        <v>-2115603</v>
      </c>
      <c r="L161" s="144">
        <f t="shared" si="13"/>
        <v>-4.2276547699932054E-2</v>
      </c>
      <c r="M161" s="142">
        <f t="shared" si="17"/>
        <v>-306939</v>
      </c>
      <c r="N161" s="144">
        <f t="shared" si="14"/>
        <v>-6.3636278444435196E-3</v>
      </c>
      <c r="O161" s="142">
        <f t="shared" si="15"/>
        <v>-2115603</v>
      </c>
      <c r="P161" s="144">
        <f t="shared" si="16"/>
        <v>-4.2276547699932054E-2</v>
      </c>
    </row>
    <row r="162" spans="2:16" ht="16.5" customHeight="1">
      <c r="B162" s="63" t="s">
        <v>20</v>
      </c>
      <c r="C162" s="64" t="s">
        <v>28</v>
      </c>
      <c r="D162" s="66" t="s">
        <v>50</v>
      </c>
      <c r="E162" s="64" t="s">
        <v>317</v>
      </c>
      <c r="F162" s="66" t="s">
        <v>318</v>
      </c>
      <c r="G162" s="142">
        <v>158469000</v>
      </c>
      <c r="H162" s="143">
        <v>155909105</v>
      </c>
      <c r="I162" s="143">
        <v>163465574</v>
      </c>
      <c r="J162" s="143">
        <v>166127122.90000001</v>
      </c>
      <c r="K162" s="142">
        <f t="shared" si="12"/>
        <v>10218017.900000006</v>
      </c>
      <c r="L162" s="144">
        <f t="shared" si="13"/>
        <v>6.553830130703403E-2</v>
      </c>
      <c r="M162" s="142">
        <f t="shared" si="17"/>
        <v>2661548.900000006</v>
      </c>
      <c r="N162" s="144">
        <f t="shared" si="14"/>
        <v>1.6282014829617924E-2</v>
      </c>
      <c r="O162" s="142">
        <f t="shared" si="15"/>
        <v>7658122.900000006</v>
      </c>
      <c r="P162" s="144">
        <f t="shared" si="16"/>
        <v>4.8325684518738719E-2</v>
      </c>
    </row>
    <row r="163" spans="2:16" ht="16.5" customHeight="1">
      <c r="B163" s="63" t="s">
        <v>26</v>
      </c>
      <c r="C163" s="64" t="s">
        <v>42</v>
      </c>
      <c r="D163" s="66" t="s">
        <v>64</v>
      </c>
      <c r="E163" s="64" t="s">
        <v>319</v>
      </c>
      <c r="F163" s="66" t="s">
        <v>320</v>
      </c>
      <c r="G163" s="142">
        <v>71421872.999999985</v>
      </c>
      <c r="H163" s="143">
        <v>71422000</v>
      </c>
      <c r="I163" s="143">
        <v>0</v>
      </c>
      <c r="J163" s="143">
        <v>70059352</v>
      </c>
      <c r="K163" s="142">
        <f t="shared" si="12"/>
        <v>-1362648</v>
      </c>
      <c r="L163" s="144">
        <f t="shared" si="13"/>
        <v>-1.9078827252107192E-2</v>
      </c>
      <c r="M163" s="142">
        <f t="shared" si="17"/>
        <v>70059352</v>
      </c>
      <c r="N163" s="144" t="str">
        <f t="shared" si="14"/>
        <v/>
      </c>
      <c r="O163" s="142">
        <f t="shared" si="15"/>
        <v>-1362520.9999999851</v>
      </c>
      <c r="P163" s="144">
        <f t="shared" si="16"/>
        <v>-1.907708301069037E-2</v>
      </c>
    </row>
    <row r="164" spans="2:16" ht="16.5" customHeight="1">
      <c r="B164" s="63" t="s">
        <v>24</v>
      </c>
      <c r="C164" s="64" t="s">
        <v>40</v>
      </c>
      <c r="D164" s="66" t="s">
        <v>70</v>
      </c>
      <c r="E164" s="64" t="s">
        <v>321</v>
      </c>
      <c r="F164" s="66" t="s">
        <v>322</v>
      </c>
      <c r="G164" s="142">
        <v>14657000</v>
      </c>
      <c r="H164" s="143">
        <v>14657000</v>
      </c>
      <c r="I164" s="143">
        <v>14657000</v>
      </c>
      <c r="J164" s="143">
        <v>14214000</v>
      </c>
      <c r="K164" s="142">
        <f t="shared" si="12"/>
        <v>-443000</v>
      </c>
      <c r="L164" s="144">
        <f t="shared" si="13"/>
        <v>-3.0224466125400834E-2</v>
      </c>
      <c r="M164" s="142">
        <f t="shared" si="17"/>
        <v>-443000</v>
      </c>
      <c r="N164" s="144">
        <f t="shared" si="14"/>
        <v>-3.0224466125400834E-2</v>
      </c>
      <c r="O164" s="142">
        <f t="shared" si="15"/>
        <v>-443000</v>
      </c>
      <c r="P164" s="144">
        <f t="shared" si="16"/>
        <v>-3.0224466125400834E-2</v>
      </c>
    </row>
    <row r="165" spans="2:16" ht="16.5" customHeight="1">
      <c r="B165" s="63" t="s">
        <v>26</v>
      </c>
      <c r="C165" s="64" t="s">
        <v>44</v>
      </c>
      <c r="D165" s="66" t="s">
        <v>66</v>
      </c>
      <c r="E165" s="64" t="s">
        <v>323</v>
      </c>
      <c r="F165" s="66" t="s">
        <v>324</v>
      </c>
      <c r="G165" s="142">
        <v>14444000</v>
      </c>
      <c r="H165" s="143">
        <v>14444000</v>
      </c>
      <c r="I165" s="143">
        <v>14444000</v>
      </c>
      <c r="J165" s="143">
        <v>14444000</v>
      </c>
      <c r="K165" s="142">
        <f t="shared" si="12"/>
        <v>0</v>
      </c>
      <c r="L165" s="144">
        <f t="shared" si="13"/>
        <v>0</v>
      </c>
      <c r="M165" s="142">
        <f t="shared" si="17"/>
        <v>0</v>
      </c>
      <c r="N165" s="144">
        <f t="shared" si="14"/>
        <v>0</v>
      </c>
      <c r="O165" s="142">
        <f t="shared" si="15"/>
        <v>0</v>
      </c>
      <c r="P165" s="144">
        <f t="shared" si="16"/>
        <v>0</v>
      </c>
    </row>
    <row r="166" spans="2:16" ht="16.5" customHeight="1">
      <c r="B166" s="63" t="s">
        <v>20</v>
      </c>
      <c r="C166" s="64" t="s">
        <v>30</v>
      </c>
      <c r="D166" s="66" t="s">
        <v>48</v>
      </c>
      <c r="E166" s="64" t="s">
        <v>325</v>
      </c>
      <c r="F166" s="66" t="s">
        <v>326</v>
      </c>
      <c r="G166" s="142">
        <v>16941000</v>
      </c>
      <c r="H166" s="143">
        <v>16941000</v>
      </c>
      <c r="I166" s="143">
        <v>16941000</v>
      </c>
      <c r="J166" s="143">
        <v>16941000</v>
      </c>
      <c r="K166" s="142">
        <f t="shared" si="12"/>
        <v>0</v>
      </c>
      <c r="L166" s="144">
        <f t="shared" si="13"/>
        <v>0</v>
      </c>
      <c r="M166" s="142">
        <f t="shared" si="17"/>
        <v>0</v>
      </c>
      <c r="N166" s="144">
        <f t="shared" si="14"/>
        <v>0</v>
      </c>
      <c r="O166" s="142">
        <f t="shared" si="15"/>
        <v>0</v>
      </c>
      <c r="P166" s="144">
        <f t="shared" si="16"/>
        <v>0</v>
      </c>
    </row>
    <row r="167" spans="2:16" ht="16.5" customHeight="1">
      <c r="B167" s="63" t="s">
        <v>22</v>
      </c>
      <c r="C167" s="64" t="s">
        <v>36</v>
      </c>
      <c r="D167" s="66" t="s">
        <v>54</v>
      </c>
      <c r="E167" s="64" t="s">
        <v>327</v>
      </c>
      <c r="F167" s="66" t="s">
        <v>328</v>
      </c>
      <c r="G167" s="142">
        <v>12068000</v>
      </c>
      <c r="H167" s="143">
        <v>12108000</v>
      </c>
      <c r="I167" s="143">
        <v>12529090</v>
      </c>
      <c r="J167" s="143">
        <v>12529091</v>
      </c>
      <c r="K167" s="142">
        <f t="shared" si="12"/>
        <v>421091</v>
      </c>
      <c r="L167" s="144">
        <f t="shared" si="13"/>
        <v>3.4777915427816317E-2</v>
      </c>
      <c r="M167" s="142">
        <f t="shared" si="17"/>
        <v>1</v>
      </c>
      <c r="N167" s="144">
        <f t="shared" si="14"/>
        <v>7.9814256262825156E-8</v>
      </c>
      <c r="O167" s="142">
        <f t="shared" si="15"/>
        <v>461091</v>
      </c>
      <c r="P167" s="144">
        <f t="shared" si="16"/>
        <v>3.8207739476300961E-2</v>
      </c>
    </row>
    <row r="168" spans="2:16" ht="16.5" customHeight="1">
      <c r="B168" s="63" t="s">
        <v>22</v>
      </c>
      <c r="C168" s="64" t="s">
        <v>38</v>
      </c>
      <c r="D168" s="66" t="s">
        <v>60</v>
      </c>
      <c r="E168" s="64" t="s">
        <v>329</v>
      </c>
      <c r="F168" s="66" t="s">
        <v>330</v>
      </c>
      <c r="G168" s="142">
        <v>18019000</v>
      </c>
      <c r="H168" s="143">
        <v>18019000</v>
      </c>
      <c r="I168" s="143">
        <v>17919926</v>
      </c>
      <c r="J168" s="143">
        <v>17186916</v>
      </c>
      <c r="K168" s="142">
        <f t="shared" si="12"/>
        <v>-832084</v>
      </c>
      <c r="L168" s="144">
        <f t="shared" si="13"/>
        <v>-4.6178145291081635E-2</v>
      </c>
      <c r="M168" s="142">
        <f t="shared" si="17"/>
        <v>-733010</v>
      </c>
      <c r="N168" s="144">
        <f t="shared" si="14"/>
        <v>-4.0904744807539944E-2</v>
      </c>
      <c r="O168" s="142">
        <f t="shared" si="15"/>
        <v>-832084</v>
      </c>
      <c r="P168" s="144">
        <f t="shared" si="16"/>
        <v>-4.6178145291081635E-2</v>
      </c>
    </row>
    <row r="169" spans="2:16" ht="16.5" customHeight="1">
      <c r="B169" s="63" t="s">
        <v>26</v>
      </c>
      <c r="C169" s="64" t="s">
        <v>44</v>
      </c>
      <c r="D169" s="66" t="s">
        <v>62</v>
      </c>
      <c r="E169" s="64" t="s">
        <v>331</v>
      </c>
      <c r="F169" s="66" t="s">
        <v>332</v>
      </c>
      <c r="G169" s="142">
        <v>12014000</v>
      </c>
      <c r="H169" s="143">
        <v>12014000</v>
      </c>
      <c r="I169" s="143">
        <v>12014000</v>
      </c>
      <c r="J169" s="143">
        <v>11943000</v>
      </c>
      <c r="K169" s="142">
        <f t="shared" si="12"/>
        <v>-71000</v>
      </c>
      <c r="L169" s="144">
        <f t="shared" si="13"/>
        <v>-5.9097719327451306E-3</v>
      </c>
      <c r="M169" s="142">
        <f t="shared" si="17"/>
        <v>-71000</v>
      </c>
      <c r="N169" s="144">
        <f t="shared" si="14"/>
        <v>-5.9097719327451306E-3</v>
      </c>
      <c r="O169" s="142">
        <f t="shared" si="15"/>
        <v>-71000</v>
      </c>
      <c r="P169" s="144">
        <f t="shared" si="16"/>
        <v>-5.9097719327451306E-3</v>
      </c>
    </row>
    <row r="170" spans="2:16" ht="16.5" customHeight="1">
      <c r="B170" s="63" t="s">
        <v>24</v>
      </c>
      <c r="C170" s="64" t="s">
        <v>40</v>
      </c>
      <c r="D170" s="66" t="s">
        <v>70</v>
      </c>
      <c r="E170" s="64" t="s">
        <v>333</v>
      </c>
      <c r="F170" s="66" t="s">
        <v>334</v>
      </c>
      <c r="G170" s="142">
        <v>20550145</v>
      </c>
      <c r="H170" s="143">
        <v>20550000</v>
      </c>
      <c r="I170" s="143">
        <v>21402000</v>
      </c>
      <c r="J170" s="143">
        <v>21402000</v>
      </c>
      <c r="K170" s="142">
        <f t="shared" si="12"/>
        <v>852000</v>
      </c>
      <c r="L170" s="144">
        <f t="shared" si="13"/>
        <v>4.1459854014598542E-2</v>
      </c>
      <c r="M170" s="142">
        <f t="shared" si="17"/>
        <v>0</v>
      </c>
      <c r="N170" s="144">
        <f t="shared" si="14"/>
        <v>0</v>
      </c>
      <c r="O170" s="142">
        <f t="shared" si="15"/>
        <v>851855</v>
      </c>
      <c r="P170" s="144">
        <f t="shared" si="16"/>
        <v>4.1452505566262426E-2</v>
      </c>
    </row>
    <row r="171" spans="2:16" ht="16.5" customHeight="1">
      <c r="B171" s="63" t="s">
        <v>20</v>
      </c>
      <c r="C171" s="64" t="s">
        <v>30</v>
      </c>
      <c r="D171" s="66" t="s">
        <v>48</v>
      </c>
      <c r="E171" s="64" t="s">
        <v>335</v>
      </c>
      <c r="F171" s="66" t="s">
        <v>336</v>
      </c>
      <c r="G171" s="142">
        <v>15544000</v>
      </c>
      <c r="H171" s="143">
        <v>15544000</v>
      </c>
      <c r="I171" s="143">
        <v>15165000.000000002</v>
      </c>
      <c r="J171" s="143">
        <v>14129737.890000001</v>
      </c>
      <c r="K171" s="142">
        <f t="shared" si="12"/>
        <v>-1414262.1099999994</v>
      </c>
      <c r="L171" s="144">
        <f t="shared" si="13"/>
        <v>-9.0984438368502271E-2</v>
      </c>
      <c r="M171" s="142">
        <f t="shared" si="17"/>
        <v>-1035262.1100000013</v>
      </c>
      <c r="N171" s="144">
        <f t="shared" si="14"/>
        <v>-6.8266542037586628E-2</v>
      </c>
      <c r="O171" s="142">
        <f t="shared" si="15"/>
        <v>-1414262.1099999994</v>
      </c>
      <c r="P171" s="144">
        <f t="shared" si="16"/>
        <v>-9.0984438368502271E-2</v>
      </c>
    </row>
    <row r="172" spans="2:16" ht="16.5" customHeight="1">
      <c r="B172" s="63" t="s">
        <v>20</v>
      </c>
      <c r="C172" s="64" t="s">
        <v>32</v>
      </c>
      <c r="D172" s="66" t="s">
        <v>46</v>
      </c>
      <c r="E172" s="64" t="s">
        <v>337</v>
      </c>
      <c r="F172" s="66" t="s">
        <v>338</v>
      </c>
      <c r="G172" s="142">
        <v>41693000</v>
      </c>
      <c r="H172" s="143">
        <v>41692826</v>
      </c>
      <c r="I172" s="143">
        <v>41586838.200000003</v>
      </c>
      <c r="J172" s="143">
        <v>41586838.200000003</v>
      </c>
      <c r="K172" s="142">
        <f t="shared" si="12"/>
        <v>-105987.79999999702</v>
      </c>
      <c r="L172" s="144">
        <f t="shared" si="13"/>
        <v>-2.5421112015769098E-3</v>
      </c>
      <c r="M172" s="142">
        <f t="shared" si="17"/>
        <v>0</v>
      </c>
      <c r="N172" s="144">
        <f t="shared" si="14"/>
        <v>0</v>
      </c>
      <c r="O172" s="142">
        <f t="shared" si="15"/>
        <v>-106161.79999999702</v>
      </c>
      <c r="P172" s="144">
        <f t="shared" si="16"/>
        <v>-2.5462739548604567E-3</v>
      </c>
    </row>
    <row r="173" spans="2:16" ht="16.5" customHeight="1">
      <c r="B173" s="63" t="s">
        <v>22</v>
      </c>
      <c r="C173" s="64" t="s">
        <v>36</v>
      </c>
      <c r="D173" s="66" t="s">
        <v>56</v>
      </c>
      <c r="E173" s="64" t="s">
        <v>339</v>
      </c>
      <c r="F173" s="66" t="s">
        <v>340</v>
      </c>
      <c r="G173" s="142">
        <v>23976840</v>
      </c>
      <c r="H173" s="143">
        <v>24125769</v>
      </c>
      <c r="I173" s="143">
        <v>24238751</v>
      </c>
      <c r="J173" s="143">
        <v>24047846.960000001</v>
      </c>
      <c r="K173" s="142">
        <f t="shared" si="12"/>
        <v>-77922.039999999106</v>
      </c>
      <c r="L173" s="144">
        <f t="shared" si="13"/>
        <v>-3.2298261663700378E-3</v>
      </c>
      <c r="M173" s="142">
        <f t="shared" si="17"/>
        <v>-190904.03999999911</v>
      </c>
      <c r="N173" s="144">
        <f t="shared" si="14"/>
        <v>-7.8759850290965536E-3</v>
      </c>
      <c r="O173" s="142">
        <f t="shared" si="15"/>
        <v>71006.960000000894</v>
      </c>
      <c r="P173" s="144">
        <f t="shared" si="16"/>
        <v>2.961481162655333E-3</v>
      </c>
    </row>
    <row r="174" spans="2:16" ht="16.5" customHeight="1">
      <c r="B174" s="63" t="s">
        <v>24</v>
      </c>
      <c r="C174" s="64" t="s">
        <v>40</v>
      </c>
      <c r="D174" s="66" t="s">
        <v>70</v>
      </c>
      <c r="E174" s="64" t="s">
        <v>341</v>
      </c>
      <c r="F174" s="66" t="s">
        <v>342</v>
      </c>
      <c r="G174" s="142">
        <v>18596000</v>
      </c>
      <c r="H174" s="143">
        <v>18596000</v>
      </c>
      <c r="I174" s="143">
        <v>18596000</v>
      </c>
      <c r="J174" s="143">
        <v>17991000</v>
      </c>
      <c r="K174" s="142">
        <f t="shared" si="12"/>
        <v>-605000</v>
      </c>
      <c r="L174" s="144">
        <f t="shared" si="13"/>
        <v>-3.2533878253387827E-2</v>
      </c>
      <c r="M174" s="142">
        <f t="shared" si="17"/>
        <v>-605000</v>
      </c>
      <c r="N174" s="144">
        <f t="shared" si="14"/>
        <v>-3.2533878253387827E-2</v>
      </c>
      <c r="O174" s="142">
        <f t="shared" si="15"/>
        <v>-605000</v>
      </c>
      <c r="P174" s="144">
        <f t="shared" si="16"/>
        <v>-3.2533878253387827E-2</v>
      </c>
    </row>
    <row r="175" spans="2:16" ht="16.5" customHeight="1">
      <c r="B175" s="63" t="s">
        <v>24</v>
      </c>
      <c r="C175" s="64" t="s">
        <v>40</v>
      </c>
      <c r="D175" s="66" t="s">
        <v>70</v>
      </c>
      <c r="E175" s="64" t="s">
        <v>343</v>
      </c>
      <c r="F175" s="66" t="s">
        <v>344</v>
      </c>
      <c r="G175" s="142">
        <v>21369000</v>
      </c>
      <c r="H175" s="143">
        <v>21731653</v>
      </c>
      <c r="I175" s="143">
        <v>21731653</v>
      </c>
      <c r="J175" s="143">
        <v>21731653</v>
      </c>
      <c r="K175" s="142">
        <f t="shared" si="12"/>
        <v>0</v>
      </c>
      <c r="L175" s="144">
        <f t="shared" si="13"/>
        <v>0</v>
      </c>
      <c r="M175" s="142">
        <f t="shared" si="17"/>
        <v>0</v>
      </c>
      <c r="N175" s="144">
        <f t="shared" si="14"/>
        <v>0</v>
      </c>
      <c r="O175" s="142">
        <f t="shared" si="15"/>
        <v>362653</v>
      </c>
      <c r="P175" s="144">
        <f t="shared" si="16"/>
        <v>1.6970986007768262E-2</v>
      </c>
    </row>
    <row r="176" spans="2:16" ht="16.5" customHeight="1">
      <c r="B176" s="63" t="s">
        <v>20</v>
      </c>
      <c r="C176" s="64" t="s">
        <v>30</v>
      </c>
      <c r="D176" s="66" t="s">
        <v>52</v>
      </c>
      <c r="E176" s="64" t="s">
        <v>345</v>
      </c>
      <c r="F176" s="66" t="s">
        <v>346</v>
      </c>
      <c r="G176" s="142">
        <v>27049000</v>
      </c>
      <c r="H176" s="143">
        <v>24836171</v>
      </c>
      <c r="I176" s="143">
        <v>20786809.544</v>
      </c>
      <c r="J176" s="143">
        <v>22135937.09</v>
      </c>
      <c r="K176" s="142">
        <f t="shared" si="12"/>
        <v>-2700233.91</v>
      </c>
      <c r="L176" s="144">
        <f t="shared" si="13"/>
        <v>-0.10872182793394361</v>
      </c>
      <c r="M176" s="142">
        <f t="shared" si="17"/>
        <v>1349127.5460000001</v>
      </c>
      <c r="N176" s="144">
        <f t="shared" si="14"/>
        <v>6.490305994983335E-2</v>
      </c>
      <c r="O176" s="142">
        <f t="shared" si="15"/>
        <v>-4913062.91</v>
      </c>
      <c r="P176" s="144">
        <f t="shared" si="16"/>
        <v>-0.18163565788014344</v>
      </c>
    </row>
    <row r="177" spans="1:17" ht="16.5" customHeight="1">
      <c r="B177" s="63" t="s">
        <v>22</v>
      </c>
      <c r="C177" s="64" t="s">
        <v>36</v>
      </c>
      <c r="D177" s="66" t="s">
        <v>56</v>
      </c>
      <c r="E177" s="64" t="s">
        <v>347</v>
      </c>
      <c r="F177" s="66" t="s">
        <v>348</v>
      </c>
      <c r="G177" s="142">
        <v>36137000</v>
      </c>
      <c r="H177" s="143">
        <v>36137000</v>
      </c>
      <c r="I177" s="143">
        <v>36137000</v>
      </c>
      <c r="J177" s="143">
        <v>36137000</v>
      </c>
      <c r="K177" s="142">
        <f t="shared" si="12"/>
        <v>0</v>
      </c>
      <c r="L177" s="144">
        <f t="shared" si="13"/>
        <v>0</v>
      </c>
      <c r="M177" s="142">
        <f t="shared" si="17"/>
        <v>0</v>
      </c>
      <c r="N177" s="144">
        <f t="shared" si="14"/>
        <v>0</v>
      </c>
      <c r="O177" s="142">
        <f t="shared" si="15"/>
        <v>0</v>
      </c>
      <c r="P177" s="144">
        <f t="shared" si="16"/>
        <v>0</v>
      </c>
    </row>
    <row r="178" spans="1:17" ht="16.5" customHeight="1">
      <c r="B178" s="63" t="s">
        <v>26</v>
      </c>
      <c r="C178" s="64" t="s">
        <v>42</v>
      </c>
      <c r="D178" s="66" t="s">
        <v>66</v>
      </c>
      <c r="E178" s="64" t="s">
        <v>349</v>
      </c>
      <c r="F178" s="66" t="s">
        <v>350</v>
      </c>
      <c r="G178" s="142">
        <v>9533000</v>
      </c>
      <c r="H178" s="143">
        <v>9533000</v>
      </c>
      <c r="I178" s="143">
        <v>9454400</v>
      </c>
      <c r="J178" s="143">
        <v>9205500</v>
      </c>
      <c r="K178" s="142">
        <f t="shared" si="12"/>
        <v>-327500</v>
      </c>
      <c r="L178" s="144">
        <f t="shared" si="13"/>
        <v>-3.4354348054127765E-2</v>
      </c>
      <c r="M178" s="142">
        <f t="shared" si="17"/>
        <v>-248900</v>
      </c>
      <c r="N178" s="144">
        <f t="shared" si="14"/>
        <v>-2.6326366559485531E-2</v>
      </c>
      <c r="O178" s="142">
        <f t="shared" si="15"/>
        <v>-327500</v>
      </c>
      <c r="P178" s="144">
        <f t="shared" si="16"/>
        <v>-3.4354348054127765E-2</v>
      </c>
    </row>
    <row r="179" spans="1:17" ht="16.5" customHeight="1">
      <c r="B179" s="63" t="s">
        <v>26</v>
      </c>
      <c r="C179" s="64" t="s">
        <v>42</v>
      </c>
      <c r="D179" s="66" t="s">
        <v>64</v>
      </c>
      <c r="E179" s="64" t="s">
        <v>351</v>
      </c>
      <c r="F179" s="66" t="s">
        <v>352</v>
      </c>
      <c r="G179" s="142">
        <v>58609000</v>
      </c>
      <c r="H179" s="143">
        <v>58609000</v>
      </c>
      <c r="I179" s="143">
        <v>58609000</v>
      </c>
      <c r="J179" s="143">
        <v>58609000</v>
      </c>
      <c r="K179" s="142">
        <f t="shared" si="12"/>
        <v>0</v>
      </c>
      <c r="L179" s="144">
        <f t="shared" si="13"/>
        <v>0</v>
      </c>
      <c r="M179" s="142">
        <f t="shared" si="17"/>
        <v>0</v>
      </c>
      <c r="N179" s="144">
        <f t="shared" si="14"/>
        <v>0</v>
      </c>
      <c r="O179" s="142">
        <f t="shared" si="15"/>
        <v>0</v>
      </c>
      <c r="P179" s="144">
        <f t="shared" si="16"/>
        <v>0</v>
      </c>
    </row>
    <row r="180" spans="1:17" ht="16.5" customHeight="1">
      <c r="B180" s="63" t="s">
        <v>24</v>
      </c>
      <c r="C180" s="64" t="s">
        <v>40</v>
      </c>
      <c r="D180" s="66" t="s">
        <v>70</v>
      </c>
      <c r="E180" s="64" t="s">
        <v>353</v>
      </c>
      <c r="F180" s="66" t="s">
        <v>354</v>
      </c>
      <c r="G180" s="142">
        <v>63826000</v>
      </c>
      <c r="H180" s="143">
        <v>59772631</v>
      </c>
      <c r="I180" s="143">
        <v>58055839.352331609</v>
      </c>
      <c r="J180" s="143">
        <v>58054388.243523315</v>
      </c>
      <c r="K180" s="142">
        <f t="shared" si="12"/>
        <v>-1718242.7564766854</v>
      </c>
      <c r="L180" s="144">
        <f t="shared" si="13"/>
        <v>-2.8746312948424262E-2</v>
      </c>
      <c r="M180" s="142">
        <f t="shared" si="17"/>
        <v>-1451.1088082939386</v>
      </c>
      <c r="N180" s="144">
        <f t="shared" si="14"/>
        <v>-2.4995053460296926E-5</v>
      </c>
      <c r="O180" s="142">
        <f t="shared" si="15"/>
        <v>-5771611.7564766854</v>
      </c>
      <c r="P180" s="144">
        <f t="shared" si="16"/>
        <v>-9.0427282870251702E-2</v>
      </c>
    </row>
    <row r="181" spans="1:17" ht="16.5" customHeight="1">
      <c r="B181" s="63" t="s">
        <v>20</v>
      </c>
      <c r="C181" s="64" t="s">
        <v>30</v>
      </c>
      <c r="D181" s="66" t="s">
        <v>48</v>
      </c>
      <c r="E181" s="64" t="s">
        <v>355</v>
      </c>
      <c r="F181" s="66" t="s">
        <v>356</v>
      </c>
      <c r="G181" s="142">
        <v>24944000</v>
      </c>
      <c r="H181" s="143">
        <v>24944000</v>
      </c>
      <c r="I181" s="143">
        <v>24944000</v>
      </c>
      <c r="J181" s="143">
        <v>23717264</v>
      </c>
      <c r="K181" s="142">
        <f t="shared" si="12"/>
        <v>-1226736</v>
      </c>
      <c r="L181" s="144">
        <f t="shared" si="13"/>
        <v>-4.9179602309172545E-2</v>
      </c>
      <c r="M181" s="142">
        <f t="shared" si="17"/>
        <v>-1226736</v>
      </c>
      <c r="N181" s="144">
        <f t="shared" si="14"/>
        <v>-4.9179602309172545E-2</v>
      </c>
      <c r="O181" s="142">
        <f t="shared" si="15"/>
        <v>-1226736</v>
      </c>
      <c r="P181" s="144">
        <f t="shared" si="16"/>
        <v>-4.9179602309172545E-2</v>
      </c>
    </row>
    <row r="182" spans="1:17" ht="16.5" customHeight="1">
      <c r="B182" s="63" t="s">
        <v>26</v>
      </c>
      <c r="C182" s="64" t="s">
        <v>44</v>
      </c>
      <c r="D182" s="66" t="s">
        <v>66</v>
      </c>
      <c r="E182" s="64" t="s">
        <v>357</v>
      </c>
      <c r="F182" s="66" t="s">
        <v>358</v>
      </c>
      <c r="G182" s="142">
        <v>31915000</v>
      </c>
      <c r="H182" s="143">
        <v>31915000</v>
      </c>
      <c r="I182" s="143">
        <v>31915000</v>
      </c>
      <c r="J182" s="143">
        <v>31915000</v>
      </c>
      <c r="K182" s="142">
        <f t="shared" si="12"/>
        <v>0</v>
      </c>
      <c r="L182" s="144">
        <f t="shared" si="13"/>
        <v>0</v>
      </c>
      <c r="M182" s="142">
        <f t="shared" si="17"/>
        <v>0</v>
      </c>
      <c r="N182" s="144">
        <f t="shared" si="14"/>
        <v>0</v>
      </c>
      <c r="O182" s="142">
        <f t="shared" si="15"/>
        <v>0</v>
      </c>
      <c r="P182" s="144">
        <f t="shared" si="16"/>
        <v>0</v>
      </c>
    </row>
    <row r="183" spans="1:17" ht="16.5" customHeight="1">
      <c r="B183" s="63" t="s">
        <v>26</v>
      </c>
      <c r="C183" s="64" t="s">
        <v>42</v>
      </c>
      <c r="D183" s="66" t="s">
        <v>66</v>
      </c>
      <c r="E183" s="64" t="s">
        <v>359</v>
      </c>
      <c r="F183" s="66" t="s">
        <v>360</v>
      </c>
      <c r="G183" s="142">
        <v>8485000</v>
      </c>
      <c r="H183" s="143">
        <v>9911000</v>
      </c>
      <c r="I183" s="143">
        <v>9911000</v>
      </c>
      <c r="J183" s="143">
        <v>9911658</v>
      </c>
      <c r="K183" s="142">
        <f t="shared" si="12"/>
        <v>658</v>
      </c>
      <c r="L183" s="144">
        <f t="shared" si="13"/>
        <v>6.6390878821511446E-5</v>
      </c>
      <c r="M183" s="142">
        <f t="shared" si="17"/>
        <v>658</v>
      </c>
      <c r="N183" s="144">
        <f t="shared" si="14"/>
        <v>6.6390878821511446E-5</v>
      </c>
      <c r="O183" s="142">
        <f t="shared" si="15"/>
        <v>1426658</v>
      </c>
      <c r="P183" s="144">
        <f t="shared" si="16"/>
        <v>0.1681388332351208</v>
      </c>
    </row>
    <row r="184" spans="1:17" ht="16.5" customHeight="1">
      <c r="B184" s="63" t="s">
        <v>20</v>
      </c>
      <c r="C184" s="64" t="s">
        <v>30</v>
      </c>
      <c r="D184" s="66" t="s">
        <v>52</v>
      </c>
      <c r="E184" s="64" t="s">
        <v>361</v>
      </c>
      <c r="F184" s="66" t="s">
        <v>362</v>
      </c>
      <c r="G184" s="142">
        <v>33368188.000000004</v>
      </c>
      <c r="H184" s="143">
        <v>33821066</v>
      </c>
      <c r="I184" s="143">
        <v>33821066</v>
      </c>
      <c r="J184" s="143">
        <v>33821066</v>
      </c>
      <c r="K184" s="142">
        <f t="shared" si="12"/>
        <v>0</v>
      </c>
      <c r="L184" s="144">
        <f t="shared" si="13"/>
        <v>0</v>
      </c>
      <c r="M184" s="142">
        <f t="shared" si="17"/>
        <v>0</v>
      </c>
      <c r="N184" s="144">
        <f t="shared" si="14"/>
        <v>0</v>
      </c>
      <c r="O184" s="142">
        <f t="shared" si="15"/>
        <v>452877.99999999627</v>
      </c>
      <c r="P184" s="144">
        <f t="shared" si="16"/>
        <v>1.3572148418727328E-2</v>
      </c>
    </row>
    <row r="185" spans="1:17" ht="16.5" customHeight="1">
      <c r="B185" s="63" t="s">
        <v>26</v>
      </c>
      <c r="C185" s="64" t="s">
        <v>42</v>
      </c>
      <c r="D185" s="66" t="s">
        <v>66</v>
      </c>
      <c r="E185" s="64" t="s">
        <v>363</v>
      </c>
      <c r="F185" s="66" t="s">
        <v>364</v>
      </c>
      <c r="G185" s="142">
        <v>9561000</v>
      </c>
      <c r="H185" s="143">
        <v>9561000</v>
      </c>
      <c r="I185" s="143">
        <v>9291200</v>
      </c>
      <c r="J185" s="143">
        <v>9257400</v>
      </c>
      <c r="K185" s="142">
        <f t="shared" si="12"/>
        <v>-303600</v>
      </c>
      <c r="L185" s="144">
        <f t="shared" si="13"/>
        <v>-3.175400062754942E-2</v>
      </c>
      <c r="M185" s="142">
        <f t="shared" si="17"/>
        <v>-33800</v>
      </c>
      <c r="N185" s="144">
        <f t="shared" si="14"/>
        <v>-3.6378508696400897E-3</v>
      </c>
      <c r="O185" s="142">
        <f t="shared" si="15"/>
        <v>-303600</v>
      </c>
      <c r="P185" s="144">
        <f t="shared" si="16"/>
        <v>-3.175400062754942E-2</v>
      </c>
    </row>
    <row r="186" spans="1:17" ht="16.5" customHeight="1">
      <c r="B186" s="63" t="s">
        <v>22</v>
      </c>
      <c r="C186" s="64" t="s">
        <v>36</v>
      </c>
      <c r="D186" s="66" t="s">
        <v>56</v>
      </c>
      <c r="E186" s="64" t="s">
        <v>365</v>
      </c>
      <c r="F186" s="66" t="s">
        <v>366</v>
      </c>
      <c r="G186" s="142">
        <v>75112000</v>
      </c>
      <c r="H186" s="143">
        <v>71377826</v>
      </c>
      <c r="I186" s="143">
        <v>71377826</v>
      </c>
      <c r="J186" s="143">
        <v>73083775</v>
      </c>
      <c r="K186" s="142">
        <f t="shared" si="12"/>
        <v>1705949</v>
      </c>
      <c r="L186" s="144">
        <f t="shared" si="13"/>
        <v>2.3900265609098265E-2</v>
      </c>
      <c r="M186" s="142">
        <f t="shared" si="17"/>
        <v>1705949</v>
      </c>
      <c r="N186" s="144">
        <f t="shared" si="14"/>
        <v>2.3900265609098265E-2</v>
      </c>
      <c r="O186" s="142">
        <f t="shared" si="15"/>
        <v>-2028225</v>
      </c>
      <c r="P186" s="144">
        <f t="shared" si="16"/>
        <v>-2.7002676003834273E-2</v>
      </c>
    </row>
    <row r="187" spans="1:17" ht="16.5" customHeight="1">
      <c r="B187" s="63" t="s">
        <v>22</v>
      </c>
      <c r="C187" s="64" t="s">
        <v>36</v>
      </c>
      <c r="D187" s="66" t="s">
        <v>56</v>
      </c>
      <c r="E187" s="64" t="s">
        <v>367</v>
      </c>
      <c r="F187" s="66" t="s">
        <v>368</v>
      </c>
      <c r="G187" s="142">
        <v>37193000</v>
      </c>
      <c r="H187" s="143">
        <v>37193000</v>
      </c>
      <c r="I187" s="143">
        <v>37193000</v>
      </c>
      <c r="J187" s="143">
        <v>37193000</v>
      </c>
      <c r="K187" s="142">
        <f t="shared" si="12"/>
        <v>0</v>
      </c>
      <c r="L187" s="144">
        <f t="shared" si="13"/>
        <v>0</v>
      </c>
      <c r="M187" s="142">
        <f t="shared" si="17"/>
        <v>0</v>
      </c>
      <c r="N187" s="144">
        <f t="shared" si="14"/>
        <v>0</v>
      </c>
      <c r="O187" s="142">
        <f t="shared" si="15"/>
        <v>0</v>
      </c>
      <c r="P187" s="144">
        <f t="shared" si="16"/>
        <v>0</v>
      </c>
    </row>
    <row r="188" spans="1:17" ht="16.5" customHeight="1" thickBot="1">
      <c r="B188" s="67" t="s">
        <v>20</v>
      </c>
      <c r="C188" s="68" t="s">
        <v>32</v>
      </c>
      <c r="D188" s="70" t="s">
        <v>46</v>
      </c>
      <c r="E188" s="68" t="s">
        <v>369</v>
      </c>
      <c r="F188" s="70" t="s">
        <v>370</v>
      </c>
      <c r="G188" s="145">
        <v>12127000</v>
      </c>
      <c r="H188" s="146">
        <v>12127000</v>
      </c>
      <c r="I188" s="146">
        <v>12127000</v>
      </c>
      <c r="J188" s="146">
        <v>12127000</v>
      </c>
      <c r="K188" s="145">
        <f t="shared" si="12"/>
        <v>0</v>
      </c>
      <c r="L188" s="147">
        <f t="shared" si="13"/>
        <v>0</v>
      </c>
      <c r="M188" s="145">
        <f t="shared" si="17"/>
        <v>0</v>
      </c>
      <c r="N188" s="147">
        <f t="shared" si="14"/>
        <v>0</v>
      </c>
      <c r="O188" s="145">
        <f t="shared" si="15"/>
        <v>0</v>
      </c>
      <c r="P188" s="147">
        <f t="shared" si="16"/>
        <v>0</v>
      </c>
    </row>
    <row r="189" spans="1:17">
      <c r="E189" s="42"/>
      <c r="F189" s="42"/>
      <c r="G189" s="42"/>
      <c r="H189" s="42"/>
      <c r="I189" s="42"/>
      <c r="Q189" s="89"/>
    </row>
    <row r="190" spans="1:17" ht="15" customHeight="1">
      <c r="A190" s="189"/>
      <c r="B190" s="189"/>
      <c r="C190" s="189"/>
      <c r="D190" s="189"/>
      <c r="E190" s="190" t="s">
        <v>371</v>
      </c>
      <c r="F190" s="189"/>
      <c r="G190" s="189"/>
      <c r="H190" s="189"/>
      <c r="I190" s="189"/>
      <c r="J190" s="189"/>
      <c r="K190" s="189"/>
      <c r="L190" s="189"/>
      <c r="M190" s="189"/>
      <c r="N190" s="189"/>
      <c r="O190" s="189"/>
      <c r="P190" s="189"/>
      <c r="Q190" s="267"/>
    </row>
    <row r="191" spans="1:17">
      <c r="F191" s="42"/>
      <c r="G191" s="42"/>
      <c r="H191" s="42"/>
      <c r="I191" s="42"/>
      <c r="Q191" s="89"/>
    </row>
    <row r="192" spans="1:17" ht="15" customHeight="1">
      <c r="E192" s="57" t="s">
        <v>372</v>
      </c>
      <c r="F192" s="57"/>
      <c r="G192" s="57"/>
      <c r="H192" s="57"/>
      <c r="I192" s="57"/>
      <c r="J192" s="57"/>
      <c r="K192" s="57"/>
      <c r="L192" s="57"/>
      <c r="M192" s="57"/>
      <c r="N192" s="57"/>
      <c r="O192" s="57"/>
      <c r="P192" s="57"/>
    </row>
    <row r="193" spans="5:16" ht="30" customHeight="1">
      <c r="E193" s="298" t="s">
        <v>477</v>
      </c>
      <c r="F193" s="298"/>
      <c r="G193" s="298"/>
      <c r="H193" s="298"/>
      <c r="I193" s="298"/>
      <c r="J193" s="298"/>
      <c r="K193" s="298"/>
      <c r="L193" s="298"/>
      <c r="M193" s="298"/>
      <c r="N193" s="298"/>
      <c r="O193" s="298"/>
      <c r="P193" s="298"/>
    </row>
    <row r="194" spans="5:16">
      <c r="E194" s="41" t="s">
        <v>373</v>
      </c>
      <c r="F194" s="42"/>
      <c r="G194" s="42"/>
      <c r="H194" s="42"/>
      <c r="I194" s="42"/>
    </row>
    <row r="195" spans="5:16">
      <c r="F195" s="42"/>
      <c r="G195" s="42"/>
      <c r="H195" s="42"/>
      <c r="I195" s="42"/>
    </row>
    <row r="196" spans="5:16">
      <c r="F196" s="42"/>
      <c r="G196" s="42"/>
      <c r="H196" s="42"/>
      <c r="I196" s="42"/>
    </row>
  </sheetData>
  <sheetProtection password="DCA1" sheet="1" objects="1" scenarios="1"/>
  <autoFilter ref="A11:Q11"/>
  <mergeCells count="4">
    <mergeCell ref="A1:P3"/>
    <mergeCell ref="A4:P4"/>
    <mergeCell ref="G10:G11"/>
    <mergeCell ref="E193:P193"/>
  </mergeCells>
  <pageMargins left="0.70866141732283472" right="0.70866141732283472" top="0.74803149606299213" bottom="0.74803149606299213" header="0.31496062992125984" footer="0.31496062992125984"/>
  <pageSetup paperSize="9" scale="45" fitToHeight="0" orientation="landscape" r:id="rId1"/>
  <extLst>
    <ext xmlns:x14="http://schemas.microsoft.com/office/spreadsheetml/2009/9/main" uri="{78C0D931-6437-407d-A8EE-F0AAD7539E65}">
      <x14:conditionalFormattings>
        <x14:conditionalFormatting xmlns:xm="http://schemas.microsoft.com/office/excel/2006/main">
          <x14:cfRule type="iconSet" priority="3" id="{930084F0-1863-44F6-B0FB-4350ED2C09A1}">
            <x14:iconSet iconSet="3Arrows" custom="1">
              <x14:cfvo type="percent">
                <xm:f>0</xm:f>
              </x14:cfvo>
              <x14:cfvo type="num">
                <xm:f>0</xm:f>
              </x14:cfvo>
              <x14:cfvo type="num" gte="0">
                <xm:f>0</xm:f>
              </x14:cfvo>
              <x14:cfIcon iconSet="3Arrows" iconId="2"/>
              <x14:cfIcon iconSet="3Arrows" iconId="1"/>
              <x14:cfIcon iconSet="3Arrows" iconId="0"/>
            </x14:iconSet>
          </x14:cfRule>
          <xm:sqref>P12:P188</xm:sqref>
        </x14:conditionalFormatting>
        <x14:conditionalFormatting xmlns:xm="http://schemas.microsoft.com/office/excel/2006/main">
          <x14:cfRule type="iconSet" priority="2" id="{9E9CEF24-A5F9-4377-AB4A-1A112F5FCFDD}">
            <x14:iconSet iconSet="3Arrows" custom="1">
              <x14:cfvo type="percent">
                <xm:f>0</xm:f>
              </x14:cfvo>
              <x14:cfvo type="num">
                <xm:f>0</xm:f>
              </x14:cfvo>
              <x14:cfvo type="num" gte="0">
                <xm:f>0</xm:f>
              </x14:cfvo>
              <x14:cfIcon iconSet="3Arrows" iconId="2"/>
              <x14:cfIcon iconSet="3Arrows" iconId="1"/>
              <x14:cfIcon iconSet="3Arrows" iconId="0"/>
            </x14:iconSet>
          </x14:cfRule>
          <xm:sqref>N12:N188</xm:sqref>
        </x14:conditionalFormatting>
        <x14:conditionalFormatting xmlns:xm="http://schemas.microsoft.com/office/excel/2006/main">
          <x14:cfRule type="iconSet" priority="1" id="{950D0CCD-BD23-4108-B92D-0E554EBD8692}">
            <x14:iconSet iconSet="3Arrows" custom="1">
              <x14:cfvo type="percent">
                <xm:f>0</xm:f>
              </x14:cfvo>
              <x14:cfvo type="num">
                <xm:f>0</xm:f>
              </x14:cfvo>
              <x14:cfvo type="num" gte="0">
                <xm:f>0</xm:f>
              </x14:cfvo>
              <x14:cfIcon iconSet="3Arrows" iconId="2"/>
              <x14:cfIcon iconSet="3Arrows" iconId="1"/>
              <x14:cfIcon iconSet="3Arrows" iconId="0"/>
            </x14:iconSet>
          </x14:cfRule>
          <xm:sqref>L12:L188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pageSetUpPr fitToPage="1"/>
  </sheetPr>
  <dimension ref="A1:U199"/>
  <sheetViews>
    <sheetView showGridLines="0" zoomScale="70" zoomScaleNormal="70" workbookViewId="0">
      <selection activeCell="S18" sqref="S18"/>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5703125" style="2" hidden="1" customWidth="1" outlineLevel="1"/>
    <col min="5" max="5" width="25.7109375" style="40" customWidth="1" collapsed="1"/>
    <col min="6" max="6" width="56.7109375" style="40" bestFit="1" customWidth="1"/>
    <col min="7" max="7" width="16" style="40" bestFit="1" customWidth="1"/>
    <col min="8" max="9" width="18.7109375" style="40" hidden="1" customWidth="1" outlineLevel="1"/>
    <col min="10" max="10" width="18.7109375" style="40" customWidth="1" collapsed="1"/>
    <col min="11" max="12" width="18.7109375" style="40" hidden="1" customWidth="1" outlineLevel="1"/>
    <col min="13" max="13" width="18.7109375" style="40" customWidth="1" collapsed="1"/>
    <col min="14" max="15" width="18.7109375" style="40" hidden="1" customWidth="1" outlineLevel="1"/>
    <col min="16" max="16" width="18.7109375" style="40" customWidth="1" collapsed="1"/>
    <col min="17" max="19" width="18.7109375" style="40" customWidth="1"/>
    <col min="20" max="20" width="18.7109375" style="3" customWidth="1"/>
    <col min="21" max="21" width="9.140625" style="40" customWidth="1"/>
    <col min="22" max="16384" width="8.85546875" style="40"/>
  </cols>
  <sheetData>
    <row r="1" spans="1:21" ht="9.9499999999999993" customHeight="1">
      <c r="A1" s="294" t="s">
        <v>510</v>
      </c>
      <c r="B1" s="294"/>
      <c r="C1" s="294"/>
      <c r="D1" s="294"/>
      <c r="E1" s="294"/>
      <c r="F1" s="294"/>
      <c r="G1" s="294"/>
      <c r="H1" s="294"/>
      <c r="I1" s="294"/>
      <c r="J1" s="294"/>
      <c r="K1" s="294"/>
      <c r="L1" s="294"/>
      <c r="M1" s="294"/>
      <c r="N1" s="294"/>
      <c r="O1" s="294"/>
      <c r="P1" s="294"/>
      <c r="Q1" s="294"/>
      <c r="R1" s="294"/>
      <c r="S1" s="294"/>
      <c r="T1" s="294"/>
      <c r="U1" s="212"/>
    </row>
    <row r="2" spans="1:21" ht="9.9499999999999993" customHeight="1">
      <c r="A2" s="294"/>
      <c r="B2" s="294"/>
      <c r="C2" s="294"/>
      <c r="D2" s="294"/>
      <c r="E2" s="294"/>
      <c r="F2" s="294"/>
      <c r="G2" s="294"/>
      <c r="H2" s="294"/>
      <c r="I2" s="294"/>
      <c r="J2" s="294"/>
      <c r="K2" s="294"/>
      <c r="L2" s="294"/>
      <c r="M2" s="294"/>
      <c r="N2" s="294"/>
      <c r="O2" s="294"/>
      <c r="P2" s="294"/>
      <c r="Q2" s="294"/>
      <c r="R2" s="294"/>
      <c r="S2" s="294"/>
      <c r="T2" s="294"/>
      <c r="U2" s="212"/>
    </row>
    <row r="3" spans="1:21" ht="9.9499999999999993" customHeight="1">
      <c r="A3" s="294"/>
      <c r="B3" s="294"/>
      <c r="C3" s="294"/>
      <c r="D3" s="294"/>
      <c r="E3" s="294"/>
      <c r="F3" s="294"/>
      <c r="G3" s="294"/>
      <c r="H3" s="294"/>
      <c r="I3" s="294"/>
      <c r="J3" s="294"/>
      <c r="K3" s="294"/>
      <c r="L3" s="294"/>
      <c r="M3" s="294"/>
      <c r="N3" s="294"/>
      <c r="O3" s="294"/>
      <c r="P3" s="294"/>
      <c r="Q3" s="294"/>
      <c r="R3" s="294"/>
      <c r="S3" s="294"/>
      <c r="T3" s="294"/>
      <c r="U3" s="212"/>
    </row>
    <row r="4" spans="1:21" ht="15.75">
      <c r="A4" s="295"/>
      <c r="B4" s="295"/>
      <c r="C4" s="295"/>
      <c r="D4" s="295"/>
      <c r="E4" s="295"/>
      <c r="F4" s="295"/>
      <c r="G4" s="295"/>
      <c r="H4" s="295"/>
      <c r="I4" s="295"/>
      <c r="J4" s="295"/>
      <c r="K4" s="295"/>
      <c r="L4" s="295"/>
      <c r="M4" s="295"/>
      <c r="N4" s="295"/>
      <c r="O4" s="295"/>
      <c r="P4" s="295"/>
      <c r="Q4" s="295"/>
      <c r="R4" s="295"/>
      <c r="S4" s="295"/>
      <c r="T4" s="295"/>
      <c r="U4" s="212"/>
    </row>
    <row r="5" spans="1:21" ht="9.9499999999999993" customHeight="1">
      <c r="A5" s="189"/>
      <c r="B5" s="189"/>
      <c r="C5" s="189"/>
      <c r="D5" s="189"/>
      <c r="E5" s="189"/>
      <c r="F5" s="189"/>
      <c r="G5" s="189"/>
      <c r="H5" s="189"/>
      <c r="I5" s="189"/>
      <c r="J5" s="189"/>
      <c r="K5" s="189"/>
      <c r="L5" s="189"/>
      <c r="M5" s="189"/>
      <c r="N5" s="189"/>
      <c r="O5" s="189"/>
      <c r="P5" s="189"/>
      <c r="Q5" s="189"/>
      <c r="R5" s="189"/>
      <c r="S5" s="189"/>
      <c r="T5" s="189"/>
      <c r="U5" s="212"/>
    </row>
    <row r="6" spans="1:21" ht="9.9499999999999993" customHeight="1">
      <c r="A6" s="189"/>
      <c r="B6" s="189"/>
      <c r="C6" s="189"/>
      <c r="D6" s="189"/>
      <c r="E6" s="189"/>
      <c r="F6" s="189"/>
      <c r="G6" s="189"/>
      <c r="H6" s="189"/>
      <c r="I6" s="189"/>
      <c r="J6" s="189"/>
      <c r="K6" s="189"/>
      <c r="L6" s="189"/>
      <c r="M6" s="189"/>
      <c r="N6" s="189"/>
      <c r="O6" s="189"/>
      <c r="P6" s="189"/>
      <c r="Q6" s="189"/>
      <c r="R6" s="189"/>
      <c r="S6" s="189"/>
      <c r="T6" s="189"/>
      <c r="U6" s="212"/>
    </row>
    <row r="7" spans="1:21" ht="15" customHeight="1"/>
    <row r="8" spans="1:21" ht="15" customHeight="1">
      <c r="A8" s="189"/>
      <c r="B8" s="189"/>
      <c r="C8" s="189"/>
      <c r="D8" s="189"/>
      <c r="E8" s="190" t="s">
        <v>2</v>
      </c>
      <c r="F8" s="190"/>
      <c r="G8" s="190"/>
      <c r="H8" s="189"/>
      <c r="I8" s="189"/>
      <c r="J8" s="189"/>
      <c r="K8" s="189"/>
      <c r="L8" s="189"/>
      <c r="M8" s="189"/>
      <c r="N8" s="189"/>
      <c r="O8" s="189"/>
      <c r="P8" s="189"/>
      <c r="Q8" s="189"/>
      <c r="R8" s="189"/>
      <c r="S8" s="189"/>
      <c r="T8" s="189"/>
      <c r="U8" s="212"/>
    </row>
    <row r="9" spans="1:21" s="5" customFormat="1" ht="16.5" customHeight="1" thickBot="1">
      <c r="A9" s="193"/>
      <c r="B9" s="193"/>
      <c r="C9" s="193"/>
      <c r="D9" s="193"/>
      <c r="E9" s="194"/>
      <c r="F9" s="194"/>
      <c r="G9" s="194"/>
      <c r="H9" s="193"/>
      <c r="I9" s="193"/>
      <c r="J9" s="193"/>
      <c r="K9" s="193"/>
      <c r="L9" s="193"/>
      <c r="M9" s="193"/>
      <c r="N9" s="193"/>
      <c r="O9" s="193"/>
      <c r="P9" s="193"/>
      <c r="Q9" s="200"/>
      <c r="R9" s="200"/>
      <c r="S9" s="200"/>
      <c r="T9" s="200"/>
      <c r="U9" s="40"/>
    </row>
    <row r="10" spans="1:21" s="41" customFormat="1" ht="15.75" hidden="1" thickBot="1">
      <c r="A10" s="6"/>
      <c r="B10" s="6"/>
      <c r="C10" s="6"/>
      <c r="D10" s="6"/>
      <c r="G10" s="41">
        <v>71</v>
      </c>
      <c r="H10" s="41">
        <v>3</v>
      </c>
      <c r="I10" s="41">
        <v>3</v>
      </c>
      <c r="K10" s="41">
        <v>8</v>
      </c>
      <c r="L10" s="41">
        <v>4</v>
      </c>
      <c r="N10" s="41">
        <v>13</v>
      </c>
      <c r="O10" s="41">
        <v>4</v>
      </c>
      <c r="Q10" s="41">
        <v>30</v>
      </c>
      <c r="T10" s="7">
        <v>47</v>
      </c>
    </row>
    <row r="11" spans="1:21" ht="15.75" thickBot="1">
      <c r="E11" s="53"/>
      <c r="F11" s="42"/>
      <c r="G11" s="296" t="s">
        <v>405</v>
      </c>
      <c r="H11" s="304" t="s">
        <v>428</v>
      </c>
      <c r="I11" s="305"/>
      <c r="J11" s="306"/>
      <c r="K11" s="299" t="s">
        <v>429</v>
      </c>
      <c r="L11" s="300"/>
      <c r="M11" s="301"/>
      <c r="N11" s="299" t="s">
        <v>430</v>
      </c>
      <c r="O11" s="300"/>
      <c r="P11" s="301"/>
      <c r="Q11" s="299" t="s">
        <v>426</v>
      </c>
      <c r="R11" s="300"/>
      <c r="S11" s="300"/>
      <c r="T11" s="301"/>
    </row>
    <row r="12" spans="1:21" ht="75.75" thickBot="1">
      <c r="E12" s="42"/>
      <c r="F12" s="42"/>
      <c r="G12" s="303"/>
      <c r="H12" s="72" t="s">
        <v>425</v>
      </c>
      <c r="I12" s="93" t="s">
        <v>423</v>
      </c>
      <c r="J12" s="73" t="s">
        <v>424</v>
      </c>
      <c r="K12" s="72" t="s">
        <v>425</v>
      </c>
      <c r="L12" s="93" t="s">
        <v>423</v>
      </c>
      <c r="M12" s="73" t="s">
        <v>424</v>
      </c>
      <c r="N12" s="72" t="s">
        <v>425</v>
      </c>
      <c r="O12" s="93" t="s">
        <v>423</v>
      </c>
      <c r="P12" s="73" t="s">
        <v>424</v>
      </c>
      <c r="Q12" s="72" t="s">
        <v>481</v>
      </c>
      <c r="R12" s="73" t="s">
        <v>479</v>
      </c>
      <c r="S12" s="72" t="s">
        <v>504</v>
      </c>
      <c r="T12" s="73" t="s">
        <v>480</v>
      </c>
    </row>
    <row r="13" spans="1:21" ht="15" customHeight="1" thickBot="1">
      <c r="B13" s="75" t="s">
        <v>417</v>
      </c>
      <c r="C13" s="76" t="s">
        <v>457</v>
      </c>
      <c r="D13" s="77" t="s">
        <v>419</v>
      </c>
      <c r="E13" s="93" t="s">
        <v>11</v>
      </c>
      <c r="F13" s="91" t="s">
        <v>12</v>
      </c>
      <c r="G13" s="297"/>
      <c r="H13" s="75" t="s">
        <v>402</v>
      </c>
      <c r="I13" s="76" t="s">
        <v>448</v>
      </c>
      <c r="J13" s="74" t="s">
        <v>413</v>
      </c>
      <c r="K13" s="75" t="s">
        <v>403</v>
      </c>
      <c r="L13" s="76" t="s">
        <v>449</v>
      </c>
      <c r="M13" s="74" t="s">
        <v>414</v>
      </c>
      <c r="N13" s="75" t="s">
        <v>403</v>
      </c>
      <c r="O13" s="76" t="s">
        <v>449</v>
      </c>
      <c r="P13" s="74" t="s">
        <v>414</v>
      </c>
      <c r="Q13" s="75" t="s">
        <v>403</v>
      </c>
      <c r="R13" s="74" t="s">
        <v>375</v>
      </c>
      <c r="S13" s="75" t="s">
        <v>403</v>
      </c>
      <c r="T13" s="74" t="s">
        <v>375</v>
      </c>
    </row>
    <row r="14" spans="1:21" ht="16.5" customHeight="1">
      <c r="B14" s="59"/>
      <c r="C14" s="64"/>
      <c r="D14" s="66"/>
      <c r="E14" s="60" t="s">
        <v>1</v>
      </c>
      <c r="F14" s="116" t="s">
        <v>3</v>
      </c>
      <c r="G14" s="117" t="s">
        <v>18</v>
      </c>
      <c r="H14" s="118">
        <v>5484434.9729096182</v>
      </c>
      <c r="I14" s="119">
        <f>VLOOKUP($E14,'Population All (2014)'!$D$11:$H$187,I$10,0)</f>
        <v>54316618</v>
      </c>
      <c r="J14" s="120">
        <f>H14/I14*100000</f>
        <v>10097.158429321977</v>
      </c>
      <c r="K14" s="118">
        <v>5378498.1402545879</v>
      </c>
      <c r="L14" s="119">
        <f>VLOOKUP($E14,'Population All (2014)'!$D$11:$H$187,L$10,0)</f>
        <v>54779871.998999998</v>
      </c>
      <c r="M14" s="120">
        <f>K14/L14*100000</f>
        <v>9818.3839136257411</v>
      </c>
      <c r="N14" s="118">
        <v>5571466.1225022152</v>
      </c>
      <c r="O14" s="119">
        <f>VLOOKUP($E14,'Population All (2014)'!$D$11:$H$187,O$10,0)</f>
        <v>54779871.998999998</v>
      </c>
      <c r="P14" s="120">
        <f>N14/O14*100000</f>
        <v>10170.644653211168</v>
      </c>
      <c r="Q14" s="121">
        <f>J14-P14</f>
        <v>-73.486223889191024</v>
      </c>
      <c r="R14" s="90">
        <f>IFERROR(Q14/J14,"")</f>
        <v>-7.2779113454126141E-3</v>
      </c>
      <c r="S14" s="121">
        <f>M14-P14</f>
        <v>-352.26073958542656</v>
      </c>
      <c r="T14" s="90">
        <f>IFERROR(S14/M14,"")</f>
        <v>-3.587767016286323E-2</v>
      </c>
    </row>
    <row r="15" spans="1:21" ht="16.5" customHeight="1">
      <c r="B15" s="63" t="s">
        <v>20</v>
      </c>
      <c r="C15" s="65"/>
      <c r="D15" s="66"/>
      <c r="E15" s="64" t="s">
        <v>19</v>
      </c>
      <c r="F15" s="122" t="s">
        <v>20</v>
      </c>
      <c r="G15" s="123" t="s">
        <v>18</v>
      </c>
      <c r="H15" s="124">
        <v>1745960.5142750847</v>
      </c>
      <c r="I15" s="125">
        <f>VLOOKUP($E15,'Population All (2014)'!$D$11:$H$187,I$10,0)</f>
        <v>15111728</v>
      </c>
      <c r="J15" s="126">
        <f t="shared" ref="J15:J78" si="0">H15/I15*100000</f>
        <v>11553.678800168218</v>
      </c>
      <c r="K15" s="124">
        <v>1700575.2780905545</v>
      </c>
      <c r="L15" s="125">
        <f>VLOOKUP($E15,'Population All (2014)'!$D$11:$H$187,L$10,0)</f>
        <v>15176847.208999997</v>
      </c>
      <c r="M15" s="126">
        <f t="shared" ref="M15:M78" si="1">K15/L15*100000</f>
        <v>11205.062913739417</v>
      </c>
      <c r="N15" s="124">
        <v>1742898.5153209916</v>
      </c>
      <c r="O15" s="125">
        <f>VLOOKUP($E15,'Population All (2014)'!$D$11:$H$187,O$10,0)</f>
        <v>15176847.208999997</v>
      </c>
      <c r="P15" s="126">
        <f t="shared" ref="P15:P78" si="2">N15/O15*100000</f>
        <v>11483.930037112308</v>
      </c>
      <c r="Q15" s="127">
        <f t="shared" ref="Q15:Q78" si="3">J15-P15</f>
        <v>69.748763055909876</v>
      </c>
      <c r="R15" s="85">
        <f t="shared" ref="R15:R78" si="4">IFERROR(Q15/J15,"")</f>
        <v>6.0369311162514188E-3</v>
      </c>
      <c r="S15" s="127">
        <f t="shared" ref="S15:S78" si="5">M15-P15</f>
        <v>-278.867123372891</v>
      </c>
      <c r="T15" s="85">
        <f t="shared" ref="T15:T78" si="6">IFERROR(S15/M15,"")</f>
        <v>-2.4887599964383056E-2</v>
      </c>
    </row>
    <row r="16" spans="1:21" ht="16.5" customHeight="1">
      <c r="B16" s="63" t="s">
        <v>22</v>
      </c>
      <c r="C16" s="65"/>
      <c r="D16" s="66"/>
      <c r="E16" s="64" t="s">
        <v>21</v>
      </c>
      <c r="F16" s="122" t="s">
        <v>22</v>
      </c>
      <c r="G16" s="123" t="s">
        <v>18</v>
      </c>
      <c r="H16" s="124">
        <v>1698975.4926898843</v>
      </c>
      <c r="I16" s="125">
        <f>VLOOKUP($E16,'Population All (2014)'!$D$11:$H$187,I$10,0)</f>
        <v>16628325</v>
      </c>
      <c r="J16" s="126">
        <f t="shared" si="0"/>
        <v>10217.357988191139</v>
      </c>
      <c r="K16" s="124">
        <v>1668430.5789184582</v>
      </c>
      <c r="L16" s="125">
        <f>VLOOKUP($E16,'Population All (2014)'!$D$11:$H$187,L$10,0)</f>
        <v>16755268.264000002</v>
      </c>
      <c r="M16" s="126">
        <f t="shared" si="1"/>
        <v>9957.6476641869776</v>
      </c>
      <c r="N16" s="124">
        <v>1749032.2438834808</v>
      </c>
      <c r="O16" s="125">
        <f>VLOOKUP($E16,'Population All (2014)'!$D$11:$H$187,O$10,0)</f>
        <v>16755268.264000002</v>
      </c>
      <c r="P16" s="126">
        <f t="shared" si="2"/>
        <v>10438.700331891509</v>
      </c>
      <c r="Q16" s="127">
        <f t="shared" si="3"/>
        <v>-221.34234370036938</v>
      </c>
      <c r="R16" s="85">
        <f t="shared" si="4"/>
        <v>-2.1663363851613014E-2</v>
      </c>
      <c r="S16" s="127">
        <f t="shared" si="5"/>
        <v>-481.0526677045309</v>
      </c>
      <c r="T16" s="85">
        <f t="shared" si="6"/>
        <v>-4.8309870355691877E-2</v>
      </c>
    </row>
    <row r="17" spans="2:20" ht="16.5" customHeight="1">
      <c r="B17" s="63" t="s">
        <v>24</v>
      </c>
      <c r="C17" s="65"/>
      <c r="D17" s="66"/>
      <c r="E17" s="64" t="s">
        <v>23</v>
      </c>
      <c r="F17" s="122" t="s">
        <v>24</v>
      </c>
      <c r="G17" s="123" t="s">
        <v>18</v>
      </c>
      <c r="H17" s="124">
        <v>738025.70306119695</v>
      </c>
      <c r="I17" s="125">
        <f>VLOOKUP($E17,'Population All (2014)'!$D$11:$H$187,I$10,0)</f>
        <v>8538689</v>
      </c>
      <c r="J17" s="126">
        <f t="shared" si="0"/>
        <v>8643.3140153154309</v>
      </c>
      <c r="K17" s="124">
        <v>729002.44178675371</v>
      </c>
      <c r="L17" s="125">
        <f>VLOOKUP($E17,'Population All (2014)'!$D$11:$H$187,L$10,0)</f>
        <v>8697366.8169999998</v>
      </c>
      <c r="M17" s="126">
        <f t="shared" si="1"/>
        <v>8381.8753092238785</v>
      </c>
      <c r="N17" s="124">
        <v>742323</v>
      </c>
      <c r="O17" s="125">
        <f>VLOOKUP($E17,'Population All (2014)'!$D$11:$H$187,O$10,0)</f>
        <v>8697366.8169999998</v>
      </c>
      <c r="P17" s="126">
        <f t="shared" si="2"/>
        <v>8535.0315287271169</v>
      </c>
      <c r="Q17" s="127">
        <f t="shared" si="3"/>
        <v>108.28248658831399</v>
      </c>
      <c r="R17" s="85">
        <f t="shared" si="4"/>
        <v>1.2527889926993737E-2</v>
      </c>
      <c r="S17" s="127">
        <f t="shared" si="5"/>
        <v>-153.15621950323839</v>
      </c>
      <c r="T17" s="85">
        <f t="shared" si="6"/>
        <v>-1.8272309459757392E-2</v>
      </c>
    </row>
    <row r="18" spans="2:20" ht="16.5" customHeight="1">
      <c r="B18" s="63" t="s">
        <v>26</v>
      </c>
      <c r="C18" s="65"/>
      <c r="D18" s="66"/>
      <c r="E18" s="64" t="s">
        <v>25</v>
      </c>
      <c r="F18" s="122" t="s">
        <v>26</v>
      </c>
      <c r="G18" s="123" t="s">
        <v>18</v>
      </c>
      <c r="H18" s="124">
        <v>1301473.2628834522</v>
      </c>
      <c r="I18" s="125">
        <f>VLOOKUP($E18,'Population All (2014)'!$D$11:$H$187,I$10,0)</f>
        <v>14037876</v>
      </c>
      <c r="J18" s="126">
        <f t="shared" si="0"/>
        <v>9271.1551440079129</v>
      </c>
      <c r="K18" s="124">
        <v>1280489.8414588214</v>
      </c>
      <c r="L18" s="125">
        <f>VLOOKUP($E18,'Population All (2014)'!$D$11:$H$187,L$10,0)</f>
        <v>14150389.708999995</v>
      </c>
      <c r="M18" s="126">
        <f t="shared" si="1"/>
        <v>9049.148947780559</v>
      </c>
      <c r="N18" s="124">
        <v>1337212.3632977428</v>
      </c>
      <c r="O18" s="125">
        <f>VLOOKUP($E18,'Population All (2014)'!$D$11:$H$187,O$10,0)</f>
        <v>14150389.708999995</v>
      </c>
      <c r="P18" s="126">
        <f t="shared" si="2"/>
        <v>9450.0037864486731</v>
      </c>
      <c r="Q18" s="127">
        <f t="shared" si="3"/>
        <v>-178.84864244076016</v>
      </c>
      <c r="R18" s="85">
        <f t="shared" si="4"/>
        <v>-1.9290869332108277E-2</v>
      </c>
      <c r="S18" s="127">
        <f t="shared" si="5"/>
        <v>-400.8548386681141</v>
      </c>
      <c r="T18" s="85">
        <f t="shared" si="6"/>
        <v>-4.4297518029740225E-2</v>
      </c>
    </row>
    <row r="19" spans="2:20" ht="16.5" customHeight="1">
      <c r="B19" s="63"/>
      <c r="C19" s="64" t="s">
        <v>28</v>
      </c>
      <c r="D19" s="66"/>
      <c r="E19" s="64" t="s">
        <v>27</v>
      </c>
      <c r="F19" s="122" t="s">
        <v>28</v>
      </c>
      <c r="G19" s="123" t="s">
        <v>18</v>
      </c>
      <c r="H19" s="124">
        <v>308205.76427508466</v>
      </c>
      <c r="I19" s="125">
        <f>VLOOKUP($E19,'Population All (2014)'!$D$11:$H$187,I$10,0)</f>
        <v>2618710</v>
      </c>
      <c r="J19" s="126">
        <f t="shared" si="0"/>
        <v>11769.373633395247</v>
      </c>
      <c r="K19" s="124">
        <v>298309.56434683211</v>
      </c>
      <c r="L19" s="125">
        <f>VLOOKUP($E19,'Population All (2014)'!$D$11:$H$187,L$10,0)</f>
        <v>2627362.8810000001</v>
      </c>
      <c r="M19" s="126">
        <f t="shared" si="1"/>
        <v>11353.953673627777</v>
      </c>
      <c r="N19" s="124">
        <v>300184.11033245875</v>
      </c>
      <c r="O19" s="125">
        <f>VLOOKUP($E19,'Population All (2014)'!$D$11:$H$187,O$10,0)</f>
        <v>2627362.8810000001</v>
      </c>
      <c r="P19" s="126">
        <f t="shared" si="2"/>
        <v>11425.300726567537</v>
      </c>
      <c r="Q19" s="127">
        <f t="shared" si="3"/>
        <v>344.07290682771054</v>
      </c>
      <c r="R19" s="85">
        <f t="shared" si="4"/>
        <v>2.9234597995207997E-2</v>
      </c>
      <c r="S19" s="127">
        <f t="shared" si="5"/>
        <v>-71.347052939760033</v>
      </c>
      <c r="T19" s="85">
        <f t="shared" si="6"/>
        <v>-6.2838950193605525E-3</v>
      </c>
    </row>
    <row r="20" spans="2:20" ht="16.5" customHeight="1">
      <c r="B20" s="63"/>
      <c r="C20" s="64" t="s">
        <v>30</v>
      </c>
      <c r="D20" s="66"/>
      <c r="E20" s="64" t="s">
        <v>29</v>
      </c>
      <c r="F20" s="122" t="s">
        <v>30</v>
      </c>
      <c r="G20" s="123" t="s">
        <v>18</v>
      </c>
      <c r="H20" s="124">
        <v>865719.75</v>
      </c>
      <c r="I20" s="125">
        <f>VLOOKUP($E20,'Population All (2014)'!$D$11:$H$187,I$10,0)</f>
        <v>7132991</v>
      </c>
      <c r="J20" s="126">
        <f t="shared" si="0"/>
        <v>12136.840632492036</v>
      </c>
      <c r="K20" s="124">
        <v>849920.7137437223</v>
      </c>
      <c r="L20" s="125">
        <f>VLOOKUP($E20,'Population All (2014)'!$D$11:$H$187,L$10,0)</f>
        <v>7161637.5360000003</v>
      </c>
      <c r="M20" s="126">
        <f t="shared" si="1"/>
        <v>11867.686817035281</v>
      </c>
      <c r="N20" s="124">
        <v>868153.51098853268</v>
      </c>
      <c r="O20" s="125">
        <f>VLOOKUP($E20,'Population All (2014)'!$D$11:$H$187,O$10,0)</f>
        <v>7161637.5360000003</v>
      </c>
      <c r="P20" s="126">
        <f t="shared" si="2"/>
        <v>12122.27659700052</v>
      </c>
      <c r="Q20" s="127">
        <f t="shared" si="3"/>
        <v>14.564035491515824</v>
      </c>
      <c r="R20" s="85">
        <f t="shared" si="4"/>
        <v>1.1999857238403416E-3</v>
      </c>
      <c r="S20" s="127">
        <f t="shared" si="5"/>
        <v>-254.58977996523936</v>
      </c>
      <c r="T20" s="85">
        <f t="shared" si="6"/>
        <v>-2.1452350731044952E-2</v>
      </c>
    </row>
    <row r="21" spans="2:20" ht="16.5" customHeight="1">
      <c r="B21" s="63"/>
      <c r="C21" s="64" t="s">
        <v>32</v>
      </c>
      <c r="D21" s="66"/>
      <c r="E21" s="64" t="s">
        <v>31</v>
      </c>
      <c r="F21" s="122" t="s">
        <v>32</v>
      </c>
      <c r="G21" s="123" t="s">
        <v>18</v>
      </c>
      <c r="H21" s="124">
        <v>572035</v>
      </c>
      <c r="I21" s="125">
        <f>VLOOKUP($E21,'Population All (2014)'!$D$11:$H$187,I$10,0)</f>
        <v>5360027</v>
      </c>
      <c r="J21" s="126">
        <f t="shared" si="0"/>
        <v>10672.241016696371</v>
      </c>
      <c r="K21" s="124">
        <v>552345</v>
      </c>
      <c r="L21" s="125">
        <f>VLOOKUP($E21,'Population All (2014)'!$D$11:$H$187,L$10,0)</f>
        <v>5387846.7919999994</v>
      </c>
      <c r="M21" s="126">
        <f t="shared" si="1"/>
        <v>10251.683489221236</v>
      </c>
      <c r="N21" s="124">
        <v>574560.89399999997</v>
      </c>
      <c r="O21" s="125">
        <f>VLOOKUP($E21,'Population All (2014)'!$D$11:$H$187,O$10,0)</f>
        <v>5387846.7919999994</v>
      </c>
      <c r="P21" s="126">
        <f t="shared" si="2"/>
        <v>10664.016928861478</v>
      </c>
      <c r="Q21" s="127">
        <f t="shared" si="3"/>
        <v>8.2240878348929982</v>
      </c>
      <c r="R21" s="85">
        <f t="shared" si="4"/>
        <v>7.706055196866977E-4</v>
      </c>
      <c r="S21" s="127">
        <f t="shared" si="5"/>
        <v>-412.33343964024243</v>
      </c>
      <c r="T21" s="85">
        <f t="shared" si="6"/>
        <v>-4.0221046628466012E-2</v>
      </c>
    </row>
    <row r="22" spans="2:20" ht="16.5" customHeight="1">
      <c r="B22" s="63"/>
      <c r="C22" s="64" t="s">
        <v>34</v>
      </c>
      <c r="D22" s="66"/>
      <c r="E22" s="64" t="s">
        <v>33</v>
      </c>
      <c r="F22" s="122" t="s">
        <v>34</v>
      </c>
      <c r="G22" s="123" t="s">
        <v>18</v>
      </c>
      <c r="H22" s="124">
        <v>477060.49268988415</v>
      </c>
      <c r="I22" s="125">
        <f>VLOOKUP($E22,'Population All (2014)'!$D$11:$H$187,I$10,0)</f>
        <v>4637413</v>
      </c>
      <c r="J22" s="126">
        <f t="shared" si="0"/>
        <v>10287.211699494614</v>
      </c>
      <c r="K22" s="124">
        <v>465137.60276764777</v>
      </c>
      <c r="L22" s="125">
        <f>VLOOKUP($E22,'Population All (2014)'!$D$11:$H$187,L$10,0)</f>
        <v>4670688.1149999993</v>
      </c>
      <c r="M22" s="126">
        <f t="shared" si="1"/>
        <v>9958.6525864111954</v>
      </c>
      <c r="N22" s="124">
        <v>485049.08999999997</v>
      </c>
      <c r="O22" s="125">
        <f>VLOOKUP($E22,'Population All (2014)'!$D$11:$H$187,O$10,0)</f>
        <v>4670688.1149999993</v>
      </c>
      <c r="P22" s="126">
        <f t="shared" si="2"/>
        <v>10384.959947170441</v>
      </c>
      <c r="Q22" s="127">
        <f t="shared" si="3"/>
        <v>-97.74824767582686</v>
      </c>
      <c r="R22" s="85">
        <f t="shared" si="4"/>
        <v>-9.5019185500604605E-3</v>
      </c>
      <c r="S22" s="127">
        <f t="shared" si="5"/>
        <v>-426.30736075924506</v>
      </c>
      <c r="T22" s="85">
        <f t="shared" si="6"/>
        <v>-4.280773498826046E-2</v>
      </c>
    </row>
    <row r="23" spans="2:20" ht="16.5" customHeight="1">
      <c r="B23" s="63"/>
      <c r="C23" s="64" t="s">
        <v>36</v>
      </c>
      <c r="D23" s="66"/>
      <c r="E23" s="64" t="s">
        <v>35</v>
      </c>
      <c r="F23" s="122" t="s">
        <v>36</v>
      </c>
      <c r="G23" s="123" t="s">
        <v>18</v>
      </c>
      <c r="H23" s="124">
        <v>601529</v>
      </c>
      <c r="I23" s="125">
        <f>VLOOKUP($E23,'Population All (2014)'!$D$11:$H$187,I$10,0)</f>
        <v>5713284</v>
      </c>
      <c r="J23" s="126">
        <f t="shared" si="0"/>
        <v>10528.603164134673</v>
      </c>
      <c r="K23" s="124">
        <v>583888.41831999994</v>
      </c>
      <c r="L23" s="125">
        <f>VLOOKUP($E23,'Population All (2014)'!$D$11:$H$187,L$10,0)</f>
        <v>5749600.7070000004</v>
      </c>
      <c r="M23" s="126">
        <f t="shared" si="1"/>
        <v>10155.286394220904</v>
      </c>
      <c r="N23" s="124">
        <v>623094.15388348093</v>
      </c>
      <c r="O23" s="125">
        <f>VLOOKUP($E23,'Population All (2014)'!$D$11:$H$187,O$10,0)</f>
        <v>5749600.7070000004</v>
      </c>
      <c r="P23" s="126">
        <f t="shared" si="2"/>
        <v>10837.172625307332</v>
      </c>
      <c r="Q23" s="127">
        <f t="shared" si="3"/>
        <v>-308.56946117265943</v>
      </c>
      <c r="R23" s="85">
        <f t="shared" si="4"/>
        <v>-2.9307730224251472E-2</v>
      </c>
      <c r="S23" s="127">
        <f t="shared" si="5"/>
        <v>-681.88623108642787</v>
      </c>
      <c r="T23" s="85">
        <f t="shared" si="6"/>
        <v>-6.7145938048036799E-2</v>
      </c>
    </row>
    <row r="24" spans="2:20" ht="16.5" customHeight="1">
      <c r="B24" s="63"/>
      <c r="C24" s="64" t="s">
        <v>38</v>
      </c>
      <c r="D24" s="66"/>
      <c r="E24" s="64" t="s">
        <v>37</v>
      </c>
      <c r="F24" s="122" t="s">
        <v>38</v>
      </c>
      <c r="G24" s="123" t="s">
        <v>18</v>
      </c>
      <c r="H24" s="124">
        <v>594999</v>
      </c>
      <c r="I24" s="125">
        <f>VLOOKUP($E24,'Population All (2014)'!$D$11:$H$187,I$10,0)</f>
        <v>6018383</v>
      </c>
      <c r="J24" s="126">
        <f t="shared" si="0"/>
        <v>9886.3598411732855</v>
      </c>
      <c r="K24" s="124">
        <v>594766.55783081043</v>
      </c>
      <c r="L24" s="125">
        <f>VLOOKUP($E24,'Population All (2014)'!$D$11:$H$187,L$10,0)</f>
        <v>6072131.676</v>
      </c>
      <c r="M24" s="126">
        <f t="shared" si="1"/>
        <v>9795.0207532820041</v>
      </c>
      <c r="N24" s="124">
        <v>613715</v>
      </c>
      <c r="O24" s="125">
        <f>VLOOKUP($E24,'Population All (2014)'!$D$11:$H$187,O$10,0)</f>
        <v>6072131.676</v>
      </c>
      <c r="P24" s="126">
        <f t="shared" si="2"/>
        <v>10107.076604180018</v>
      </c>
      <c r="Q24" s="127">
        <f t="shared" si="3"/>
        <v>-220.71676300673244</v>
      </c>
      <c r="R24" s="85">
        <f t="shared" si="4"/>
        <v>-2.2325382299713904E-2</v>
      </c>
      <c r="S24" s="127">
        <f t="shared" si="5"/>
        <v>-312.05585089801389</v>
      </c>
      <c r="T24" s="85">
        <f t="shared" si="6"/>
        <v>-3.1858620696995847E-2</v>
      </c>
    </row>
    <row r="25" spans="2:20" ht="16.5" customHeight="1">
      <c r="B25" s="63"/>
      <c r="C25" s="64" t="s">
        <v>40</v>
      </c>
      <c r="D25" s="66"/>
      <c r="E25" s="64" t="s">
        <v>39</v>
      </c>
      <c r="F25" s="122" t="s">
        <v>40</v>
      </c>
      <c r="G25" s="123" t="s">
        <v>18</v>
      </c>
      <c r="H25" s="124">
        <v>738025.70306119695</v>
      </c>
      <c r="I25" s="125">
        <f>VLOOKUP($E25,'Population All (2014)'!$D$11:$H$187,I$10,0)</f>
        <v>8538689</v>
      </c>
      <c r="J25" s="126">
        <f t="shared" si="0"/>
        <v>8643.3140153154309</v>
      </c>
      <c r="K25" s="124">
        <v>729002.44178675371</v>
      </c>
      <c r="L25" s="125">
        <f>VLOOKUP($E25,'Population All (2014)'!$D$11:$H$187,L$10,0)</f>
        <v>8697366.8169999998</v>
      </c>
      <c r="M25" s="126">
        <f t="shared" si="1"/>
        <v>8381.8753092238785</v>
      </c>
      <c r="N25" s="124">
        <v>742323</v>
      </c>
      <c r="O25" s="125">
        <f>VLOOKUP($E25,'Population All (2014)'!$D$11:$H$187,O$10,0)</f>
        <v>8697366.8169999998</v>
      </c>
      <c r="P25" s="126">
        <f t="shared" si="2"/>
        <v>8535.0315287271169</v>
      </c>
      <c r="Q25" s="127">
        <f t="shared" si="3"/>
        <v>108.28248658831399</v>
      </c>
      <c r="R25" s="85">
        <f t="shared" si="4"/>
        <v>1.2527889926993737E-2</v>
      </c>
      <c r="S25" s="127">
        <f t="shared" si="5"/>
        <v>-153.15621950323839</v>
      </c>
      <c r="T25" s="85">
        <f t="shared" si="6"/>
        <v>-1.8272309459757392E-2</v>
      </c>
    </row>
    <row r="26" spans="2:20" ht="16.5" customHeight="1">
      <c r="B26" s="63"/>
      <c r="C26" s="64" t="s">
        <v>42</v>
      </c>
      <c r="D26" s="66"/>
      <c r="E26" s="64" t="s">
        <v>41</v>
      </c>
      <c r="F26" s="122" t="s">
        <v>42</v>
      </c>
      <c r="G26" s="123" t="s">
        <v>18</v>
      </c>
      <c r="H26" s="124">
        <v>815727.9630105265</v>
      </c>
      <c r="I26" s="125">
        <f>VLOOKUP($E26,'Population All (2014)'!$D$11:$H$187,I$10,0)</f>
        <v>8873818</v>
      </c>
      <c r="J26" s="126">
        <f t="shared" si="0"/>
        <v>9192.525280668664</v>
      </c>
      <c r="K26" s="124">
        <v>810104.44903484837</v>
      </c>
      <c r="L26" s="125">
        <f>VLOOKUP($E26,'Population All (2014)'!$D$11:$H$187,L$10,0)</f>
        <v>8949717.5130000021</v>
      </c>
      <c r="M26" s="126">
        <f t="shared" si="1"/>
        <v>9051.7320558791162</v>
      </c>
      <c r="N26" s="124">
        <v>831720.36329774279</v>
      </c>
      <c r="O26" s="125">
        <f>VLOOKUP($E26,'Population All (2014)'!$D$11:$H$187,O$10,0)</f>
        <v>8949717.5130000021</v>
      </c>
      <c r="P26" s="126">
        <f t="shared" si="2"/>
        <v>9293.2582742373615</v>
      </c>
      <c r="Q26" s="127">
        <f t="shared" si="3"/>
        <v>-100.73299356869757</v>
      </c>
      <c r="R26" s="85">
        <f t="shared" si="4"/>
        <v>-1.0958141587114596E-2</v>
      </c>
      <c r="S26" s="127">
        <f t="shared" si="5"/>
        <v>-241.52621835824539</v>
      </c>
      <c r="T26" s="85">
        <f t="shared" si="6"/>
        <v>-2.6682873163636531E-2</v>
      </c>
    </row>
    <row r="27" spans="2:20" ht="16.5" customHeight="1">
      <c r="B27" s="63"/>
      <c r="C27" s="64" t="s">
        <v>44</v>
      </c>
      <c r="D27" s="66"/>
      <c r="E27" s="64" t="s">
        <v>43</v>
      </c>
      <c r="F27" s="122" t="s">
        <v>44</v>
      </c>
      <c r="G27" s="123" t="s">
        <v>18</v>
      </c>
      <c r="H27" s="124">
        <v>511132.29987292574</v>
      </c>
      <c r="I27" s="125">
        <f>VLOOKUP($E27,'Population All (2014)'!$D$11:$H$187,I$10,0)</f>
        <v>5423303</v>
      </c>
      <c r="J27" s="126">
        <f t="shared" si="0"/>
        <v>9424.7417094882167</v>
      </c>
      <c r="K27" s="124">
        <v>495023.39242397295</v>
      </c>
      <c r="L27" s="125">
        <f>VLOOKUP($E27,'Population All (2014)'!$D$11:$H$187,L$10,0)</f>
        <v>5463519.9620000003</v>
      </c>
      <c r="M27" s="126">
        <f t="shared" si="1"/>
        <v>9060.5213464391272</v>
      </c>
      <c r="N27" s="124">
        <v>532666</v>
      </c>
      <c r="O27" s="125">
        <f>VLOOKUP($E27,'Population All (2014)'!$D$11:$H$187,O$10,0)</f>
        <v>5463519.9620000003</v>
      </c>
      <c r="P27" s="126">
        <f t="shared" si="2"/>
        <v>9749.5022202684486</v>
      </c>
      <c r="Q27" s="127">
        <f t="shared" si="3"/>
        <v>-324.76051078023193</v>
      </c>
      <c r="R27" s="85">
        <f t="shared" si="4"/>
        <v>-3.445829294751751E-2</v>
      </c>
      <c r="S27" s="127">
        <f t="shared" si="5"/>
        <v>-688.98087382932135</v>
      </c>
      <c r="T27" s="85">
        <f t="shared" si="6"/>
        <v>-7.604207831816405E-2</v>
      </c>
    </row>
    <row r="28" spans="2:20" ht="16.5" customHeight="1">
      <c r="B28" s="63" t="s">
        <v>20</v>
      </c>
      <c r="C28" s="64"/>
      <c r="D28" s="66" t="s">
        <v>46</v>
      </c>
      <c r="E28" s="64" t="s">
        <v>45</v>
      </c>
      <c r="F28" s="122" t="s">
        <v>46</v>
      </c>
      <c r="G28" s="123" t="s">
        <v>18</v>
      </c>
      <c r="H28" s="124">
        <v>572035</v>
      </c>
      <c r="I28" s="125">
        <f>VLOOKUP($E28,'Population All (2014)'!$D$11:$H$187,I$10,0)</f>
        <v>5360027</v>
      </c>
      <c r="J28" s="126">
        <f t="shared" si="0"/>
        <v>10672.241016696371</v>
      </c>
      <c r="K28" s="124">
        <v>552345</v>
      </c>
      <c r="L28" s="125">
        <f>VLOOKUP($E28,'Population All (2014)'!$D$11:$H$187,L$10,0)</f>
        <v>5387846.7919999994</v>
      </c>
      <c r="M28" s="126">
        <f t="shared" si="1"/>
        <v>10251.683489221236</v>
      </c>
      <c r="N28" s="124">
        <v>574560.89399999997</v>
      </c>
      <c r="O28" s="125">
        <f>VLOOKUP($E28,'Population All (2014)'!$D$11:$H$187,O$10,0)</f>
        <v>5387846.7919999994</v>
      </c>
      <c r="P28" s="126">
        <f t="shared" si="2"/>
        <v>10664.016928861478</v>
      </c>
      <c r="Q28" s="127">
        <f t="shared" si="3"/>
        <v>8.2240878348929982</v>
      </c>
      <c r="R28" s="85">
        <f t="shared" si="4"/>
        <v>7.706055196866977E-4</v>
      </c>
      <c r="S28" s="127">
        <f t="shared" si="5"/>
        <v>-412.33343964024243</v>
      </c>
      <c r="T28" s="85">
        <f t="shared" si="6"/>
        <v>-4.0221046628466012E-2</v>
      </c>
    </row>
    <row r="29" spans="2:20" ht="16.5" customHeight="1">
      <c r="B29" s="63" t="s">
        <v>20</v>
      </c>
      <c r="C29" s="64"/>
      <c r="D29" s="66" t="s">
        <v>48</v>
      </c>
      <c r="E29" s="64" t="s">
        <v>47</v>
      </c>
      <c r="F29" s="122" t="s">
        <v>48</v>
      </c>
      <c r="G29" s="123" t="s">
        <v>18</v>
      </c>
      <c r="H29" s="124">
        <v>502306.75</v>
      </c>
      <c r="I29" s="125">
        <f>VLOOKUP($E29,'Population All (2014)'!$D$11:$H$187,I$10,0)</f>
        <v>4204833</v>
      </c>
      <c r="J29" s="126">
        <f t="shared" si="0"/>
        <v>11945.938162110124</v>
      </c>
      <c r="K29" s="124">
        <v>486643.71374372224</v>
      </c>
      <c r="L29" s="125">
        <f>VLOOKUP($E29,'Population All (2014)'!$D$11:$H$187,L$10,0)</f>
        <v>4227117.7500000009</v>
      </c>
      <c r="M29" s="126">
        <f t="shared" si="1"/>
        <v>11512.423890811229</v>
      </c>
      <c r="N29" s="124">
        <v>503488.70999999996</v>
      </c>
      <c r="O29" s="125">
        <f>VLOOKUP($E29,'Population All (2014)'!$D$11:$H$187,O$10,0)</f>
        <v>4227117.7500000009</v>
      </c>
      <c r="P29" s="126">
        <f t="shared" si="2"/>
        <v>11910.922282683037</v>
      </c>
      <c r="Q29" s="127">
        <f t="shared" si="3"/>
        <v>35.015879427086475</v>
      </c>
      <c r="R29" s="85">
        <f t="shared" si="4"/>
        <v>2.9311954366337762E-3</v>
      </c>
      <c r="S29" s="127">
        <f t="shared" si="5"/>
        <v>-398.49839187180805</v>
      </c>
      <c r="T29" s="85">
        <f t="shared" si="6"/>
        <v>-3.461463855495054E-2</v>
      </c>
    </row>
    <row r="30" spans="2:20" ht="16.5" customHeight="1">
      <c r="B30" s="63" t="s">
        <v>20</v>
      </c>
      <c r="C30" s="64"/>
      <c r="D30" s="66" t="s">
        <v>50</v>
      </c>
      <c r="E30" s="64" t="s">
        <v>49</v>
      </c>
      <c r="F30" s="122" t="s">
        <v>50</v>
      </c>
      <c r="G30" s="123" t="s">
        <v>18</v>
      </c>
      <c r="H30" s="124">
        <v>363986.76427508466</v>
      </c>
      <c r="I30" s="125">
        <f>VLOOKUP($E30,'Population All (2014)'!$D$11:$H$187,I$10,0)</f>
        <v>3116584</v>
      </c>
      <c r="J30" s="126">
        <f t="shared" si="0"/>
        <v>11679.029484688514</v>
      </c>
      <c r="K30" s="124">
        <v>353240.56434683211</v>
      </c>
      <c r="L30" s="125">
        <f>VLOOKUP($E30,'Population All (2014)'!$D$11:$H$187,L$10,0)</f>
        <v>3124405.8249999997</v>
      </c>
      <c r="M30" s="126">
        <f t="shared" si="1"/>
        <v>11305.84770775839</v>
      </c>
      <c r="N30" s="124">
        <v>354740.11033245875</v>
      </c>
      <c r="O30" s="125">
        <f>VLOOKUP($E30,'Population All (2014)'!$D$11:$H$187,O$10,0)</f>
        <v>3124405.8249999997</v>
      </c>
      <c r="P30" s="126">
        <f t="shared" si="2"/>
        <v>11353.842304799145</v>
      </c>
      <c r="Q30" s="127">
        <f t="shared" si="3"/>
        <v>325.18717988936805</v>
      </c>
      <c r="R30" s="85">
        <f t="shared" si="4"/>
        <v>2.7843681730206796E-2</v>
      </c>
      <c r="S30" s="127">
        <f t="shared" si="5"/>
        <v>-47.994597040755252</v>
      </c>
      <c r="T30" s="85">
        <f t="shared" si="6"/>
        <v>-4.2451126427096673E-3</v>
      </c>
    </row>
    <row r="31" spans="2:20" ht="16.5" customHeight="1">
      <c r="B31" s="63" t="s">
        <v>20</v>
      </c>
      <c r="C31" s="64"/>
      <c r="D31" s="66" t="s">
        <v>52</v>
      </c>
      <c r="E31" s="64" t="s">
        <v>51</v>
      </c>
      <c r="F31" s="122" t="s">
        <v>52</v>
      </c>
      <c r="G31" s="123" t="s">
        <v>18</v>
      </c>
      <c r="H31" s="124">
        <v>307632</v>
      </c>
      <c r="I31" s="125">
        <f>VLOOKUP($E31,'Population All (2014)'!$D$11:$H$187,I$10,0)</f>
        <v>2430284</v>
      </c>
      <c r="J31" s="126">
        <f t="shared" si="0"/>
        <v>12658.273683240312</v>
      </c>
      <c r="K31" s="124">
        <v>308346</v>
      </c>
      <c r="L31" s="125">
        <f>VLOOKUP($E31,'Population All (2014)'!$D$11:$H$187,L$10,0)</f>
        <v>2437476.8419999997</v>
      </c>
      <c r="M31" s="126">
        <f t="shared" si="1"/>
        <v>12650.212493793204</v>
      </c>
      <c r="N31" s="124">
        <v>310108.80098853272</v>
      </c>
      <c r="O31" s="125">
        <f>VLOOKUP($E31,'Population All (2014)'!$D$11:$H$187,O$10,0)</f>
        <v>2437476.8419999997</v>
      </c>
      <c r="P31" s="126">
        <f t="shared" si="2"/>
        <v>12722.533221447227</v>
      </c>
      <c r="Q31" s="127">
        <f t="shared" si="3"/>
        <v>-64.259538206915749</v>
      </c>
      <c r="R31" s="85">
        <f t="shared" si="4"/>
        <v>-5.0764851365155787E-3</v>
      </c>
      <c r="S31" s="127">
        <f t="shared" si="5"/>
        <v>-72.320727654023358</v>
      </c>
      <c r="T31" s="85">
        <f t="shared" si="6"/>
        <v>-5.716957536445127E-3</v>
      </c>
    </row>
    <row r="32" spans="2:20" ht="16.5" customHeight="1">
      <c r="B32" s="63" t="s">
        <v>22</v>
      </c>
      <c r="C32" s="64"/>
      <c r="D32" s="66" t="s">
        <v>54</v>
      </c>
      <c r="E32" s="64" t="s">
        <v>53</v>
      </c>
      <c r="F32" s="122" t="s">
        <v>54</v>
      </c>
      <c r="G32" s="123" t="s">
        <v>18</v>
      </c>
      <c r="H32" s="124">
        <v>401247.88131547661</v>
      </c>
      <c r="I32" s="125">
        <f>VLOOKUP($E32,'Population All (2014)'!$D$11:$H$187,I$10,0)</f>
        <v>3738678</v>
      </c>
      <c r="J32" s="126">
        <f t="shared" si="0"/>
        <v>10732.346602608639</v>
      </c>
      <c r="K32" s="124">
        <v>394907.45621710969</v>
      </c>
      <c r="L32" s="125">
        <f>VLOOKUP($E32,'Population All (2014)'!$D$11:$H$187,L$10,0)</f>
        <v>3756323.301</v>
      </c>
      <c r="M32" s="126">
        <f t="shared" si="1"/>
        <v>10513.138102675515</v>
      </c>
      <c r="N32" s="124">
        <v>404214.08999999997</v>
      </c>
      <c r="O32" s="125">
        <f>VLOOKUP($E32,'Population All (2014)'!$D$11:$H$187,O$10,0)</f>
        <v>3756323.301</v>
      </c>
      <c r="P32" s="126">
        <f t="shared" si="2"/>
        <v>10760.897228744687</v>
      </c>
      <c r="Q32" s="127">
        <f t="shared" si="3"/>
        <v>-28.550626136047867</v>
      </c>
      <c r="R32" s="85">
        <f t="shared" si="4"/>
        <v>-2.6602407836053541E-3</v>
      </c>
      <c r="S32" s="127">
        <f t="shared" si="5"/>
        <v>-247.75912606917154</v>
      </c>
      <c r="T32" s="85">
        <f t="shared" si="6"/>
        <v>-2.3566619562061939E-2</v>
      </c>
    </row>
    <row r="33" spans="2:20" ht="16.5" customHeight="1">
      <c r="B33" s="63" t="s">
        <v>22</v>
      </c>
      <c r="C33" s="64"/>
      <c r="D33" s="66" t="s">
        <v>56</v>
      </c>
      <c r="E33" s="64" t="s">
        <v>55</v>
      </c>
      <c r="F33" s="122" t="s">
        <v>56</v>
      </c>
      <c r="G33" s="123" t="s">
        <v>18</v>
      </c>
      <c r="H33" s="124">
        <v>437365</v>
      </c>
      <c r="I33" s="125">
        <f>VLOOKUP($E33,'Population All (2014)'!$D$11:$H$187,I$10,0)</f>
        <v>4122531</v>
      </c>
      <c r="J33" s="126">
        <f t="shared" si="0"/>
        <v>10609.137930072569</v>
      </c>
      <c r="K33" s="124">
        <v>421604.41832</v>
      </c>
      <c r="L33" s="125">
        <f>VLOOKUP($E33,'Population All (2014)'!$D$11:$H$187,L$10,0)</f>
        <v>4153525.2629999998</v>
      </c>
      <c r="M33" s="126">
        <f t="shared" si="1"/>
        <v>10150.520139499151</v>
      </c>
      <c r="N33" s="124">
        <v>451728.15388348093</v>
      </c>
      <c r="O33" s="125">
        <f>VLOOKUP($E33,'Population All (2014)'!$D$11:$H$187,O$10,0)</f>
        <v>4153525.2629999998</v>
      </c>
      <c r="P33" s="126">
        <f t="shared" si="2"/>
        <v>10875.77720803864</v>
      </c>
      <c r="Q33" s="127">
        <f t="shared" si="3"/>
        <v>-266.63927796607095</v>
      </c>
      <c r="R33" s="85">
        <f t="shared" si="4"/>
        <v>-2.5132982502777873E-2</v>
      </c>
      <c r="S33" s="127">
        <f t="shared" si="5"/>
        <v>-725.25706853948941</v>
      </c>
      <c r="T33" s="85">
        <f t="shared" si="6"/>
        <v>-7.1450236891532848E-2</v>
      </c>
    </row>
    <row r="34" spans="2:20" ht="16.5" customHeight="1">
      <c r="B34" s="63" t="s">
        <v>22</v>
      </c>
      <c r="C34" s="64"/>
      <c r="D34" s="66" t="s">
        <v>58</v>
      </c>
      <c r="E34" s="64" t="s">
        <v>57</v>
      </c>
      <c r="F34" s="122" t="s">
        <v>58</v>
      </c>
      <c r="G34" s="123" t="s">
        <v>18</v>
      </c>
      <c r="H34" s="124">
        <v>440602.6113744076</v>
      </c>
      <c r="I34" s="125">
        <f>VLOOKUP($E34,'Population All (2014)'!$D$11:$H$187,I$10,0)</f>
        <v>4547461</v>
      </c>
      <c r="J34" s="126">
        <f t="shared" si="0"/>
        <v>9688.9805404468043</v>
      </c>
      <c r="K34" s="124">
        <v>428564.1715505381</v>
      </c>
      <c r="L34" s="125">
        <f>VLOOKUP($E34,'Population All (2014)'!$D$11:$H$187,L$10,0)</f>
        <v>4593669.8789999997</v>
      </c>
      <c r="M34" s="126">
        <f t="shared" si="1"/>
        <v>9329.4508059824402</v>
      </c>
      <c r="N34" s="124">
        <v>459992</v>
      </c>
      <c r="O34" s="125">
        <f>VLOOKUP($E34,'Population All (2014)'!$D$11:$H$187,O$10,0)</f>
        <v>4593669.8789999997</v>
      </c>
      <c r="P34" s="126">
        <f t="shared" si="2"/>
        <v>10013.605942883647</v>
      </c>
      <c r="Q34" s="127">
        <f t="shared" si="3"/>
        <v>-324.62540243684271</v>
      </c>
      <c r="R34" s="85">
        <f t="shared" si="4"/>
        <v>-3.3504598454057039E-2</v>
      </c>
      <c r="S34" s="127">
        <f t="shared" si="5"/>
        <v>-684.15513690120679</v>
      </c>
      <c r="T34" s="85">
        <f t="shared" si="6"/>
        <v>-7.33328414639903E-2</v>
      </c>
    </row>
    <row r="35" spans="2:20" ht="16.5" customHeight="1">
      <c r="B35" s="63" t="s">
        <v>22</v>
      </c>
      <c r="C35" s="64"/>
      <c r="D35" s="66" t="s">
        <v>60</v>
      </c>
      <c r="E35" s="64" t="s">
        <v>59</v>
      </c>
      <c r="F35" s="122" t="s">
        <v>60</v>
      </c>
      <c r="G35" s="123" t="s">
        <v>18</v>
      </c>
      <c r="H35" s="124">
        <v>419760</v>
      </c>
      <c r="I35" s="125">
        <f>VLOOKUP($E35,'Population All (2014)'!$D$11:$H$187,I$10,0)</f>
        <v>4219655</v>
      </c>
      <c r="J35" s="126">
        <f t="shared" si="0"/>
        <v>9947.7326937865782</v>
      </c>
      <c r="K35" s="124">
        <v>423354.53283081041</v>
      </c>
      <c r="L35" s="125">
        <f>VLOOKUP($E35,'Population All (2014)'!$D$11:$H$187,L$10,0)</f>
        <v>4251749.8210000005</v>
      </c>
      <c r="M35" s="126">
        <f t="shared" si="1"/>
        <v>9957.1835280571268</v>
      </c>
      <c r="N35" s="124">
        <v>433098</v>
      </c>
      <c r="O35" s="125">
        <f>VLOOKUP($E35,'Population All (2014)'!$D$11:$H$187,O$10,0)</f>
        <v>4251749.8210000005</v>
      </c>
      <c r="P35" s="126">
        <f t="shared" si="2"/>
        <v>10186.347227225529</v>
      </c>
      <c r="Q35" s="127">
        <f t="shared" si="3"/>
        <v>-238.61453343895118</v>
      </c>
      <c r="R35" s="85">
        <f t="shared" si="4"/>
        <v>-2.3986826021972971E-2</v>
      </c>
      <c r="S35" s="127">
        <f t="shared" si="5"/>
        <v>-229.16369916840267</v>
      </c>
      <c r="T35" s="85">
        <f t="shared" si="6"/>
        <v>-2.3014911648727814E-2</v>
      </c>
    </row>
    <row r="36" spans="2:20" ht="16.5" customHeight="1">
      <c r="B36" s="63" t="s">
        <v>26</v>
      </c>
      <c r="C36" s="64"/>
      <c r="D36" s="66" t="s">
        <v>62</v>
      </c>
      <c r="E36" s="64" t="s">
        <v>61</v>
      </c>
      <c r="F36" s="122" t="s">
        <v>62</v>
      </c>
      <c r="G36" s="123" t="s">
        <v>18</v>
      </c>
      <c r="H36" s="124">
        <v>292281</v>
      </c>
      <c r="I36" s="125">
        <f>VLOOKUP($E36,'Population All (2014)'!$D$11:$H$187,I$10,0)</f>
        <v>3171240</v>
      </c>
      <c r="J36" s="126">
        <f t="shared" si="0"/>
        <v>9216.615582548151</v>
      </c>
      <c r="K36" s="124">
        <v>286156</v>
      </c>
      <c r="L36" s="125">
        <f>VLOOKUP($E36,'Population All (2014)'!$D$11:$H$187,L$10,0)</f>
        <v>3195540.0149999997</v>
      </c>
      <c r="M36" s="126">
        <f t="shared" si="1"/>
        <v>8954.8557882790283</v>
      </c>
      <c r="N36" s="124">
        <v>299791</v>
      </c>
      <c r="O36" s="125">
        <f>VLOOKUP($E36,'Population All (2014)'!$D$11:$H$187,O$10,0)</f>
        <v>3195540.0149999997</v>
      </c>
      <c r="P36" s="126">
        <f t="shared" si="2"/>
        <v>9381.5442332991734</v>
      </c>
      <c r="Q36" s="127">
        <f t="shared" si="3"/>
        <v>-164.92865075102236</v>
      </c>
      <c r="R36" s="85">
        <f t="shared" si="4"/>
        <v>-1.789470866760659E-2</v>
      </c>
      <c r="S36" s="127">
        <f t="shared" si="5"/>
        <v>-426.68844502014508</v>
      </c>
      <c r="T36" s="85">
        <f t="shared" si="6"/>
        <v>-4.7648834901242713E-2</v>
      </c>
    </row>
    <row r="37" spans="2:20" ht="16.5" customHeight="1">
      <c r="B37" s="63" t="s">
        <v>26</v>
      </c>
      <c r="C37" s="64"/>
      <c r="D37" s="66" t="s">
        <v>64</v>
      </c>
      <c r="E37" s="64" t="s">
        <v>63</v>
      </c>
      <c r="F37" s="122" t="s">
        <v>64</v>
      </c>
      <c r="G37" s="123" t="s">
        <v>18</v>
      </c>
      <c r="H37" s="124">
        <v>432471.78775916051</v>
      </c>
      <c r="I37" s="125">
        <f>VLOOKUP($E37,'Population All (2014)'!$D$11:$H$187,I$10,0)</f>
        <v>4594865</v>
      </c>
      <c r="J37" s="126">
        <f t="shared" si="0"/>
        <v>9412.0673351482692</v>
      </c>
      <c r="K37" s="124">
        <v>424236.94100955804</v>
      </c>
      <c r="L37" s="125">
        <f>VLOOKUP($E37,'Population All (2014)'!$D$11:$H$187,L$10,0)</f>
        <v>4635950.2569999993</v>
      </c>
      <c r="M37" s="126">
        <f t="shared" si="1"/>
        <v>9151.0244392503209</v>
      </c>
      <c r="N37" s="124">
        <v>439397</v>
      </c>
      <c r="O37" s="125">
        <f>VLOOKUP($E37,'Population All (2014)'!$D$11:$H$187,O$10,0)</f>
        <v>4635950.2569999993</v>
      </c>
      <c r="P37" s="126">
        <f t="shared" si="2"/>
        <v>9478.0352601181949</v>
      </c>
      <c r="Q37" s="127">
        <f t="shared" si="3"/>
        <v>-65.967924969925662</v>
      </c>
      <c r="R37" s="85">
        <f t="shared" si="4"/>
        <v>-7.0088666624362247E-3</v>
      </c>
      <c r="S37" s="127">
        <f t="shared" si="5"/>
        <v>-327.01082086787392</v>
      </c>
      <c r="T37" s="85">
        <f t="shared" si="6"/>
        <v>-3.5734886628131832E-2</v>
      </c>
    </row>
    <row r="38" spans="2:20" ht="16.5" customHeight="1">
      <c r="B38" s="106" t="s">
        <v>26</v>
      </c>
      <c r="C38" s="64"/>
      <c r="D38" s="107" t="s">
        <v>66</v>
      </c>
      <c r="E38" s="64" t="s">
        <v>65</v>
      </c>
      <c r="F38" s="122" t="s">
        <v>66</v>
      </c>
      <c r="G38" s="123" t="s">
        <v>18</v>
      </c>
      <c r="H38" s="124">
        <v>315206.47512429173</v>
      </c>
      <c r="I38" s="125">
        <f>VLOOKUP($E38,'Population All (2014)'!$D$11:$H$187,I$10,0)</f>
        <v>3572387</v>
      </c>
      <c r="J38" s="126">
        <f t="shared" si="0"/>
        <v>8823.4134522461227</v>
      </c>
      <c r="K38" s="124">
        <v>311353.90044926334</v>
      </c>
      <c r="L38" s="125">
        <f>VLOOKUP($E38,'Population All (2014)'!$D$11:$H$187,L$10,0)</f>
        <v>3600702.0810000002</v>
      </c>
      <c r="M38" s="126">
        <f t="shared" si="1"/>
        <v>8647.033090913008</v>
      </c>
      <c r="N38" s="124">
        <v>328095.36329774279</v>
      </c>
      <c r="O38" s="125">
        <f>VLOOKUP($E38,'Population All (2014)'!$D$11:$H$187,O$10,0)</f>
        <v>3600702.0810000002</v>
      </c>
      <c r="P38" s="126">
        <f t="shared" si="2"/>
        <v>9111.983049889619</v>
      </c>
      <c r="Q38" s="127">
        <f t="shared" si="3"/>
        <v>-288.56959764349631</v>
      </c>
      <c r="R38" s="85">
        <f t="shared" si="4"/>
        <v>-3.2704984211075011E-2</v>
      </c>
      <c r="S38" s="127">
        <f t="shared" si="5"/>
        <v>-464.94995897661101</v>
      </c>
      <c r="T38" s="85">
        <f t="shared" si="6"/>
        <v>-5.3769883159718389E-2</v>
      </c>
    </row>
    <row r="39" spans="2:20" ht="16.5" customHeight="1">
      <c r="B39" s="63" t="s">
        <v>26</v>
      </c>
      <c r="C39" s="35"/>
      <c r="D39" s="66" t="s">
        <v>68</v>
      </c>
      <c r="E39" s="64" t="s">
        <v>67</v>
      </c>
      <c r="F39" s="122" t="s">
        <v>68</v>
      </c>
      <c r="G39" s="123" t="s">
        <v>18</v>
      </c>
      <c r="H39" s="124">
        <v>261514</v>
      </c>
      <c r="I39" s="125">
        <f>VLOOKUP($E39,'Population All (2014)'!$D$11:$H$187,I$10,0)</f>
        <v>2699384</v>
      </c>
      <c r="J39" s="126">
        <f t="shared" si="0"/>
        <v>9687.9139833384215</v>
      </c>
      <c r="K39" s="124">
        <v>258743</v>
      </c>
      <c r="L39" s="125">
        <f>VLOOKUP($E39,'Population All (2014)'!$D$11:$H$187,L$10,0)</f>
        <v>2718197.3560000001</v>
      </c>
      <c r="M39" s="126">
        <f t="shared" si="1"/>
        <v>9518.9188315875908</v>
      </c>
      <c r="N39" s="124">
        <v>269929</v>
      </c>
      <c r="O39" s="125">
        <f>VLOOKUP($E39,'Population All (2014)'!$D$11:$H$187,O$10,0)</f>
        <v>2718197.3560000001</v>
      </c>
      <c r="P39" s="126">
        <f t="shared" si="2"/>
        <v>9930.4415628310981</v>
      </c>
      <c r="Q39" s="127">
        <f t="shared" si="3"/>
        <v>-242.52757949267652</v>
      </c>
      <c r="R39" s="85">
        <f t="shared" si="4"/>
        <v>-2.5034035181338631E-2</v>
      </c>
      <c r="S39" s="127">
        <f t="shared" si="5"/>
        <v>-411.52273124350722</v>
      </c>
      <c r="T39" s="85">
        <f t="shared" si="6"/>
        <v>-4.3232087438114269E-2</v>
      </c>
    </row>
    <row r="40" spans="2:20" ht="16.5" customHeight="1">
      <c r="B40" s="63" t="s">
        <v>24</v>
      </c>
      <c r="C40" s="64" t="s">
        <v>40</v>
      </c>
      <c r="D40" s="66" t="s">
        <v>70</v>
      </c>
      <c r="E40" s="64" t="s">
        <v>69</v>
      </c>
      <c r="F40" s="122" t="s">
        <v>70</v>
      </c>
      <c r="G40" s="123" t="s">
        <v>18</v>
      </c>
      <c r="H40" s="124">
        <v>738025.70306119695</v>
      </c>
      <c r="I40" s="125">
        <f>VLOOKUP($E40,'Population All (2014)'!$D$11:$H$187,I$10,0)</f>
        <v>8538689</v>
      </c>
      <c r="J40" s="126">
        <f t="shared" si="0"/>
        <v>8643.3140153154309</v>
      </c>
      <c r="K40" s="124">
        <v>729002.44178675371</v>
      </c>
      <c r="L40" s="125">
        <f>VLOOKUP($E40,'Population All (2014)'!$D$11:$H$187,L$10,0)</f>
        <v>8697366.8169999998</v>
      </c>
      <c r="M40" s="126">
        <f t="shared" si="1"/>
        <v>8381.8753092238785</v>
      </c>
      <c r="N40" s="124">
        <v>742323</v>
      </c>
      <c r="O40" s="125">
        <f>VLOOKUP($E40,'Population All (2014)'!$D$11:$H$187,O$10,0)</f>
        <v>8697366.8169999998</v>
      </c>
      <c r="P40" s="126">
        <f t="shared" si="2"/>
        <v>8535.0315287271169</v>
      </c>
      <c r="Q40" s="127">
        <f t="shared" si="3"/>
        <v>108.28248658831399</v>
      </c>
      <c r="R40" s="85">
        <f t="shared" si="4"/>
        <v>1.2527889926993737E-2</v>
      </c>
      <c r="S40" s="127">
        <f t="shared" si="5"/>
        <v>-153.15621950323839</v>
      </c>
      <c r="T40" s="85">
        <f t="shared" si="6"/>
        <v>-1.8272309459757392E-2</v>
      </c>
    </row>
    <row r="41" spans="2:20" ht="16.5" customHeight="1">
      <c r="B41" s="63" t="s">
        <v>24</v>
      </c>
      <c r="C41" s="64" t="s">
        <v>40</v>
      </c>
      <c r="D41" s="66" t="s">
        <v>70</v>
      </c>
      <c r="E41" s="128" t="s">
        <v>71</v>
      </c>
      <c r="F41" s="129" t="s">
        <v>72</v>
      </c>
      <c r="G41" s="130" t="s">
        <v>406</v>
      </c>
      <c r="H41" s="124">
        <v>19095.792765594982</v>
      </c>
      <c r="I41" s="125">
        <f>VLOOKUP($E41,'Population All (2014)'!$D$11:$H$187,I$10,0)</f>
        <v>198294</v>
      </c>
      <c r="J41" s="126">
        <f t="shared" si="0"/>
        <v>9630.0406293659835</v>
      </c>
      <c r="K41" s="124">
        <v>18618.082440007973</v>
      </c>
      <c r="L41" s="125">
        <f>VLOOKUP($E41,'Population All (2014)'!$D$11:$H$187,L$10,0)</f>
        <v>202753.30100000001</v>
      </c>
      <c r="M41" s="126">
        <f t="shared" si="1"/>
        <v>9182.6285185896795</v>
      </c>
      <c r="N41" s="124">
        <v>20022</v>
      </c>
      <c r="O41" s="125">
        <f>VLOOKUP($E41,'Population All (2014)'!$D$11:$H$187,O$10,0)</f>
        <v>202753.30100000001</v>
      </c>
      <c r="P41" s="126">
        <f t="shared" si="2"/>
        <v>9875.0550058861918</v>
      </c>
      <c r="Q41" s="127">
        <f t="shared" si="3"/>
        <v>-245.01437652020832</v>
      </c>
      <c r="R41" s="85">
        <f t="shared" si="4"/>
        <v>-2.5442714724697835E-2</v>
      </c>
      <c r="S41" s="127">
        <f t="shared" si="5"/>
        <v>-692.42648729651228</v>
      </c>
      <c r="T41" s="85">
        <f t="shared" si="6"/>
        <v>-7.540613081480281E-2</v>
      </c>
    </row>
    <row r="42" spans="2:20" ht="16.5" customHeight="1">
      <c r="B42" s="63" t="s">
        <v>24</v>
      </c>
      <c r="C42" s="64" t="s">
        <v>40</v>
      </c>
      <c r="D42" s="66" t="s">
        <v>70</v>
      </c>
      <c r="E42" s="64" t="s">
        <v>73</v>
      </c>
      <c r="F42" s="122" t="s">
        <v>74</v>
      </c>
      <c r="G42" s="123" t="s">
        <v>406</v>
      </c>
      <c r="H42" s="124">
        <v>30006</v>
      </c>
      <c r="I42" s="125">
        <f>VLOOKUP($E42,'Population All (2014)'!$D$11:$H$187,I$10,0)</f>
        <v>374915</v>
      </c>
      <c r="J42" s="126">
        <f t="shared" si="0"/>
        <v>8003.4141071976319</v>
      </c>
      <c r="K42" s="124">
        <v>29789</v>
      </c>
      <c r="L42" s="125">
        <f>VLOOKUP($E42,'Population All (2014)'!$D$11:$H$187,L$10,0)</f>
        <v>382031.45799999998</v>
      </c>
      <c r="M42" s="126">
        <f t="shared" si="1"/>
        <v>7797.5254069260454</v>
      </c>
      <c r="N42" s="124">
        <v>30050</v>
      </c>
      <c r="O42" s="125">
        <f>VLOOKUP($E42,'Population All (2014)'!$D$11:$H$187,O$10,0)</f>
        <v>382031.45799999998</v>
      </c>
      <c r="P42" s="126">
        <f t="shared" si="2"/>
        <v>7865.8443881341318</v>
      </c>
      <c r="Q42" s="127">
        <f t="shared" si="3"/>
        <v>137.56971906350009</v>
      </c>
      <c r="R42" s="85">
        <f t="shared" si="4"/>
        <v>1.7188879298371037E-2</v>
      </c>
      <c r="S42" s="127">
        <f t="shared" si="5"/>
        <v>-68.31898120808637</v>
      </c>
      <c r="T42" s="85">
        <f t="shared" si="6"/>
        <v>-8.7616234180401611E-3</v>
      </c>
    </row>
    <row r="43" spans="2:20" ht="16.5" customHeight="1">
      <c r="B43" s="63" t="s">
        <v>20</v>
      </c>
      <c r="C43" s="64" t="s">
        <v>32</v>
      </c>
      <c r="D43" s="66" t="s">
        <v>46</v>
      </c>
      <c r="E43" s="64" t="s">
        <v>75</v>
      </c>
      <c r="F43" s="122" t="s">
        <v>76</v>
      </c>
      <c r="G43" s="123" t="s">
        <v>406</v>
      </c>
      <c r="H43" s="124">
        <v>30930</v>
      </c>
      <c r="I43" s="125">
        <f>VLOOKUP($E43,'Population All (2014)'!$D$11:$H$187,I$10,0)</f>
        <v>237843</v>
      </c>
      <c r="J43" s="126">
        <f t="shared" si="0"/>
        <v>13004.376836820928</v>
      </c>
      <c r="K43" s="124">
        <v>29690</v>
      </c>
      <c r="L43" s="125">
        <f>VLOOKUP($E43,'Population All (2014)'!$D$11:$H$187,L$10,0)</f>
        <v>239341.758</v>
      </c>
      <c r="M43" s="126">
        <f t="shared" si="1"/>
        <v>12404.855821272944</v>
      </c>
      <c r="N43" s="124">
        <v>32259</v>
      </c>
      <c r="O43" s="125">
        <f>VLOOKUP($E43,'Population All (2014)'!$D$11:$H$187,O$10,0)</f>
        <v>239341.758</v>
      </c>
      <c r="P43" s="126">
        <f t="shared" si="2"/>
        <v>13478.216367074567</v>
      </c>
      <c r="Q43" s="127">
        <f t="shared" si="3"/>
        <v>-473.83953025363917</v>
      </c>
      <c r="R43" s="85">
        <f t="shared" si="4"/>
        <v>-3.6436927059203462E-2</v>
      </c>
      <c r="S43" s="127">
        <f t="shared" si="5"/>
        <v>-1073.3605458016227</v>
      </c>
      <c r="T43" s="85">
        <f t="shared" si="6"/>
        <v>-8.6527450319973012E-2</v>
      </c>
    </row>
    <row r="44" spans="2:20" ht="16.5" customHeight="1">
      <c r="B44" s="63" t="s">
        <v>26</v>
      </c>
      <c r="C44" s="64" t="s">
        <v>44</v>
      </c>
      <c r="D44" s="66" t="s">
        <v>66</v>
      </c>
      <c r="E44" s="64" t="s">
        <v>77</v>
      </c>
      <c r="F44" s="122" t="s">
        <v>78</v>
      </c>
      <c r="G44" s="123" t="s">
        <v>406</v>
      </c>
      <c r="H44" s="124">
        <v>14569.299872925729</v>
      </c>
      <c r="I44" s="125">
        <f>VLOOKUP($E44,'Population All (2014)'!$D$11:$H$187,I$10,0)</f>
        <v>182021</v>
      </c>
      <c r="J44" s="126">
        <f t="shared" si="0"/>
        <v>8004.1862603357467</v>
      </c>
      <c r="K44" s="124">
        <v>14754.392423972968</v>
      </c>
      <c r="L44" s="125">
        <f>VLOOKUP($E44,'Population All (2014)'!$D$11:$H$187,L$10,0)</f>
        <v>183509.98</v>
      </c>
      <c r="M44" s="126">
        <f t="shared" si="1"/>
        <v>8040.1035540263083</v>
      </c>
      <c r="N44" s="124">
        <v>15495</v>
      </c>
      <c r="O44" s="125">
        <f>VLOOKUP($E44,'Population All (2014)'!$D$11:$H$187,O$10,0)</f>
        <v>183509.98</v>
      </c>
      <c r="P44" s="126">
        <f t="shared" si="2"/>
        <v>8443.6824634823679</v>
      </c>
      <c r="Q44" s="127">
        <f t="shared" si="3"/>
        <v>-439.49620314662116</v>
      </c>
      <c r="R44" s="85">
        <f t="shared" si="4"/>
        <v>-5.4908292842273998E-2</v>
      </c>
      <c r="S44" s="127">
        <f t="shared" si="5"/>
        <v>-403.57890945605959</v>
      </c>
      <c r="T44" s="85">
        <f t="shared" si="6"/>
        <v>-5.019573525939925E-2</v>
      </c>
    </row>
    <row r="45" spans="2:20" ht="16.5" customHeight="1">
      <c r="B45" s="63" t="s">
        <v>22</v>
      </c>
      <c r="C45" s="64" t="s">
        <v>38</v>
      </c>
      <c r="D45" s="66" t="s">
        <v>58</v>
      </c>
      <c r="E45" s="64" t="s">
        <v>79</v>
      </c>
      <c r="F45" s="122" t="s">
        <v>80</v>
      </c>
      <c r="G45" s="123" t="s">
        <v>407</v>
      </c>
      <c r="H45" s="124">
        <v>14971</v>
      </c>
      <c r="I45" s="125">
        <f>VLOOKUP($E45,'Population All (2014)'!$D$11:$H$187,I$10,0)</f>
        <v>163924</v>
      </c>
      <c r="J45" s="126">
        <f t="shared" si="0"/>
        <v>9132.8908518581775</v>
      </c>
      <c r="K45" s="124">
        <v>14821</v>
      </c>
      <c r="L45" s="125">
        <f>VLOOKUP($E45,'Population All (2014)'!$D$11:$H$187,L$10,0)</f>
        <v>166167.19500000001</v>
      </c>
      <c r="M45" s="126">
        <f t="shared" si="1"/>
        <v>8919.329714869411</v>
      </c>
      <c r="N45" s="124">
        <v>16327</v>
      </c>
      <c r="O45" s="125">
        <f>VLOOKUP($E45,'Population All (2014)'!$D$11:$H$187,O$10,0)</f>
        <v>166167.19500000001</v>
      </c>
      <c r="P45" s="126">
        <f t="shared" si="2"/>
        <v>9825.6457900730657</v>
      </c>
      <c r="Q45" s="127">
        <f t="shared" si="3"/>
        <v>-692.75493821488817</v>
      </c>
      <c r="R45" s="85">
        <f t="shared" si="4"/>
        <v>-7.5852755655558976E-2</v>
      </c>
      <c r="S45" s="127">
        <f t="shared" si="5"/>
        <v>-906.31607520365469</v>
      </c>
      <c r="T45" s="85">
        <f t="shared" si="6"/>
        <v>-0.10161257674920746</v>
      </c>
    </row>
    <row r="46" spans="2:20" ht="16.5" customHeight="1">
      <c r="B46" s="63" t="s">
        <v>24</v>
      </c>
      <c r="C46" s="64" t="s">
        <v>40</v>
      </c>
      <c r="D46" s="66" t="s">
        <v>70</v>
      </c>
      <c r="E46" s="64" t="s">
        <v>81</v>
      </c>
      <c r="F46" s="122" t="s">
        <v>82</v>
      </c>
      <c r="G46" s="123" t="s">
        <v>406</v>
      </c>
      <c r="H46" s="124">
        <v>21049.96</v>
      </c>
      <c r="I46" s="125">
        <f>VLOOKUP($E46,'Population All (2014)'!$D$11:$H$187,I$10,0)</f>
        <v>239865</v>
      </c>
      <c r="J46" s="126">
        <f t="shared" si="0"/>
        <v>8775.7530277447731</v>
      </c>
      <c r="K46" s="124">
        <v>21022</v>
      </c>
      <c r="L46" s="125">
        <f>VLOOKUP($E46,'Population All (2014)'!$D$11:$H$187,L$10,0)</f>
        <v>242474.07</v>
      </c>
      <c r="M46" s="126">
        <f t="shared" si="1"/>
        <v>8669.7930215795859</v>
      </c>
      <c r="N46" s="124">
        <v>20298</v>
      </c>
      <c r="O46" s="125">
        <f>VLOOKUP($E46,'Population All (2014)'!$D$11:$H$187,O$10,0)</f>
        <v>242474.07</v>
      </c>
      <c r="P46" s="126">
        <f t="shared" si="2"/>
        <v>8371.2043931130447</v>
      </c>
      <c r="Q46" s="127">
        <f t="shared" si="3"/>
        <v>404.54863463172842</v>
      </c>
      <c r="R46" s="85">
        <f t="shared" si="4"/>
        <v>4.6098452560451204E-2</v>
      </c>
      <c r="S46" s="127">
        <f t="shared" si="5"/>
        <v>298.58862846654119</v>
      </c>
      <c r="T46" s="85">
        <f t="shared" si="6"/>
        <v>3.4440110360574684E-2</v>
      </c>
    </row>
    <row r="47" spans="2:20" ht="16.5" customHeight="1">
      <c r="B47" s="63" t="s">
        <v>22</v>
      </c>
      <c r="C47" s="64" t="s">
        <v>36</v>
      </c>
      <c r="D47" s="66" t="s">
        <v>56</v>
      </c>
      <c r="E47" s="64" t="s">
        <v>83</v>
      </c>
      <c r="F47" s="122" t="s">
        <v>84</v>
      </c>
      <c r="G47" s="123" t="s">
        <v>406</v>
      </c>
      <c r="H47" s="124">
        <v>122725</v>
      </c>
      <c r="I47" s="125">
        <f>VLOOKUP($E47,'Population All (2014)'!$D$11:$H$187,I$10,0)</f>
        <v>1101360</v>
      </c>
      <c r="J47" s="126">
        <f t="shared" si="0"/>
        <v>11143.041330718384</v>
      </c>
      <c r="K47" s="124">
        <v>118435.98999999999</v>
      </c>
      <c r="L47" s="125">
        <f>VLOOKUP($E47,'Population All (2014)'!$D$11:$H$187,L$10,0)</f>
        <v>1112604.48</v>
      </c>
      <c r="M47" s="126">
        <f t="shared" si="1"/>
        <v>10644.93197079343</v>
      </c>
      <c r="N47" s="124">
        <v>127586</v>
      </c>
      <c r="O47" s="125">
        <f>VLOOKUP($E47,'Population All (2014)'!$D$11:$H$187,O$10,0)</f>
        <v>1112604.48</v>
      </c>
      <c r="P47" s="126">
        <f t="shared" si="2"/>
        <v>11467.327544825273</v>
      </c>
      <c r="Q47" s="127">
        <f t="shared" si="3"/>
        <v>-324.28621410688902</v>
      </c>
      <c r="R47" s="85">
        <f t="shared" si="4"/>
        <v>-2.9102127909453109E-2</v>
      </c>
      <c r="S47" s="127">
        <f t="shared" si="5"/>
        <v>-822.39557403184335</v>
      </c>
      <c r="T47" s="85">
        <f t="shared" si="6"/>
        <v>-7.7257006084045954E-2</v>
      </c>
    </row>
    <row r="48" spans="2:20" ht="16.5" customHeight="1">
      <c r="B48" s="63" t="s">
        <v>20</v>
      </c>
      <c r="C48" s="64" t="s">
        <v>30</v>
      </c>
      <c r="D48" s="66" t="s">
        <v>48</v>
      </c>
      <c r="E48" s="64" t="s">
        <v>85</v>
      </c>
      <c r="F48" s="122" t="s">
        <v>86</v>
      </c>
      <c r="G48" s="123" t="s">
        <v>407</v>
      </c>
      <c r="H48" s="124">
        <v>18993</v>
      </c>
      <c r="I48" s="125">
        <f>VLOOKUP($E48,'Population All (2014)'!$D$11:$H$187,I$10,0)</f>
        <v>146743</v>
      </c>
      <c r="J48" s="126">
        <f t="shared" si="0"/>
        <v>12943.036465112476</v>
      </c>
      <c r="K48" s="124">
        <v>18567</v>
      </c>
      <c r="L48" s="125">
        <f>VLOOKUP($E48,'Population All (2014)'!$D$11:$H$187,L$10,0)</f>
        <v>146559.122</v>
      </c>
      <c r="M48" s="126">
        <f t="shared" si="1"/>
        <v>12668.607553475927</v>
      </c>
      <c r="N48" s="124">
        <v>18719</v>
      </c>
      <c r="O48" s="125">
        <f>VLOOKUP($E48,'Population All (2014)'!$D$11:$H$187,O$10,0)</f>
        <v>146559.122</v>
      </c>
      <c r="P48" s="126">
        <f t="shared" si="2"/>
        <v>12772.319965181014</v>
      </c>
      <c r="Q48" s="127">
        <f t="shared" si="3"/>
        <v>170.71649993146275</v>
      </c>
      <c r="R48" s="85">
        <f t="shared" si="4"/>
        <v>1.3189833806898666E-2</v>
      </c>
      <c r="S48" s="127">
        <f t="shared" si="5"/>
        <v>-103.7124117050862</v>
      </c>
      <c r="T48" s="85">
        <f t="shared" si="6"/>
        <v>-8.1865675661118957E-3</v>
      </c>
    </row>
    <row r="49" spans="2:20" ht="16.5" customHeight="1">
      <c r="B49" s="63" t="s">
        <v>20</v>
      </c>
      <c r="C49" s="64" t="s">
        <v>30</v>
      </c>
      <c r="D49" s="66" t="s">
        <v>48</v>
      </c>
      <c r="E49" s="64" t="s">
        <v>87</v>
      </c>
      <c r="F49" s="122" t="s">
        <v>88</v>
      </c>
      <c r="G49" s="123" t="s">
        <v>406</v>
      </c>
      <c r="H49" s="124">
        <v>20129</v>
      </c>
      <c r="I49" s="125">
        <f>VLOOKUP($E49,'Population All (2014)'!$D$11:$H$187,I$10,0)</f>
        <v>140501</v>
      </c>
      <c r="J49" s="126">
        <f t="shared" si="0"/>
        <v>14326.5884228582</v>
      </c>
      <c r="K49" s="124">
        <v>19095</v>
      </c>
      <c r="L49" s="125">
        <f>VLOOKUP($E49,'Population All (2014)'!$D$11:$H$187,L$10,0)</f>
        <v>140121.61300000001</v>
      </c>
      <c r="M49" s="126">
        <f t="shared" si="1"/>
        <v>13627.448036870657</v>
      </c>
      <c r="N49" s="124">
        <v>19799</v>
      </c>
      <c r="O49" s="125">
        <f>VLOOKUP($E49,'Population All (2014)'!$D$11:$H$187,O$10,0)</f>
        <v>140121.61300000001</v>
      </c>
      <c r="P49" s="126">
        <f t="shared" si="2"/>
        <v>14129.868744802416</v>
      </c>
      <c r="Q49" s="127">
        <f t="shared" si="3"/>
        <v>196.71967805578424</v>
      </c>
      <c r="R49" s="85">
        <f t="shared" si="4"/>
        <v>1.3731090211394377E-2</v>
      </c>
      <c r="S49" s="127">
        <f t="shared" si="5"/>
        <v>-502.42070793175844</v>
      </c>
      <c r="T49" s="85">
        <f t="shared" si="6"/>
        <v>-3.6868290128305781E-2</v>
      </c>
    </row>
    <row r="50" spans="2:20" ht="16.5" customHeight="1">
      <c r="B50" s="63" t="s">
        <v>20</v>
      </c>
      <c r="C50" s="64" t="s">
        <v>30</v>
      </c>
      <c r="D50" s="66" t="s">
        <v>48</v>
      </c>
      <c r="E50" s="64" t="s">
        <v>89</v>
      </c>
      <c r="F50" s="122" t="s">
        <v>90</v>
      </c>
      <c r="G50" s="123" t="s">
        <v>407</v>
      </c>
      <c r="H50" s="124">
        <v>34340</v>
      </c>
      <c r="I50" s="125">
        <f>VLOOKUP($E50,'Population All (2014)'!$D$11:$H$187,I$10,0)</f>
        <v>280439</v>
      </c>
      <c r="J50" s="126">
        <f t="shared" si="0"/>
        <v>12245.087166906173</v>
      </c>
      <c r="K50" s="124">
        <v>32762</v>
      </c>
      <c r="L50" s="125">
        <f>VLOOKUP($E50,'Population All (2014)'!$D$11:$H$187,L$10,0)</f>
        <v>281674.07</v>
      </c>
      <c r="M50" s="126">
        <f t="shared" si="1"/>
        <v>11631.173575899265</v>
      </c>
      <c r="N50" s="124">
        <v>34555</v>
      </c>
      <c r="O50" s="125">
        <f>VLOOKUP($E50,'Population All (2014)'!$D$11:$H$187,O$10,0)</f>
        <v>281674.07</v>
      </c>
      <c r="P50" s="126">
        <f t="shared" si="2"/>
        <v>12267.724892106682</v>
      </c>
      <c r="Q50" s="127">
        <f t="shared" si="3"/>
        <v>-22.637725200509522</v>
      </c>
      <c r="R50" s="85">
        <f t="shared" si="4"/>
        <v>-1.8487189917022974E-3</v>
      </c>
      <c r="S50" s="127">
        <f t="shared" si="5"/>
        <v>-636.55131620741668</v>
      </c>
      <c r="T50" s="85">
        <f t="shared" si="6"/>
        <v>-5.4728038581283202E-2</v>
      </c>
    </row>
    <row r="51" spans="2:20" ht="16.5" customHeight="1">
      <c r="B51" s="63" t="s">
        <v>26</v>
      </c>
      <c r="C51" s="64" t="s">
        <v>44</v>
      </c>
      <c r="D51" s="66" t="s">
        <v>68</v>
      </c>
      <c r="E51" s="64" t="s">
        <v>91</v>
      </c>
      <c r="F51" s="122" t="s">
        <v>92</v>
      </c>
      <c r="G51" s="123" t="s">
        <v>407</v>
      </c>
      <c r="H51" s="124">
        <v>36746</v>
      </c>
      <c r="I51" s="125">
        <f>VLOOKUP($E51,'Population All (2014)'!$D$11:$H$187,I$10,0)</f>
        <v>341499</v>
      </c>
      <c r="J51" s="126">
        <f t="shared" si="0"/>
        <v>10760.207204120656</v>
      </c>
      <c r="K51" s="124">
        <v>33823</v>
      </c>
      <c r="L51" s="125">
        <f>VLOOKUP($E51,'Population All (2014)'!$D$11:$H$187,L$10,0)</f>
        <v>345737.42500000005</v>
      </c>
      <c r="M51" s="126">
        <f t="shared" si="1"/>
        <v>9782.8576122472114</v>
      </c>
      <c r="N51" s="124">
        <v>41700</v>
      </c>
      <c r="O51" s="125">
        <f>VLOOKUP($E51,'Population All (2014)'!$D$11:$H$187,O$10,0)</f>
        <v>345737.42500000005</v>
      </c>
      <c r="P51" s="126">
        <f t="shared" si="2"/>
        <v>12061.176194622261</v>
      </c>
      <c r="Q51" s="127">
        <f t="shared" si="3"/>
        <v>-1300.9689905016057</v>
      </c>
      <c r="R51" s="85">
        <f t="shared" si="4"/>
        <v>-0.12090557048040818</v>
      </c>
      <c r="S51" s="127">
        <f t="shared" si="5"/>
        <v>-2278.31858237505</v>
      </c>
      <c r="T51" s="85">
        <f t="shared" si="6"/>
        <v>-0.2328888626082844</v>
      </c>
    </row>
    <row r="52" spans="2:20" ht="16.5" customHeight="1">
      <c r="B52" s="63" t="s">
        <v>26</v>
      </c>
      <c r="C52" s="64" t="s">
        <v>42</v>
      </c>
      <c r="D52" s="66" t="s">
        <v>66</v>
      </c>
      <c r="E52" s="64" t="s">
        <v>93</v>
      </c>
      <c r="F52" s="122" t="s">
        <v>94</v>
      </c>
      <c r="G52" s="123" t="s">
        <v>407</v>
      </c>
      <c r="H52" s="124">
        <v>8877</v>
      </c>
      <c r="I52" s="125">
        <f>VLOOKUP($E52,'Population All (2014)'!$D$11:$H$187,I$10,0)</f>
        <v>118025</v>
      </c>
      <c r="J52" s="126">
        <f t="shared" si="0"/>
        <v>7521.2878627409436</v>
      </c>
      <c r="K52" s="124">
        <v>8463</v>
      </c>
      <c r="L52" s="125">
        <f>VLOOKUP($E52,'Population All (2014)'!$D$11:$H$187,L$10,0)</f>
        <v>119346.264</v>
      </c>
      <c r="M52" s="126">
        <f t="shared" si="1"/>
        <v>7091.131063809421</v>
      </c>
      <c r="N52" s="124">
        <v>9500</v>
      </c>
      <c r="O52" s="125">
        <f>VLOOKUP($E52,'Population All (2014)'!$D$11:$H$187,O$10,0)</f>
        <v>119346.264</v>
      </c>
      <c r="P52" s="126">
        <f t="shared" si="2"/>
        <v>7960.0313253207487</v>
      </c>
      <c r="Q52" s="127">
        <f t="shared" si="3"/>
        <v>-438.74346257980505</v>
      </c>
      <c r="R52" s="85">
        <f t="shared" si="4"/>
        <v>-5.833355544776557E-2</v>
      </c>
      <c r="S52" s="127">
        <f t="shared" si="5"/>
        <v>-868.9002615113277</v>
      </c>
      <c r="T52" s="85">
        <f t="shared" si="6"/>
        <v>-0.12253338059789667</v>
      </c>
    </row>
    <row r="53" spans="2:20" ht="16.5" customHeight="1">
      <c r="B53" s="63" t="s">
        <v>20</v>
      </c>
      <c r="C53" s="64" t="s">
        <v>32</v>
      </c>
      <c r="D53" s="66" t="s">
        <v>46</v>
      </c>
      <c r="E53" s="64" t="s">
        <v>95</v>
      </c>
      <c r="F53" s="122" t="s">
        <v>96</v>
      </c>
      <c r="G53" s="123" t="s">
        <v>407</v>
      </c>
      <c r="H53" s="124">
        <v>60606</v>
      </c>
      <c r="I53" s="125">
        <f>VLOOKUP($E53,'Population All (2014)'!$D$11:$H$187,I$10,0)</f>
        <v>528155</v>
      </c>
      <c r="J53" s="126">
        <f t="shared" si="0"/>
        <v>11475.040471073833</v>
      </c>
      <c r="K53" s="124">
        <v>59510</v>
      </c>
      <c r="L53" s="125">
        <f>VLOOKUP($E53,'Population All (2014)'!$D$11:$H$187,L$10,0)</f>
        <v>531133.35100000002</v>
      </c>
      <c r="M53" s="126">
        <f t="shared" si="1"/>
        <v>11204.342541841248</v>
      </c>
      <c r="N53" s="124">
        <v>58397</v>
      </c>
      <c r="O53" s="125">
        <f>VLOOKUP($E53,'Population All (2014)'!$D$11:$H$187,O$10,0)</f>
        <v>531133.35100000002</v>
      </c>
      <c r="P53" s="126">
        <f t="shared" si="2"/>
        <v>10994.790647217331</v>
      </c>
      <c r="Q53" s="127">
        <f t="shared" si="3"/>
        <v>480.24982385650219</v>
      </c>
      <c r="R53" s="85">
        <f t="shared" si="4"/>
        <v>4.1851688895312496E-2</v>
      </c>
      <c r="S53" s="127">
        <f t="shared" si="5"/>
        <v>209.55189462391718</v>
      </c>
      <c r="T53" s="85">
        <f t="shared" si="6"/>
        <v>1.8702739035456228E-2</v>
      </c>
    </row>
    <row r="54" spans="2:20" ht="16.5" customHeight="1">
      <c r="B54" s="63" t="s">
        <v>24</v>
      </c>
      <c r="C54" s="64" t="s">
        <v>40</v>
      </c>
      <c r="D54" s="66" t="s">
        <v>70</v>
      </c>
      <c r="E54" s="64" t="s">
        <v>97</v>
      </c>
      <c r="F54" s="122" t="s">
        <v>98</v>
      </c>
      <c r="G54" s="123" t="s">
        <v>406</v>
      </c>
      <c r="H54" s="124">
        <v>27261</v>
      </c>
      <c r="I54" s="125">
        <f>VLOOKUP($E54,'Population All (2014)'!$D$11:$H$187,I$10,0)</f>
        <v>320762</v>
      </c>
      <c r="J54" s="126">
        <f t="shared" si="0"/>
        <v>8498.8246737456429</v>
      </c>
      <c r="K54" s="124">
        <v>28351.440000000002</v>
      </c>
      <c r="L54" s="125">
        <f>VLOOKUP($E54,'Population All (2014)'!$D$11:$H$187,L$10,0)</f>
        <v>326342.53600000002</v>
      </c>
      <c r="M54" s="126">
        <f t="shared" si="1"/>
        <v>8687.6324329354356</v>
      </c>
      <c r="N54" s="124">
        <v>27594</v>
      </c>
      <c r="O54" s="125">
        <f>VLOOKUP($E54,'Population All (2014)'!$D$11:$H$187,O$10,0)</f>
        <v>326342.53600000002</v>
      </c>
      <c r="P54" s="126">
        <f t="shared" si="2"/>
        <v>8455.5327473461803</v>
      </c>
      <c r="Q54" s="127">
        <f t="shared" si="3"/>
        <v>43.291926399462682</v>
      </c>
      <c r="R54" s="85">
        <f t="shared" si="4"/>
        <v>5.0938721601351562E-3</v>
      </c>
      <c r="S54" s="127">
        <f t="shared" si="5"/>
        <v>232.09968558925539</v>
      </c>
      <c r="T54" s="85">
        <f t="shared" si="6"/>
        <v>2.6716103309038362E-2</v>
      </c>
    </row>
    <row r="55" spans="2:20" ht="16.5" customHeight="1">
      <c r="B55" s="63" t="s">
        <v>26</v>
      </c>
      <c r="C55" s="64" t="s">
        <v>42</v>
      </c>
      <c r="D55" s="66" t="s">
        <v>64</v>
      </c>
      <c r="E55" s="64" t="s">
        <v>99</v>
      </c>
      <c r="F55" s="122" t="s">
        <v>100</v>
      </c>
      <c r="G55" s="123" t="s">
        <v>407</v>
      </c>
      <c r="H55" s="124">
        <v>25506</v>
      </c>
      <c r="I55" s="125">
        <f>VLOOKUP($E55,'Population All (2014)'!$D$11:$H$187,I$10,0)</f>
        <v>281076</v>
      </c>
      <c r="J55" s="126">
        <f t="shared" si="0"/>
        <v>9074.4140374845247</v>
      </c>
      <c r="K55" s="124">
        <v>25042</v>
      </c>
      <c r="L55" s="125">
        <f>VLOOKUP($E55,'Population All (2014)'!$D$11:$H$187,L$10,0)</f>
        <v>284328.42300000001</v>
      </c>
      <c r="M55" s="126">
        <f t="shared" si="1"/>
        <v>8807.4205651961856</v>
      </c>
      <c r="N55" s="124">
        <v>25283</v>
      </c>
      <c r="O55" s="125">
        <f>VLOOKUP($E55,'Population All (2014)'!$D$11:$H$187,O$10,0)</f>
        <v>284328.42300000001</v>
      </c>
      <c r="P55" s="126">
        <f t="shared" si="2"/>
        <v>8892.1817007369682</v>
      </c>
      <c r="Q55" s="127">
        <f t="shared" si="3"/>
        <v>182.23233674755647</v>
      </c>
      <c r="R55" s="85">
        <f t="shared" si="4"/>
        <v>2.0081994935958667E-2</v>
      </c>
      <c r="S55" s="127">
        <f t="shared" si="5"/>
        <v>-84.761135540782561</v>
      </c>
      <c r="T55" s="85">
        <f t="shared" si="6"/>
        <v>-9.6238319623033128E-3</v>
      </c>
    </row>
    <row r="56" spans="2:20" ht="16.5" customHeight="1">
      <c r="B56" s="63" t="s">
        <v>26</v>
      </c>
      <c r="C56" s="64" t="s">
        <v>44</v>
      </c>
      <c r="D56" s="66" t="s">
        <v>62</v>
      </c>
      <c r="E56" s="64" t="s">
        <v>101</v>
      </c>
      <c r="F56" s="122" t="s">
        <v>102</v>
      </c>
      <c r="G56" s="123" t="s">
        <v>406</v>
      </c>
      <c r="H56" s="124">
        <v>14732</v>
      </c>
      <c r="I56" s="125">
        <f>VLOOKUP($E56,'Population All (2014)'!$D$11:$H$187,I$10,0)</f>
        <v>442474</v>
      </c>
      <c r="J56" s="126">
        <f t="shared" si="0"/>
        <v>3329.4611660798146</v>
      </c>
      <c r="K56" s="124">
        <v>19697</v>
      </c>
      <c r="L56" s="125">
        <f>VLOOKUP($E56,'Population All (2014)'!$D$11:$H$187,L$10,0)</f>
        <v>448558.93</v>
      </c>
      <c r="M56" s="126">
        <f t="shared" si="1"/>
        <v>4391.173306927587</v>
      </c>
      <c r="N56" s="124">
        <v>15473</v>
      </c>
      <c r="O56" s="125">
        <f>VLOOKUP($E56,'Population All (2014)'!$D$11:$H$187,O$10,0)</f>
        <v>448558.93</v>
      </c>
      <c r="P56" s="126">
        <f t="shared" si="2"/>
        <v>3449.49101782457</v>
      </c>
      <c r="Q56" s="127">
        <f t="shared" si="3"/>
        <v>-120.02985174475543</v>
      </c>
      <c r="R56" s="85">
        <f t="shared" si="4"/>
        <v>-3.605083398106769E-2</v>
      </c>
      <c r="S56" s="127">
        <f t="shared" si="5"/>
        <v>941.68228910301696</v>
      </c>
      <c r="T56" s="85">
        <f t="shared" si="6"/>
        <v>0.21444890084784482</v>
      </c>
    </row>
    <row r="57" spans="2:20" ht="16.5" customHeight="1">
      <c r="B57" s="63" t="s">
        <v>24</v>
      </c>
      <c r="C57" s="64" t="s">
        <v>40</v>
      </c>
      <c r="D57" s="66" t="s">
        <v>70</v>
      </c>
      <c r="E57" s="64" t="s">
        <v>103</v>
      </c>
      <c r="F57" s="122" t="s">
        <v>104</v>
      </c>
      <c r="G57" s="123" t="s">
        <v>407</v>
      </c>
      <c r="H57" s="124">
        <v>29380.358</v>
      </c>
      <c r="I57" s="125">
        <f>VLOOKUP($E57,'Population All (2014)'!$D$11:$H$187,I$10,0)</f>
        <v>321278</v>
      </c>
      <c r="J57" s="126">
        <f t="shared" si="0"/>
        <v>9144.8396715617018</v>
      </c>
      <c r="K57" s="124">
        <v>29654.858</v>
      </c>
      <c r="L57" s="125">
        <f>VLOOKUP($E57,'Population All (2014)'!$D$11:$H$187,L$10,0)</f>
        <v>324953.83799999999</v>
      </c>
      <c r="M57" s="126">
        <f t="shared" si="1"/>
        <v>9125.8679025049714</v>
      </c>
      <c r="N57" s="124">
        <v>33685</v>
      </c>
      <c r="O57" s="125">
        <f>VLOOKUP($E57,'Population All (2014)'!$D$11:$H$187,O$10,0)</f>
        <v>324953.83799999999</v>
      </c>
      <c r="P57" s="126">
        <f t="shared" si="2"/>
        <v>10366.087751823999</v>
      </c>
      <c r="Q57" s="127">
        <f t="shared" si="3"/>
        <v>-1221.2480802622977</v>
      </c>
      <c r="R57" s="85">
        <f t="shared" si="4"/>
        <v>-0.13354505099308539</v>
      </c>
      <c r="S57" s="127">
        <f t="shared" si="5"/>
        <v>-1240.2198493190281</v>
      </c>
      <c r="T57" s="85">
        <f t="shared" si="6"/>
        <v>-0.13590157808208012</v>
      </c>
    </row>
    <row r="58" spans="2:20" ht="16.5" customHeight="1">
      <c r="B58" s="63" t="s">
        <v>26</v>
      </c>
      <c r="C58" s="64" t="s">
        <v>42</v>
      </c>
      <c r="D58" s="66" t="s">
        <v>66</v>
      </c>
      <c r="E58" s="64" t="s">
        <v>105</v>
      </c>
      <c r="F58" s="122" t="s">
        <v>106</v>
      </c>
      <c r="G58" s="123" t="s">
        <v>406</v>
      </c>
      <c r="H58" s="124">
        <v>51131</v>
      </c>
      <c r="I58" s="125">
        <f>VLOOKUP($E58,'Population All (2014)'!$D$11:$H$187,I$10,0)</f>
        <v>521922</v>
      </c>
      <c r="J58" s="126">
        <f t="shared" si="0"/>
        <v>9796.6745988864241</v>
      </c>
      <c r="K58" s="124">
        <v>52906</v>
      </c>
      <c r="L58" s="125">
        <f>VLOOKUP($E58,'Population All (2014)'!$D$11:$H$187,L$10,0)</f>
        <v>526476.29100000008</v>
      </c>
      <c r="M58" s="126">
        <f t="shared" si="1"/>
        <v>10049.075505282344</v>
      </c>
      <c r="N58" s="124">
        <v>54002</v>
      </c>
      <c r="O58" s="125">
        <f>VLOOKUP($E58,'Population All (2014)'!$D$11:$H$187,O$10,0)</f>
        <v>526476.29100000008</v>
      </c>
      <c r="P58" s="126">
        <f t="shared" si="2"/>
        <v>10257.252021250088</v>
      </c>
      <c r="Q58" s="127">
        <f t="shared" si="3"/>
        <v>-460.57742236366357</v>
      </c>
      <c r="R58" s="85">
        <f t="shared" si="4"/>
        <v>-4.7013649143354916E-2</v>
      </c>
      <c r="S58" s="127">
        <f t="shared" si="5"/>
        <v>-208.1765159677434</v>
      </c>
      <c r="T58" s="85">
        <f t="shared" si="6"/>
        <v>-2.0715986844592263E-2</v>
      </c>
    </row>
    <row r="59" spans="2:20" ht="16.5" customHeight="1">
      <c r="B59" s="63" t="s">
        <v>20</v>
      </c>
      <c r="C59" s="64" t="s">
        <v>30</v>
      </c>
      <c r="D59" s="66" t="s">
        <v>48</v>
      </c>
      <c r="E59" s="64" t="s">
        <v>107</v>
      </c>
      <c r="F59" s="122" t="s">
        <v>108</v>
      </c>
      <c r="G59" s="123" t="s">
        <v>407</v>
      </c>
      <c r="H59" s="124">
        <v>19265.75</v>
      </c>
      <c r="I59" s="125">
        <f>VLOOKUP($E59,'Population All (2014)'!$D$11:$H$187,I$10,0)</f>
        <v>187474</v>
      </c>
      <c r="J59" s="126">
        <f t="shared" si="0"/>
        <v>10276.491673512061</v>
      </c>
      <c r="K59" s="124">
        <v>18000.662499999999</v>
      </c>
      <c r="L59" s="125">
        <f>VLOOKUP($E59,'Population All (2014)'!$D$11:$H$187,L$10,0)</f>
        <v>188359.50899999999</v>
      </c>
      <c r="M59" s="126">
        <f t="shared" si="1"/>
        <v>9556.5456692712014</v>
      </c>
      <c r="N59" s="124">
        <v>18657</v>
      </c>
      <c r="O59" s="125">
        <f>VLOOKUP($E59,'Population All (2014)'!$D$11:$H$187,O$10,0)</f>
        <v>188359.50899999999</v>
      </c>
      <c r="P59" s="126">
        <f t="shared" si="2"/>
        <v>9904.9950273548438</v>
      </c>
      <c r="Q59" s="127">
        <f t="shared" si="3"/>
        <v>371.49664615721667</v>
      </c>
      <c r="R59" s="85">
        <f t="shared" si="4"/>
        <v>3.6150143255091569E-2</v>
      </c>
      <c r="S59" s="127">
        <f t="shared" si="5"/>
        <v>-348.44935808364244</v>
      </c>
      <c r="T59" s="85">
        <f t="shared" si="6"/>
        <v>-3.646185244570864E-2</v>
      </c>
    </row>
    <row r="60" spans="2:20" ht="16.5" customHeight="1">
      <c r="B60" s="63" t="s">
        <v>20</v>
      </c>
      <c r="C60" s="64" t="s">
        <v>32</v>
      </c>
      <c r="D60" s="66" t="s">
        <v>46</v>
      </c>
      <c r="E60" s="64" t="s">
        <v>109</v>
      </c>
      <c r="F60" s="122" t="s">
        <v>110</v>
      </c>
      <c r="G60" s="123" t="s">
        <v>406</v>
      </c>
      <c r="H60" s="124">
        <v>24310</v>
      </c>
      <c r="I60" s="125">
        <f>VLOOKUP($E60,'Population All (2014)'!$D$11:$H$187,I$10,0)</f>
        <v>207376</v>
      </c>
      <c r="J60" s="126">
        <f t="shared" si="0"/>
        <v>11722.668004012037</v>
      </c>
      <c r="K60" s="124">
        <v>23676</v>
      </c>
      <c r="L60" s="125">
        <f>VLOOKUP($E60,'Population All (2014)'!$D$11:$H$187,L$10,0)</f>
        <v>208372.486</v>
      </c>
      <c r="M60" s="126">
        <f t="shared" si="1"/>
        <v>11362.344642756721</v>
      </c>
      <c r="N60" s="124">
        <v>22153</v>
      </c>
      <c r="O60" s="125">
        <f>VLOOKUP($E60,'Population All (2014)'!$D$11:$H$187,O$10,0)</f>
        <v>208372.486</v>
      </c>
      <c r="P60" s="126">
        <f t="shared" si="2"/>
        <v>10631.442003336275</v>
      </c>
      <c r="Q60" s="127">
        <f t="shared" si="3"/>
        <v>1091.2260006757624</v>
      </c>
      <c r="R60" s="85">
        <f t="shared" si="4"/>
        <v>9.3086829747485347E-2</v>
      </c>
      <c r="S60" s="127">
        <f t="shared" si="5"/>
        <v>730.90263942044658</v>
      </c>
      <c r="T60" s="85">
        <f t="shared" si="6"/>
        <v>6.4326744382497067E-2</v>
      </c>
    </row>
    <row r="61" spans="2:20" ht="16.5" customHeight="1">
      <c r="B61" s="63" t="s">
        <v>22</v>
      </c>
      <c r="C61" s="64" t="s">
        <v>38</v>
      </c>
      <c r="D61" s="66" t="s">
        <v>60</v>
      </c>
      <c r="E61" s="64" t="s">
        <v>111</v>
      </c>
      <c r="F61" s="122" t="s">
        <v>112</v>
      </c>
      <c r="G61" s="123" t="s">
        <v>407</v>
      </c>
      <c r="H61" s="124">
        <v>56878</v>
      </c>
      <c r="I61" s="125">
        <f>VLOOKUP($E61,'Population All (2014)'!$D$11:$H$187,I$10,0)</f>
        <v>639818</v>
      </c>
      <c r="J61" s="126">
        <f t="shared" si="0"/>
        <v>8889.7155128489667</v>
      </c>
      <c r="K61" s="124">
        <v>56148</v>
      </c>
      <c r="L61" s="125">
        <f>VLOOKUP($E61,'Population All (2014)'!$D$11:$H$187,L$10,0)</f>
        <v>646673.04700000002</v>
      </c>
      <c r="M61" s="126">
        <f t="shared" si="1"/>
        <v>8682.5947455948317</v>
      </c>
      <c r="N61" s="124">
        <v>62029</v>
      </c>
      <c r="O61" s="125">
        <f>VLOOKUP($E61,'Population All (2014)'!$D$11:$H$187,O$10,0)</f>
        <v>646673.04700000002</v>
      </c>
      <c r="P61" s="126">
        <f t="shared" si="2"/>
        <v>9592.0187624581795</v>
      </c>
      <c r="Q61" s="127">
        <f t="shared" si="3"/>
        <v>-702.3032496092128</v>
      </c>
      <c r="R61" s="85">
        <f t="shared" si="4"/>
        <v>-7.9001768796101712E-2</v>
      </c>
      <c r="S61" s="127">
        <f t="shared" si="5"/>
        <v>-909.42401686334779</v>
      </c>
      <c r="T61" s="85">
        <f t="shared" si="6"/>
        <v>-0.10474104153309122</v>
      </c>
    </row>
    <row r="62" spans="2:20" ht="16.5" customHeight="1">
      <c r="B62" s="63" t="s">
        <v>24</v>
      </c>
      <c r="C62" s="64" t="s">
        <v>40</v>
      </c>
      <c r="D62" s="66" t="s">
        <v>70</v>
      </c>
      <c r="E62" s="64" t="s">
        <v>113</v>
      </c>
      <c r="F62" s="122" t="s">
        <v>114</v>
      </c>
      <c r="G62" s="123" t="s">
        <v>407</v>
      </c>
      <c r="H62" s="124">
        <v>17681</v>
      </c>
      <c r="I62" s="125">
        <f>VLOOKUP($E62,'Population All (2014)'!$D$11:$H$187,I$10,0)</f>
        <v>234846</v>
      </c>
      <c r="J62" s="126">
        <f t="shared" si="0"/>
        <v>7528.7635301431583</v>
      </c>
      <c r="K62" s="124">
        <v>17055</v>
      </c>
      <c r="L62" s="125">
        <f>VLOOKUP($E62,'Population All (2014)'!$D$11:$H$187,L$10,0)</f>
        <v>242732.408</v>
      </c>
      <c r="M62" s="126">
        <f t="shared" si="1"/>
        <v>7026.2558430187046</v>
      </c>
      <c r="N62" s="124">
        <v>18765</v>
      </c>
      <c r="O62" s="125">
        <f>VLOOKUP($E62,'Population All (2014)'!$D$11:$H$187,O$10,0)</f>
        <v>242732.408</v>
      </c>
      <c r="P62" s="126">
        <f t="shared" si="2"/>
        <v>7730.7353206828484</v>
      </c>
      <c r="Q62" s="127">
        <f t="shared" si="3"/>
        <v>-201.97179053969012</v>
      </c>
      <c r="R62" s="85">
        <f t="shared" si="4"/>
        <v>-2.6826688038620022E-2</v>
      </c>
      <c r="S62" s="127">
        <f t="shared" si="5"/>
        <v>-704.47947766414381</v>
      </c>
      <c r="T62" s="85">
        <f t="shared" si="6"/>
        <v>-0.10026385224274396</v>
      </c>
    </row>
    <row r="63" spans="2:20" ht="16.5" customHeight="1">
      <c r="B63" s="63" t="s">
        <v>22</v>
      </c>
      <c r="C63" s="64" t="s">
        <v>38</v>
      </c>
      <c r="D63" s="66" t="s">
        <v>58</v>
      </c>
      <c r="E63" s="64" t="s">
        <v>115</v>
      </c>
      <c r="F63" s="122" t="s">
        <v>116</v>
      </c>
      <c r="G63" s="123" t="s">
        <v>407</v>
      </c>
      <c r="H63" s="124">
        <v>23596</v>
      </c>
      <c r="I63" s="125">
        <f>VLOOKUP($E63,'Population All (2014)'!$D$11:$H$187,I$10,0)</f>
        <v>269076</v>
      </c>
      <c r="J63" s="126">
        <f t="shared" si="0"/>
        <v>8769.2696487237808</v>
      </c>
      <c r="K63" s="124">
        <v>23242</v>
      </c>
      <c r="L63" s="125">
        <f>VLOOKUP($E63,'Population All (2014)'!$D$11:$H$187,L$10,0)</f>
        <v>273191.04499999998</v>
      </c>
      <c r="M63" s="126">
        <f t="shared" si="1"/>
        <v>8507.5995078828437</v>
      </c>
      <c r="N63" s="124">
        <v>25616</v>
      </c>
      <c r="O63" s="125">
        <f>VLOOKUP($E63,'Population All (2014)'!$D$11:$H$187,O$10,0)</f>
        <v>273191.04499999998</v>
      </c>
      <c r="P63" s="126">
        <f t="shared" si="2"/>
        <v>9376.5884602842689</v>
      </c>
      <c r="Q63" s="127">
        <f t="shared" si="3"/>
        <v>-607.31881156048803</v>
      </c>
      <c r="R63" s="85">
        <f t="shared" si="4"/>
        <v>-6.9255346897546144E-2</v>
      </c>
      <c r="S63" s="127">
        <f t="shared" si="5"/>
        <v>-868.98895240142519</v>
      </c>
      <c r="T63" s="85">
        <f t="shared" si="6"/>
        <v>-0.10214267274761235</v>
      </c>
    </row>
    <row r="64" spans="2:20" ht="16.5" customHeight="1">
      <c r="B64" s="63" t="s">
        <v>20</v>
      </c>
      <c r="C64" s="64" t="s">
        <v>30</v>
      </c>
      <c r="D64" s="66" t="s">
        <v>52</v>
      </c>
      <c r="E64" s="64" t="s">
        <v>117</v>
      </c>
      <c r="F64" s="122" t="s">
        <v>118</v>
      </c>
      <c r="G64" s="123" t="s">
        <v>407</v>
      </c>
      <c r="H64" s="124">
        <v>41656</v>
      </c>
      <c r="I64" s="125">
        <f>VLOOKUP($E64,'Population All (2014)'!$D$11:$H$187,I$10,0)</f>
        <v>374179</v>
      </c>
      <c r="J64" s="126">
        <f t="shared" si="0"/>
        <v>11132.639725906585</v>
      </c>
      <c r="K64" s="124">
        <v>40108</v>
      </c>
      <c r="L64" s="125">
        <f>VLOOKUP($E64,'Population All (2014)'!$D$11:$H$187,L$10,0)</f>
        <v>375403.924</v>
      </c>
      <c r="M64" s="126">
        <f t="shared" si="1"/>
        <v>10683.958647166406</v>
      </c>
      <c r="N64" s="124">
        <v>43415</v>
      </c>
      <c r="O64" s="125">
        <f>VLOOKUP($E64,'Population All (2014)'!$D$11:$H$187,O$10,0)</f>
        <v>375403.924</v>
      </c>
      <c r="P64" s="126">
        <f t="shared" si="2"/>
        <v>11564.876450252556</v>
      </c>
      <c r="Q64" s="127">
        <f t="shared" si="3"/>
        <v>-432.23672434597029</v>
      </c>
      <c r="R64" s="85">
        <f t="shared" si="4"/>
        <v>-3.8826076742618308E-2</v>
      </c>
      <c r="S64" s="127">
        <f t="shared" si="5"/>
        <v>-880.91780308614943</v>
      </c>
      <c r="T64" s="85">
        <f t="shared" si="6"/>
        <v>-8.2452378577839783E-2</v>
      </c>
    </row>
    <row r="65" spans="2:20" ht="16.5" customHeight="1">
      <c r="B65" s="63" t="s">
        <v>20</v>
      </c>
      <c r="C65" s="64" t="s">
        <v>30</v>
      </c>
      <c r="D65" s="66" t="s">
        <v>52</v>
      </c>
      <c r="E65" s="64" t="s">
        <v>119</v>
      </c>
      <c r="F65" s="122" t="s">
        <v>120</v>
      </c>
      <c r="G65" s="123" t="s">
        <v>407</v>
      </c>
      <c r="H65" s="124">
        <v>37720</v>
      </c>
      <c r="I65" s="125">
        <f>VLOOKUP($E65,'Population All (2014)'!$D$11:$H$187,I$10,0)</f>
        <v>332210</v>
      </c>
      <c r="J65" s="126">
        <f t="shared" si="0"/>
        <v>11354.263869239338</v>
      </c>
      <c r="K65" s="124">
        <v>36453</v>
      </c>
      <c r="L65" s="125">
        <f>VLOOKUP($E65,'Population All (2014)'!$D$11:$H$187,L$10,0)</f>
        <v>332996.24699999997</v>
      </c>
      <c r="M65" s="126">
        <f t="shared" si="1"/>
        <v>10946.970222159893</v>
      </c>
      <c r="N65" s="124">
        <v>39084</v>
      </c>
      <c r="O65" s="125">
        <f>VLOOKUP($E65,'Population All (2014)'!$D$11:$H$187,O$10,0)</f>
        <v>332996.24699999997</v>
      </c>
      <c r="P65" s="126">
        <f t="shared" si="2"/>
        <v>11737.069216879192</v>
      </c>
      <c r="Q65" s="127">
        <f t="shared" si="3"/>
        <v>-382.80534763985452</v>
      </c>
      <c r="R65" s="85">
        <f t="shared" si="4"/>
        <v>-3.3714677767612951E-2</v>
      </c>
      <c r="S65" s="127">
        <f t="shared" si="5"/>
        <v>-790.0989947192993</v>
      </c>
      <c r="T65" s="85">
        <f t="shared" si="6"/>
        <v>-7.2175129618961248E-2</v>
      </c>
    </row>
    <row r="66" spans="2:20" ht="16.5" customHeight="1">
      <c r="B66" s="63" t="s">
        <v>24</v>
      </c>
      <c r="C66" s="64" t="s">
        <v>40</v>
      </c>
      <c r="D66" s="66" t="s">
        <v>70</v>
      </c>
      <c r="E66" s="64" t="s">
        <v>121</v>
      </c>
      <c r="F66" s="122" t="s">
        <v>122</v>
      </c>
      <c r="G66" s="123" t="s">
        <v>406</v>
      </c>
      <c r="H66" s="124">
        <v>568</v>
      </c>
      <c r="I66" s="125">
        <f>VLOOKUP($E66,'Population All (2014)'!$D$11:$H$187,I$10,0)</f>
        <v>8072</v>
      </c>
      <c r="J66" s="126">
        <f t="shared" si="0"/>
        <v>7036.6699702675924</v>
      </c>
      <c r="K66" s="124">
        <v>562.45956654009944</v>
      </c>
      <c r="L66" s="125">
        <f>VLOOKUP($E66,'Population All (2014)'!$D$11:$H$187,L$10,0)</f>
        <v>8436.8979999999992</v>
      </c>
      <c r="M66" s="126">
        <f t="shared" si="1"/>
        <v>6666.6631093572487</v>
      </c>
      <c r="N66" s="124">
        <v>443</v>
      </c>
      <c r="O66" s="125">
        <f>VLOOKUP($E66,'Population All (2014)'!$D$11:$H$187,O$10,0)</f>
        <v>8436.8979999999992</v>
      </c>
      <c r="P66" s="126">
        <f t="shared" si="2"/>
        <v>5250.7450013026119</v>
      </c>
      <c r="Q66" s="127">
        <f t="shared" si="3"/>
        <v>1785.9249689649805</v>
      </c>
      <c r="R66" s="85">
        <f t="shared" si="4"/>
        <v>0.2538025765754458</v>
      </c>
      <c r="S66" s="127">
        <f t="shared" si="5"/>
        <v>1415.9181080546368</v>
      </c>
      <c r="T66" s="85">
        <f t="shared" si="6"/>
        <v>0.21238782953757945</v>
      </c>
    </row>
    <row r="67" spans="2:20" ht="16.5" customHeight="1">
      <c r="B67" s="63" t="s">
        <v>26</v>
      </c>
      <c r="C67" s="64" t="s">
        <v>44</v>
      </c>
      <c r="D67" s="66" t="s">
        <v>62</v>
      </c>
      <c r="E67" s="64" t="s">
        <v>123</v>
      </c>
      <c r="F67" s="122" t="s">
        <v>124</v>
      </c>
      <c r="G67" s="123" t="s">
        <v>407</v>
      </c>
      <c r="H67" s="124">
        <v>52874</v>
      </c>
      <c r="I67" s="125">
        <f>VLOOKUP($E67,'Population All (2014)'!$D$11:$H$187,I$10,0)</f>
        <v>547615</v>
      </c>
      <c r="J67" s="126">
        <f t="shared" si="0"/>
        <v>9655.3235393479008</v>
      </c>
      <c r="K67" s="124">
        <v>51497</v>
      </c>
      <c r="L67" s="125">
        <f>VLOOKUP($E67,'Population All (2014)'!$D$11:$H$187,L$10,0)</f>
        <v>551804.51500000001</v>
      </c>
      <c r="M67" s="126">
        <f t="shared" si="1"/>
        <v>9332.4716634476972</v>
      </c>
      <c r="N67" s="124">
        <v>54311</v>
      </c>
      <c r="O67" s="125">
        <f>VLOOKUP($E67,'Population All (2014)'!$D$11:$H$187,O$10,0)</f>
        <v>551804.51500000001</v>
      </c>
      <c r="P67" s="126">
        <f t="shared" si="2"/>
        <v>9842.4348702547304</v>
      </c>
      <c r="Q67" s="127">
        <f t="shared" si="3"/>
        <v>-187.11133090682961</v>
      </c>
      <c r="R67" s="85">
        <f t="shared" si="4"/>
        <v>-1.937908451687852E-2</v>
      </c>
      <c r="S67" s="127">
        <f t="shared" si="5"/>
        <v>-509.9632068070332</v>
      </c>
      <c r="T67" s="85">
        <f t="shared" si="6"/>
        <v>-5.4643959842320844E-2</v>
      </c>
    </row>
    <row r="68" spans="2:20" ht="16.5" customHeight="1">
      <c r="B68" s="63" t="s">
        <v>20</v>
      </c>
      <c r="C68" s="64" t="s">
        <v>28</v>
      </c>
      <c r="D68" s="66" t="s">
        <v>50</v>
      </c>
      <c r="E68" s="64" t="s">
        <v>125</v>
      </c>
      <c r="F68" s="122" t="s">
        <v>126</v>
      </c>
      <c r="G68" s="123" t="s">
        <v>407</v>
      </c>
      <c r="H68" s="124">
        <v>63648</v>
      </c>
      <c r="I68" s="125">
        <f>VLOOKUP($E68,'Population All (2014)'!$D$11:$H$187,I$10,0)</f>
        <v>517773</v>
      </c>
      <c r="J68" s="126">
        <f t="shared" si="0"/>
        <v>12292.645618832963</v>
      </c>
      <c r="K68" s="124">
        <v>61420.104999999996</v>
      </c>
      <c r="L68" s="125">
        <f>VLOOKUP($E68,'Population All (2014)'!$D$11:$H$187,L$10,0)</f>
        <v>519942.08299999998</v>
      </c>
      <c r="M68" s="126">
        <f t="shared" si="1"/>
        <v>11812.874358161926</v>
      </c>
      <c r="N68" s="124">
        <v>61612</v>
      </c>
      <c r="O68" s="125">
        <f>VLOOKUP($E68,'Population All (2014)'!$D$11:$H$187,O$10,0)</f>
        <v>519942.08299999998</v>
      </c>
      <c r="P68" s="126">
        <f t="shared" si="2"/>
        <v>11849.781353435859</v>
      </c>
      <c r="Q68" s="127">
        <f t="shared" si="3"/>
        <v>442.86426539710374</v>
      </c>
      <c r="R68" s="85">
        <f t="shared" si="4"/>
        <v>3.6026765850844425E-2</v>
      </c>
      <c r="S68" s="127">
        <f t="shared" si="5"/>
        <v>-36.906995273933717</v>
      </c>
      <c r="T68" s="85">
        <f t="shared" si="6"/>
        <v>-3.1243027018596358E-3</v>
      </c>
    </row>
    <row r="69" spans="2:20" ht="16.5" customHeight="1">
      <c r="B69" s="63" t="s">
        <v>22</v>
      </c>
      <c r="C69" s="64" t="s">
        <v>36</v>
      </c>
      <c r="D69" s="66" t="s">
        <v>56</v>
      </c>
      <c r="E69" s="64" t="s">
        <v>127</v>
      </c>
      <c r="F69" s="122" t="s">
        <v>128</v>
      </c>
      <c r="G69" s="123" t="s">
        <v>407</v>
      </c>
      <c r="H69" s="124">
        <v>33087</v>
      </c>
      <c r="I69" s="125">
        <f>VLOOKUP($E69,'Population All (2014)'!$D$11:$H$187,I$10,0)</f>
        <v>337428</v>
      </c>
      <c r="J69" s="126">
        <f t="shared" si="0"/>
        <v>9805.6474270066501</v>
      </c>
      <c r="K69" s="124">
        <v>31809.523999999998</v>
      </c>
      <c r="L69" s="125">
        <f>VLOOKUP($E69,'Population All (2014)'!$D$11:$H$187,L$10,0)</f>
        <v>344661.14</v>
      </c>
      <c r="M69" s="126">
        <f t="shared" si="1"/>
        <v>9229.216847597032</v>
      </c>
      <c r="N69" s="124">
        <v>34706</v>
      </c>
      <c r="O69" s="125">
        <f>VLOOKUP($E69,'Population All (2014)'!$D$11:$H$187,O$10,0)</f>
        <v>344661.14</v>
      </c>
      <c r="P69" s="126">
        <f t="shared" si="2"/>
        <v>10069.600535761008</v>
      </c>
      <c r="Q69" s="127">
        <f t="shared" si="3"/>
        <v>-263.95310875435825</v>
      </c>
      <c r="R69" s="85">
        <f t="shared" si="4"/>
        <v>-2.6918478429826094E-2</v>
      </c>
      <c r="S69" s="127">
        <f t="shared" si="5"/>
        <v>-840.38368816397633</v>
      </c>
      <c r="T69" s="85">
        <f t="shared" si="6"/>
        <v>-9.1056879694270385E-2</v>
      </c>
    </row>
    <row r="70" spans="2:20" ht="16.5" customHeight="1">
      <c r="B70" s="63" t="s">
        <v>24</v>
      </c>
      <c r="C70" s="64" t="s">
        <v>40</v>
      </c>
      <c r="D70" s="66" t="s">
        <v>70</v>
      </c>
      <c r="E70" s="64" t="s">
        <v>129</v>
      </c>
      <c r="F70" s="122" t="s">
        <v>130</v>
      </c>
      <c r="G70" s="123" t="s">
        <v>406</v>
      </c>
      <c r="H70" s="124">
        <v>37768.046000000002</v>
      </c>
      <c r="I70" s="125">
        <f>VLOOKUP($E70,'Population All (2014)'!$D$11:$H$187,I$10,0)</f>
        <v>376040</v>
      </c>
      <c r="J70" s="126">
        <f t="shared" si="0"/>
        <v>10043.624614402725</v>
      </c>
      <c r="K70" s="124">
        <v>37106.697695000003</v>
      </c>
      <c r="L70" s="125">
        <f>VLOOKUP($E70,'Population All (2014)'!$D$11:$H$187,L$10,0)</f>
        <v>380939.962</v>
      </c>
      <c r="M70" s="126">
        <f t="shared" si="1"/>
        <v>9740.8256934198998</v>
      </c>
      <c r="N70" s="124">
        <v>38403</v>
      </c>
      <c r="O70" s="125">
        <f>VLOOKUP($E70,'Population All (2014)'!$D$11:$H$187,O$10,0)</f>
        <v>380939.962</v>
      </c>
      <c r="P70" s="126">
        <f t="shared" si="2"/>
        <v>10081.116141865947</v>
      </c>
      <c r="Q70" s="127">
        <f t="shared" si="3"/>
        <v>-37.491527463222155</v>
      </c>
      <c r="R70" s="85">
        <f t="shared" si="4"/>
        <v>-3.7328682525090279E-3</v>
      </c>
      <c r="S70" s="127">
        <f t="shared" si="5"/>
        <v>-340.29044844604687</v>
      </c>
      <c r="T70" s="85">
        <f t="shared" si="6"/>
        <v>-3.4934456190497183E-2</v>
      </c>
    </row>
    <row r="71" spans="2:20" ht="16.5" customHeight="1">
      <c r="B71" s="63" t="s">
        <v>20</v>
      </c>
      <c r="C71" s="64" t="s">
        <v>30</v>
      </c>
      <c r="D71" s="66" t="s">
        <v>50</v>
      </c>
      <c r="E71" s="64" t="s">
        <v>131</v>
      </c>
      <c r="F71" s="122" t="s">
        <v>132</v>
      </c>
      <c r="G71" s="123" t="s">
        <v>407</v>
      </c>
      <c r="H71" s="124">
        <v>55781</v>
      </c>
      <c r="I71" s="125">
        <f>VLOOKUP($E71,'Population All (2014)'!$D$11:$H$187,I$10,0)</f>
        <v>497874</v>
      </c>
      <c r="J71" s="126">
        <f t="shared" si="0"/>
        <v>11203.838722246996</v>
      </c>
      <c r="K71" s="124">
        <v>54931</v>
      </c>
      <c r="L71" s="125">
        <f>VLOOKUP($E71,'Population All (2014)'!$D$11:$H$187,L$10,0)</f>
        <v>497042.94400000002</v>
      </c>
      <c r="M71" s="126">
        <f t="shared" si="1"/>
        <v>11051.560164588112</v>
      </c>
      <c r="N71" s="124">
        <v>54556</v>
      </c>
      <c r="O71" s="125">
        <f>VLOOKUP($E71,'Population All (2014)'!$D$11:$H$187,O$10,0)</f>
        <v>497042.94400000002</v>
      </c>
      <c r="P71" s="126">
        <f t="shared" si="2"/>
        <v>10976.113967327539</v>
      </c>
      <c r="Q71" s="127">
        <f t="shared" si="3"/>
        <v>227.72475491945625</v>
      </c>
      <c r="R71" s="85">
        <f t="shared" si="4"/>
        <v>2.032560094490406E-2</v>
      </c>
      <c r="S71" s="127">
        <f t="shared" si="5"/>
        <v>75.446197260573172</v>
      </c>
      <c r="T71" s="85">
        <f t="shared" si="6"/>
        <v>6.8267462816988629E-3</v>
      </c>
    </row>
    <row r="72" spans="2:20" ht="16.5" customHeight="1">
      <c r="B72" s="63" t="s">
        <v>20</v>
      </c>
      <c r="C72" s="64" t="s">
        <v>28</v>
      </c>
      <c r="D72" s="66" t="s">
        <v>50</v>
      </c>
      <c r="E72" s="64" t="s">
        <v>133</v>
      </c>
      <c r="F72" s="122" t="s">
        <v>134</v>
      </c>
      <c r="G72" s="123" t="s">
        <v>407</v>
      </c>
      <c r="H72" s="124">
        <v>13274</v>
      </c>
      <c r="I72" s="125">
        <f>VLOOKUP($E72,'Population All (2014)'!$D$11:$H$187,I$10,0)</f>
        <v>105367</v>
      </c>
      <c r="J72" s="126">
        <f t="shared" si="0"/>
        <v>12597.872199075613</v>
      </c>
      <c r="K72" s="124">
        <v>12712</v>
      </c>
      <c r="L72" s="125">
        <f>VLOOKUP($E72,'Population All (2014)'!$D$11:$H$187,L$10,0)</f>
        <v>105406.322</v>
      </c>
      <c r="M72" s="126">
        <f t="shared" si="1"/>
        <v>12059.997691599561</v>
      </c>
      <c r="N72" s="124">
        <v>13149</v>
      </c>
      <c r="O72" s="125">
        <f>VLOOKUP($E72,'Population All (2014)'!$D$11:$H$187,O$10,0)</f>
        <v>105406.322</v>
      </c>
      <c r="P72" s="126">
        <f t="shared" si="2"/>
        <v>12474.583829990766</v>
      </c>
      <c r="Q72" s="127">
        <f t="shared" si="3"/>
        <v>123.28836908484664</v>
      </c>
      <c r="R72" s="85">
        <f t="shared" si="4"/>
        <v>9.7864438642180467E-3</v>
      </c>
      <c r="S72" s="127">
        <f t="shared" si="5"/>
        <v>-414.58613839120517</v>
      </c>
      <c r="T72" s="85">
        <f t="shared" si="6"/>
        <v>-3.437696664568906E-2</v>
      </c>
    </row>
    <row r="73" spans="2:20" ht="16.5" customHeight="1">
      <c r="B73" s="63" t="s">
        <v>22</v>
      </c>
      <c r="C73" s="64" t="s">
        <v>34</v>
      </c>
      <c r="D73" s="66" t="s">
        <v>54</v>
      </c>
      <c r="E73" s="64" t="s">
        <v>135</v>
      </c>
      <c r="F73" s="122" t="s">
        <v>136</v>
      </c>
      <c r="G73" s="123" t="s">
        <v>407</v>
      </c>
      <c r="H73" s="124">
        <v>28130</v>
      </c>
      <c r="I73" s="125">
        <f>VLOOKUP($E73,'Population All (2014)'!$D$11:$H$187,I$10,0)</f>
        <v>252463</v>
      </c>
      <c r="J73" s="126">
        <f t="shared" si="0"/>
        <v>11142.226781746236</v>
      </c>
      <c r="K73" s="124">
        <v>26928</v>
      </c>
      <c r="L73" s="125">
        <f>VLOOKUP($E73,'Population All (2014)'!$D$11:$H$187,L$10,0)</f>
        <v>254556.16399999999</v>
      </c>
      <c r="M73" s="126">
        <f t="shared" si="1"/>
        <v>10578.412078836951</v>
      </c>
      <c r="N73" s="124">
        <v>27842</v>
      </c>
      <c r="O73" s="125">
        <f>VLOOKUP($E73,'Population All (2014)'!$D$11:$H$187,O$10,0)</f>
        <v>254556.16399999999</v>
      </c>
      <c r="P73" s="126">
        <f t="shared" si="2"/>
        <v>10937.468400883037</v>
      </c>
      <c r="Q73" s="127">
        <f t="shared" si="3"/>
        <v>204.75838086319891</v>
      </c>
      <c r="R73" s="85">
        <f t="shared" si="4"/>
        <v>1.8376791719824311E-2</v>
      </c>
      <c r="S73" s="127">
        <f t="shared" si="5"/>
        <v>-359.05632204608628</v>
      </c>
      <c r="T73" s="85">
        <f t="shared" si="6"/>
        <v>-3.3942364824717901E-2</v>
      </c>
    </row>
    <row r="74" spans="2:20" ht="16.5" customHeight="1">
      <c r="B74" s="63" t="s">
        <v>22</v>
      </c>
      <c r="C74" s="64" t="s">
        <v>34</v>
      </c>
      <c r="D74" s="66" t="s">
        <v>54</v>
      </c>
      <c r="E74" s="64" t="s">
        <v>137</v>
      </c>
      <c r="F74" s="122" t="s">
        <v>138</v>
      </c>
      <c r="G74" s="123" t="s">
        <v>407</v>
      </c>
      <c r="H74" s="124">
        <v>94442.881315476596</v>
      </c>
      <c r="I74" s="125">
        <f>VLOOKUP($E74,'Population All (2014)'!$D$11:$H$187,I$10,0)</f>
        <v>779804</v>
      </c>
      <c r="J74" s="126">
        <f t="shared" si="0"/>
        <v>12111.105010422696</v>
      </c>
      <c r="K74" s="124">
        <v>90262.456217109677</v>
      </c>
      <c r="L74" s="125">
        <f>VLOOKUP($E74,'Population All (2014)'!$D$11:$H$187,L$10,0)</f>
        <v>782382.09500000009</v>
      </c>
      <c r="M74" s="126">
        <f t="shared" si="1"/>
        <v>11536.876520302994</v>
      </c>
      <c r="N74" s="124">
        <v>90917.09</v>
      </c>
      <c r="O74" s="125">
        <f>VLOOKUP($E74,'Population All (2014)'!$D$11:$H$187,O$10,0)</f>
        <v>782382.09500000009</v>
      </c>
      <c r="P74" s="126">
        <f t="shared" si="2"/>
        <v>11620.548397135799</v>
      </c>
      <c r="Q74" s="127">
        <f t="shared" si="3"/>
        <v>490.55661328689712</v>
      </c>
      <c r="R74" s="85">
        <f t="shared" si="4"/>
        <v>4.050469489486954E-2</v>
      </c>
      <c r="S74" s="127">
        <f t="shared" si="5"/>
        <v>-83.671876832804628</v>
      </c>
      <c r="T74" s="85">
        <f t="shared" si="6"/>
        <v>-7.2525589301017448E-3</v>
      </c>
    </row>
    <row r="75" spans="2:20" ht="16.5" customHeight="1">
      <c r="B75" s="63" t="s">
        <v>26</v>
      </c>
      <c r="C75" s="64" t="s">
        <v>44</v>
      </c>
      <c r="D75" s="66" t="s">
        <v>62</v>
      </c>
      <c r="E75" s="64" t="s">
        <v>139</v>
      </c>
      <c r="F75" s="122" t="s">
        <v>140</v>
      </c>
      <c r="G75" s="123" t="s">
        <v>407</v>
      </c>
      <c r="H75" s="124">
        <v>81729</v>
      </c>
      <c r="I75" s="125">
        <f>VLOOKUP($E75,'Population All (2014)'!$D$11:$H$187,I$10,0)</f>
        <v>765302</v>
      </c>
      <c r="J75" s="126">
        <f t="shared" si="0"/>
        <v>10679.313525902193</v>
      </c>
      <c r="K75" s="124">
        <v>76437</v>
      </c>
      <c r="L75" s="125">
        <f>VLOOKUP($E75,'Population All (2014)'!$D$11:$H$187,L$10,0)</f>
        <v>769796.87300000002</v>
      </c>
      <c r="M75" s="126">
        <f t="shared" si="1"/>
        <v>9929.5025325466613</v>
      </c>
      <c r="N75" s="124">
        <v>81381</v>
      </c>
      <c r="O75" s="125">
        <f>VLOOKUP($E75,'Population All (2014)'!$D$11:$H$187,O$10,0)</f>
        <v>769796.87300000002</v>
      </c>
      <c r="P75" s="126">
        <f t="shared" si="2"/>
        <v>10571.749880309009</v>
      </c>
      <c r="Q75" s="127">
        <f t="shared" si="3"/>
        <v>107.56364559318354</v>
      </c>
      <c r="R75" s="85">
        <f t="shared" si="4"/>
        <v>1.0072149799918578E-2</v>
      </c>
      <c r="S75" s="127">
        <f t="shared" si="5"/>
        <v>-642.247347762348</v>
      </c>
      <c r="T75" s="85">
        <f t="shared" si="6"/>
        <v>-6.4680717453589096E-2</v>
      </c>
    </row>
    <row r="76" spans="2:20" ht="16.5" customHeight="1">
      <c r="B76" s="63" t="s">
        <v>20</v>
      </c>
      <c r="C76" s="64" t="s">
        <v>32</v>
      </c>
      <c r="D76" s="66" t="s">
        <v>46</v>
      </c>
      <c r="E76" s="64" t="s">
        <v>141</v>
      </c>
      <c r="F76" s="122" t="s">
        <v>142</v>
      </c>
      <c r="G76" s="123" t="s">
        <v>406</v>
      </c>
      <c r="H76" s="124">
        <v>37820</v>
      </c>
      <c r="I76" s="125">
        <f>VLOOKUP($E76,'Population All (2014)'!$D$11:$H$187,I$10,0)</f>
        <v>304185</v>
      </c>
      <c r="J76" s="126">
        <f t="shared" si="0"/>
        <v>12433.223202985026</v>
      </c>
      <c r="K76" s="124">
        <v>36496</v>
      </c>
      <c r="L76" s="125">
        <f>VLOOKUP($E76,'Population All (2014)'!$D$11:$H$187,L$10,0)</f>
        <v>304481.95899999997</v>
      </c>
      <c r="M76" s="126">
        <f t="shared" si="1"/>
        <v>11986.260243418888</v>
      </c>
      <c r="N76" s="124">
        <v>37392</v>
      </c>
      <c r="O76" s="125">
        <f>VLOOKUP($E76,'Population All (2014)'!$D$11:$H$187,O$10,0)</f>
        <v>304481.95899999997</v>
      </c>
      <c r="P76" s="126">
        <f t="shared" si="2"/>
        <v>12280.530551893882</v>
      </c>
      <c r="Q76" s="127">
        <f t="shared" si="3"/>
        <v>152.69265109114349</v>
      </c>
      <c r="R76" s="85">
        <f t="shared" si="4"/>
        <v>1.2281019056625988E-2</v>
      </c>
      <c r="S76" s="127">
        <f t="shared" si="5"/>
        <v>-294.27030847499373</v>
      </c>
      <c r="T76" s="85">
        <f t="shared" si="6"/>
        <v>-2.4550635686102693E-2</v>
      </c>
    </row>
    <row r="77" spans="2:20" ht="16.5" customHeight="1">
      <c r="B77" s="63" t="s">
        <v>26</v>
      </c>
      <c r="C77" s="64" t="s">
        <v>44</v>
      </c>
      <c r="D77" s="66" t="s">
        <v>68</v>
      </c>
      <c r="E77" s="64" t="s">
        <v>143</v>
      </c>
      <c r="F77" s="122" t="s">
        <v>144</v>
      </c>
      <c r="G77" s="123" t="s">
        <v>407</v>
      </c>
      <c r="H77" s="124">
        <v>44337</v>
      </c>
      <c r="I77" s="125">
        <f>VLOOKUP($E77,'Population All (2014)'!$D$11:$H$187,I$10,0)</f>
        <v>418269</v>
      </c>
      <c r="J77" s="126">
        <f t="shared" si="0"/>
        <v>10600.116193167556</v>
      </c>
      <c r="K77" s="124">
        <v>40927</v>
      </c>
      <c r="L77" s="125">
        <f>VLOOKUP($E77,'Population All (2014)'!$D$11:$H$187,L$10,0)</f>
        <v>419647.19900000002</v>
      </c>
      <c r="M77" s="126">
        <f t="shared" si="1"/>
        <v>9752.716114280558</v>
      </c>
      <c r="N77" s="124">
        <v>50103</v>
      </c>
      <c r="O77" s="125">
        <f>VLOOKUP($E77,'Population All (2014)'!$D$11:$H$187,O$10,0)</f>
        <v>419647.19900000002</v>
      </c>
      <c r="P77" s="126">
        <f t="shared" si="2"/>
        <v>11939.314767117032</v>
      </c>
      <c r="Q77" s="127">
        <f t="shared" si="3"/>
        <v>-1339.1985739494758</v>
      </c>
      <c r="R77" s="85">
        <f t="shared" si="4"/>
        <v>-0.12633810323821484</v>
      </c>
      <c r="S77" s="127">
        <f t="shared" si="5"/>
        <v>-2186.5986528364738</v>
      </c>
      <c r="T77" s="85">
        <f t="shared" si="6"/>
        <v>-0.22420407066239881</v>
      </c>
    </row>
    <row r="78" spans="2:20" ht="16.5" customHeight="1">
      <c r="B78" s="63" t="s">
        <v>22</v>
      </c>
      <c r="C78" s="64" t="s">
        <v>36</v>
      </c>
      <c r="D78" s="66" t="s">
        <v>56</v>
      </c>
      <c r="E78" s="64" t="s">
        <v>145</v>
      </c>
      <c r="F78" s="122" t="s">
        <v>146</v>
      </c>
      <c r="G78" s="123" t="s">
        <v>407</v>
      </c>
      <c r="H78" s="124">
        <v>40284</v>
      </c>
      <c r="I78" s="125">
        <f>VLOOKUP($E78,'Population All (2014)'!$D$11:$H$187,I$10,0)</f>
        <v>315799</v>
      </c>
      <c r="J78" s="126">
        <f t="shared" si="0"/>
        <v>12756.215187508509</v>
      </c>
      <c r="K78" s="124">
        <v>37466</v>
      </c>
      <c r="L78" s="125">
        <f>VLOOKUP($E78,'Population All (2014)'!$D$11:$H$187,L$10,0)</f>
        <v>316264.21500000003</v>
      </c>
      <c r="M78" s="126">
        <f t="shared" si="1"/>
        <v>11846.424041366805</v>
      </c>
      <c r="N78" s="124">
        <v>41331</v>
      </c>
      <c r="O78" s="125">
        <f>VLOOKUP($E78,'Population All (2014)'!$D$11:$H$187,O$10,0)</f>
        <v>316264.21500000003</v>
      </c>
      <c r="P78" s="126">
        <f t="shared" si="2"/>
        <v>13068.503497937634</v>
      </c>
      <c r="Q78" s="127">
        <f t="shared" si="3"/>
        <v>-312.28831042912498</v>
      </c>
      <c r="R78" s="85">
        <f t="shared" si="4"/>
        <v>-2.4481267040315571E-2</v>
      </c>
      <c r="S78" s="127">
        <f t="shared" si="5"/>
        <v>-1222.0794565708293</v>
      </c>
      <c r="T78" s="85">
        <f t="shared" si="6"/>
        <v>-0.10316019858004588</v>
      </c>
    </row>
    <row r="79" spans="2:20" ht="16.5" customHeight="1">
      <c r="B79" s="63" t="s">
        <v>24</v>
      </c>
      <c r="C79" s="64" t="s">
        <v>40</v>
      </c>
      <c r="D79" s="66" t="s">
        <v>70</v>
      </c>
      <c r="E79" s="64" t="s">
        <v>147</v>
      </c>
      <c r="F79" s="122" t="s">
        <v>148</v>
      </c>
      <c r="G79" s="123" t="s">
        <v>406</v>
      </c>
      <c r="H79" s="124">
        <v>29784</v>
      </c>
      <c r="I79" s="125">
        <f>VLOOKUP($E79,'Population All (2014)'!$D$11:$H$187,I$10,0)</f>
        <v>342118</v>
      </c>
      <c r="J79" s="126">
        <f t="shared" ref="J79:J142" si="7">H79/I79*100000</f>
        <v>8705.7681852460264</v>
      </c>
      <c r="K79" s="124">
        <v>30910</v>
      </c>
      <c r="L79" s="125">
        <f>VLOOKUP($E79,'Population All (2014)'!$D$11:$H$187,L$10,0)</f>
        <v>346075.51500000001</v>
      </c>
      <c r="M79" s="126">
        <f t="shared" ref="M79:M142" si="8">K79/L79*100000</f>
        <v>8931.5766820429344</v>
      </c>
      <c r="N79" s="124">
        <v>32343</v>
      </c>
      <c r="O79" s="125">
        <f>VLOOKUP($E79,'Population All (2014)'!$D$11:$H$187,O$10,0)</f>
        <v>346075.51500000001</v>
      </c>
      <c r="P79" s="126">
        <f t="shared" ref="P79:P142" si="9">N79/O79*100000</f>
        <v>9345.6481600554725</v>
      </c>
      <c r="Q79" s="127">
        <f t="shared" ref="Q79:Q142" si="10">J79-P79</f>
        <v>-639.87997480944614</v>
      </c>
      <c r="R79" s="85">
        <f t="shared" ref="R79:R142" si="11">IFERROR(Q79/J79,"")</f>
        <v>-7.3500690713758421E-2</v>
      </c>
      <c r="S79" s="127">
        <f t="shared" ref="S79:S142" si="12">M79-P79</f>
        <v>-414.07147801253814</v>
      </c>
      <c r="T79" s="85">
        <f t="shared" ref="T79:T142" si="13">IFERROR(S79/M79,"")</f>
        <v>-4.636040116467173E-2</v>
      </c>
    </row>
    <row r="80" spans="2:20" ht="16.5" customHeight="1">
      <c r="B80" s="63" t="s">
        <v>20</v>
      </c>
      <c r="C80" s="64" t="s">
        <v>32</v>
      </c>
      <c r="D80" s="66" t="s">
        <v>46</v>
      </c>
      <c r="E80" s="64" t="s">
        <v>149</v>
      </c>
      <c r="F80" s="122" t="s">
        <v>150</v>
      </c>
      <c r="G80" s="123" t="s">
        <v>406</v>
      </c>
      <c r="H80" s="124">
        <v>30965</v>
      </c>
      <c r="I80" s="125">
        <f>VLOOKUP($E80,'Population All (2014)'!$D$11:$H$187,I$10,0)</f>
        <v>337115</v>
      </c>
      <c r="J80" s="126">
        <f t="shared" si="7"/>
        <v>9185.2928525873958</v>
      </c>
      <c r="K80" s="124">
        <v>31209</v>
      </c>
      <c r="L80" s="125">
        <f>VLOOKUP($E80,'Population All (2014)'!$D$11:$H$187,L$10,0)</f>
        <v>338071.71299999999</v>
      </c>
      <c r="M80" s="126">
        <f t="shared" si="8"/>
        <v>9231.4733235312124</v>
      </c>
      <c r="N80" s="124">
        <v>29237</v>
      </c>
      <c r="O80" s="125">
        <f>VLOOKUP($E80,'Population All (2014)'!$D$11:$H$187,O$10,0)</f>
        <v>338071.71299999999</v>
      </c>
      <c r="P80" s="126">
        <f t="shared" si="9"/>
        <v>8648.1651305739379</v>
      </c>
      <c r="Q80" s="127">
        <f t="shared" si="10"/>
        <v>537.12772201345797</v>
      </c>
      <c r="R80" s="85">
        <f t="shared" si="11"/>
        <v>5.8476929438581265E-2</v>
      </c>
      <c r="S80" s="127">
        <f t="shared" si="12"/>
        <v>583.30819295727451</v>
      </c>
      <c r="T80" s="85">
        <f t="shared" si="13"/>
        <v>6.3186901214393382E-2</v>
      </c>
    </row>
    <row r="81" spans="2:20" ht="16.5" customHeight="1">
      <c r="B81" s="63" t="s">
        <v>26</v>
      </c>
      <c r="C81" s="64" t="s">
        <v>42</v>
      </c>
      <c r="D81" s="66" t="s">
        <v>64</v>
      </c>
      <c r="E81" s="64" t="s">
        <v>151</v>
      </c>
      <c r="F81" s="122" t="s">
        <v>152</v>
      </c>
      <c r="G81" s="123" t="s">
        <v>406</v>
      </c>
      <c r="H81" s="124">
        <v>51661</v>
      </c>
      <c r="I81" s="125">
        <f>VLOOKUP($E81,'Population All (2014)'!$D$11:$H$187,I$10,0)</f>
        <v>539766</v>
      </c>
      <c r="J81" s="126">
        <f t="shared" si="7"/>
        <v>9570.9992848752972</v>
      </c>
      <c r="K81" s="124">
        <v>49994</v>
      </c>
      <c r="L81" s="125">
        <f>VLOOKUP($E81,'Population All (2014)'!$D$11:$H$187,L$10,0)</f>
        <v>543642.81500000006</v>
      </c>
      <c r="M81" s="126">
        <f t="shared" si="8"/>
        <v>9196.1116050066794</v>
      </c>
      <c r="N81" s="124">
        <v>49272</v>
      </c>
      <c r="O81" s="125">
        <f>VLOOKUP($E81,'Population All (2014)'!$D$11:$H$187,O$10,0)</f>
        <v>543642.81500000006</v>
      </c>
      <c r="P81" s="126">
        <f t="shared" si="9"/>
        <v>9063.3038164957616</v>
      </c>
      <c r="Q81" s="127">
        <f t="shared" si="10"/>
        <v>507.69546837953567</v>
      </c>
      <c r="R81" s="85">
        <f t="shared" si="11"/>
        <v>5.3045189250178752E-2</v>
      </c>
      <c r="S81" s="127">
        <f t="shared" si="12"/>
        <v>132.80778851091782</v>
      </c>
      <c r="T81" s="85">
        <f t="shared" si="13"/>
        <v>1.4441733007960962E-2</v>
      </c>
    </row>
    <row r="82" spans="2:20" ht="16.5" customHeight="1">
      <c r="B82" s="63" t="s">
        <v>24</v>
      </c>
      <c r="C82" s="64" t="s">
        <v>40</v>
      </c>
      <c r="D82" s="66" t="s">
        <v>70</v>
      </c>
      <c r="E82" s="64" t="s">
        <v>153</v>
      </c>
      <c r="F82" s="122" t="s">
        <v>154</v>
      </c>
      <c r="G82" s="123" t="s">
        <v>407</v>
      </c>
      <c r="H82" s="124">
        <v>29378</v>
      </c>
      <c r="I82" s="125">
        <f>VLOOKUP($E82,'Population All (2014)'!$D$11:$H$187,I$10,0)</f>
        <v>324574</v>
      </c>
      <c r="J82" s="126">
        <f t="shared" si="7"/>
        <v>9051.248713698571</v>
      </c>
      <c r="K82" s="124">
        <v>28231</v>
      </c>
      <c r="L82" s="125">
        <f>VLOOKUP($E82,'Population All (2014)'!$D$11:$H$187,L$10,0)</f>
        <v>329573.98599999998</v>
      </c>
      <c r="M82" s="126">
        <f t="shared" si="8"/>
        <v>8565.9066550234347</v>
      </c>
      <c r="N82" s="124">
        <v>31586</v>
      </c>
      <c r="O82" s="125">
        <f>VLOOKUP($E82,'Population All (2014)'!$D$11:$H$187,O$10,0)</f>
        <v>329573.98599999998</v>
      </c>
      <c r="P82" s="126">
        <f t="shared" si="9"/>
        <v>9583.8874855857121</v>
      </c>
      <c r="Q82" s="127">
        <f t="shared" si="10"/>
        <v>-532.63877188714105</v>
      </c>
      <c r="R82" s="85">
        <f t="shared" si="11"/>
        <v>-5.8846993242050824E-2</v>
      </c>
      <c r="S82" s="127">
        <f t="shared" si="12"/>
        <v>-1017.9808305622773</v>
      </c>
      <c r="T82" s="85">
        <f t="shared" si="13"/>
        <v>-0.11884099040062354</v>
      </c>
    </row>
    <row r="83" spans="2:20" ht="16.5" customHeight="1">
      <c r="B83" s="63" t="s">
        <v>22</v>
      </c>
      <c r="C83" s="64" t="s">
        <v>38</v>
      </c>
      <c r="D83" s="66" t="s">
        <v>60</v>
      </c>
      <c r="E83" s="64" t="s">
        <v>155</v>
      </c>
      <c r="F83" s="122" t="s">
        <v>156</v>
      </c>
      <c r="G83" s="123" t="s">
        <v>407</v>
      </c>
      <c r="H83" s="124">
        <v>142518</v>
      </c>
      <c r="I83" s="125">
        <f>VLOOKUP($E83,'Population All (2014)'!$D$11:$H$187,I$10,0)</f>
        <v>1431953</v>
      </c>
      <c r="J83" s="126">
        <f t="shared" si="7"/>
        <v>9952.7009615539064</v>
      </c>
      <c r="K83" s="124">
        <v>152573.89283081042</v>
      </c>
      <c r="L83" s="125">
        <f>VLOOKUP($E83,'Population All (2014)'!$D$11:$H$187,L$10,0)</f>
        <v>1442686.9719999998</v>
      </c>
      <c r="M83" s="126">
        <f t="shared" si="8"/>
        <v>10575.675513260991</v>
      </c>
      <c r="N83" s="124">
        <v>145907</v>
      </c>
      <c r="O83" s="125">
        <f>VLOOKUP($E83,'Population All (2014)'!$D$11:$H$187,O$10,0)</f>
        <v>1442686.9719999998</v>
      </c>
      <c r="P83" s="126">
        <f t="shared" si="9"/>
        <v>10113.559131800353</v>
      </c>
      <c r="Q83" s="127">
        <f t="shared" si="10"/>
        <v>-160.85817024644712</v>
      </c>
      <c r="R83" s="85">
        <f t="shared" si="11"/>
        <v>-1.616226297442503E-2</v>
      </c>
      <c r="S83" s="127">
        <f t="shared" si="12"/>
        <v>462.11638146063706</v>
      </c>
      <c r="T83" s="85">
        <f t="shared" si="13"/>
        <v>4.3696157364244273E-2</v>
      </c>
    </row>
    <row r="84" spans="2:20" ht="16.5" customHeight="1">
      <c r="B84" s="63" t="s">
        <v>20</v>
      </c>
      <c r="C84" s="64" t="s">
        <v>28</v>
      </c>
      <c r="D84" s="66" t="s">
        <v>50</v>
      </c>
      <c r="E84" s="64" t="s">
        <v>157</v>
      </c>
      <c r="F84" s="122" t="s">
        <v>158</v>
      </c>
      <c r="G84" s="123" t="s">
        <v>407</v>
      </c>
      <c r="H84" s="124">
        <v>26826.764275084657</v>
      </c>
      <c r="I84" s="125">
        <f>VLOOKUP($E84,'Population All (2014)'!$D$11:$H$187,I$10,0)</f>
        <v>200505</v>
      </c>
      <c r="J84" s="126">
        <f t="shared" si="7"/>
        <v>13379.598650948681</v>
      </c>
      <c r="K84" s="124">
        <v>26021.681346832116</v>
      </c>
      <c r="L84" s="125">
        <f>VLOOKUP($E84,'Population All (2014)'!$D$11:$H$187,L$10,0)</f>
        <v>200795.731</v>
      </c>
      <c r="M84" s="126">
        <f t="shared" si="8"/>
        <v>12959.280168576948</v>
      </c>
      <c r="N84" s="124">
        <v>26087</v>
      </c>
      <c r="O84" s="125">
        <f>VLOOKUP($E84,'Population All (2014)'!$D$11:$H$187,O$10,0)</f>
        <v>200795.731</v>
      </c>
      <c r="P84" s="126">
        <f t="shared" si="9"/>
        <v>12991.810069906318</v>
      </c>
      <c r="Q84" s="127">
        <f t="shared" si="10"/>
        <v>387.78858104236315</v>
      </c>
      <c r="R84" s="85">
        <f t="shared" si="11"/>
        <v>2.8983573510619989E-2</v>
      </c>
      <c r="S84" s="127">
        <f t="shared" si="12"/>
        <v>-32.52990132936975</v>
      </c>
      <c r="T84" s="85">
        <f t="shared" si="13"/>
        <v>-2.5101626715538354E-3</v>
      </c>
    </row>
    <row r="85" spans="2:20" ht="16.5" customHeight="1">
      <c r="B85" s="63" t="s">
        <v>26</v>
      </c>
      <c r="C85" s="64" t="s">
        <v>44</v>
      </c>
      <c r="D85" s="66" t="s">
        <v>66</v>
      </c>
      <c r="E85" s="64" t="s">
        <v>159</v>
      </c>
      <c r="F85" s="122" t="s">
        <v>160</v>
      </c>
      <c r="G85" s="123" t="s">
        <v>408</v>
      </c>
      <c r="H85" s="124">
        <v>57588</v>
      </c>
      <c r="I85" s="125">
        <f>VLOOKUP($E85,'Population All (2014)'!$D$11:$H$187,I$10,0)</f>
        <v>611332</v>
      </c>
      <c r="J85" s="126">
        <f t="shared" si="7"/>
        <v>9420.0859761962402</v>
      </c>
      <c r="K85" s="124">
        <v>56463</v>
      </c>
      <c r="L85" s="125">
        <f>VLOOKUP($E85,'Population All (2014)'!$D$11:$H$187,L$10,0)</f>
        <v>616007.96600000001</v>
      </c>
      <c r="M85" s="126">
        <f t="shared" si="8"/>
        <v>9165.9528961351134</v>
      </c>
      <c r="N85" s="124">
        <v>59941</v>
      </c>
      <c r="O85" s="125">
        <f>VLOOKUP($E85,'Population All (2014)'!$D$11:$H$187,O$10,0)</f>
        <v>616007.96600000001</v>
      </c>
      <c r="P85" s="126">
        <f t="shared" si="9"/>
        <v>9730.5559844010204</v>
      </c>
      <c r="Q85" s="127">
        <f t="shared" si="10"/>
        <v>-310.47000820478024</v>
      </c>
      <c r="R85" s="85">
        <f t="shared" si="11"/>
        <v>-3.2958298787220376E-2</v>
      </c>
      <c r="S85" s="127">
        <f t="shared" si="12"/>
        <v>-564.60308826590699</v>
      </c>
      <c r="T85" s="85">
        <f t="shared" si="13"/>
        <v>-6.1597860545844145E-2</v>
      </c>
    </row>
    <row r="86" spans="2:20" ht="16.5" customHeight="1">
      <c r="B86" s="63" t="s">
        <v>24</v>
      </c>
      <c r="C86" s="64" t="s">
        <v>40</v>
      </c>
      <c r="D86" s="66" t="s">
        <v>70</v>
      </c>
      <c r="E86" s="64" t="s">
        <v>161</v>
      </c>
      <c r="F86" s="122" t="s">
        <v>162</v>
      </c>
      <c r="G86" s="123" t="s">
        <v>406</v>
      </c>
      <c r="H86" s="124">
        <v>33098</v>
      </c>
      <c r="I86" s="125">
        <f>VLOOKUP($E86,'Population All (2014)'!$D$11:$H$187,I$10,0)</f>
        <v>268678</v>
      </c>
      <c r="J86" s="126">
        <f t="shared" si="7"/>
        <v>12318.835185612517</v>
      </c>
      <c r="K86" s="124">
        <v>30938.6</v>
      </c>
      <c r="L86" s="125">
        <f>VLOOKUP($E86,'Population All (2014)'!$D$11:$H$187,L$10,0)</f>
        <v>273748.614</v>
      </c>
      <c r="M86" s="126">
        <f t="shared" si="8"/>
        <v>11301.828910812312</v>
      </c>
      <c r="N86" s="124">
        <v>32648</v>
      </c>
      <c r="O86" s="125">
        <f>VLOOKUP($E86,'Population All (2014)'!$D$11:$H$187,O$10,0)</f>
        <v>273748.614</v>
      </c>
      <c r="P86" s="126">
        <f t="shared" si="9"/>
        <v>11926.270428532654</v>
      </c>
      <c r="Q86" s="127">
        <f t="shared" si="10"/>
        <v>392.56475707986283</v>
      </c>
      <c r="R86" s="85">
        <f t="shared" si="11"/>
        <v>3.1867035410811345E-2</v>
      </c>
      <c r="S86" s="127">
        <f t="shared" si="12"/>
        <v>-624.44151772034274</v>
      </c>
      <c r="T86" s="85">
        <f t="shared" si="13"/>
        <v>-5.5251368840219105E-2</v>
      </c>
    </row>
    <row r="87" spans="2:20" ht="16.5" customHeight="1">
      <c r="B87" s="63" t="s">
        <v>24</v>
      </c>
      <c r="C87" s="64" t="s">
        <v>40</v>
      </c>
      <c r="D87" s="66" t="s">
        <v>70</v>
      </c>
      <c r="E87" s="64" t="s">
        <v>163</v>
      </c>
      <c r="F87" s="122" t="s">
        <v>164</v>
      </c>
      <c r="G87" s="123" t="s">
        <v>406</v>
      </c>
      <c r="H87" s="124">
        <v>20346</v>
      </c>
      <c r="I87" s="125">
        <f>VLOOKUP($E87,'Population All (2014)'!$D$11:$H$187,I$10,0)</f>
        <v>263150</v>
      </c>
      <c r="J87" s="126">
        <f t="shared" si="7"/>
        <v>7731.7119513585412</v>
      </c>
      <c r="K87" s="124">
        <v>20863</v>
      </c>
      <c r="L87" s="125">
        <f>VLOOKUP($E87,'Population All (2014)'!$D$11:$H$187,L$10,0)</f>
        <v>268621.23800000001</v>
      </c>
      <c r="M87" s="126">
        <f t="shared" si="8"/>
        <v>7766.6978811258396</v>
      </c>
      <c r="N87" s="124">
        <v>18699</v>
      </c>
      <c r="O87" s="125">
        <f>VLOOKUP($E87,'Population All (2014)'!$D$11:$H$187,O$10,0)</f>
        <v>268621.23800000001</v>
      </c>
      <c r="P87" s="126">
        <f t="shared" si="9"/>
        <v>6961.10260648862</v>
      </c>
      <c r="Q87" s="127">
        <f t="shared" si="10"/>
        <v>770.60934486992119</v>
      </c>
      <c r="R87" s="85">
        <f t="shared" si="11"/>
        <v>9.9668656788813398E-2</v>
      </c>
      <c r="S87" s="127">
        <f t="shared" si="12"/>
        <v>805.59527463721952</v>
      </c>
      <c r="T87" s="85">
        <f t="shared" si="13"/>
        <v>0.10372429660163923</v>
      </c>
    </row>
    <row r="88" spans="2:20" ht="16.5" customHeight="1">
      <c r="B88" s="63" t="s">
        <v>20</v>
      </c>
      <c r="C88" s="64" t="s">
        <v>30</v>
      </c>
      <c r="D88" s="66" t="s">
        <v>52</v>
      </c>
      <c r="E88" s="64" t="s">
        <v>165</v>
      </c>
      <c r="F88" s="122" t="s">
        <v>166</v>
      </c>
      <c r="G88" s="123" t="s">
        <v>407</v>
      </c>
      <c r="H88" s="124">
        <v>18045</v>
      </c>
      <c r="I88" s="125">
        <f>VLOOKUP($E88,'Population All (2014)'!$D$11:$H$187,I$10,0)</f>
        <v>126354</v>
      </c>
      <c r="J88" s="126">
        <f t="shared" si="7"/>
        <v>14281.304905266157</v>
      </c>
      <c r="K88" s="124">
        <v>17440</v>
      </c>
      <c r="L88" s="125">
        <f>VLOOKUP($E88,'Population All (2014)'!$D$11:$H$187,L$10,0)</f>
        <v>126559.82799999999</v>
      </c>
      <c r="M88" s="126">
        <f t="shared" si="8"/>
        <v>13780.044012069928</v>
      </c>
      <c r="N88" s="124">
        <v>16693</v>
      </c>
      <c r="O88" s="125">
        <f>VLOOKUP($E88,'Population All (2014)'!$D$11:$H$187,O$10,0)</f>
        <v>126559.82799999999</v>
      </c>
      <c r="P88" s="126">
        <f t="shared" si="9"/>
        <v>13189.809328754778</v>
      </c>
      <c r="Q88" s="127">
        <f t="shared" si="10"/>
        <v>1091.4955765113791</v>
      </c>
      <c r="R88" s="85">
        <f t="shared" si="11"/>
        <v>7.6428280451381989E-2</v>
      </c>
      <c r="S88" s="127">
        <f t="shared" si="12"/>
        <v>590.2346833151496</v>
      </c>
      <c r="T88" s="85">
        <f t="shared" si="13"/>
        <v>4.2832568807339336E-2</v>
      </c>
    </row>
    <row r="89" spans="2:20" ht="16.5" customHeight="1">
      <c r="B89" s="63" t="s">
        <v>24</v>
      </c>
      <c r="C89" s="64" t="s">
        <v>40</v>
      </c>
      <c r="D89" s="66" t="s">
        <v>70</v>
      </c>
      <c r="E89" s="64" t="s">
        <v>167</v>
      </c>
      <c r="F89" s="122" t="s">
        <v>168</v>
      </c>
      <c r="G89" s="123" t="s">
        <v>406</v>
      </c>
      <c r="H89" s="124">
        <v>16221</v>
      </c>
      <c r="I89" s="125">
        <f>VLOOKUP($E89,'Population All (2014)'!$D$11:$H$187,I$10,0)</f>
        <v>178365</v>
      </c>
      <c r="J89" s="126">
        <f t="shared" si="7"/>
        <v>9094.2729795643754</v>
      </c>
      <c r="K89" s="124">
        <v>15827</v>
      </c>
      <c r="L89" s="125">
        <f>VLOOKUP($E89,'Population All (2014)'!$D$11:$H$187,L$10,0)</f>
        <v>180479.682</v>
      </c>
      <c r="M89" s="126">
        <f t="shared" si="8"/>
        <v>8769.4081819137955</v>
      </c>
      <c r="N89" s="124">
        <v>15242</v>
      </c>
      <c r="O89" s="125">
        <f>VLOOKUP($E89,'Population All (2014)'!$D$11:$H$187,O$10,0)</f>
        <v>180479.682</v>
      </c>
      <c r="P89" s="126">
        <f t="shared" si="9"/>
        <v>8445.2719724982671</v>
      </c>
      <c r="Q89" s="127">
        <f t="shared" si="10"/>
        <v>649.00100706610829</v>
      </c>
      <c r="R89" s="85">
        <f t="shared" si="11"/>
        <v>7.1363704226216892E-2</v>
      </c>
      <c r="S89" s="127">
        <f t="shared" si="12"/>
        <v>324.13620941552836</v>
      </c>
      <c r="T89" s="85">
        <f t="shared" si="13"/>
        <v>3.6962153282365559E-2</v>
      </c>
    </row>
    <row r="90" spans="2:20" ht="16.5" customHeight="1">
      <c r="B90" s="63" t="s">
        <v>26</v>
      </c>
      <c r="C90" s="64" t="s">
        <v>42</v>
      </c>
      <c r="D90" s="66" t="s">
        <v>68</v>
      </c>
      <c r="E90" s="64" t="s">
        <v>169</v>
      </c>
      <c r="F90" s="122" t="s">
        <v>170</v>
      </c>
      <c r="G90" s="123" t="s">
        <v>406</v>
      </c>
      <c r="H90" s="124">
        <v>121175</v>
      </c>
      <c r="I90" s="125">
        <f>VLOOKUP($E90,'Population All (2014)'!$D$11:$H$187,I$10,0)</f>
        <v>1346136</v>
      </c>
      <c r="J90" s="126">
        <f t="shared" si="7"/>
        <v>9001.6907652718601</v>
      </c>
      <c r="K90" s="124">
        <v>124325</v>
      </c>
      <c r="L90" s="125">
        <f>VLOOKUP($E90,'Population All (2014)'!$D$11:$H$187,L$10,0)</f>
        <v>1353992.9880000001</v>
      </c>
      <c r="M90" s="126">
        <f t="shared" si="8"/>
        <v>9182.10072739313</v>
      </c>
      <c r="N90" s="124">
        <v>118376</v>
      </c>
      <c r="O90" s="125">
        <f>VLOOKUP($E90,'Population All (2014)'!$D$11:$H$187,O$10,0)</f>
        <v>1353992.9880000001</v>
      </c>
      <c r="P90" s="126">
        <f t="shared" si="9"/>
        <v>8742.7336071255922</v>
      </c>
      <c r="Q90" s="127">
        <f t="shared" si="10"/>
        <v>258.95715814626783</v>
      </c>
      <c r="R90" s="85">
        <f t="shared" si="11"/>
        <v>2.8767613207211419E-2</v>
      </c>
      <c r="S90" s="127">
        <f t="shared" si="12"/>
        <v>439.36712026753776</v>
      </c>
      <c r="T90" s="85">
        <f t="shared" si="13"/>
        <v>4.7850392117434061E-2</v>
      </c>
    </row>
    <row r="91" spans="2:20" ht="16.5" customHeight="1">
      <c r="B91" s="63" t="s">
        <v>24</v>
      </c>
      <c r="C91" s="64" t="s">
        <v>40</v>
      </c>
      <c r="D91" s="66" t="s">
        <v>70</v>
      </c>
      <c r="E91" s="64" t="s">
        <v>171</v>
      </c>
      <c r="F91" s="122" t="s">
        <v>172</v>
      </c>
      <c r="G91" s="123" t="s">
        <v>406</v>
      </c>
      <c r="H91" s="124">
        <v>24092</v>
      </c>
      <c r="I91" s="125">
        <f>VLOOKUP($E91,'Population All (2014)'!$D$11:$H$187,I$10,0)</f>
        <v>267541</v>
      </c>
      <c r="J91" s="126">
        <f t="shared" si="7"/>
        <v>9004.9749384206534</v>
      </c>
      <c r="K91" s="124">
        <v>23730</v>
      </c>
      <c r="L91" s="125">
        <f>VLOOKUP($E91,'Population All (2014)'!$D$11:$H$187,L$10,0)</f>
        <v>272248.16600000003</v>
      </c>
      <c r="M91" s="126">
        <f t="shared" si="8"/>
        <v>8716.3121605748474</v>
      </c>
      <c r="N91" s="124">
        <v>24646</v>
      </c>
      <c r="O91" s="125">
        <f>VLOOKUP($E91,'Population All (2014)'!$D$11:$H$187,O$10,0)</f>
        <v>272248.16600000003</v>
      </c>
      <c r="P91" s="126">
        <f t="shared" si="9"/>
        <v>9052.7698908355542</v>
      </c>
      <c r="Q91" s="127">
        <f t="shared" si="10"/>
        <v>-47.794952414900763</v>
      </c>
      <c r="R91" s="85">
        <f t="shared" si="11"/>
        <v>-5.3076163722542606E-3</v>
      </c>
      <c r="S91" s="127">
        <f t="shared" si="12"/>
        <v>-336.45773026070674</v>
      </c>
      <c r="T91" s="85">
        <f t="shared" si="13"/>
        <v>-3.8600927096502369E-2</v>
      </c>
    </row>
    <row r="92" spans="2:20" ht="16.5" customHeight="1">
      <c r="B92" s="63" t="s">
        <v>24</v>
      </c>
      <c r="C92" s="64" t="s">
        <v>40</v>
      </c>
      <c r="D92" s="66" t="s">
        <v>70</v>
      </c>
      <c r="E92" s="64" t="s">
        <v>173</v>
      </c>
      <c r="F92" s="122" t="s">
        <v>174</v>
      </c>
      <c r="G92" s="123" t="s">
        <v>406</v>
      </c>
      <c r="H92" s="124">
        <v>20808</v>
      </c>
      <c r="I92" s="125">
        <f>VLOOKUP($E92,'Population All (2014)'!$D$11:$H$187,I$10,0)</f>
        <v>246011</v>
      </c>
      <c r="J92" s="126">
        <f t="shared" si="7"/>
        <v>8458.1583750320115</v>
      </c>
      <c r="K92" s="124">
        <v>21198.9424</v>
      </c>
      <c r="L92" s="125">
        <f>VLOOKUP($E92,'Population All (2014)'!$D$11:$H$187,L$10,0)</f>
        <v>249146.99299999999</v>
      </c>
      <c r="M92" s="126">
        <f t="shared" si="8"/>
        <v>8508.608570684215</v>
      </c>
      <c r="N92" s="124">
        <v>19792</v>
      </c>
      <c r="O92" s="125">
        <f>VLOOKUP($E92,'Population All (2014)'!$D$11:$H$187,O$10,0)</f>
        <v>249146.99299999999</v>
      </c>
      <c r="P92" s="126">
        <f t="shared" si="9"/>
        <v>7943.9048256946062</v>
      </c>
      <c r="Q92" s="127">
        <f t="shared" si="10"/>
        <v>514.25354933740527</v>
      </c>
      <c r="R92" s="85">
        <f t="shared" si="11"/>
        <v>6.0799706807979817E-2</v>
      </c>
      <c r="S92" s="127">
        <f t="shared" si="12"/>
        <v>564.70374498960882</v>
      </c>
      <c r="T92" s="85">
        <f t="shared" si="13"/>
        <v>6.6368518459675535E-2</v>
      </c>
    </row>
    <row r="93" spans="2:20" ht="16.5" customHeight="1">
      <c r="B93" s="63" t="s">
        <v>20</v>
      </c>
      <c r="C93" s="64" t="s">
        <v>28</v>
      </c>
      <c r="D93" s="66" t="s">
        <v>50</v>
      </c>
      <c r="E93" s="64" t="s">
        <v>175</v>
      </c>
      <c r="F93" s="122" t="s">
        <v>176</v>
      </c>
      <c r="G93" s="123" t="s">
        <v>407</v>
      </c>
      <c r="H93" s="124">
        <v>9544</v>
      </c>
      <c r="I93" s="125">
        <f>VLOOKUP($E93,'Population All (2014)'!$D$11:$H$187,I$10,0)</f>
        <v>92590</v>
      </c>
      <c r="J93" s="126">
        <f t="shared" si="7"/>
        <v>10307.808618641322</v>
      </c>
      <c r="K93" s="124">
        <v>9148</v>
      </c>
      <c r="L93" s="125">
        <f>VLOOKUP($E93,'Population All (2014)'!$D$11:$H$187,L$10,0)</f>
        <v>92717.260999999999</v>
      </c>
      <c r="M93" s="126">
        <f t="shared" si="8"/>
        <v>9866.5554842048241</v>
      </c>
      <c r="N93" s="124">
        <v>9366.3993451109</v>
      </c>
      <c r="O93" s="125">
        <f>VLOOKUP($E93,'Population All (2014)'!$D$11:$H$187,O$10,0)</f>
        <v>92717.260999999999</v>
      </c>
      <c r="P93" s="126">
        <f t="shared" si="9"/>
        <v>10102.109622404505</v>
      </c>
      <c r="Q93" s="127">
        <f t="shared" si="10"/>
        <v>205.69899623681704</v>
      </c>
      <c r="R93" s="85">
        <f t="shared" si="11"/>
        <v>1.9955647591750721E-2</v>
      </c>
      <c r="S93" s="127">
        <f t="shared" si="12"/>
        <v>-235.55413819968089</v>
      </c>
      <c r="T93" s="85">
        <f t="shared" si="13"/>
        <v>-2.3873999246928162E-2</v>
      </c>
    </row>
    <row r="94" spans="2:20" ht="16.5" customHeight="1">
      <c r="B94" s="63" t="s">
        <v>24</v>
      </c>
      <c r="C94" s="64" t="s">
        <v>40</v>
      </c>
      <c r="D94" s="66" t="s">
        <v>70</v>
      </c>
      <c r="E94" s="64" t="s">
        <v>177</v>
      </c>
      <c r="F94" s="122" t="s">
        <v>178</v>
      </c>
      <c r="G94" s="123" t="s">
        <v>406</v>
      </c>
      <c r="H94" s="124">
        <v>23468.388198646731</v>
      </c>
      <c r="I94" s="125">
        <f>VLOOKUP($E94,'Population All (2014)'!$D$11:$H$187,I$10,0)</f>
        <v>245974</v>
      </c>
      <c r="J94" s="126">
        <f t="shared" si="7"/>
        <v>9541.0036014565485</v>
      </c>
      <c r="K94" s="124">
        <v>22881.430009755637</v>
      </c>
      <c r="L94" s="125">
        <f>VLOOKUP($E94,'Population All (2014)'!$D$11:$H$187,L$10,0)</f>
        <v>248643.679</v>
      </c>
      <c r="M94" s="126">
        <f t="shared" si="8"/>
        <v>9202.4981699838972</v>
      </c>
      <c r="N94" s="124">
        <v>23634</v>
      </c>
      <c r="O94" s="125">
        <f>VLOOKUP($E94,'Population All (2014)'!$D$11:$H$187,O$10,0)</f>
        <v>248643.679</v>
      </c>
      <c r="P94" s="126">
        <f t="shared" si="9"/>
        <v>9505.1682371543411</v>
      </c>
      <c r="Q94" s="127">
        <f t="shared" si="10"/>
        <v>35.835364302207381</v>
      </c>
      <c r="R94" s="85">
        <f t="shared" si="11"/>
        <v>3.7559323734807819E-3</v>
      </c>
      <c r="S94" s="127">
        <f t="shared" si="12"/>
        <v>-302.67006717044387</v>
      </c>
      <c r="T94" s="85">
        <f t="shared" si="13"/>
        <v>-3.2889989389802129E-2</v>
      </c>
    </row>
    <row r="95" spans="2:20" ht="16.5" customHeight="1">
      <c r="B95" s="63" t="s">
        <v>22</v>
      </c>
      <c r="C95" s="64" t="s">
        <v>36</v>
      </c>
      <c r="D95" s="66" t="s">
        <v>56</v>
      </c>
      <c r="E95" s="64" t="s">
        <v>179</v>
      </c>
      <c r="F95" s="122" t="s">
        <v>180</v>
      </c>
      <c r="G95" s="123" t="s">
        <v>406</v>
      </c>
      <c r="H95" s="124">
        <v>17127</v>
      </c>
      <c r="I95" s="125">
        <f>VLOOKUP($E95,'Population All (2014)'!$D$11:$H$187,I$10,0)</f>
        <v>187160</v>
      </c>
      <c r="J95" s="126">
        <f t="shared" si="7"/>
        <v>9150.9938020944646</v>
      </c>
      <c r="K95" s="124">
        <v>17349</v>
      </c>
      <c r="L95" s="125">
        <f>VLOOKUP($E95,'Population All (2014)'!$D$11:$H$187,L$10,0)</f>
        <v>188198.467</v>
      </c>
      <c r="M95" s="126">
        <f t="shared" si="8"/>
        <v>9218.4597869227055</v>
      </c>
      <c r="N95" s="124">
        <v>17186</v>
      </c>
      <c r="O95" s="125">
        <f>VLOOKUP($E95,'Population All (2014)'!$D$11:$H$187,O$10,0)</f>
        <v>188198.467</v>
      </c>
      <c r="P95" s="126">
        <f t="shared" si="9"/>
        <v>9131.8490920545064</v>
      </c>
      <c r="Q95" s="127">
        <f t="shared" si="10"/>
        <v>19.144710039958227</v>
      </c>
      <c r="R95" s="85">
        <f t="shared" si="11"/>
        <v>2.0920908104621835E-3</v>
      </c>
      <c r="S95" s="127">
        <f t="shared" si="12"/>
        <v>86.610694868199062</v>
      </c>
      <c r="T95" s="85">
        <f t="shared" si="13"/>
        <v>9.3953541990891877E-3</v>
      </c>
    </row>
    <row r="96" spans="2:20" ht="16.5" customHeight="1">
      <c r="B96" s="63" t="s">
        <v>22</v>
      </c>
      <c r="C96" s="64" t="s">
        <v>38</v>
      </c>
      <c r="D96" s="66" t="s">
        <v>58</v>
      </c>
      <c r="E96" s="64" t="s">
        <v>181</v>
      </c>
      <c r="F96" s="122" t="s">
        <v>182</v>
      </c>
      <c r="G96" s="123" t="s">
        <v>407</v>
      </c>
      <c r="H96" s="124">
        <v>112239</v>
      </c>
      <c r="I96" s="125">
        <f>VLOOKUP($E96,'Population All (2014)'!$D$11:$H$187,I$10,0)</f>
        <v>1154766</v>
      </c>
      <c r="J96" s="126">
        <f t="shared" si="7"/>
        <v>9719.6315097604202</v>
      </c>
      <c r="K96" s="124">
        <v>109716.02499999999</v>
      </c>
      <c r="L96" s="125">
        <f>VLOOKUP($E96,'Population All (2014)'!$D$11:$H$187,L$10,0)</f>
        <v>1166404.449</v>
      </c>
      <c r="M96" s="126">
        <f t="shared" si="8"/>
        <v>9406.3448655450029</v>
      </c>
      <c r="N96" s="124">
        <v>113515</v>
      </c>
      <c r="O96" s="125">
        <f>VLOOKUP($E96,'Population All (2014)'!$D$11:$H$187,O$10,0)</f>
        <v>1166404.449</v>
      </c>
      <c r="P96" s="126">
        <f t="shared" si="9"/>
        <v>9732.0444977143597</v>
      </c>
      <c r="Q96" s="127">
        <f t="shared" si="10"/>
        <v>-12.412987953939592</v>
      </c>
      <c r="R96" s="85">
        <f t="shared" si="11"/>
        <v>-1.2771047895668176E-3</v>
      </c>
      <c r="S96" s="127">
        <f t="shared" si="12"/>
        <v>-325.69963216935685</v>
      </c>
      <c r="T96" s="85">
        <f t="shared" si="13"/>
        <v>-3.4625525304986339E-2</v>
      </c>
    </row>
    <row r="97" spans="2:20" ht="16.5" customHeight="1">
      <c r="B97" s="63" t="s">
        <v>24</v>
      </c>
      <c r="C97" s="64" t="s">
        <v>40</v>
      </c>
      <c r="D97" s="66" t="s">
        <v>70</v>
      </c>
      <c r="E97" s="64" t="s">
        <v>183</v>
      </c>
      <c r="F97" s="122" t="s">
        <v>184</v>
      </c>
      <c r="G97" s="123" t="s">
        <v>406</v>
      </c>
      <c r="H97" s="124">
        <v>11143</v>
      </c>
      <c r="I97" s="125">
        <f>VLOOKUP($E97,'Population All (2014)'!$D$11:$H$187,I$10,0)</f>
        <v>292690</v>
      </c>
      <c r="J97" s="126">
        <f t="shared" si="7"/>
        <v>3807.0996617581741</v>
      </c>
      <c r="K97" s="124">
        <v>10620</v>
      </c>
      <c r="L97" s="125">
        <f>VLOOKUP($E97,'Population All (2014)'!$D$11:$H$187,L$10,0)</f>
        <v>298789.40100000001</v>
      </c>
      <c r="M97" s="126">
        <f t="shared" si="8"/>
        <v>3554.3429467232004</v>
      </c>
      <c r="N97" s="124">
        <v>10406</v>
      </c>
      <c r="O97" s="125">
        <f>VLOOKUP($E97,'Population All (2014)'!$D$11:$H$187,O$10,0)</f>
        <v>298789.40100000001</v>
      </c>
      <c r="P97" s="126">
        <f t="shared" si="9"/>
        <v>3482.7205935594748</v>
      </c>
      <c r="Q97" s="127">
        <f t="shared" si="10"/>
        <v>324.37906819869931</v>
      </c>
      <c r="R97" s="85">
        <f t="shared" si="11"/>
        <v>8.5203723836558651E-2</v>
      </c>
      <c r="S97" s="127">
        <f t="shared" si="12"/>
        <v>71.62235316372562</v>
      </c>
      <c r="T97" s="85">
        <f t="shared" si="13"/>
        <v>2.0150659133710013E-2</v>
      </c>
    </row>
    <row r="98" spans="2:20" ht="16.5" customHeight="1">
      <c r="B98" s="63" t="s">
        <v>24</v>
      </c>
      <c r="C98" s="64" t="s">
        <v>40</v>
      </c>
      <c r="D98" s="66" t="s">
        <v>70</v>
      </c>
      <c r="E98" s="64" t="s">
        <v>185</v>
      </c>
      <c r="F98" s="122" t="s">
        <v>186</v>
      </c>
      <c r="G98" s="123" t="s">
        <v>406</v>
      </c>
      <c r="H98" s="124">
        <v>23586</v>
      </c>
      <c r="I98" s="125">
        <f>VLOOKUP($E98,'Population All (2014)'!$D$11:$H$187,I$10,0)</f>
        <v>265568</v>
      </c>
      <c r="J98" s="126">
        <f t="shared" si="7"/>
        <v>8881.3411254368002</v>
      </c>
      <c r="K98" s="124">
        <v>21700</v>
      </c>
      <c r="L98" s="125">
        <f>VLOOKUP($E98,'Population All (2014)'!$D$11:$H$187,L$10,0)</f>
        <v>270728.43</v>
      </c>
      <c r="M98" s="126">
        <f t="shared" si="8"/>
        <v>8015.4123451312453</v>
      </c>
      <c r="N98" s="124">
        <v>25517</v>
      </c>
      <c r="O98" s="125">
        <f>VLOOKUP($E98,'Population All (2014)'!$D$11:$H$187,O$10,0)</f>
        <v>270728.43</v>
      </c>
      <c r="P98" s="126">
        <f t="shared" si="9"/>
        <v>9425.3122954246064</v>
      </c>
      <c r="Q98" s="127">
        <f t="shared" si="10"/>
        <v>-543.97116998780621</v>
      </c>
      <c r="R98" s="85">
        <f t="shared" si="11"/>
        <v>-6.1248764381973082E-2</v>
      </c>
      <c r="S98" s="127">
        <f t="shared" si="12"/>
        <v>-1409.8999502933611</v>
      </c>
      <c r="T98" s="85">
        <f t="shared" si="13"/>
        <v>-0.17589861751152058</v>
      </c>
    </row>
    <row r="99" spans="2:20" ht="16.5" customHeight="1">
      <c r="B99" s="63" t="s">
        <v>26</v>
      </c>
      <c r="C99" s="64" t="s">
        <v>42</v>
      </c>
      <c r="D99" s="66" t="s">
        <v>68</v>
      </c>
      <c r="E99" s="64" t="s">
        <v>187</v>
      </c>
      <c r="F99" s="122" t="s">
        <v>188</v>
      </c>
      <c r="G99" s="123" t="s">
        <v>407</v>
      </c>
      <c r="H99" s="124">
        <v>12106</v>
      </c>
      <c r="I99" s="125">
        <f>VLOOKUP($E99,'Population All (2014)'!$D$11:$H$187,I$10,0)</f>
        <v>139105</v>
      </c>
      <c r="J99" s="126">
        <f t="shared" si="7"/>
        <v>8702.7784766902696</v>
      </c>
      <c r="K99" s="124">
        <v>11819</v>
      </c>
      <c r="L99" s="125">
        <f>VLOOKUP($E99,'Population All (2014)'!$D$11:$H$187,L$10,0)</f>
        <v>139451.77299999999</v>
      </c>
      <c r="M99" s="126">
        <f t="shared" si="8"/>
        <v>8475.3314681771753</v>
      </c>
      <c r="N99" s="124">
        <v>11923</v>
      </c>
      <c r="O99" s="125">
        <f>VLOOKUP($E99,'Population All (2014)'!$D$11:$H$187,O$10,0)</f>
        <v>139451.77299999999</v>
      </c>
      <c r="P99" s="126">
        <f t="shared" si="9"/>
        <v>8549.9092220218681</v>
      </c>
      <c r="Q99" s="127">
        <f t="shared" si="10"/>
        <v>152.86925466840148</v>
      </c>
      <c r="R99" s="85">
        <f t="shared" si="11"/>
        <v>1.7565568867212944E-2</v>
      </c>
      <c r="S99" s="127">
        <f t="shared" si="12"/>
        <v>-74.577753844692779</v>
      </c>
      <c r="T99" s="85">
        <f t="shared" si="13"/>
        <v>-8.7993908114053412E-3</v>
      </c>
    </row>
    <row r="100" spans="2:20" ht="16.5" customHeight="1">
      <c r="B100" s="63" t="s">
        <v>24</v>
      </c>
      <c r="C100" s="64" t="s">
        <v>40</v>
      </c>
      <c r="D100" s="66" t="s">
        <v>70</v>
      </c>
      <c r="E100" s="64" t="s">
        <v>189</v>
      </c>
      <c r="F100" s="122" t="s">
        <v>190</v>
      </c>
      <c r="G100" s="123" t="s">
        <v>406</v>
      </c>
      <c r="H100" s="124">
        <v>17603</v>
      </c>
      <c r="I100" s="125">
        <f>VLOOKUP($E100,'Population All (2014)'!$D$11:$H$187,I$10,0)</f>
        <v>221030</v>
      </c>
      <c r="J100" s="126">
        <f t="shared" si="7"/>
        <v>7964.0772745781114</v>
      </c>
      <c r="K100" s="124">
        <v>18403</v>
      </c>
      <c r="L100" s="125">
        <f>VLOOKUP($E100,'Population All (2014)'!$D$11:$H$187,L$10,0)</f>
        <v>227320.78099999999</v>
      </c>
      <c r="M100" s="126">
        <f t="shared" si="8"/>
        <v>8095.6082937265655</v>
      </c>
      <c r="N100" s="124">
        <v>18422</v>
      </c>
      <c r="O100" s="125">
        <f>VLOOKUP($E100,'Population All (2014)'!$D$11:$H$187,O$10,0)</f>
        <v>227320.78099999999</v>
      </c>
      <c r="P100" s="126">
        <f t="shared" si="9"/>
        <v>8103.9665264919176</v>
      </c>
      <c r="Q100" s="127">
        <f t="shared" si="10"/>
        <v>-139.88925191380622</v>
      </c>
      <c r="R100" s="85">
        <f t="shared" si="11"/>
        <v>-1.7565029455495422E-2</v>
      </c>
      <c r="S100" s="127">
        <f t="shared" si="12"/>
        <v>-8.3582327653521133</v>
      </c>
      <c r="T100" s="85">
        <f t="shared" si="13"/>
        <v>-1.032440362984096E-3</v>
      </c>
    </row>
    <row r="101" spans="2:20" ht="16.5" customHeight="1">
      <c r="B101" s="63" t="s">
        <v>24</v>
      </c>
      <c r="C101" s="64" t="s">
        <v>40</v>
      </c>
      <c r="D101" s="66" t="s">
        <v>70</v>
      </c>
      <c r="E101" s="64" t="s">
        <v>191</v>
      </c>
      <c r="F101" s="122" t="s">
        <v>192</v>
      </c>
      <c r="G101" s="123" t="s">
        <v>406</v>
      </c>
      <c r="H101" s="124">
        <v>11097</v>
      </c>
      <c r="I101" s="125">
        <f>VLOOKUP($E101,'Population All (2014)'!$D$11:$H$187,I$10,0)</f>
        <v>156190</v>
      </c>
      <c r="J101" s="126">
        <f t="shared" si="7"/>
        <v>7104.8082463666051</v>
      </c>
      <c r="K101" s="124">
        <v>10685</v>
      </c>
      <c r="L101" s="125">
        <f>VLOOKUP($E101,'Population All (2014)'!$D$11:$H$187,L$10,0)</f>
        <v>157382.89600000001</v>
      </c>
      <c r="M101" s="126">
        <f t="shared" si="8"/>
        <v>6789.1748541722081</v>
      </c>
      <c r="N101" s="124">
        <v>10375</v>
      </c>
      <c r="O101" s="125">
        <f>VLOOKUP($E101,'Population All (2014)'!$D$11:$H$187,O$10,0)</f>
        <v>157382.89600000001</v>
      </c>
      <c r="P101" s="126">
        <f t="shared" si="9"/>
        <v>6592.2030053380122</v>
      </c>
      <c r="Q101" s="127">
        <f t="shared" si="10"/>
        <v>512.6052410285929</v>
      </c>
      <c r="R101" s="85">
        <f t="shared" si="11"/>
        <v>7.2149060643647761E-2</v>
      </c>
      <c r="S101" s="127">
        <f t="shared" si="12"/>
        <v>196.97184883419595</v>
      </c>
      <c r="T101" s="85">
        <f t="shared" si="13"/>
        <v>2.9012634534394E-2</v>
      </c>
    </row>
    <row r="102" spans="2:20" ht="16.5" customHeight="1">
      <c r="B102" s="63" t="s">
        <v>26</v>
      </c>
      <c r="C102" s="64" t="s">
        <v>42</v>
      </c>
      <c r="D102" s="66" t="s">
        <v>64</v>
      </c>
      <c r="E102" s="64" t="s">
        <v>193</v>
      </c>
      <c r="F102" s="122" t="s">
        <v>194</v>
      </c>
      <c r="G102" s="123" t="s">
        <v>406</v>
      </c>
      <c r="H102" s="124">
        <v>147577</v>
      </c>
      <c r="I102" s="125">
        <f>VLOOKUP($E102,'Population All (2014)'!$D$11:$H$187,I$10,0)</f>
        <v>1510354</v>
      </c>
      <c r="J102" s="126">
        <f t="shared" si="7"/>
        <v>9771.0205686878708</v>
      </c>
      <c r="K102" s="124">
        <v>146100</v>
      </c>
      <c r="L102" s="125">
        <f>VLOOKUP($E102,'Population All (2014)'!$D$11:$H$187,L$10,0)</f>
        <v>1523906.99</v>
      </c>
      <c r="M102" s="126">
        <f t="shared" si="8"/>
        <v>9587.1992817619412</v>
      </c>
      <c r="N102" s="124">
        <v>147494</v>
      </c>
      <c r="O102" s="125">
        <f>VLOOKUP($E102,'Population All (2014)'!$D$11:$H$187,O$10,0)</f>
        <v>1523906.99</v>
      </c>
      <c r="P102" s="126">
        <f t="shared" si="9"/>
        <v>9678.674680795315</v>
      </c>
      <c r="Q102" s="127">
        <f t="shared" si="10"/>
        <v>92.345887892555766</v>
      </c>
      <c r="R102" s="85">
        <f t="shared" si="11"/>
        <v>9.4509971853387158E-3</v>
      </c>
      <c r="S102" s="127">
        <f t="shared" si="12"/>
        <v>-91.475399033373833</v>
      </c>
      <c r="T102" s="85">
        <f t="shared" si="13"/>
        <v>-9.5414099931552098E-3</v>
      </c>
    </row>
    <row r="103" spans="2:20" ht="16.5" customHeight="1">
      <c r="B103" s="63" t="s">
        <v>20</v>
      </c>
      <c r="C103" s="64" t="s">
        <v>32</v>
      </c>
      <c r="D103" s="66" t="s">
        <v>46</v>
      </c>
      <c r="E103" s="64" t="s">
        <v>195</v>
      </c>
      <c r="F103" s="122" t="s">
        <v>196</v>
      </c>
      <c r="G103" s="123" t="s">
        <v>407</v>
      </c>
      <c r="H103" s="124">
        <v>28242</v>
      </c>
      <c r="I103" s="125">
        <f>VLOOKUP($E103,'Population All (2014)'!$D$11:$H$187,I$10,0)</f>
        <v>257710</v>
      </c>
      <c r="J103" s="126">
        <f t="shared" si="7"/>
        <v>10958.829692289783</v>
      </c>
      <c r="K103" s="124">
        <v>28080</v>
      </c>
      <c r="L103" s="125">
        <f>VLOOKUP($E103,'Population All (2014)'!$D$11:$H$187,L$10,0)</f>
        <v>258376.204</v>
      </c>
      <c r="M103" s="126">
        <f t="shared" si="8"/>
        <v>10867.873885166298</v>
      </c>
      <c r="N103" s="124">
        <v>27928</v>
      </c>
      <c r="O103" s="125">
        <f>VLOOKUP($E103,'Population All (2014)'!$D$11:$H$187,O$10,0)</f>
        <v>258376.204</v>
      </c>
      <c r="P103" s="126">
        <f t="shared" si="9"/>
        <v>10809.044938209558</v>
      </c>
      <c r="Q103" s="127">
        <f t="shared" si="10"/>
        <v>149.78475408022496</v>
      </c>
      <c r="R103" s="85">
        <f t="shared" si="11"/>
        <v>1.3667951623119743E-2</v>
      </c>
      <c r="S103" s="127">
        <f t="shared" si="12"/>
        <v>58.828946956740765</v>
      </c>
      <c r="T103" s="85">
        <f t="shared" si="13"/>
        <v>5.4131054131054237E-3</v>
      </c>
    </row>
    <row r="104" spans="2:20" ht="16.5" customHeight="1">
      <c r="B104" s="63" t="s">
        <v>24</v>
      </c>
      <c r="C104" s="64" t="s">
        <v>40</v>
      </c>
      <c r="D104" s="66" t="s">
        <v>70</v>
      </c>
      <c r="E104" s="64" t="s">
        <v>197</v>
      </c>
      <c r="F104" s="122" t="s">
        <v>198</v>
      </c>
      <c r="G104" s="123" t="s">
        <v>407</v>
      </c>
      <c r="H104" s="124">
        <v>11790</v>
      </c>
      <c r="I104" s="125">
        <f>VLOOKUP($E104,'Population All (2014)'!$D$11:$H$187,I$10,0)</f>
        <v>169958</v>
      </c>
      <c r="J104" s="126">
        <f t="shared" si="7"/>
        <v>6937.0079666741194</v>
      </c>
      <c r="K104" s="124">
        <v>12008</v>
      </c>
      <c r="L104" s="125">
        <f>VLOOKUP($E104,'Population All (2014)'!$D$11:$H$187,L$10,0)</f>
        <v>173687.44</v>
      </c>
      <c r="M104" s="126">
        <f t="shared" si="8"/>
        <v>6913.5684192247872</v>
      </c>
      <c r="N104" s="124">
        <v>13702</v>
      </c>
      <c r="O104" s="125">
        <f>VLOOKUP($E104,'Population All (2014)'!$D$11:$H$187,O$10,0)</f>
        <v>173687.44</v>
      </c>
      <c r="P104" s="126">
        <f t="shared" si="9"/>
        <v>7888.8836176064324</v>
      </c>
      <c r="Q104" s="127">
        <f t="shared" si="10"/>
        <v>-951.87565093231296</v>
      </c>
      <c r="R104" s="85">
        <f t="shared" si="11"/>
        <v>-0.13721703297807808</v>
      </c>
      <c r="S104" s="127">
        <f t="shared" si="12"/>
        <v>-975.31519838164513</v>
      </c>
      <c r="T104" s="85">
        <f t="shared" si="13"/>
        <v>-0.14107261825449707</v>
      </c>
    </row>
    <row r="105" spans="2:20" ht="16.5" customHeight="1">
      <c r="B105" s="63" t="s">
        <v>20</v>
      </c>
      <c r="C105" s="64" t="s">
        <v>32</v>
      </c>
      <c r="D105" s="66" t="s">
        <v>46</v>
      </c>
      <c r="E105" s="64" t="s">
        <v>199</v>
      </c>
      <c r="F105" s="122" t="s">
        <v>200</v>
      </c>
      <c r="G105" s="123" t="s">
        <v>407</v>
      </c>
      <c r="H105" s="124">
        <v>46919</v>
      </c>
      <c r="I105" s="125">
        <f>VLOOKUP($E105,'Population All (2014)'!$D$11:$H$187,I$10,0)</f>
        <v>431020</v>
      </c>
      <c r="J105" s="126">
        <f t="shared" si="7"/>
        <v>10885.573755278177</v>
      </c>
      <c r="K105" s="124">
        <v>45292</v>
      </c>
      <c r="L105" s="125">
        <f>VLOOKUP($E105,'Population All (2014)'!$D$11:$H$187,L$10,0)</f>
        <v>434096.52600000001</v>
      </c>
      <c r="M105" s="126">
        <f t="shared" si="8"/>
        <v>10433.624156669708</v>
      </c>
      <c r="N105" s="124">
        <v>45851</v>
      </c>
      <c r="O105" s="125">
        <f>VLOOKUP($E105,'Population All (2014)'!$D$11:$H$187,O$10,0)</f>
        <v>434096.52600000001</v>
      </c>
      <c r="P105" s="126">
        <f t="shared" si="9"/>
        <v>10562.397359521832</v>
      </c>
      <c r="Q105" s="127">
        <f t="shared" si="10"/>
        <v>323.1763957563453</v>
      </c>
      <c r="R105" s="85">
        <f t="shared" si="11"/>
        <v>2.9688503612374507E-2</v>
      </c>
      <c r="S105" s="127">
        <f t="shared" si="12"/>
        <v>-128.77320285212409</v>
      </c>
      <c r="T105" s="85">
        <f t="shared" si="13"/>
        <v>-1.2342135476463914E-2</v>
      </c>
    </row>
    <row r="106" spans="2:20" ht="16.5" customHeight="1">
      <c r="B106" s="63" t="s">
        <v>20</v>
      </c>
      <c r="C106" s="64" t="s">
        <v>30</v>
      </c>
      <c r="D106" s="66" t="s">
        <v>52</v>
      </c>
      <c r="E106" s="64" t="s">
        <v>201</v>
      </c>
      <c r="F106" s="122" t="s">
        <v>202</v>
      </c>
      <c r="G106" s="123" t="s">
        <v>406</v>
      </c>
      <c r="H106" s="124">
        <v>21870</v>
      </c>
      <c r="I106" s="125">
        <f>VLOOKUP($E106,'Population All (2014)'!$D$11:$H$187,I$10,0)</f>
        <v>146407</v>
      </c>
      <c r="J106" s="126">
        <f t="shared" si="7"/>
        <v>14937.810350597991</v>
      </c>
      <c r="K106" s="124">
        <v>23002</v>
      </c>
      <c r="L106" s="125">
        <f>VLOOKUP($E106,'Population All (2014)'!$D$11:$H$187,L$10,0)</f>
        <v>146420.726</v>
      </c>
      <c r="M106" s="126">
        <f t="shared" si="8"/>
        <v>15709.524620168868</v>
      </c>
      <c r="N106" s="124">
        <v>21851</v>
      </c>
      <c r="O106" s="125">
        <f>VLOOKUP($E106,'Population All (2014)'!$D$11:$H$187,O$10,0)</f>
        <v>146420.726</v>
      </c>
      <c r="P106" s="126">
        <f t="shared" si="9"/>
        <v>14923.433722081123</v>
      </c>
      <c r="Q106" s="127">
        <f t="shared" si="10"/>
        <v>14.37662851686764</v>
      </c>
      <c r="R106" s="85">
        <f t="shared" si="11"/>
        <v>9.6243212220806609E-4</v>
      </c>
      <c r="S106" s="127">
        <f t="shared" si="12"/>
        <v>786.09089808774479</v>
      </c>
      <c r="T106" s="85">
        <f t="shared" si="13"/>
        <v>5.0039127032431796E-2</v>
      </c>
    </row>
    <row r="107" spans="2:20" ht="16.5" customHeight="1">
      <c r="B107" s="63" t="s">
        <v>24</v>
      </c>
      <c r="C107" s="64" t="s">
        <v>40</v>
      </c>
      <c r="D107" s="66" t="s">
        <v>70</v>
      </c>
      <c r="E107" s="64" t="s">
        <v>203</v>
      </c>
      <c r="F107" s="122" t="s">
        <v>204</v>
      </c>
      <c r="G107" s="123" t="s">
        <v>406</v>
      </c>
      <c r="H107" s="124">
        <v>26789</v>
      </c>
      <c r="I107" s="125">
        <f>VLOOKUP($E107,'Population All (2014)'!$D$11:$H$187,I$10,0)</f>
        <v>318216</v>
      </c>
      <c r="J107" s="126">
        <f t="shared" si="7"/>
        <v>8418.4956130427126</v>
      </c>
      <c r="K107" s="124">
        <v>26372</v>
      </c>
      <c r="L107" s="125">
        <f>VLOOKUP($E107,'Population All (2014)'!$D$11:$H$187,L$10,0)</f>
        <v>323684.77100000001</v>
      </c>
      <c r="M107" s="126">
        <f t="shared" si="8"/>
        <v>8147.4330468269072</v>
      </c>
      <c r="N107" s="124">
        <v>25602</v>
      </c>
      <c r="O107" s="125">
        <f>VLOOKUP($E107,'Population All (2014)'!$D$11:$H$187,O$10,0)</f>
        <v>323684.77100000001</v>
      </c>
      <c r="P107" s="126">
        <f t="shared" si="9"/>
        <v>7909.5472798749624</v>
      </c>
      <c r="Q107" s="127">
        <f t="shared" si="10"/>
        <v>508.94833316775021</v>
      </c>
      <c r="R107" s="85">
        <f t="shared" si="11"/>
        <v>6.0455971774724254E-2</v>
      </c>
      <c r="S107" s="127">
        <f t="shared" si="12"/>
        <v>237.88576695194479</v>
      </c>
      <c r="T107" s="85">
        <f t="shared" si="13"/>
        <v>2.9197633854087527E-2</v>
      </c>
    </row>
    <row r="108" spans="2:20" ht="16.5" customHeight="1">
      <c r="B108" s="63" t="s">
        <v>20</v>
      </c>
      <c r="C108" s="64" t="s">
        <v>30</v>
      </c>
      <c r="D108" s="66" t="s">
        <v>48</v>
      </c>
      <c r="E108" s="64" t="s">
        <v>205</v>
      </c>
      <c r="F108" s="122" t="s">
        <v>206</v>
      </c>
      <c r="G108" s="123" t="s">
        <v>407</v>
      </c>
      <c r="H108" s="124">
        <v>139242</v>
      </c>
      <c r="I108" s="125">
        <f>VLOOKUP($E108,'Population All (2014)'!$D$11:$H$187,I$10,0)</f>
        <v>1184735</v>
      </c>
      <c r="J108" s="126">
        <f t="shared" si="7"/>
        <v>11753.00805665402</v>
      </c>
      <c r="K108" s="124">
        <v>133096</v>
      </c>
      <c r="L108" s="125">
        <f>VLOOKUP($E108,'Population All (2014)'!$D$11:$H$187,L$10,0)</f>
        <v>1188319.1129999999</v>
      </c>
      <c r="M108" s="126">
        <f t="shared" si="8"/>
        <v>11200.358434359376</v>
      </c>
      <c r="N108" s="124">
        <v>136576</v>
      </c>
      <c r="O108" s="125">
        <f>VLOOKUP($E108,'Population All (2014)'!$D$11:$H$187,O$10,0)</f>
        <v>1188319.1129999999</v>
      </c>
      <c r="P108" s="126">
        <f t="shared" si="9"/>
        <v>11493.209063616232</v>
      </c>
      <c r="Q108" s="127">
        <f t="shared" si="10"/>
        <v>259.79899303778802</v>
      </c>
      <c r="R108" s="85">
        <f t="shared" si="11"/>
        <v>2.2104893639607576E-2</v>
      </c>
      <c r="S108" s="127">
        <f t="shared" si="12"/>
        <v>-292.85062925685634</v>
      </c>
      <c r="T108" s="85">
        <f t="shared" si="13"/>
        <v>-2.6146540842699954E-2</v>
      </c>
    </row>
    <row r="109" spans="2:20" ht="16.5" customHeight="1">
      <c r="B109" s="63" t="s">
        <v>20</v>
      </c>
      <c r="C109" s="64" t="s">
        <v>32</v>
      </c>
      <c r="D109" s="66" t="s">
        <v>46</v>
      </c>
      <c r="E109" s="64" t="s">
        <v>207</v>
      </c>
      <c r="F109" s="122" t="s">
        <v>208</v>
      </c>
      <c r="G109" s="123" t="s">
        <v>407</v>
      </c>
      <c r="H109" s="124">
        <v>69980</v>
      </c>
      <c r="I109" s="125">
        <f>VLOOKUP($E109,'Population All (2014)'!$D$11:$H$187,I$10,0)</f>
        <v>766399</v>
      </c>
      <c r="J109" s="126">
        <f t="shared" si="7"/>
        <v>9131.0140018449929</v>
      </c>
      <c r="K109" s="124">
        <v>67490</v>
      </c>
      <c r="L109" s="125">
        <f>VLOOKUP($E109,'Population All (2014)'!$D$11:$H$187,L$10,0)</f>
        <v>773053.26399999997</v>
      </c>
      <c r="M109" s="126">
        <f t="shared" si="8"/>
        <v>8730.316931952053</v>
      </c>
      <c r="N109" s="124">
        <v>75126</v>
      </c>
      <c r="O109" s="125">
        <f>VLOOKUP($E109,'Population All (2014)'!$D$11:$H$187,O$10,0)</f>
        <v>773053.26399999997</v>
      </c>
      <c r="P109" s="126">
        <f t="shared" si="9"/>
        <v>9718.0884550278552</v>
      </c>
      <c r="Q109" s="127">
        <f t="shared" si="10"/>
        <v>-587.07445318286227</v>
      </c>
      <c r="R109" s="85">
        <f t="shared" si="11"/>
        <v>-6.4294551849798862E-2</v>
      </c>
      <c r="S109" s="127">
        <f t="shared" si="12"/>
        <v>-987.77152307580218</v>
      </c>
      <c r="T109" s="85">
        <f t="shared" si="13"/>
        <v>-0.11314268780560086</v>
      </c>
    </row>
    <row r="110" spans="2:20" ht="16.5" customHeight="1">
      <c r="B110" s="63" t="s">
        <v>22</v>
      </c>
      <c r="C110" s="64" t="s">
        <v>34</v>
      </c>
      <c r="D110" s="66" t="s">
        <v>58</v>
      </c>
      <c r="E110" s="64" t="s">
        <v>209</v>
      </c>
      <c r="F110" s="122" t="s">
        <v>210</v>
      </c>
      <c r="G110" s="123" t="s">
        <v>407</v>
      </c>
      <c r="H110" s="124">
        <v>33584</v>
      </c>
      <c r="I110" s="125">
        <f>VLOOKUP($E110,'Population All (2014)'!$D$11:$H$187,I$10,0)</f>
        <v>337653</v>
      </c>
      <c r="J110" s="126">
        <f t="shared" si="7"/>
        <v>9946.3058228417922</v>
      </c>
      <c r="K110" s="124">
        <v>32698</v>
      </c>
      <c r="L110" s="125">
        <f>VLOOKUP($E110,'Population All (2014)'!$D$11:$H$187,L$10,0)</f>
        <v>342325.87099999998</v>
      </c>
      <c r="M110" s="126">
        <f t="shared" si="8"/>
        <v>9551.7174628031553</v>
      </c>
      <c r="N110" s="124">
        <v>38222</v>
      </c>
      <c r="O110" s="125">
        <f>VLOOKUP($E110,'Population All (2014)'!$D$11:$H$187,O$10,0)</f>
        <v>342325.87099999998</v>
      </c>
      <c r="P110" s="126">
        <f t="shared" si="9"/>
        <v>11165.384575914803</v>
      </c>
      <c r="Q110" s="127">
        <f t="shared" si="10"/>
        <v>-1219.0787530730104</v>
      </c>
      <c r="R110" s="85">
        <f t="shared" si="11"/>
        <v>-0.1225659832692238</v>
      </c>
      <c r="S110" s="127">
        <f t="shared" si="12"/>
        <v>-1613.6671131116473</v>
      </c>
      <c r="T110" s="85">
        <f t="shared" si="13"/>
        <v>-0.1689399963300508</v>
      </c>
    </row>
    <row r="111" spans="2:20" ht="16.5" customHeight="1">
      <c r="B111" s="63" t="s">
        <v>22</v>
      </c>
      <c r="C111" s="64" t="s">
        <v>34</v>
      </c>
      <c r="D111" s="66" t="s">
        <v>58</v>
      </c>
      <c r="E111" s="64" t="s">
        <v>211</v>
      </c>
      <c r="F111" s="122" t="s">
        <v>212</v>
      </c>
      <c r="G111" s="123" t="s">
        <v>406</v>
      </c>
      <c r="H111" s="124">
        <v>58479</v>
      </c>
      <c r="I111" s="125">
        <f>VLOOKUP($E111,'Population All (2014)'!$D$11:$H$187,I$10,0)</f>
        <v>667905</v>
      </c>
      <c r="J111" s="126">
        <f t="shared" si="7"/>
        <v>8755.586498079816</v>
      </c>
      <c r="K111" s="124">
        <v>56337</v>
      </c>
      <c r="L111" s="125">
        <f>VLOOKUP($E111,'Population All (2014)'!$D$11:$H$187,L$10,0)</f>
        <v>672679.98800000001</v>
      </c>
      <c r="M111" s="126">
        <f t="shared" si="8"/>
        <v>8375.0075823572733</v>
      </c>
      <c r="N111" s="124">
        <v>60778</v>
      </c>
      <c r="O111" s="125">
        <f>VLOOKUP($E111,'Population All (2014)'!$D$11:$H$187,O$10,0)</f>
        <v>672679.98800000001</v>
      </c>
      <c r="P111" s="126">
        <f t="shared" si="9"/>
        <v>9035.2026348671461</v>
      </c>
      <c r="Q111" s="127">
        <f t="shared" si="10"/>
        <v>-279.61613678733011</v>
      </c>
      <c r="R111" s="85">
        <f t="shared" si="11"/>
        <v>-3.1935740324037981E-2</v>
      </c>
      <c r="S111" s="127">
        <f t="shared" si="12"/>
        <v>-660.19505250987277</v>
      </c>
      <c r="T111" s="85">
        <f t="shared" si="13"/>
        <v>-7.8829188632692657E-2</v>
      </c>
    </row>
    <row r="112" spans="2:20" ht="16.5" customHeight="1">
      <c r="B112" s="63" t="s">
        <v>24</v>
      </c>
      <c r="C112" s="64" t="s">
        <v>40</v>
      </c>
      <c r="D112" s="66" t="s">
        <v>70</v>
      </c>
      <c r="E112" s="64" t="s">
        <v>213</v>
      </c>
      <c r="F112" s="122" t="s">
        <v>214</v>
      </c>
      <c r="G112" s="123" t="s">
        <v>406</v>
      </c>
      <c r="H112" s="124">
        <v>23804</v>
      </c>
      <c r="I112" s="125">
        <f>VLOOKUP($E112,'Population All (2014)'!$D$11:$H$187,I$10,0)</f>
        <v>291933</v>
      </c>
      <c r="J112" s="126">
        <f t="shared" si="7"/>
        <v>8153.9257295338311</v>
      </c>
      <c r="K112" s="124">
        <v>24181</v>
      </c>
      <c r="L112" s="125">
        <f>VLOOKUP($E112,'Population All (2014)'!$D$11:$H$187,L$10,0)</f>
        <v>296981.86499999999</v>
      </c>
      <c r="M112" s="126">
        <f t="shared" si="8"/>
        <v>8142.2480123491723</v>
      </c>
      <c r="N112" s="124">
        <v>25229</v>
      </c>
      <c r="O112" s="125">
        <f>VLOOKUP($E112,'Population All (2014)'!$D$11:$H$187,O$10,0)</f>
        <v>296981.86499999999</v>
      </c>
      <c r="P112" s="126">
        <f t="shared" si="9"/>
        <v>8495.1315124915127</v>
      </c>
      <c r="Q112" s="127">
        <f t="shared" si="10"/>
        <v>-341.20578295768155</v>
      </c>
      <c r="R112" s="85">
        <f t="shared" si="11"/>
        <v>-4.1845583866654698E-2</v>
      </c>
      <c r="S112" s="127">
        <f t="shared" si="12"/>
        <v>-352.88350014234038</v>
      </c>
      <c r="T112" s="85">
        <f t="shared" si="13"/>
        <v>-4.3339812249286631E-2</v>
      </c>
    </row>
    <row r="113" spans="2:20" ht="16.5" customHeight="1">
      <c r="B113" s="63" t="s">
        <v>22</v>
      </c>
      <c r="C113" s="64" t="s">
        <v>34</v>
      </c>
      <c r="D113" s="66" t="s">
        <v>58</v>
      </c>
      <c r="E113" s="64" t="s">
        <v>215</v>
      </c>
      <c r="F113" s="122" t="s">
        <v>216</v>
      </c>
      <c r="G113" s="123" t="s">
        <v>407</v>
      </c>
      <c r="H113" s="124">
        <v>71764</v>
      </c>
      <c r="I113" s="125">
        <f>VLOOKUP($E113,'Population All (2014)'!$D$11:$H$187,I$10,0)</f>
        <v>731516</v>
      </c>
      <c r="J113" s="126">
        <f t="shared" si="7"/>
        <v>9810.3117361752848</v>
      </c>
      <c r="K113" s="124">
        <v>69251</v>
      </c>
      <c r="L113" s="125">
        <f>VLOOKUP($E113,'Population All (2014)'!$D$11:$H$187,L$10,0)</f>
        <v>736371.69299999997</v>
      </c>
      <c r="M113" s="126">
        <f t="shared" si="8"/>
        <v>9404.3538960425522</v>
      </c>
      <c r="N113" s="124">
        <v>73773</v>
      </c>
      <c r="O113" s="125">
        <f>VLOOKUP($E113,'Population All (2014)'!$D$11:$H$187,O$10,0)</f>
        <v>736371.69299999997</v>
      </c>
      <c r="P113" s="126">
        <f t="shared" si="9"/>
        <v>10018.445942625336</v>
      </c>
      <c r="Q113" s="127">
        <f t="shared" si="10"/>
        <v>-208.13420645005135</v>
      </c>
      <c r="R113" s="85">
        <f t="shared" si="11"/>
        <v>-2.1215860621692739E-2</v>
      </c>
      <c r="S113" s="127">
        <f t="shared" si="12"/>
        <v>-614.09204658278395</v>
      </c>
      <c r="T113" s="85">
        <f t="shared" si="13"/>
        <v>-6.5298696047710422E-2</v>
      </c>
    </row>
    <row r="114" spans="2:20" ht="16.5" customHeight="1">
      <c r="B114" s="63" t="s">
        <v>20</v>
      </c>
      <c r="C114" s="64" t="s">
        <v>30</v>
      </c>
      <c r="D114" s="66" t="s">
        <v>52</v>
      </c>
      <c r="E114" s="64" t="s">
        <v>217</v>
      </c>
      <c r="F114" s="122" t="s">
        <v>218</v>
      </c>
      <c r="G114" s="123" t="s">
        <v>407</v>
      </c>
      <c r="H114" s="124">
        <v>57268</v>
      </c>
      <c r="I114" s="125">
        <f>VLOOKUP($E114,'Population All (2014)'!$D$11:$H$187,I$10,0)</f>
        <v>473073</v>
      </c>
      <c r="J114" s="126">
        <f t="shared" si="7"/>
        <v>12105.531281641523</v>
      </c>
      <c r="K114" s="124">
        <v>60998</v>
      </c>
      <c r="L114" s="125">
        <f>VLOOKUP($E114,'Population All (2014)'!$D$11:$H$187,L$10,0)</f>
        <v>476146.28</v>
      </c>
      <c r="M114" s="126">
        <f t="shared" si="8"/>
        <v>12810.768993091786</v>
      </c>
      <c r="N114" s="124">
        <v>58537.965988532691</v>
      </c>
      <c r="O114" s="125">
        <f>VLOOKUP($E114,'Population All (2014)'!$D$11:$H$187,O$10,0)</f>
        <v>476146.28</v>
      </c>
      <c r="P114" s="126">
        <f t="shared" si="9"/>
        <v>12294.113898891048</v>
      </c>
      <c r="Q114" s="127">
        <f t="shared" si="10"/>
        <v>-188.58261724952536</v>
      </c>
      <c r="R114" s="85">
        <f t="shared" si="11"/>
        <v>-1.5578218986185079E-2</v>
      </c>
      <c r="S114" s="127">
        <f t="shared" si="12"/>
        <v>516.65509420073795</v>
      </c>
      <c r="T114" s="85">
        <f t="shared" si="13"/>
        <v>4.0329748704339648E-2</v>
      </c>
    </row>
    <row r="115" spans="2:20" ht="16.5" customHeight="1">
      <c r="B115" s="63" t="s">
        <v>22</v>
      </c>
      <c r="C115" s="64" t="s">
        <v>38</v>
      </c>
      <c r="D115" s="66" t="s">
        <v>58</v>
      </c>
      <c r="E115" s="64" t="s">
        <v>219</v>
      </c>
      <c r="F115" s="122" t="s">
        <v>220</v>
      </c>
      <c r="G115" s="123" t="s">
        <v>407</v>
      </c>
      <c r="H115" s="124">
        <v>24433</v>
      </c>
      <c r="I115" s="125">
        <f>VLOOKUP($E115,'Population All (2014)'!$D$11:$H$187,I$10,0)</f>
        <v>210962</v>
      </c>
      <c r="J115" s="126">
        <f t="shared" si="7"/>
        <v>11581.706658071122</v>
      </c>
      <c r="K115" s="124">
        <v>23633</v>
      </c>
      <c r="L115" s="125">
        <f>VLOOKUP($E115,'Population All (2014)'!$D$11:$H$187,L$10,0)</f>
        <v>214619.166</v>
      </c>
      <c r="M115" s="126">
        <f t="shared" si="8"/>
        <v>11011.598097441121</v>
      </c>
      <c r="N115" s="124">
        <v>25159</v>
      </c>
      <c r="O115" s="125">
        <f>VLOOKUP($E115,'Population All (2014)'!$D$11:$H$187,O$10,0)</f>
        <v>214619.166</v>
      </c>
      <c r="P115" s="126">
        <f t="shared" si="9"/>
        <v>11722.624996129191</v>
      </c>
      <c r="Q115" s="127">
        <f t="shared" si="10"/>
        <v>-140.91833805806891</v>
      </c>
      <c r="R115" s="85">
        <f t="shared" si="11"/>
        <v>-1.2167320604676599E-2</v>
      </c>
      <c r="S115" s="127">
        <f t="shared" si="12"/>
        <v>-711.0268986880692</v>
      </c>
      <c r="T115" s="85">
        <f t="shared" si="13"/>
        <v>-6.4570727372741457E-2</v>
      </c>
    </row>
    <row r="116" spans="2:20" ht="16.5" customHeight="1">
      <c r="B116" s="63" t="s">
        <v>20</v>
      </c>
      <c r="C116" s="64" t="s">
        <v>30</v>
      </c>
      <c r="D116" s="66" t="s">
        <v>48</v>
      </c>
      <c r="E116" s="64" t="s">
        <v>221</v>
      </c>
      <c r="F116" s="122" t="s">
        <v>222</v>
      </c>
      <c r="G116" s="123" t="s">
        <v>407</v>
      </c>
      <c r="H116" s="124">
        <v>64089</v>
      </c>
      <c r="I116" s="125">
        <f>VLOOKUP($E116,'Population All (2014)'!$D$11:$H$187,I$10,0)</f>
        <v>520215</v>
      </c>
      <c r="J116" s="126">
        <f t="shared" si="7"/>
        <v>12319.713964418557</v>
      </c>
      <c r="K116" s="124">
        <v>62400</v>
      </c>
      <c r="L116" s="125">
        <f>VLOOKUP($E116,'Population All (2014)'!$D$11:$H$187,L$10,0)</f>
        <v>528374.277</v>
      </c>
      <c r="M116" s="126">
        <f t="shared" si="8"/>
        <v>11809.810340180509</v>
      </c>
      <c r="N116" s="124">
        <v>63754</v>
      </c>
      <c r="O116" s="125">
        <f>VLOOKUP($E116,'Population All (2014)'!$D$11:$H$187,O$10,0)</f>
        <v>528374.277</v>
      </c>
      <c r="P116" s="126">
        <f t="shared" si="9"/>
        <v>12066.068083779937</v>
      </c>
      <c r="Q116" s="127">
        <f t="shared" si="10"/>
        <v>253.64588063861993</v>
      </c>
      <c r="R116" s="85">
        <f t="shared" si="11"/>
        <v>2.0588617671740809E-2</v>
      </c>
      <c r="S116" s="127">
        <f t="shared" si="12"/>
        <v>-256.25774359942807</v>
      </c>
      <c r="T116" s="85">
        <f t="shared" si="13"/>
        <v>-2.1698717948717815E-2</v>
      </c>
    </row>
    <row r="117" spans="2:20" ht="16.5" customHeight="1">
      <c r="B117" s="63" t="s">
        <v>26</v>
      </c>
      <c r="C117" s="64" t="s">
        <v>42</v>
      </c>
      <c r="D117" s="66" t="s">
        <v>64</v>
      </c>
      <c r="E117" s="64" t="s">
        <v>223</v>
      </c>
      <c r="F117" s="122" t="s">
        <v>224</v>
      </c>
      <c r="G117" s="123" t="s">
        <v>406</v>
      </c>
      <c r="H117" s="124">
        <v>24190</v>
      </c>
      <c r="I117" s="125">
        <f>VLOOKUP($E117,'Population All (2014)'!$D$11:$H$187,I$10,0)</f>
        <v>274015</v>
      </c>
      <c r="J117" s="126">
        <f t="shared" si="7"/>
        <v>8827.9838694961945</v>
      </c>
      <c r="K117" s="124">
        <v>24047</v>
      </c>
      <c r="L117" s="125">
        <f>VLOOKUP($E117,'Population All (2014)'!$D$11:$H$187,L$10,0)</f>
        <v>276811.67800000001</v>
      </c>
      <c r="M117" s="126">
        <f t="shared" si="8"/>
        <v>8687.1334958635671</v>
      </c>
      <c r="N117" s="124">
        <v>27822</v>
      </c>
      <c r="O117" s="125">
        <f>VLOOKUP($E117,'Population All (2014)'!$D$11:$H$187,O$10,0)</f>
        <v>276811.67800000001</v>
      </c>
      <c r="P117" s="126">
        <f t="shared" si="9"/>
        <v>10050.876538525228</v>
      </c>
      <c r="Q117" s="127">
        <f t="shared" si="10"/>
        <v>-1222.8926690290336</v>
      </c>
      <c r="R117" s="85">
        <f t="shared" si="11"/>
        <v>-0.13852456994790852</v>
      </c>
      <c r="S117" s="127">
        <f t="shared" si="12"/>
        <v>-1363.7430426616611</v>
      </c>
      <c r="T117" s="85">
        <f t="shared" si="13"/>
        <v>-0.15698423919823679</v>
      </c>
    </row>
    <row r="118" spans="2:20" ht="16.5" customHeight="1">
      <c r="B118" s="63" t="s">
        <v>24</v>
      </c>
      <c r="C118" s="64" t="s">
        <v>40</v>
      </c>
      <c r="D118" s="66" t="s">
        <v>70</v>
      </c>
      <c r="E118" s="64" t="s">
        <v>225</v>
      </c>
      <c r="F118" s="122" t="s">
        <v>226</v>
      </c>
      <c r="G118" s="123" t="s">
        <v>407</v>
      </c>
      <c r="H118" s="124">
        <v>17403</v>
      </c>
      <c r="I118" s="125">
        <f>VLOOKUP($E118,'Population All (2014)'!$D$11:$H$187,I$10,0)</f>
        <v>203515</v>
      </c>
      <c r="J118" s="126">
        <f t="shared" si="7"/>
        <v>8551.2124413433885</v>
      </c>
      <c r="K118" s="124">
        <v>17591</v>
      </c>
      <c r="L118" s="125">
        <f>VLOOKUP($E118,'Population All (2014)'!$D$11:$H$187,L$10,0)</f>
        <v>206331.51699999999</v>
      </c>
      <c r="M118" s="126">
        <f t="shared" si="8"/>
        <v>8525.6000904602479</v>
      </c>
      <c r="N118" s="124">
        <v>17255</v>
      </c>
      <c r="O118" s="125">
        <f>VLOOKUP($E118,'Population All (2014)'!$D$11:$H$187,O$10,0)</f>
        <v>206331.51699999999</v>
      </c>
      <c r="P118" s="126">
        <f t="shared" si="9"/>
        <v>8362.7553613149666</v>
      </c>
      <c r="Q118" s="127">
        <f t="shared" si="10"/>
        <v>188.45708002842184</v>
      </c>
      <c r="R118" s="85">
        <f t="shared" si="11"/>
        <v>2.2038638534726356E-2</v>
      </c>
      <c r="S118" s="127">
        <f t="shared" si="12"/>
        <v>162.84472914528124</v>
      </c>
      <c r="T118" s="85">
        <f t="shared" si="13"/>
        <v>1.9100676482292075E-2</v>
      </c>
    </row>
    <row r="119" spans="2:20" ht="16.5" customHeight="1">
      <c r="B119" s="63" t="s">
        <v>20</v>
      </c>
      <c r="C119" s="64" t="s">
        <v>28</v>
      </c>
      <c r="D119" s="66" t="s">
        <v>50</v>
      </c>
      <c r="E119" s="64" t="s">
        <v>227</v>
      </c>
      <c r="F119" s="122" t="s">
        <v>228</v>
      </c>
      <c r="G119" s="123" t="s">
        <v>407</v>
      </c>
      <c r="H119" s="124">
        <v>15982</v>
      </c>
      <c r="I119" s="125">
        <f>VLOOKUP($E119,'Population All (2014)'!$D$11:$H$187,I$10,0)</f>
        <v>139119</v>
      </c>
      <c r="J119" s="126">
        <f t="shared" si="7"/>
        <v>11488.006670548235</v>
      </c>
      <c r="K119" s="124">
        <v>15806</v>
      </c>
      <c r="L119" s="125">
        <f>VLOOKUP($E119,'Population All (2014)'!$D$11:$H$187,L$10,0)</f>
        <v>139778.55100000001</v>
      </c>
      <c r="M119" s="126">
        <f t="shared" si="8"/>
        <v>11307.886572668793</v>
      </c>
      <c r="N119" s="124">
        <v>15920.00110538162</v>
      </c>
      <c r="O119" s="125">
        <f>VLOOKUP($E119,'Population All (2014)'!$D$11:$H$187,O$10,0)</f>
        <v>139778.55100000001</v>
      </c>
      <c r="P119" s="126">
        <f t="shared" si="9"/>
        <v>11389.444940934907</v>
      </c>
      <c r="Q119" s="127">
        <f t="shared" si="10"/>
        <v>98.56172961332777</v>
      </c>
      <c r="R119" s="85">
        <f t="shared" si="11"/>
        <v>8.5795327631563931E-3</v>
      </c>
      <c r="S119" s="127">
        <f t="shared" si="12"/>
        <v>-81.558368266114485</v>
      </c>
      <c r="T119" s="85">
        <f t="shared" si="13"/>
        <v>-7.2125209022914491E-3</v>
      </c>
    </row>
    <row r="120" spans="2:20" ht="16.5" customHeight="1">
      <c r="B120" s="63" t="s">
        <v>22</v>
      </c>
      <c r="C120" s="64" t="s">
        <v>42</v>
      </c>
      <c r="D120" s="66" t="s">
        <v>58</v>
      </c>
      <c r="E120" s="64" t="s">
        <v>229</v>
      </c>
      <c r="F120" s="122" t="s">
        <v>230</v>
      </c>
      <c r="G120" s="123" t="s">
        <v>407</v>
      </c>
      <c r="H120" s="124">
        <v>25387</v>
      </c>
      <c r="I120" s="125">
        <f>VLOOKUP($E120,'Population All (2014)'!$D$11:$H$187,I$10,0)</f>
        <v>259245</v>
      </c>
      <c r="J120" s="126">
        <f t="shared" si="7"/>
        <v>9792.6671681228181</v>
      </c>
      <c r="K120" s="124">
        <v>24638</v>
      </c>
      <c r="L120" s="125">
        <f>VLOOKUP($E120,'Population All (2014)'!$D$11:$H$187,L$10,0)</f>
        <v>262847.766</v>
      </c>
      <c r="M120" s="126">
        <f t="shared" si="8"/>
        <v>9373.4865526686644</v>
      </c>
      <c r="N120" s="124">
        <v>27174</v>
      </c>
      <c r="O120" s="125">
        <f>VLOOKUP($E120,'Population All (2014)'!$D$11:$H$187,O$10,0)</f>
        <v>262847.766</v>
      </c>
      <c r="P120" s="126">
        <f t="shared" si="9"/>
        <v>10338.303579114308</v>
      </c>
      <c r="Q120" s="127">
        <f t="shared" si="10"/>
        <v>-545.63641099149027</v>
      </c>
      <c r="R120" s="85">
        <f t="shared" si="11"/>
        <v>-5.5718876341233264E-2</v>
      </c>
      <c r="S120" s="127">
        <f t="shared" si="12"/>
        <v>-964.81702644564393</v>
      </c>
      <c r="T120" s="85">
        <f t="shared" si="13"/>
        <v>-0.10293043266498922</v>
      </c>
    </row>
    <row r="121" spans="2:20" ht="16.5" customHeight="1">
      <c r="B121" s="63" t="s">
        <v>20</v>
      </c>
      <c r="C121" s="64" t="s">
        <v>28</v>
      </c>
      <c r="D121" s="66" t="s">
        <v>50</v>
      </c>
      <c r="E121" s="64" t="s">
        <v>231</v>
      </c>
      <c r="F121" s="122" t="s">
        <v>232</v>
      </c>
      <c r="G121" s="123" t="s">
        <v>407</v>
      </c>
      <c r="H121" s="124">
        <v>32125</v>
      </c>
      <c r="I121" s="125">
        <f>VLOOKUP($E121,'Population All (2014)'!$D$11:$H$187,I$10,0)</f>
        <v>289835</v>
      </c>
      <c r="J121" s="126">
        <f t="shared" si="7"/>
        <v>11083.892559559748</v>
      </c>
      <c r="K121" s="124">
        <v>31546.578000000001</v>
      </c>
      <c r="L121" s="125">
        <f>VLOOKUP($E121,'Population All (2014)'!$D$11:$H$187,L$10,0)</f>
        <v>293027.70400000003</v>
      </c>
      <c r="M121" s="126">
        <f t="shared" si="8"/>
        <v>10765.732239433579</v>
      </c>
      <c r="N121" s="124">
        <v>30709</v>
      </c>
      <c r="O121" s="125">
        <f>VLOOKUP($E121,'Population All (2014)'!$D$11:$H$187,O$10,0)</f>
        <v>293027.70400000003</v>
      </c>
      <c r="P121" s="126">
        <f t="shared" si="9"/>
        <v>10479.896467400227</v>
      </c>
      <c r="Q121" s="127">
        <f t="shared" si="10"/>
        <v>603.99609215952114</v>
      </c>
      <c r="R121" s="85">
        <f t="shared" si="11"/>
        <v>5.44931384812622E-2</v>
      </c>
      <c r="S121" s="127">
        <f t="shared" si="12"/>
        <v>285.83577203335153</v>
      </c>
      <c r="T121" s="85">
        <f t="shared" si="13"/>
        <v>2.6550518411220518E-2</v>
      </c>
    </row>
    <row r="122" spans="2:20" ht="16.5" customHeight="1">
      <c r="B122" s="63" t="s">
        <v>24</v>
      </c>
      <c r="C122" s="64" t="s">
        <v>40</v>
      </c>
      <c r="D122" s="66" t="s">
        <v>70</v>
      </c>
      <c r="E122" s="64" t="s">
        <v>233</v>
      </c>
      <c r="F122" s="122" t="s">
        <v>234</v>
      </c>
      <c r="G122" s="123" t="s">
        <v>407</v>
      </c>
      <c r="H122" s="124">
        <v>31390</v>
      </c>
      <c r="I122" s="125">
        <f>VLOOKUP($E122,'Population All (2014)'!$D$11:$H$187,I$10,0)</f>
        <v>324322</v>
      </c>
      <c r="J122" s="126">
        <f t="shared" si="7"/>
        <v>9678.6526970109953</v>
      </c>
      <c r="K122" s="124">
        <v>31830</v>
      </c>
      <c r="L122" s="125">
        <f>VLOOKUP($E122,'Population All (2014)'!$D$11:$H$187,L$10,0)</f>
        <v>333581.50300000003</v>
      </c>
      <c r="M122" s="126">
        <f t="shared" si="8"/>
        <v>9541.8959725713557</v>
      </c>
      <c r="N122" s="124">
        <v>31108</v>
      </c>
      <c r="O122" s="125">
        <f>VLOOKUP($E122,'Population All (2014)'!$D$11:$H$187,O$10,0)</f>
        <v>333581.50300000003</v>
      </c>
      <c r="P122" s="126">
        <f t="shared" si="9"/>
        <v>9325.4571132500696</v>
      </c>
      <c r="Q122" s="127">
        <f t="shared" si="10"/>
        <v>353.19558376092573</v>
      </c>
      <c r="R122" s="85">
        <f t="shared" si="11"/>
        <v>3.6492226223800876E-2</v>
      </c>
      <c r="S122" s="127">
        <f t="shared" si="12"/>
        <v>216.43885932128615</v>
      </c>
      <c r="T122" s="85">
        <f t="shared" si="13"/>
        <v>2.2683003455859316E-2</v>
      </c>
    </row>
    <row r="123" spans="2:20" ht="16.5" customHeight="1">
      <c r="B123" s="63" t="s">
        <v>22</v>
      </c>
      <c r="C123" s="64" t="s">
        <v>38</v>
      </c>
      <c r="D123" s="66" t="s">
        <v>60</v>
      </c>
      <c r="E123" s="64" t="s">
        <v>235</v>
      </c>
      <c r="F123" s="122" t="s">
        <v>236</v>
      </c>
      <c r="G123" s="123" t="s">
        <v>407</v>
      </c>
      <c r="H123" s="124">
        <v>93515</v>
      </c>
      <c r="I123" s="125">
        <f>VLOOKUP($E123,'Population All (2014)'!$D$11:$H$187,I$10,0)</f>
        <v>877710</v>
      </c>
      <c r="J123" s="126">
        <f t="shared" si="7"/>
        <v>10654.430278793679</v>
      </c>
      <c r="K123" s="124">
        <v>90487</v>
      </c>
      <c r="L123" s="125">
        <f>VLOOKUP($E123,'Population All (2014)'!$D$11:$H$187,L$10,0)</f>
        <v>883745.54800000007</v>
      </c>
      <c r="M123" s="126">
        <f t="shared" si="8"/>
        <v>10239.033192843874</v>
      </c>
      <c r="N123" s="124">
        <v>94576</v>
      </c>
      <c r="O123" s="125">
        <f>VLOOKUP($E123,'Population All (2014)'!$D$11:$H$187,O$10,0)</f>
        <v>883745.54800000007</v>
      </c>
      <c r="P123" s="126">
        <f t="shared" si="9"/>
        <v>10701.722935299018</v>
      </c>
      <c r="Q123" s="127">
        <f t="shared" si="10"/>
        <v>-47.292656505338527</v>
      </c>
      <c r="R123" s="85">
        <f t="shared" si="11"/>
        <v>-4.4387785426189038E-3</v>
      </c>
      <c r="S123" s="127">
        <f t="shared" si="12"/>
        <v>-462.68974245514437</v>
      </c>
      <c r="T123" s="85">
        <f t="shared" si="13"/>
        <v>-4.5188811652502624E-2</v>
      </c>
    </row>
    <row r="124" spans="2:20" ht="16.5" customHeight="1">
      <c r="B124" s="63" t="s">
        <v>20</v>
      </c>
      <c r="C124" s="64" t="s">
        <v>32</v>
      </c>
      <c r="D124" s="66" t="s">
        <v>46</v>
      </c>
      <c r="E124" s="64" t="s">
        <v>237</v>
      </c>
      <c r="F124" s="122" t="s">
        <v>238</v>
      </c>
      <c r="G124" s="123" t="s">
        <v>407</v>
      </c>
      <c r="H124" s="124">
        <v>14876</v>
      </c>
      <c r="I124" s="125">
        <f>VLOOKUP($E124,'Population All (2014)'!$D$11:$H$187,I$10,0)</f>
        <v>159804</v>
      </c>
      <c r="J124" s="126">
        <f t="shared" si="7"/>
        <v>9308.9034066731747</v>
      </c>
      <c r="K124" s="124">
        <v>14495</v>
      </c>
      <c r="L124" s="125">
        <f>VLOOKUP($E124,'Population All (2014)'!$D$11:$H$187,L$10,0)</f>
        <v>159885.25</v>
      </c>
      <c r="M124" s="126">
        <f t="shared" si="8"/>
        <v>9065.8769336133264</v>
      </c>
      <c r="N124" s="124">
        <v>15298</v>
      </c>
      <c r="O124" s="125">
        <f>VLOOKUP($E124,'Population All (2014)'!$D$11:$H$187,O$10,0)</f>
        <v>159885.25</v>
      </c>
      <c r="P124" s="126">
        <f t="shared" si="9"/>
        <v>9568.1121304185344</v>
      </c>
      <c r="Q124" s="127">
        <f t="shared" si="10"/>
        <v>-259.20872374535975</v>
      </c>
      <c r="R124" s="85">
        <f t="shared" si="11"/>
        <v>-2.7845247976205613E-2</v>
      </c>
      <c r="S124" s="127">
        <f t="shared" si="12"/>
        <v>-502.23519680520803</v>
      </c>
      <c r="T124" s="85">
        <f t="shared" si="13"/>
        <v>-5.5398413245946798E-2</v>
      </c>
    </row>
    <row r="125" spans="2:20" ht="16.5" customHeight="1">
      <c r="B125" s="63" t="s">
        <v>20</v>
      </c>
      <c r="C125" s="64" t="s">
        <v>32</v>
      </c>
      <c r="D125" s="66" t="s">
        <v>46</v>
      </c>
      <c r="E125" s="64" t="s">
        <v>239</v>
      </c>
      <c r="F125" s="122" t="s">
        <v>240</v>
      </c>
      <c r="G125" s="123" t="s">
        <v>406</v>
      </c>
      <c r="H125" s="124">
        <v>18264</v>
      </c>
      <c r="I125" s="125">
        <f>VLOOKUP($E125,'Population All (2014)'!$D$11:$H$187,I$10,0)</f>
        <v>169247</v>
      </c>
      <c r="J125" s="126">
        <f t="shared" si="7"/>
        <v>10791.32864984313</v>
      </c>
      <c r="K125" s="124">
        <v>17052</v>
      </c>
      <c r="L125" s="125">
        <f>VLOOKUP($E125,'Population All (2014)'!$D$11:$H$187,L$10,0)</f>
        <v>169767.23199999999</v>
      </c>
      <c r="M125" s="126">
        <f t="shared" si="8"/>
        <v>10044.341183580116</v>
      </c>
      <c r="N125" s="124">
        <v>20583</v>
      </c>
      <c r="O125" s="125">
        <f>VLOOKUP($E125,'Population All (2014)'!$D$11:$H$187,O$10,0)</f>
        <v>169767.23199999999</v>
      </c>
      <c r="P125" s="126">
        <f t="shared" si="9"/>
        <v>12124.247864275716</v>
      </c>
      <c r="Q125" s="127">
        <f t="shared" si="10"/>
        <v>-1332.9192144325862</v>
      </c>
      <c r="R125" s="85">
        <f t="shared" si="11"/>
        <v>-0.12351761842152424</v>
      </c>
      <c r="S125" s="127">
        <f t="shared" si="12"/>
        <v>-2079.9066806955998</v>
      </c>
      <c r="T125" s="85">
        <f t="shared" si="13"/>
        <v>-0.2070724841660801</v>
      </c>
    </row>
    <row r="126" spans="2:20" ht="16.5" customHeight="1">
      <c r="B126" s="63" t="s">
        <v>26</v>
      </c>
      <c r="C126" s="64" t="s">
        <v>44</v>
      </c>
      <c r="D126" s="66" t="s">
        <v>62</v>
      </c>
      <c r="E126" s="64" t="s">
        <v>241</v>
      </c>
      <c r="F126" s="122" t="s">
        <v>242</v>
      </c>
      <c r="G126" s="123" t="s">
        <v>406</v>
      </c>
      <c r="H126" s="124">
        <v>18835</v>
      </c>
      <c r="I126" s="125">
        <f>VLOOKUP($E126,'Population All (2014)'!$D$11:$H$187,I$10,0)</f>
        <v>208154</v>
      </c>
      <c r="J126" s="126">
        <f t="shared" si="7"/>
        <v>9048.5890254330934</v>
      </c>
      <c r="K126" s="124">
        <v>18745</v>
      </c>
      <c r="L126" s="125">
        <f>VLOOKUP($E126,'Population All (2014)'!$D$11:$H$187,L$10,0)</f>
        <v>209904.11900000001</v>
      </c>
      <c r="M126" s="126">
        <f t="shared" si="8"/>
        <v>8930.2678238534227</v>
      </c>
      <c r="N126" s="124">
        <v>18918</v>
      </c>
      <c r="O126" s="125">
        <f>VLOOKUP($E126,'Population All (2014)'!$D$11:$H$187,O$10,0)</f>
        <v>209904.11900000001</v>
      </c>
      <c r="P126" s="126">
        <f t="shared" si="9"/>
        <v>9012.6864065969094</v>
      </c>
      <c r="Q126" s="127">
        <f t="shared" si="10"/>
        <v>35.902618836184047</v>
      </c>
      <c r="R126" s="85">
        <f t="shared" si="11"/>
        <v>3.9677588113761902E-3</v>
      </c>
      <c r="S126" s="127">
        <f t="shared" si="12"/>
        <v>-82.418582743486695</v>
      </c>
      <c r="T126" s="85">
        <f t="shared" si="13"/>
        <v>-9.2291277674047371E-3</v>
      </c>
    </row>
    <row r="127" spans="2:20" ht="16.5" customHeight="1">
      <c r="B127" s="63" t="s">
        <v>20</v>
      </c>
      <c r="C127" s="64" t="s">
        <v>28</v>
      </c>
      <c r="D127" s="66" t="s">
        <v>50</v>
      </c>
      <c r="E127" s="64" t="s">
        <v>243</v>
      </c>
      <c r="F127" s="122" t="s">
        <v>244</v>
      </c>
      <c r="G127" s="123" t="s">
        <v>407</v>
      </c>
      <c r="H127" s="124">
        <v>29202</v>
      </c>
      <c r="I127" s="125">
        <f>VLOOKUP($E127,'Population All (2014)'!$D$11:$H$187,I$10,0)</f>
        <v>202744</v>
      </c>
      <c r="J127" s="126">
        <f t="shared" si="7"/>
        <v>14403.385550250563</v>
      </c>
      <c r="K127" s="124">
        <v>28180</v>
      </c>
      <c r="L127" s="125">
        <f>VLOOKUP($E127,'Population All (2014)'!$D$11:$H$187,L$10,0)</f>
        <v>203497.815</v>
      </c>
      <c r="M127" s="126">
        <f t="shared" si="8"/>
        <v>13847.814533045477</v>
      </c>
      <c r="N127" s="124">
        <v>26299</v>
      </c>
      <c r="O127" s="125">
        <f>VLOOKUP($E127,'Population All (2014)'!$D$11:$H$187,O$10,0)</f>
        <v>203497.815</v>
      </c>
      <c r="P127" s="126">
        <f t="shared" si="9"/>
        <v>12923.480284051206</v>
      </c>
      <c r="Q127" s="127">
        <f t="shared" si="10"/>
        <v>1479.9052661993574</v>
      </c>
      <c r="R127" s="85">
        <f t="shared" si="11"/>
        <v>0.10274704242528679</v>
      </c>
      <c r="S127" s="127">
        <f t="shared" si="12"/>
        <v>924.33424899427155</v>
      </c>
      <c r="T127" s="85">
        <f t="shared" si="13"/>
        <v>6.6749467707594115E-2</v>
      </c>
    </row>
    <row r="128" spans="2:20" ht="16.5" customHeight="1">
      <c r="B128" s="63" t="s">
        <v>20</v>
      </c>
      <c r="C128" s="64" t="s">
        <v>32</v>
      </c>
      <c r="D128" s="66" t="s">
        <v>46</v>
      </c>
      <c r="E128" s="64" t="s">
        <v>245</v>
      </c>
      <c r="F128" s="122" t="s">
        <v>246</v>
      </c>
      <c r="G128" s="123" t="s">
        <v>407</v>
      </c>
      <c r="H128" s="124">
        <v>61388</v>
      </c>
      <c r="I128" s="125">
        <f>VLOOKUP($E128,'Population All (2014)'!$D$11:$H$187,I$10,0)</f>
        <v>601536</v>
      </c>
      <c r="J128" s="126">
        <f t="shared" si="7"/>
        <v>10205.208000851155</v>
      </c>
      <c r="K128" s="124">
        <v>54344</v>
      </c>
      <c r="L128" s="125">
        <f>VLOOKUP($E128,'Population All (2014)'!$D$11:$H$187,L$10,0)</f>
        <v>602075.36200000008</v>
      </c>
      <c r="M128" s="126">
        <f t="shared" si="8"/>
        <v>9026.1125815674877</v>
      </c>
      <c r="N128" s="124">
        <v>63336</v>
      </c>
      <c r="O128" s="125">
        <f>VLOOKUP($E128,'Population All (2014)'!$D$11:$H$187,O$10,0)</f>
        <v>602075.36200000008</v>
      </c>
      <c r="P128" s="126">
        <f t="shared" si="9"/>
        <v>10519.613323755306</v>
      </c>
      <c r="Q128" s="127">
        <f t="shared" si="10"/>
        <v>-314.40532290415103</v>
      </c>
      <c r="R128" s="85">
        <f t="shared" si="11"/>
        <v>-3.080832089634316E-2</v>
      </c>
      <c r="S128" s="127">
        <f t="shared" si="12"/>
        <v>-1493.5007421878181</v>
      </c>
      <c r="T128" s="85">
        <f t="shared" si="13"/>
        <v>-0.16546444869718815</v>
      </c>
    </row>
    <row r="129" spans="2:20" ht="16.5" customHeight="1">
      <c r="B129" s="63" t="s">
        <v>22</v>
      </c>
      <c r="C129" s="64" t="s">
        <v>34</v>
      </c>
      <c r="D129" s="66" t="s">
        <v>58</v>
      </c>
      <c r="E129" s="64" t="s">
        <v>247</v>
      </c>
      <c r="F129" s="122" t="s">
        <v>248</v>
      </c>
      <c r="G129" s="123" t="s">
        <v>407</v>
      </c>
      <c r="H129" s="124">
        <v>73435</v>
      </c>
      <c r="I129" s="125">
        <f>VLOOKUP($E129,'Population All (2014)'!$D$11:$H$187,I$10,0)</f>
        <v>714392</v>
      </c>
      <c r="J129" s="126">
        <f t="shared" si="7"/>
        <v>10279.370429680064</v>
      </c>
      <c r="K129" s="124">
        <v>71598</v>
      </c>
      <c r="L129" s="125">
        <f>VLOOKUP($E129,'Population All (2014)'!$D$11:$H$187,L$10,0)</f>
        <v>721127.30499999993</v>
      </c>
      <c r="M129" s="126">
        <f t="shared" si="8"/>
        <v>9928.6214103347556</v>
      </c>
      <c r="N129" s="124">
        <v>76721</v>
      </c>
      <c r="O129" s="125">
        <f>VLOOKUP($E129,'Population All (2014)'!$D$11:$H$187,O$10,0)</f>
        <v>721127.30499999993</v>
      </c>
      <c r="P129" s="126">
        <f t="shared" si="9"/>
        <v>10639.036889609943</v>
      </c>
      <c r="Q129" s="127">
        <f t="shared" si="10"/>
        <v>-359.66645992987833</v>
      </c>
      <c r="R129" s="85">
        <f t="shared" si="11"/>
        <v>-3.4989152535197882E-2</v>
      </c>
      <c r="S129" s="127">
        <f t="shared" si="12"/>
        <v>-710.41547927518695</v>
      </c>
      <c r="T129" s="85">
        <f t="shared" si="13"/>
        <v>-7.1552277996591918E-2</v>
      </c>
    </row>
    <row r="130" spans="2:20" ht="16.5" customHeight="1">
      <c r="B130" s="63" t="s">
        <v>20</v>
      </c>
      <c r="C130" s="64" t="s">
        <v>28</v>
      </c>
      <c r="D130" s="66" t="s">
        <v>50</v>
      </c>
      <c r="E130" s="64" t="s">
        <v>249</v>
      </c>
      <c r="F130" s="122" t="s">
        <v>250</v>
      </c>
      <c r="G130" s="123" t="s">
        <v>407</v>
      </c>
      <c r="H130" s="124">
        <v>34059</v>
      </c>
      <c r="I130" s="125">
        <f>VLOOKUP($E130,'Population All (2014)'!$D$11:$H$187,I$10,0)</f>
        <v>315987</v>
      </c>
      <c r="J130" s="126">
        <f t="shared" si="7"/>
        <v>10778.607980708068</v>
      </c>
      <c r="K130" s="124">
        <v>31729.199999999997</v>
      </c>
      <c r="L130" s="125">
        <f>VLOOKUP($E130,'Population All (2014)'!$D$11:$H$187,L$10,0)</f>
        <v>316012.77</v>
      </c>
      <c r="M130" s="126">
        <f t="shared" si="8"/>
        <v>10040.48032615897</v>
      </c>
      <c r="N130" s="124">
        <v>32045</v>
      </c>
      <c r="O130" s="125">
        <f>VLOOKUP($E130,'Population All (2014)'!$D$11:$H$187,O$10,0)</f>
        <v>316012.77</v>
      </c>
      <c r="P130" s="126">
        <f t="shared" si="9"/>
        <v>10140.412996601372</v>
      </c>
      <c r="Q130" s="127">
        <f t="shared" si="10"/>
        <v>638.19498410669621</v>
      </c>
      <c r="R130" s="85">
        <f t="shared" si="11"/>
        <v>5.9209406747973398E-2</v>
      </c>
      <c r="S130" s="127">
        <f t="shared" si="12"/>
        <v>-99.932670442402014</v>
      </c>
      <c r="T130" s="85">
        <f t="shared" si="13"/>
        <v>-9.9529770684418737E-3</v>
      </c>
    </row>
    <row r="131" spans="2:20" ht="16.5" customHeight="1">
      <c r="B131" s="63" t="s">
        <v>22</v>
      </c>
      <c r="C131" s="64" t="s">
        <v>34</v>
      </c>
      <c r="D131" s="66" t="s">
        <v>54</v>
      </c>
      <c r="E131" s="64" t="s">
        <v>251</v>
      </c>
      <c r="F131" s="122" t="s">
        <v>252</v>
      </c>
      <c r="G131" s="123" t="s">
        <v>407</v>
      </c>
      <c r="H131" s="124">
        <v>30045</v>
      </c>
      <c r="I131" s="125">
        <f>VLOOKUP($E131,'Population All (2014)'!$D$11:$H$187,I$10,0)</f>
        <v>314268</v>
      </c>
      <c r="J131" s="126">
        <f t="shared" si="7"/>
        <v>9560.3115811982134</v>
      </c>
      <c r="K131" s="124">
        <v>29465</v>
      </c>
      <c r="L131" s="125">
        <f>VLOOKUP($E131,'Population All (2014)'!$D$11:$H$187,L$10,0)</f>
        <v>317515.86800000002</v>
      </c>
      <c r="M131" s="126">
        <f t="shared" si="8"/>
        <v>9279.851172666431</v>
      </c>
      <c r="N131" s="124">
        <v>29422</v>
      </c>
      <c r="O131" s="125">
        <f>VLOOKUP($E131,'Population All (2014)'!$D$11:$H$187,O$10,0)</f>
        <v>317515.86800000002</v>
      </c>
      <c r="P131" s="126">
        <f t="shared" si="9"/>
        <v>9266.3085424127512</v>
      </c>
      <c r="Q131" s="127">
        <f t="shared" si="10"/>
        <v>294.00303878546219</v>
      </c>
      <c r="R131" s="85">
        <f t="shared" si="11"/>
        <v>3.0752453650534074E-2</v>
      </c>
      <c r="S131" s="127">
        <f t="shared" si="12"/>
        <v>13.542630253679818</v>
      </c>
      <c r="T131" s="85">
        <f t="shared" si="13"/>
        <v>1.4593585610046522E-3</v>
      </c>
    </row>
    <row r="132" spans="2:20" ht="16.5" customHeight="1">
      <c r="B132" s="63" t="s">
        <v>22</v>
      </c>
      <c r="C132" s="64" t="s">
        <v>34</v>
      </c>
      <c r="D132" s="66" t="s">
        <v>54</v>
      </c>
      <c r="E132" s="64" t="s">
        <v>253</v>
      </c>
      <c r="F132" s="122" t="s">
        <v>254</v>
      </c>
      <c r="G132" s="123" t="s">
        <v>407</v>
      </c>
      <c r="H132" s="124">
        <v>84466</v>
      </c>
      <c r="I132" s="125">
        <f>VLOOKUP($E132,'Population All (2014)'!$D$11:$H$187,I$10,0)</f>
        <v>801390</v>
      </c>
      <c r="J132" s="126">
        <f t="shared" si="7"/>
        <v>10539.93685970626</v>
      </c>
      <c r="K132" s="124">
        <v>85968</v>
      </c>
      <c r="L132" s="125">
        <f>VLOOKUP($E132,'Population All (2014)'!$D$11:$H$187,L$10,0)</f>
        <v>805793.73</v>
      </c>
      <c r="M132" s="126">
        <f t="shared" si="8"/>
        <v>10668.735285393695</v>
      </c>
      <c r="N132" s="124">
        <v>84667</v>
      </c>
      <c r="O132" s="125">
        <f>VLOOKUP($E132,'Population All (2014)'!$D$11:$H$187,O$10,0)</f>
        <v>805793.73</v>
      </c>
      <c r="P132" s="126">
        <f t="shared" si="9"/>
        <v>10507.279573892938</v>
      </c>
      <c r="Q132" s="127">
        <f t="shared" si="10"/>
        <v>32.657285813322233</v>
      </c>
      <c r="R132" s="85">
        <f t="shared" si="11"/>
        <v>3.0984327750737937E-3</v>
      </c>
      <c r="S132" s="127">
        <f t="shared" si="12"/>
        <v>161.45571150075739</v>
      </c>
      <c r="T132" s="85">
        <f t="shared" si="13"/>
        <v>1.5133538060673645E-2</v>
      </c>
    </row>
    <row r="133" spans="2:20" ht="16.5" customHeight="1">
      <c r="B133" s="63" t="s">
        <v>20</v>
      </c>
      <c r="C133" s="64" t="s">
        <v>30</v>
      </c>
      <c r="D133" s="66" t="s">
        <v>48</v>
      </c>
      <c r="E133" s="64" t="s">
        <v>255</v>
      </c>
      <c r="F133" s="122" t="s">
        <v>256</v>
      </c>
      <c r="G133" s="123" t="s">
        <v>407</v>
      </c>
      <c r="H133" s="124">
        <v>29214</v>
      </c>
      <c r="I133" s="125">
        <f>VLOOKUP($E133,'Population All (2014)'!$D$11:$H$187,I$10,0)</f>
        <v>228765</v>
      </c>
      <c r="J133" s="126">
        <f t="shared" si="7"/>
        <v>12770.31014359714</v>
      </c>
      <c r="K133" s="124">
        <v>30907</v>
      </c>
      <c r="L133" s="125">
        <f>VLOOKUP($E133,'Population All (2014)'!$D$11:$H$187,L$10,0)</f>
        <v>229708.30100000001</v>
      </c>
      <c r="M133" s="126">
        <f t="shared" si="8"/>
        <v>13454.890339378722</v>
      </c>
      <c r="N133" s="124">
        <v>27057</v>
      </c>
      <c r="O133" s="125">
        <f>VLOOKUP($E133,'Population All (2014)'!$D$11:$H$187,O$10,0)</f>
        <v>229708.30100000001</v>
      </c>
      <c r="P133" s="126">
        <f t="shared" si="9"/>
        <v>11778.851648900576</v>
      </c>
      <c r="Q133" s="127">
        <f t="shared" si="10"/>
        <v>991.45849469656423</v>
      </c>
      <c r="R133" s="85">
        <f t="shared" si="11"/>
        <v>7.7637777277763928E-2</v>
      </c>
      <c r="S133" s="127">
        <f t="shared" si="12"/>
        <v>1676.0386904781462</v>
      </c>
      <c r="T133" s="85">
        <f t="shared" si="13"/>
        <v>0.12456725013750927</v>
      </c>
    </row>
    <row r="134" spans="2:20" ht="16.5" customHeight="1">
      <c r="B134" s="63" t="s">
        <v>26</v>
      </c>
      <c r="C134" s="64" t="s">
        <v>42</v>
      </c>
      <c r="D134" s="66" t="s">
        <v>66</v>
      </c>
      <c r="E134" s="64" t="s">
        <v>257</v>
      </c>
      <c r="F134" s="122" t="s">
        <v>258</v>
      </c>
      <c r="G134" s="123" t="s">
        <v>406</v>
      </c>
      <c r="H134" s="124">
        <v>53810.175251365989</v>
      </c>
      <c r="I134" s="125">
        <f>VLOOKUP($E134,'Population All (2014)'!$D$11:$H$187,I$10,0)</f>
        <v>672516</v>
      </c>
      <c r="J134" s="126">
        <f t="shared" si="7"/>
        <v>8001.3226824887415</v>
      </c>
      <c r="K134" s="124">
        <v>52723.508025290401</v>
      </c>
      <c r="L134" s="125">
        <f>VLOOKUP($E134,'Population All (2014)'!$D$11:$H$187,L$10,0)</f>
        <v>678309.62099999993</v>
      </c>
      <c r="M134" s="126">
        <f t="shared" si="8"/>
        <v>7772.7790367417492</v>
      </c>
      <c r="N134" s="124">
        <v>55777.363297742791</v>
      </c>
      <c r="O134" s="125">
        <f>VLOOKUP($E134,'Population All (2014)'!$D$11:$H$187,O$10,0)</f>
        <v>678309.62099999993</v>
      </c>
      <c r="P134" s="126">
        <f t="shared" si="9"/>
        <v>8222.9945692813326</v>
      </c>
      <c r="Q134" s="127">
        <f t="shared" si="10"/>
        <v>-221.67188679259107</v>
      </c>
      <c r="R134" s="85">
        <f t="shared" si="11"/>
        <v>-2.7704405332599581E-2</v>
      </c>
      <c r="S134" s="127">
        <f t="shared" si="12"/>
        <v>-450.21553253958336</v>
      </c>
      <c r="T134" s="85">
        <f t="shared" si="13"/>
        <v>-5.7922080431133421E-2</v>
      </c>
    </row>
    <row r="135" spans="2:20" ht="16.5" customHeight="1">
      <c r="B135" s="63" t="s">
        <v>22</v>
      </c>
      <c r="C135" s="64" t="s">
        <v>38</v>
      </c>
      <c r="D135" s="66" t="s">
        <v>60</v>
      </c>
      <c r="E135" s="64" t="s">
        <v>259</v>
      </c>
      <c r="F135" s="122" t="s">
        <v>260</v>
      </c>
      <c r="G135" s="123" t="s">
        <v>407</v>
      </c>
      <c r="H135" s="124">
        <v>17687</v>
      </c>
      <c r="I135" s="125">
        <f>VLOOKUP($E135,'Population All (2014)'!$D$11:$H$187,I$10,0)</f>
        <v>190461</v>
      </c>
      <c r="J135" s="126">
        <f t="shared" si="7"/>
        <v>9286.4155916434338</v>
      </c>
      <c r="K135" s="124">
        <v>17515</v>
      </c>
      <c r="L135" s="125">
        <f>VLOOKUP($E135,'Population All (2014)'!$D$11:$H$187,L$10,0)</f>
        <v>192880.21400000001</v>
      </c>
      <c r="M135" s="126">
        <f t="shared" si="8"/>
        <v>9080.7655366869294</v>
      </c>
      <c r="N135" s="124">
        <v>19240</v>
      </c>
      <c r="O135" s="125">
        <f>VLOOKUP($E135,'Population All (2014)'!$D$11:$H$187,O$10,0)</f>
        <v>192880.21400000001</v>
      </c>
      <c r="P135" s="126">
        <f t="shared" si="9"/>
        <v>9975.1029931976318</v>
      </c>
      <c r="Q135" s="127">
        <f t="shared" si="10"/>
        <v>-688.687401554198</v>
      </c>
      <c r="R135" s="85">
        <f t="shared" si="11"/>
        <v>-7.4160734543684118E-2</v>
      </c>
      <c r="S135" s="127">
        <f t="shared" si="12"/>
        <v>-894.3374565107024</v>
      </c>
      <c r="T135" s="85">
        <f t="shared" si="13"/>
        <v>-9.8487011133314303E-2</v>
      </c>
    </row>
    <row r="136" spans="2:20" ht="16.5" customHeight="1">
      <c r="B136" s="63" t="s">
        <v>26</v>
      </c>
      <c r="C136" s="64" t="s">
        <v>44</v>
      </c>
      <c r="D136" s="66" t="s">
        <v>62</v>
      </c>
      <c r="E136" s="64" t="s">
        <v>261</v>
      </c>
      <c r="F136" s="122" t="s">
        <v>262</v>
      </c>
      <c r="G136" s="123" t="s">
        <v>407</v>
      </c>
      <c r="H136" s="124">
        <v>27597</v>
      </c>
      <c r="I136" s="125">
        <f>VLOOKUP($E136,'Population All (2014)'!$D$11:$H$187,I$10,0)</f>
        <v>261546</v>
      </c>
      <c r="J136" s="126">
        <f t="shared" si="7"/>
        <v>10551.489986465096</v>
      </c>
      <c r="K136" s="124">
        <v>25378</v>
      </c>
      <c r="L136" s="125">
        <f>VLOOKUP($E136,'Population All (2014)'!$D$11:$H$187,L$10,0)</f>
        <v>263079.652</v>
      </c>
      <c r="M136" s="126">
        <f t="shared" si="8"/>
        <v>9646.5081229467341</v>
      </c>
      <c r="N136" s="124">
        <v>27486</v>
      </c>
      <c r="O136" s="125">
        <f>VLOOKUP($E136,'Population All (2014)'!$D$11:$H$187,O$10,0)</f>
        <v>263079.652</v>
      </c>
      <c r="P136" s="126">
        <f t="shared" si="9"/>
        <v>10447.786360915516</v>
      </c>
      <c r="Q136" s="127">
        <f t="shared" si="10"/>
        <v>103.70362554958047</v>
      </c>
      <c r="R136" s="85">
        <f t="shared" si="11"/>
        <v>9.8283394745771538E-3</v>
      </c>
      <c r="S136" s="127">
        <f t="shared" si="12"/>
        <v>-801.27823796878147</v>
      </c>
      <c r="T136" s="85">
        <f t="shared" si="13"/>
        <v>-8.3064071242808818E-2</v>
      </c>
    </row>
    <row r="137" spans="2:20" ht="16.5" customHeight="1">
      <c r="B137" s="63" t="s">
        <v>26</v>
      </c>
      <c r="C137" s="64" t="s">
        <v>42</v>
      </c>
      <c r="D137" s="66" t="s">
        <v>68</v>
      </c>
      <c r="E137" s="64" t="s">
        <v>263</v>
      </c>
      <c r="F137" s="122" t="s">
        <v>264</v>
      </c>
      <c r="G137" s="123" t="s">
        <v>406</v>
      </c>
      <c r="H137" s="124">
        <v>18849</v>
      </c>
      <c r="I137" s="125">
        <f>VLOOKUP($E137,'Population All (2014)'!$D$11:$H$187,I$10,0)</f>
        <v>209085</v>
      </c>
      <c r="J137" s="126">
        <f t="shared" si="7"/>
        <v>9014.9939020015772</v>
      </c>
      <c r="K137" s="124">
        <v>19946</v>
      </c>
      <c r="L137" s="125">
        <f>VLOOKUP($E137,'Population All (2014)'!$D$11:$H$187,L$10,0)</f>
        <v>211049.29199999999</v>
      </c>
      <c r="M137" s="126">
        <f t="shared" si="8"/>
        <v>9450.8727373508555</v>
      </c>
      <c r="N137" s="124">
        <v>19052</v>
      </c>
      <c r="O137" s="125">
        <f>VLOOKUP($E137,'Population All (2014)'!$D$11:$H$187,O$10,0)</f>
        <v>211049.29199999999</v>
      </c>
      <c r="P137" s="126">
        <f t="shared" si="9"/>
        <v>9027.2750121331846</v>
      </c>
      <c r="Q137" s="127">
        <f t="shared" si="10"/>
        <v>-12.28111013160742</v>
      </c>
      <c r="R137" s="85">
        <f t="shared" si="11"/>
        <v>-1.3622982184026409E-3</v>
      </c>
      <c r="S137" s="127">
        <f t="shared" si="12"/>
        <v>423.59772521767081</v>
      </c>
      <c r="T137" s="85">
        <f t="shared" si="13"/>
        <v>4.4821016745212057E-2</v>
      </c>
    </row>
    <row r="138" spans="2:20" ht="16.5" customHeight="1">
      <c r="B138" s="63" t="s">
        <v>26</v>
      </c>
      <c r="C138" s="64" t="s">
        <v>42</v>
      </c>
      <c r="D138" s="66" t="s">
        <v>66</v>
      </c>
      <c r="E138" s="64" t="s">
        <v>265</v>
      </c>
      <c r="F138" s="122" t="s">
        <v>266</v>
      </c>
      <c r="G138" s="123" t="s">
        <v>406</v>
      </c>
      <c r="H138" s="124">
        <v>12230</v>
      </c>
      <c r="I138" s="125">
        <f>VLOOKUP($E138,'Population All (2014)'!$D$11:$H$187,I$10,0)</f>
        <v>160825</v>
      </c>
      <c r="J138" s="126">
        <f t="shared" si="7"/>
        <v>7604.5390952899115</v>
      </c>
      <c r="K138" s="124">
        <v>12418</v>
      </c>
      <c r="L138" s="125">
        <f>VLOOKUP($E138,'Population All (2014)'!$D$11:$H$187,L$10,0)</f>
        <v>162606.31700000001</v>
      </c>
      <c r="M138" s="126">
        <f t="shared" si="8"/>
        <v>7636.8496803233047</v>
      </c>
      <c r="N138" s="124">
        <v>13001</v>
      </c>
      <c r="O138" s="125">
        <f>VLOOKUP($E138,'Population All (2014)'!$D$11:$H$187,O$10,0)</f>
        <v>162606.31700000001</v>
      </c>
      <c r="P138" s="126">
        <f t="shared" si="9"/>
        <v>7995.3843367598074</v>
      </c>
      <c r="Q138" s="127">
        <f t="shared" si="10"/>
        <v>-390.84524146989588</v>
      </c>
      <c r="R138" s="85">
        <f t="shared" si="11"/>
        <v>-5.1396309042842196E-2</v>
      </c>
      <c r="S138" s="127">
        <f t="shared" si="12"/>
        <v>-358.5346564365027</v>
      </c>
      <c r="T138" s="85">
        <f t="shared" si="13"/>
        <v>-4.6947978740537973E-2</v>
      </c>
    </row>
    <row r="139" spans="2:20" ht="16.5" customHeight="1">
      <c r="B139" s="63" t="s">
        <v>24</v>
      </c>
      <c r="C139" s="64" t="s">
        <v>40</v>
      </c>
      <c r="D139" s="66" t="s">
        <v>70</v>
      </c>
      <c r="E139" s="64" t="s">
        <v>267</v>
      </c>
      <c r="F139" s="122" t="s">
        <v>268</v>
      </c>
      <c r="G139" s="123" t="s">
        <v>406</v>
      </c>
      <c r="H139" s="124">
        <v>27431.15809695518</v>
      </c>
      <c r="I139" s="125">
        <f>VLOOKUP($E139,'Population All (2014)'!$D$11:$H$187,I$10,0)</f>
        <v>293055</v>
      </c>
      <c r="J139" s="126">
        <f t="shared" si="7"/>
        <v>9360.4129248622885</v>
      </c>
      <c r="K139" s="124">
        <v>26607.931675449996</v>
      </c>
      <c r="L139" s="125">
        <f>VLOOKUP($E139,'Population All (2014)'!$D$11:$H$187,L$10,0)</f>
        <v>298505.30200000003</v>
      </c>
      <c r="M139" s="126">
        <f t="shared" si="8"/>
        <v>8913.7216314670331</v>
      </c>
      <c r="N139" s="124">
        <v>26778</v>
      </c>
      <c r="O139" s="125">
        <f>VLOOKUP($E139,'Population All (2014)'!$D$11:$H$187,O$10,0)</f>
        <v>298505.30200000003</v>
      </c>
      <c r="P139" s="126">
        <f t="shared" si="9"/>
        <v>8970.6949325811311</v>
      </c>
      <c r="Q139" s="127">
        <f t="shared" si="10"/>
        <v>389.71799228115742</v>
      </c>
      <c r="R139" s="85">
        <f t="shared" si="11"/>
        <v>4.1634700884404734E-2</v>
      </c>
      <c r="S139" s="127">
        <f t="shared" si="12"/>
        <v>-56.973301114097922</v>
      </c>
      <c r="T139" s="85">
        <f t="shared" si="13"/>
        <v>-6.3916401554398976E-3</v>
      </c>
    </row>
    <row r="140" spans="2:20" ht="16.5" customHeight="1">
      <c r="B140" s="63" t="s">
        <v>20</v>
      </c>
      <c r="C140" s="64" t="s">
        <v>28</v>
      </c>
      <c r="D140" s="66" t="s">
        <v>50</v>
      </c>
      <c r="E140" s="64" t="s">
        <v>269</v>
      </c>
      <c r="F140" s="122" t="s">
        <v>270</v>
      </c>
      <c r="G140" s="123" t="s">
        <v>407</v>
      </c>
      <c r="H140" s="124">
        <v>14864</v>
      </c>
      <c r="I140" s="125">
        <f>VLOOKUP($E140,'Population All (2014)'!$D$11:$H$187,I$10,0)</f>
        <v>135042</v>
      </c>
      <c r="J140" s="126">
        <f t="shared" si="7"/>
        <v>11006.94598717436</v>
      </c>
      <c r="K140" s="124">
        <v>14659</v>
      </c>
      <c r="L140" s="125">
        <f>VLOOKUP($E140,'Population All (2014)'!$D$11:$H$187,L$10,0)</f>
        <v>134863.26500000001</v>
      </c>
      <c r="M140" s="126">
        <f t="shared" si="8"/>
        <v>10869.527739818548</v>
      </c>
      <c r="N140" s="124">
        <v>14802.649681868308</v>
      </c>
      <c r="O140" s="125">
        <f>VLOOKUP($E140,'Population All (2014)'!$D$11:$H$187,O$10,0)</f>
        <v>134863.26500000001</v>
      </c>
      <c r="P140" s="126">
        <f t="shared" si="9"/>
        <v>10976.042795544292</v>
      </c>
      <c r="Q140" s="127">
        <f t="shared" si="10"/>
        <v>30.90319163006825</v>
      </c>
      <c r="R140" s="85">
        <f t="shared" si="11"/>
        <v>2.8076081836031193E-3</v>
      </c>
      <c r="S140" s="127">
        <f t="shared" si="12"/>
        <v>-106.51505572574388</v>
      </c>
      <c r="T140" s="85">
        <f t="shared" si="13"/>
        <v>-9.7994189145444877E-3</v>
      </c>
    </row>
    <row r="141" spans="2:20" ht="16.5" customHeight="1">
      <c r="B141" s="63" t="s">
        <v>24</v>
      </c>
      <c r="C141" s="64" t="s">
        <v>40</v>
      </c>
      <c r="D141" s="66" t="s">
        <v>70</v>
      </c>
      <c r="E141" s="64" t="s">
        <v>271</v>
      </c>
      <c r="F141" s="122" t="s">
        <v>272</v>
      </c>
      <c r="G141" s="123" t="s">
        <v>407</v>
      </c>
      <c r="H141" s="124">
        <v>14190</v>
      </c>
      <c r="I141" s="125">
        <f>VLOOKUP($E141,'Population All (2014)'!$D$11:$H$187,I$10,0)</f>
        <v>193585</v>
      </c>
      <c r="J141" s="126">
        <f t="shared" si="7"/>
        <v>7330.1133868843144</v>
      </c>
      <c r="K141" s="124">
        <v>13797</v>
      </c>
      <c r="L141" s="125">
        <f>VLOOKUP($E141,'Population All (2014)'!$D$11:$H$187,L$10,0)</f>
        <v>196729.30100000001</v>
      </c>
      <c r="M141" s="126">
        <f t="shared" si="8"/>
        <v>7013.1901703854473</v>
      </c>
      <c r="N141" s="124">
        <v>15659</v>
      </c>
      <c r="O141" s="125">
        <f>VLOOKUP($E141,'Population All (2014)'!$D$11:$H$187,O$10,0)</f>
        <v>196729.30100000001</v>
      </c>
      <c r="P141" s="126">
        <f t="shared" si="9"/>
        <v>7959.6683973375175</v>
      </c>
      <c r="Q141" s="127">
        <f t="shared" si="10"/>
        <v>-629.55501045320307</v>
      </c>
      <c r="R141" s="85">
        <f t="shared" si="11"/>
        <v>-8.5886121704427984E-2</v>
      </c>
      <c r="S141" s="127">
        <f t="shared" si="12"/>
        <v>-946.47822695207014</v>
      </c>
      <c r="T141" s="85">
        <f t="shared" si="13"/>
        <v>-0.13495687468290218</v>
      </c>
    </row>
    <row r="142" spans="2:20" ht="16.5" customHeight="1">
      <c r="B142" s="63" t="s">
        <v>20</v>
      </c>
      <c r="C142" s="64" t="s">
        <v>30</v>
      </c>
      <c r="D142" s="66" t="s">
        <v>48</v>
      </c>
      <c r="E142" s="64" t="s">
        <v>273</v>
      </c>
      <c r="F142" s="122" t="s">
        <v>274</v>
      </c>
      <c r="G142" s="123" t="s">
        <v>407</v>
      </c>
      <c r="H142" s="124">
        <v>25428</v>
      </c>
      <c r="I142" s="125">
        <f>VLOOKUP($E142,'Population All (2014)'!$D$11:$H$187,I$10,0)</f>
        <v>212962</v>
      </c>
      <c r="J142" s="126">
        <f t="shared" si="7"/>
        <v>11940.158338107269</v>
      </c>
      <c r="K142" s="124">
        <v>24705</v>
      </c>
      <c r="L142" s="125">
        <f>VLOOKUP($E142,'Population All (2014)'!$D$11:$H$187,L$10,0)</f>
        <v>213334.845</v>
      </c>
      <c r="M142" s="126">
        <f t="shared" si="8"/>
        <v>11580.386692103673</v>
      </c>
      <c r="N142" s="124">
        <v>25742</v>
      </c>
      <c r="O142" s="125">
        <f>VLOOKUP($E142,'Population All (2014)'!$D$11:$H$187,O$10,0)</f>
        <v>213334.845</v>
      </c>
      <c r="P142" s="126">
        <f t="shared" si="9"/>
        <v>12066.476997698148</v>
      </c>
      <c r="Q142" s="127">
        <f t="shared" si="10"/>
        <v>-126.31865959087918</v>
      </c>
      <c r="R142" s="85">
        <f t="shared" si="11"/>
        <v>-1.0579311933220391E-2</v>
      </c>
      <c r="S142" s="127">
        <f t="shared" si="12"/>
        <v>-486.09030559447456</v>
      </c>
      <c r="T142" s="85">
        <f t="shared" si="13"/>
        <v>-4.1975308641975254E-2</v>
      </c>
    </row>
    <row r="143" spans="2:20" ht="16.5" customHeight="1">
      <c r="B143" s="63" t="s">
        <v>20</v>
      </c>
      <c r="C143" s="64" t="s">
        <v>32</v>
      </c>
      <c r="D143" s="66" t="s">
        <v>46</v>
      </c>
      <c r="E143" s="64" t="s">
        <v>275</v>
      </c>
      <c r="F143" s="122" t="s">
        <v>276</v>
      </c>
      <c r="G143" s="123" t="s">
        <v>407</v>
      </c>
      <c r="H143" s="124">
        <v>30227</v>
      </c>
      <c r="I143" s="125">
        <f>VLOOKUP($E143,'Population All (2014)'!$D$11:$H$187,I$10,0)</f>
        <v>260070</v>
      </c>
      <c r="J143" s="126">
        <f t="shared" ref="J143:J190" si="14">H143/I143*100000</f>
        <v>11622.640058445802</v>
      </c>
      <c r="K143" s="124">
        <v>30145</v>
      </c>
      <c r="L143" s="125">
        <f>VLOOKUP($E143,'Population All (2014)'!$D$11:$H$187,L$10,0)</f>
        <v>260653.133</v>
      </c>
      <c r="M143" s="126">
        <f t="shared" ref="M143:M190" si="15">K143/L143*100000</f>
        <v>11565.17846267361</v>
      </c>
      <c r="N143" s="124">
        <v>29402</v>
      </c>
      <c r="O143" s="125">
        <f>VLOOKUP($E143,'Population All (2014)'!$D$11:$H$187,O$10,0)</f>
        <v>260653.133</v>
      </c>
      <c r="P143" s="126">
        <f t="shared" ref="P143:P190" si="16">N143/O143*100000</f>
        <v>11280.12529970242</v>
      </c>
      <c r="Q143" s="127">
        <f t="shared" ref="Q143:Q190" si="17">J143-P143</f>
        <v>342.51475874338212</v>
      </c>
      <c r="R143" s="85">
        <f t="shared" ref="R143:R190" si="18">IFERROR(Q143/J143,"")</f>
        <v>2.9469617661822673E-2</v>
      </c>
      <c r="S143" s="127">
        <f t="shared" ref="S143:S190" si="19">M143-P143</f>
        <v>285.05316297118952</v>
      </c>
      <c r="T143" s="85">
        <f t="shared" ref="T143:T190" si="20">IFERROR(S143/M143,"")</f>
        <v>2.4647536904959411E-2</v>
      </c>
    </row>
    <row r="144" spans="2:20" ht="16.5" customHeight="1">
      <c r="B144" s="63" t="s">
        <v>22</v>
      </c>
      <c r="C144" s="64" t="s">
        <v>34</v>
      </c>
      <c r="D144" s="66" t="s">
        <v>58</v>
      </c>
      <c r="E144" s="64" t="s">
        <v>277</v>
      </c>
      <c r="F144" s="122" t="s">
        <v>278</v>
      </c>
      <c r="G144" s="123" t="s">
        <v>406</v>
      </c>
      <c r="H144" s="124">
        <v>2714.6113744075819</v>
      </c>
      <c r="I144" s="125">
        <f>VLOOKUP($E144,'Population All (2014)'!$D$11:$H$187,I$10,0)</f>
        <v>38022</v>
      </c>
      <c r="J144" s="126">
        <f t="shared" si="14"/>
        <v>7139.5807017189572</v>
      </c>
      <c r="K144" s="124">
        <v>2630.1465505381111</v>
      </c>
      <c r="L144" s="125">
        <f>VLOOKUP($E144,'Population All (2014)'!$D$11:$H$187,L$10,0)</f>
        <v>37935.400999999998</v>
      </c>
      <c r="M144" s="126">
        <f t="shared" si="15"/>
        <v>6933.2245902398963</v>
      </c>
      <c r="N144" s="124">
        <v>2707</v>
      </c>
      <c r="O144" s="125">
        <f>VLOOKUP($E144,'Population All (2014)'!$D$11:$H$187,O$10,0)</f>
        <v>37935.400999999998</v>
      </c>
      <c r="P144" s="126">
        <f t="shared" si="16"/>
        <v>7135.8149080854582</v>
      </c>
      <c r="Q144" s="127">
        <f t="shared" si="17"/>
        <v>3.7657936334990154</v>
      </c>
      <c r="R144" s="85">
        <f t="shared" si="18"/>
        <v>5.2745305233293973E-4</v>
      </c>
      <c r="S144" s="127">
        <f t="shared" si="19"/>
        <v>-202.59031784556191</v>
      </c>
      <c r="T144" s="85">
        <f t="shared" si="20"/>
        <v>-2.9220215674356526E-2</v>
      </c>
    </row>
    <row r="145" spans="2:20" ht="16.5" customHeight="1">
      <c r="B145" s="63" t="s">
        <v>20</v>
      </c>
      <c r="C145" s="64" t="s">
        <v>30</v>
      </c>
      <c r="D145" s="66" t="s">
        <v>48</v>
      </c>
      <c r="E145" s="64" t="s">
        <v>279</v>
      </c>
      <c r="F145" s="122" t="s">
        <v>280</v>
      </c>
      <c r="G145" s="123" t="s">
        <v>407</v>
      </c>
      <c r="H145" s="124">
        <v>33174</v>
      </c>
      <c r="I145" s="125">
        <f>VLOOKUP($E145,'Population All (2014)'!$D$11:$H$187,I$10,0)</f>
        <v>242040</v>
      </c>
      <c r="J145" s="126">
        <f t="shared" si="14"/>
        <v>13705.99900842836</v>
      </c>
      <c r="K145" s="124">
        <v>32674.436243722237</v>
      </c>
      <c r="L145" s="125">
        <f>VLOOKUP($E145,'Population All (2014)'!$D$11:$H$187,L$10,0)</f>
        <v>245094.109</v>
      </c>
      <c r="M145" s="126">
        <f t="shared" si="15"/>
        <v>13331.383759910052</v>
      </c>
      <c r="N145" s="124">
        <v>32860</v>
      </c>
      <c r="O145" s="125">
        <f>VLOOKUP($E145,'Population All (2014)'!$D$11:$H$187,O$10,0)</f>
        <v>245094.109</v>
      </c>
      <c r="P145" s="126">
        <f t="shared" si="16"/>
        <v>13407.094986522094</v>
      </c>
      <c r="Q145" s="127">
        <f t="shared" si="17"/>
        <v>298.90402190626628</v>
      </c>
      <c r="R145" s="85">
        <f t="shared" si="18"/>
        <v>2.1808262332607669E-2</v>
      </c>
      <c r="S145" s="127">
        <f t="shared" si="19"/>
        <v>-75.711226612042083</v>
      </c>
      <c r="T145" s="85">
        <f t="shared" si="20"/>
        <v>-5.6791723931704534E-3</v>
      </c>
    </row>
    <row r="146" spans="2:20" ht="16.5" customHeight="1">
      <c r="B146" s="63" t="s">
        <v>22</v>
      </c>
      <c r="C146" s="64" t="s">
        <v>36</v>
      </c>
      <c r="D146" s="66" t="s">
        <v>56</v>
      </c>
      <c r="E146" s="64" t="s">
        <v>281</v>
      </c>
      <c r="F146" s="122" t="s">
        <v>282</v>
      </c>
      <c r="G146" s="123" t="s">
        <v>406</v>
      </c>
      <c r="H146" s="124">
        <v>32808</v>
      </c>
      <c r="I146" s="125">
        <f>VLOOKUP($E146,'Population All (2014)'!$D$11:$H$187,I$10,0)</f>
        <v>316719</v>
      </c>
      <c r="J146" s="126">
        <f t="shared" si="14"/>
        <v>10358.709139647448</v>
      </c>
      <c r="K146" s="124">
        <v>31955.785</v>
      </c>
      <c r="L146" s="125">
        <f>VLOOKUP($E146,'Population All (2014)'!$D$11:$H$187,L$10,0)</f>
        <v>319446.94500000001</v>
      </c>
      <c r="M146" s="126">
        <f t="shared" si="15"/>
        <v>10003.471781519149</v>
      </c>
      <c r="N146" s="124">
        <v>34552</v>
      </c>
      <c r="O146" s="125">
        <f>VLOOKUP($E146,'Population All (2014)'!$D$11:$H$187,O$10,0)</f>
        <v>319446.94500000001</v>
      </c>
      <c r="P146" s="126">
        <f t="shared" si="16"/>
        <v>10816.193593587192</v>
      </c>
      <c r="Q146" s="127">
        <f t="shared" si="17"/>
        <v>-457.48445393974362</v>
      </c>
      <c r="R146" s="85">
        <f t="shared" si="18"/>
        <v>-4.4164233957370659E-2</v>
      </c>
      <c r="S146" s="127">
        <f t="shared" si="19"/>
        <v>-812.72181206804271</v>
      </c>
      <c r="T146" s="85">
        <f t="shared" si="20"/>
        <v>-8.1243975073683972E-2</v>
      </c>
    </row>
    <row r="147" spans="2:20" ht="16.5" customHeight="1">
      <c r="B147" s="63" t="s">
        <v>20</v>
      </c>
      <c r="C147" s="64" t="s">
        <v>30</v>
      </c>
      <c r="D147" s="66" t="s">
        <v>52</v>
      </c>
      <c r="E147" s="64" t="s">
        <v>283</v>
      </c>
      <c r="F147" s="122" t="s">
        <v>284</v>
      </c>
      <c r="G147" s="123" t="s">
        <v>407</v>
      </c>
      <c r="H147" s="124">
        <v>36916</v>
      </c>
      <c r="I147" s="125">
        <f>VLOOKUP($E147,'Population All (2014)'!$D$11:$H$187,I$10,0)</f>
        <v>273531</v>
      </c>
      <c r="J147" s="126">
        <f t="shared" si="14"/>
        <v>13496.093678595844</v>
      </c>
      <c r="K147" s="124">
        <v>35775</v>
      </c>
      <c r="L147" s="125">
        <f>VLOOKUP($E147,'Population All (2014)'!$D$11:$H$187,L$10,0)</f>
        <v>273463.00199999998</v>
      </c>
      <c r="M147" s="126">
        <f t="shared" si="15"/>
        <v>13082.208466357728</v>
      </c>
      <c r="N147" s="124">
        <v>35516.834999999999</v>
      </c>
      <c r="O147" s="125">
        <f>VLOOKUP($E147,'Population All (2014)'!$D$11:$H$187,O$10,0)</f>
        <v>273463.00199999998</v>
      </c>
      <c r="P147" s="126">
        <f t="shared" si="16"/>
        <v>12987.802642494211</v>
      </c>
      <c r="Q147" s="127">
        <f t="shared" si="17"/>
        <v>508.29103610163293</v>
      </c>
      <c r="R147" s="85">
        <f t="shared" si="18"/>
        <v>3.7662085652810644E-2</v>
      </c>
      <c r="S147" s="127">
        <f t="shared" si="19"/>
        <v>94.405823863517071</v>
      </c>
      <c r="T147" s="85">
        <f t="shared" si="20"/>
        <v>7.2163522012580333E-3</v>
      </c>
    </row>
    <row r="148" spans="2:20" ht="16.5" customHeight="1">
      <c r="B148" s="63" t="s">
        <v>20</v>
      </c>
      <c r="C148" s="64" t="s">
        <v>32</v>
      </c>
      <c r="D148" s="66" t="s">
        <v>46</v>
      </c>
      <c r="E148" s="64" t="s">
        <v>285</v>
      </c>
      <c r="F148" s="122" t="s">
        <v>286</v>
      </c>
      <c r="G148" s="123" t="s">
        <v>407</v>
      </c>
      <c r="H148" s="124">
        <v>56476</v>
      </c>
      <c r="I148" s="125">
        <f>VLOOKUP($E148,'Population All (2014)'!$D$11:$H$187,I$10,0)</f>
        <v>563749</v>
      </c>
      <c r="J148" s="126">
        <f t="shared" si="14"/>
        <v>10017.933512964102</v>
      </c>
      <c r="K148" s="124">
        <v>56185</v>
      </c>
      <c r="L148" s="125">
        <f>VLOOKUP($E148,'Population All (2014)'!$D$11:$H$187,L$10,0)</f>
        <v>568930.245</v>
      </c>
      <c r="M148" s="126">
        <f t="shared" si="15"/>
        <v>9875.5516152951222</v>
      </c>
      <c r="N148" s="124">
        <v>54844</v>
      </c>
      <c r="O148" s="125">
        <f>VLOOKUP($E148,'Population All (2014)'!$D$11:$H$187,O$10,0)</f>
        <v>568930.245</v>
      </c>
      <c r="P148" s="126">
        <f t="shared" si="16"/>
        <v>9639.8460939618362</v>
      </c>
      <c r="Q148" s="127">
        <f t="shared" si="17"/>
        <v>378.08741900226596</v>
      </c>
      <c r="R148" s="85">
        <f t="shared" si="18"/>
        <v>3.7741058923278642E-2</v>
      </c>
      <c r="S148" s="127">
        <f t="shared" si="19"/>
        <v>235.70552133328601</v>
      </c>
      <c r="T148" s="85">
        <f t="shared" si="20"/>
        <v>2.386758031503055E-2</v>
      </c>
    </row>
    <row r="149" spans="2:20" ht="16.5" customHeight="1">
      <c r="B149" s="63" t="s">
        <v>22</v>
      </c>
      <c r="C149" s="64" t="s">
        <v>36</v>
      </c>
      <c r="D149" s="66" t="s">
        <v>54</v>
      </c>
      <c r="E149" s="64" t="s">
        <v>287</v>
      </c>
      <c r="F149" s="122" t="s">
        <v>288</v>
      </c>
      <c r="G149" s="123" t="s">
        <v>407</v>
      </c>
      <c r="H149" s="124">
        <v>28845</v>
      </c>
      <c r="I149" s="125">
        <f>VLOOKUP($E149,'Population All (2014)'!$D$11:$H$187,I$10,0)</f>
        <v>310121</v>
      </c>
      <c r="J149" s="126">
        <f t="shared" si="14"/>
        <v>9301.2082380748161</v>
      </c>
      <c r="K149" s="124">
        <v>27766</v>
      </c>
      <c r="L149" s="125">
        <f>VLOOKUP($E149,'Population All (2014)'!$D$11:$H$187,L$10,0)</f>
        <v>311190.69799999997</v>
      </c>
      <c r="M149" s="126">
        <f t="shared" si="15"/>
        <v>8922.5032041285504</v>
      </c>
      <c r="N149" s="124">
        <v>30449</v>
      </c>
      <c r="O149" s="125">
        <f>VLOOKUP($E149,'Population All (2014)'!$D$11:$H$187,O$10,0)</f>
        <v>311190.69799999997</v>
      </c>
      <c r="P149" s="126">
        <f t="shared" si="16"/>
        <v>9784.6755046643466</v>
      </c>
      <c r="Q149" s="127">
        <f t="shared" si="17"/>
        <v>-483.46726658953048</v>
      </c>
      <c r="R149" s="85">
        <f t="shared" si="18"/>
        <v>-5.19789745820807E-2</v>
      </c>
      <c r="S149" s="127">
        <f t="shared" si="19"/>
        <v>-862.17230053579624</v>
      </c>
      <c r="T149" s="85">
        <f t="shared" si="20"/>
        <v>-9.6628970683569904E-2</v>
      </c>
    </row>
    <row r="150" spans="2:20" ht="16.5" customHeight="1">
      <c r="B150" s="63" t="s">
        <v>26</v>
      </c>
      <c r="C150" s="64" t="s">
        <v>42</v>
      </c>
      <c r="D150" s="66" t="s">
        <v>66</v>
      </c>
      <c r="E150" s="64" t="s">
        <v>289</v>
      </c>
      <c r="F150" s="122" t="s">
        <v>290</v>
      </c>
      <c r="G150" s="123" t="s">
        <v>407</v>
      </c>
      <c r="H150" s="124">
        <v>16854</v>
      </c>
      <c r="I150" s="125">
        <f>VLOOKUP($E150,'Population All (2014)'!$D$11:$H$187,I$10,0)</f>
        <v>144575</v>
      </c>
      <c r="J150" s="126">
        <f t="shared" si="14"/>
        <v>11657.61715372644</v>
      </c>
      <c r="K150" s="124">
        <v>16111</v>
      </c>
      <c r="L150" s="125">
        <f>VLOOKUP($E150,'Population All (2014)'!$D$11:$H$187,L$10,0)</f>
        <v>146303.734</v>
      </c>
      <c r="M150" s="126">
        <f t="shared" si="15"/>
        <v>11012.02242726081</v>
      </c>
      <c r="N150" s="124">
        <v>17131</v>
      </c>
      <c r="O150" s="125">
        <f>VLOOKUP($E150,'Population All (2014)'!$D$11:$H$187,O$10,0)</f>
        <v>146303.734</v>
      </c>
      <c r="P150" s="126">
        <f t="shared" si="16"/>
        <v>11709.202172515979</v>
      </c>
      <c r="Q150" s="127">
        <f t="shared" si="17"/>
        <v>-51.58501878953939</v>
      </c>
      <c r="R150" s="85">
        <f t="shared" si="18"/>
        <v>-4.4250053942670332E-3</v>
      </c>
      <c r="S150" s="127">
        <f t="shared" si="19"/>
        <v>-697.17974525516911</v>
      </c>
      <c r="T150" s="85">
        <f t="shared" si="20"/>
        <v>-6.3310781453665213E-2</v>
      </c>
    </row>
    <row r="151" spans="2:20" ht="16.5" customHeight="1">
      <c r="B151" s="63" t="s">
        <v>22</v>
      </c>
      <c r="C151" s="64" t="s">
        <v>36</v>
      </c>
      <c r="D151" s="66" t="s">
        <v>56</v>
      </c>
      <c r="E151" s="64" t="s">
        <v>291</v>
      </c>
      <c r="F151" s="122" t="s">
        <v>292</v>
      </c>
      <c r="G151" s="123" t="s">
        <v>406</v>
      </c>
      <c r="H151" s="124">
        <v>27420</v>
      </c>
      <c r="I151" s="125">
        <f>VLOOKUP($E151,'Population All (2014)'!$D$11:$H$187,I$10,0)</f>
        <v>209890</v>
      </c>
      <c r="J151" s="126">
        <f t="shared" si="14"/>
        <v>13063.985897374816</v>
      </c>
      <c r="K151" s="124">
        <v>25509.809999999998</v>
      </c>
      <c r="L151" s="125">
        <f>VLOOKUP($E151,'Population All (2014)'!$D$11:$H$187,L$10,0)</f>
        <v>210762.81700000001</v>
      </c>
      <c r="M151" s="126">
        <f t="shared" si="15"/>
        <v>12103.562840498565</v>
      </c>
      <c r="N151" s="124">
        <v>27785</v>
      </c>
      <c r="O151" s="125">
        <f>VLOOKUP($E151,'Population All (2014)'!$D$11:$H$187,O$10,0)</f>
        <v>210762.81700000001</v>
      </c>
      <c r="P151" s="126">
        <f t="shared" si="16"/>
        <v>13183.065398105775</v>
      </c>
      <c r="Q151" s="127">
        <f t="shared" si="17"/>
        <v>-119.0795007309589</v>
      </c>
      <c r="R151" s="85">
        <f t="shared" si="18"/>
        <v>-9.1150971584321519E-3</v>
      </c>
      <c r="S151" s="127">
        <f t="shared" si="19"/>
        <v>-1079.5025576072094</v>
      </c>
      <c r="T151" s="85">
        <f t="shared" si="20"/>
        <v>-8.9188825788980894E-2</v>
      </c>
    </row>
    <row r="152" spans="2:20" ht="16.5" customHeight="1">
      <c r="B152" s="63" t="s">
        <v>26</v>
      </c>
      <c r="C152" s="64" t="s">
        <v>44</v>
      </c>
      <c r="D152" s="66" t="s">
        <v>62</v>
      </c>
      <c r="E152" s="64" t="s">
        <v>293</v>
      </c>
      <c r="F152" s="122" t="s">
        <v>294</v>
      </c>
      <c r="G152" s="123" t="s">
        <v>407</v>
      </c>
      <c r="H152" s="124">
        <v>59525</v>
      </c>
      <c r="I152" s="125">
        <f>VLOOKUP($E152,'Population All (2014)'!$D$11:$H$187,I$10,0)</f>
        <v>541609</v>
      </c>
      <c r="J152" s="126">
        <f t="shared" si="14"/>
        <v>10990.400824210823</v>
      </c>
      <c r="K152" s="124">
        <v>57900</v>
      </c>
      <c r="L152" s="125">
        <f>VLOOKUP($E152,'Population All (2014)'!$D$11:$H$187,L$10,0)</f>
        <v>544722.52</v>
      </c>
      <c r="M152" s="126">
        <f t="shared" si="15"/>
        <v>10629.264969621598</v>
      </c>
      <c r="N152" s="124">
        <v>63869</v>
      </c>
      <c r="O152" s="125">
        <f>VLOOKUP($E152,'Population All (2014)'!$D$11:$H$187,O$10,0)</f>
        <v>544722.52</v>
      </c>
      <c r="P152" s="126">
        <f t="shared" si="16"/>
        <v>11725.052233933709</v>
      </c>
      <c r="Q152" s="127">
        <f t="shared" si="17"/>
        <v>-734.65140972288646</v>
      </c>
      <c r="R152" s="85">
        <f t="shared" si="18"/>
        <v>-6.6844824085443566E-2</v>
      </c>
      <c r="S152" s="127">
        <f t="shared" si="19"/>
        <v>-1095.7872643121118</v>
      </c>
      <c r="T152" s="85">
        <f t="shared" si="20"/>
        <v>-0.10309153713298784</v>
      </c>
    </row>
    <row r="153" spans="2:20" ht="16.5" customHeight="1">
      <c r="B153" s="63" t="s">
        <v>26</v>
      </c>
      <c r="C153" s="64" t="s">
        <v>44</v>
      </c>
      <c r="D153" s="66" t="s">
        <v>62</v>
      </c>
      <c r="E153" s="64" t="s">
        <v>295</v>
      </c>
      <c r="F153" s="122" t="s">
        <v>296</v>
      </c>
      <c r="G153" s="123" t="s">
        <v>407</v>
      </c>
      <c r="H153" s="124">
        <v>22870</v>
      </c>
      <c r="I153" s="125">
        <f>VLOOKUP($E153,'Population All (2014)'!$D$11:$H$187,I$10,0)</f>
        <v>271556</v>
      </c>
      <c r="J153" s="126">
        <f t="shared" si="14"/>
        <v>8421.8356434768521</v>
      </c>
      <c r="K153" s="124">
        <v>22383</v>
      </c>
      <c r="L153" s="125">
        <f>VLOOKUP($E153,'Population All (2014)'!$D$11:$H$187,L$10,0)</f>
        <v>274278.63099999999</v>
      </c>
      <c r="M153" s="126">
        <f t="shared" si="15"/>
        <v>8160.6794952976124</v>
      </c>
      <c r="N153" s="124">
        <v>24684</v>
      </c>
      <c r="O153" s="125">
        <f>VLOOKUP($E153,'Population All (2014)'!$D$11:$H$187,O$10,0)</f>
        <v>274278.63099999999</v>
      </c>
      <c r="P153" s="126">
        <f t="shared" si="16"/>
        <v>8999.6074101740724</v>
      </c>
      <c r="Q153" s="127">
        <f t="shared" si="17"/>
        <v>-577.7717666972203</v>
      </c>
      <c r="R153" s="85">
        <f t="shared" si="18"/>
        <v>-6.8604018310988349E-2</v>
      </c>
      <c r="S153" s="127">
        <f t="shared" si="19"/>
        <v>-838.92791487645991</v>
      </c>
      <c r="T153" s="85">
        <f t="shared" si="20"/>
        <v>-0.10280123307867575</v>
      </c>
    </row>
    <row r="154" spans="2:20" ht="16.5" customHeight="1">
      <c r="B154" s="63" t="s">
        <v>20</v>
      </c>
      <c r="C154" s="64" t="s">
        <v>28</v>
      </c>
      <c r="D154" s="66" t="s">
        <v>50</v>
      </c>
      <c r="E154" s="64" t="s">
        <v>297</v>
      </c>
      <c r="F154" s="122" t="s">
        <v>298</v>
      </c>
      <c r="G154" s="123" t="s">
        <v>407</v>
      </c>
      <c r="H154" s="124">
        <v>16302</v>
      </c>
      <c r="I154" s="125">
        <f>VLOOKUP($E154,'Population All (2014)'!$D$11:$H$187,I$10,0)</f>
        <v>148740</v>
      </c>
      <c r="J154" s="126">
        <f t="shared" si="14"/>
        <v>10960.064542154094</v>
      </c>
      <c r="K154" s="124">
        <v>15856</v>
      </c>
      <c r="L154" s="125">
        <f>VLOOKUP($E154,'Population All (2014)'!$D$11:$H$187,L$10,0)</f>
        <v>148910.084</v>
      </c>
      <c r="M154" s="126">
        <f t="shared" si="15"/>
        <v>10648.036435195349</v>
      </c>
      <c r="N154" s="124">
        <v>17422.32619324694</v>
      </c>
      <c r="O154" s="125">
        <f>VLOOKUP($E154,'Population All (2014)'!$D$11:$H$187,O$10,0)</f>
        <v>148910.084</v>
      </c>
      <c r="P154" s="126">
        <f t="shared" si="16"/>
        <v>11699.89682716648</v>
      </c>
      <c r="Q154" s="127">
        <f t="shared" si="17"/>
        <v>-739.83228501238591</v>
      </c>
      <c r="R154" s="85">
        <f t="shared" si="18"/>
        <v>-6.7502548198222476E-2</v>
      </c>
      <c r="S154" s="127">
        <f t="shared" si="19"/>
        <v>-1051.8603919711313</v>
      </c>
      <c r="T154" s="85">
        <f t="shared" si="20"/>
        <v>-9.878444710185047E-2</v>
      </c>
    </row>
    <row r="155" spans="2:20" ht="16.5" customHeight="1">
      <c r="B155" s="63" t="s">
        <v>26</v>
      </c>
      <c r="C155" s="64" t="s">
        <v>42</v>
      </c>
      <c r="D155" s="66" t="s">
        <v>68</v>
      </c>
      <c r="E155" s="64" t="s">
        <v>299</v>
      </c>
      <c r="F155" s="122" t="s">
        <v>300</v>
      </c>
      <c r="G155" s="123" t="s">
        <v>407</v>
      </c>
      <c r="H155" s="124">
        <v>28301</v>
      </c>
      <c r="I155" s="125">
        <f>VLOOKUP($E155,'Population All (2014)'!$D$11:$H$187,I$10,0)</f>
        <v>245290</v>
      </c>
      <c r="J155" s="126">
        <f t="shared" si="14"/>
        <v>11537.771617269354</v>
      </c>
      <c r="K155" s="124">
        <v>27903</v>
      </c>
      <c r="L155" s="125">
        <f>VLOOKUP($E155,'Population All (2014)'!$D$11:$H$187,L$10,0)</f>
        <v>248318.679</v>
      </c>
      <c r="M155" s="126">
        <f t="shared" si="15"/>
        <v>11236.770472671529</v>
      </c>
      <c r="N155" s="124">
        <v>28775</v>
      </c>
      <c r="O155" s="125">
        <f>VLOOKUP($E155,'Population All (2014)'!$D$11:$H$187,O$10,0)</f>
        <v>248318.679</v>
      </c>
      <c r="P155" s="126">
        <f t="shared" si="16"/>
        <v>11587.932134577761</v>
      </c>
      <c r="Q155" s="127">
        <f t="shared" si="17"/>
        <v>-50.16051730840627</v>
      </c>
      <c r="R155" s="85">
        <f t="shared" si="18"/>
        <v>-4.3475047844878179E-3</v>
      </c>
      <c r="S155" s="127">
        <f t="shared" si="19"/>
        <v>-351.16166190623153</v>
      </c>
      <c r="T155" s="85">
        <f t="shared" si="20"/>
        <v>-3.1251119951259738E-2</v>
      </c>
    </row>
    <row r="156" spans="2:20" ht="16.5" customHeight="1">
      <c r="B156" s="63" t="s">
        <v>22</v>
      </c>
      <c r="C156" s="64" t="s">
        <v>38</v>
      </c>
      <c r="D156" s="66" t="s">
        <v>60</v>
      </c>
      <c r="E156" s="64" t="s">
        <v>301</v>
      </c>
      <c r="F156" s="122" t="s">
        <v>302</v>
      </c>
      <c r="G156" s="123" t="s">
        <v>407</v>
      </c>
      <c r="H156" s="124">
        <v>20052</v>
      </c>
      <c r="I156" s="125">
        <f>VLOOKUP($E156,'Population All (2014)'!$D$11:$H$187,I$10,0)</f>
        <v>177931</v>
      </c>
      <c r="J156" s="126">
        <f t="shared" si="14"/>
        <v>11269.537067739742</v>
      </c>
      <c r="K156" s="124">
        <v>19531</v>
      </c>
      <c r="L156" s="125">
        <f>VLOOKUP($E156,'Population All (2014)'!$D$11:$H$187,L$10,0)</f>
        <v>179210.049</v>
      </c>
      <c r="M156" s="126">
        <f t="shared" si="15"/>
        <v>10898.384386915714</v>
      </c>
      <c r="N156" s="124">
        <v>18842</v>
      </c>
      <c r="O156" s="125">
        <f>VLOOKUP($E156,'Population All (2014)'!$D$11:$H$187,O$10,0)</f>
        <v>179210.049</v>
      </c>
      <c r="P156" s="126">
        <f t="shared" si="16"/>
        <v>10513.919339422757</v>
      </c>
      <c r="Q156" s="127">
        <f t="shared" si="17"/>
        <v>755.61772831698545</v>
      </c>
      <c r="R156" s="85">
        <f t="shared" si="18"/>
        <v>6.7049580100323927E-2</v>
      </c>
      <c r="S156" s="127">
        <f t="shared" si="19"/>
        <v>384.46504749295673</v>
      </c>
      <c r="T156" s="85">
        <f t="shared" si="20"/>
        <v>3.5277251548819881E-2</v>
      </c>
    </row>
    <row r="157" spans="2:20" ht="16.5" customHeight="1">
      <c r="B157" s="63" t="s">
        <v>24</v>
      </c>
      <c r="C157" s="64" t="s">
        <v>40</v>
      </c>
      <c r="D157" s="66" t="s">
        <v>70</v>
      </c>
      <c r="E157" s="64" t="s">
        <v>303</v>
      </c>
      <c r="F157" s="122" t="s">
        <v>304</v>
      </c>
      <c r="G157" s="123" t="s">
        <v>406</v>
      </c>
      <c r="H157" s="124">
        <v>32044</v>
      </c>
      <c r="I157" s="125">
        <f>VLOOKUP($E157,'Population All (2014)'!$D$11:$H$187,I$10,0)</f>
        <v>302538</v>
      </c>
      <c r="J157" s="126">
        <f t="shared" si="14"/>
        <v>10591.727320204403</v>
      </c>
      <c r="K157" s="124">
        <v>31082</v>
      </c>
      <c r="L157" s="125">
        <f>VLOOKUP($E157,'Population All (2014)'!$D$11:$H$187,L$10,0)</f>
        <v>309177.64399999997</v>
      </c>
      <c r="M157" s="126">
        <f t="shared" si="15"/>
        <v>10053.120140859861</v>
      </c>
      <c r="N157" s="124">
        <v>32079</v>
      </c>
      <c r="O157" s="125">
        <f>VLOOKUP($E157,'Population All (2014)'!$D$11:$H$187,O$10,0)</f>
        <v>309177.64399999997</v>
      </c>
      <c r="P157" s="126">
        <f t="shared" si="16"/>
        <v>10375.588475601426</v>
      </c>
      <c r="Q157" s="127">
        <f t="shared" si="17"/>
        <v>216.13884460297777</v>
      </c>
      <c r="R157" s="85">
        <f t="shared" si="18"/>
        <v>2.0406383025994162E-2</v>
      </c>
      <c r="S157" s="127">
        <f t="shared" si="19"/>
        <v>-322.46833474156483</v>
      </c>
      <c r="T157" s="85">
        <f t="shared" si="20"/>
        <v>-3.2076442957338767E-2</v>
      </c>
    </row>
    <row r="158" spans="2:20" ht="16.5" customHeight="1">
      <c r="B158" s="63" t="s">
        <v>20</v>
      </c>
      <c r="C158" s="64" t="s">
        <v>30</v>
      </c>
      <c r="D158" s="66" t="s">
        <v>52</v>
      </c>
      <c r="E158" s="64" t="s">
        <v>305</v>
      </c>
      <c r="F158" s="122" t="s">
        <v>306</v>
      </c>
      <c r="G158" s="123" t="s">
        <v>406</v>
      </c>
      <c r="H158" s="124">
        <v>23116</v>
      </c>
      <c r="I158" s="125">
        <f>VLOOKUP($E158,'Population All (2014)'!$D$11:$H$187,I$10,0)</f>
        <v>177188</v>
      </c>
      <c r="J158" s="126">
        <f t="shared" si="14"/>
        <v>13046.030205205769</v>
      </c>
      <c r="K158" s="124">
        <v>23717</v>
      </c>
      <c r="L158" s="125">
        <f>VLOOKUP($E158,'Population All (2014)'!$D$11:$H$187,L$10,0)</f>
        <v>177652.304</v>
      </c>
      <c r="M158" s="126">
        <f t="shared" si="15"/>
        <v>13350.234962334065</v>
      </c>
      <c r="N158" s="124">
        <v>23829</v>
      </c>
      <c r="O158" s="125">
        <f>VLOOKUP($E158,'Population All (2014)'!$D$11:$H$187,O$10,0)</f>
        <v>177652.304</v>
      </c>
      <c r="P158" s="126">
        <f t="shared" si="16"/>
        <v>13413.27945850902</v>
      </c>
      <c r="Q158" s="127">
        <f t="shared" si="17"/>
        <v>-367.24925330325095</v>
      </c>
      <c r="R158" s="85">
        <f t="shared" si="18"/>
        <v>-2.8150268512846702E-2</v>
      </c>
      <c r="S158" s="127">
        <f t="shared" si="19"/>
        <v>-63.044496174954475</v>
      </c>
      <c r="T158" s="85">
        <f t="shared" si="20"/>
        <v>-4.7223510562043472E-3</v>
      </c>
    </row>
    <row r="159" spans="2:20" ht="16.5" customHeight="1">
      <c r="B159" s="63" t="s">
        <v>22</v>
      </c>
      <c r="C159" s="64" t="s">
        <v>36</v>
      </c>
      <c r="D159" s="66" t="s">
        <v>54</v>
      </c>
      <c r="E159" s="64" t="s">
        <v>307</v>
      </c>
      <c r="F159" s="122" t="s">
        <v>308</v>
      </c>
      <c r="G159" s="123" t="s">
        <v>406</v>
      </c>
      <c r="H159" s="124">
        <v>89156</v>
      </c>
      <c r="I159" s="125">
        <f>VLOOKUP($E159,'Population All (2014)'!$D$11:$H$187,I$10,0)</f>
        <v>860165</v>
      </c>
      <c r="J159" s="126">
        <f t="shared" si="14"/>
        <v>10364.98811274581</v>
      </c>
      <c r="K159" s="124">
        <v>89221</v>
      </c>
      <c r="L159" s="125">
        <f>VLOOKUP($E159,'Population All (2014)'!$D$11:$H$187,L$10,0)</f>
        <v>862807.10700000008</v>
      </c>
      <c r="M159" s="126">
        <f t="shared" si="15"/>
        <v>10340.781766416301</v>
      </c>
      <c r="N159" s="124">
        <v>90194</v>
      </c>
      <c r="O159" s="125">
        <f>VLOOKUP($E159,'Population All (2014)'!$D$11:$H$187,O$10,0)</f>
        <v>862807.10700000008</v>
      </c>
      <c r="P159" s="126">
        <f t="shared" si="16"/>
        <v>10453.553206533797</v>
      </c>
      <c r="Q159" s="127">
        <f t="shared" si="17"/>
        <v>-88.56509378798728</v>
      </c>
      <c r="R159" s="85">
        <f t="shared" si="18"/>
        <v>-8.5446401698308673E-3</v>
      </c>
      <c r="S159" s="127">
        <f t="shared" si="19"/>
        <v>-112.77144011749624</v>
      </c>
      <c r="T159" s="85">
        <f t="shared" si="20"/>
        <v>-1.090550430952362E-2</v>
      </c>
    </row>
    <row r="160" spans="2:20" ht="16.5" customHeight="1">
      <c r="B160" s="63" t="s">
        <v>20</v>
      </c>
      <c r="C160" s="64" t="s">
        <v>30</v>
      </c>
      <c r="D160" s="66" t="s">
        <v>48</v>
      </c>
      <c r="E160" s="64" t="s">
        <v>309</v>
      </c>
      <c r="F160" s="122" t="s">
        <v>310</v>
      </c>
      <c r="G160" s="123" t="s">
        <v>407</v>
      </c>
      <c r="H160" s="124">
        <v>34476</v>
      </c>
      <c r="I160" s="125">
        <f>VLOOKUP($E160,'Population All (2014)'!$D$11:$H$187,I$10,0)</f>
        <v>286755</v>
      </c>
      <c r="J160" s="126">
        <f t="shared" si="14"/>
        <v>12022.806925772871</v>
      </c>
      <c r="K160" s="124">
        <v>33268.614999999998</v>
      </c>
      <c r="L160" s="125">
        <f>VLOOKUP($E160,'Population All (2014)'!$D$11:$H$187,L$10,0)</f>
        <v>287930.96100000001</v>
      </c>
      <c r="M160" s="126">
        <f t="shared" si="15"/>
        <v>11554.372230223618</v>
      </c>
      <c r="N160" s="124">
        <v>39740.71</v>
      </c>
      <c r="O160" s="125">
        <f>VLOOKUP($E160,'Population All (2014)'!$D$11:$H$187,O$10,0)</f>
        <v>287930.96100000001</v>
      </c>
      <c r="P160" s="126">
        <f t="shared" si="16"/>
        <v>13802.166276936086</v>
      </c>
      <c r="Q160" s="127">
        <f t="shared" si="17"/>
        <v>-1779.3593511632153</v>
      </c>
      <c r="R160" s="85">
        <f t="shared" si="18"/>
        <v>-0.14799866305337273</v>
      </c>
      <c r="S160" s="127">
        <f t="shared" si="19"/>
        <v>-2247.7940467124681</v>
      </c>
      <c r="T160" s="85">
        <f t="shared" si="20"/>
        <v>-0.19454056022470426</v>
      </c>
    </row>
    <row r="161" spans="2:20" ht="16.5" customHeight="1">
      <c r="B161" s="63" t="s">
        <v>20</v>
      </c>
      <c r="C161" s="64" t="s">
        <v>28</v>
      </c>
      <c r="D161" s="66" t="s">
        <v>50</v>
      </c>
      <c r="E161" s="64" t="s">
        <v>311</v>
      </c>
      <c r="F161" s="122" t="s">
        <v>312</v>
      </c>
      <c r="G161" s="123" t="s">
        <v>407</v>
      </c>
      <c r="H161" s="124">
        <v>20407</v>
      </c>
      <c r="I161" s="125">
        <f>VLOOKUP($E161,'Population All (2014)'!$D$11:$H$187,I$10,0)</f>
        <v>194119</v>
      </c>
      <c r="J161" s="126">
        <f t="shared" si="14"/>
        <v>10512.623699895425</v>
      </c>
      <c r="K161" s="124">
        <v>19449</v>
      </c>
      <c r="L161" s="125">
        <f>VLOOKUP($E161,'Population All (2014)'!$D$11:$H$187,L$10,0)</f>
        <v>195005.05</v>
      </c>
      <c r="M161" s="126">
        <f t="shared" si="15"/>
        <v>9973.5878634937926</v>
      </c>
      <c r="N161" s="124">
        <v>20028.734006850966</v>
      </c>
      <c r="O161" s="125">
        <f>VLOOKUP($E161,'Population All (2014)'!$D$11:$H$187,O$10,0)</f>
        <v>195005.05</v>
      </c>
      <c r="P161" s="126">
        <f t="shared" si="16"/>
        <v>10270.879655091479</v>
      </c>
      <c r="Q161" s="127">
        <f t="shared" si="17"/>
        <v>241.74404480394514</v>
      </c>
      <c r="R161" s="85">
        <f t="shared" si="18"/>
        <v>2.2995595743272909E-2</v>
      </c>
      <c r="S161" s="127">
        <f t="shared" si="19"/>
        <v>-297.29179159768682</v>
      </c>
      <c r="T161" s="85">
        <f t="shared" si="20"/>
        <v>-2.9807908213839527E-2</v>
      </c>
    </row>
    <row r="162" spans="2:20" ht="16.5" customHeight="1">
      <c r="B162" s="63" t="s">
        <v>22</v>
      </c>
      <c r="C162" s="64" t="s">
        <v>36</v>
      </c>
      <c r="D162" s="66" t="s">
        <v>54</v>
      </c>
      <c r="E162" s="64" t="s">
        <v>313</v>
      </c>
      <c r="F162" s="122" t="s">
        <v>314</v>
      </c>
      <c r="G162" s="123" t="s">
        <v>406</v>
      </c>
      <c r="H162" s="124">
        <v>29247</v>
      </c>
      <c r="I162" s="125">
        <f>VLOOKUP($E162,'Population All (2014)'!$D$11:$H$187,I$10,0)</f>
        <v>251027</v>
      </c>
      <c r="J162" s="126">
        <f t="shared" si="14"/>
        <v>11650.937946914077</v>
      </c>
      <c r="K162" s="124">
        <v>28973</v>
      </c>
      <c r="L162" s="125">
        <f>VLOOKUP($E162,'Population All (2014)'!$D$11:$H$187,L$10,0)</f>
        <v>251830.598</v>
      </c>
      <c r="M162" s="126">
        <f t="shared" si="15"/>
        <v>11504.956200755239</v>
      </c>
      <c r="N162" s="124">
        <v>33514</v>
      </c>
      <c r="O162" s="125">
        <f>VLOOKUP($E162,'Population All (2014)'!$D$11:$H$187,O$10,0)</f>
        <v>251830.598</v>
      </c>
      <c r="P162" s="126">
        <f t="shared" si="16"/>
        <v>13308.152490667555</v>
      </c>
      <c r="Q162" s="127">
        <f t="shared" si="17"/>
        <v>-1657.2145437534782</v>
      </c>
      <c r="R162" s="85">
        <f t="shared" si="18"/>
        <v>-0.14223872372373383</v>
      </c>
      <c r="S162" s="127">
        <f t="shared" si="19"/>
        <v>-1803.1962899123155</v>
      </c>
      <c r="T162" s="85">
        <f t="shared" si="20"/>
        <v>-0.15673212991405783</v>
      </c>
    </row>
    <row r="163" spans="2:20" ht="16.5" customHeight="1">
      <c r="B163" s="63" t="s">
        <v>22</v>
      </c>
      <c r="C163" s="64" t="s">
        <v>38</v>
      </c>
      <c r="D163" s="66" t="s">
        <v>60</v>
      </c>
      <c r="E163" s="64" t="s">
        <v>315</v>
      </c>
      <c r="F163" s="122" t="s">
        <v>316</v>
      </c>
      <c r="G163" s="123" t="s">
        <v>407</v>
      </c>
      <c r="H163" s="124">
        <v>69459</v>
      </c>
      <c r="I163" s="125">
        <f>VLOOKUP($E163,'Population All (2014)'!$D$11:$H$187,I$10,0)</f>
        <v>738512</v>
      </c>
      <c r="J163" s="126">
        <f t="shared" si="14"/>
        <v>9405.2635569902723</v>
      </c>
      <c r="K163" s="124">
        <v>67952</v>
      </c>
      <c r="L163" s="125">
        <f>VLOOKUP($E163,'Population All (2014)'!$D$11:$H$187,L$10,0)</f>
        <v>741492.19900000002</v>
      </c>
      <c r="M163" s="126">
        <f t="shared" si="15"/>
        <v>9164.2231828793647</v>
      </c>
      <c r="N163" s="124">
        <v>73508</v>
      </c>
      <c r="O163" s="125">
        <f>VLOOKUP($E163,'Population All (2014)'!$D$11:$H$187,O$10,0)</f>
        <v>741492.19900000002</v>
      </c>
      <c r="P163" s="126">
        <f t="shared" si="16"/>
        <v>9913.5230416631803</v>
      </c>
      <c r="Q163" s="127">
        <f t="shared" si="17"/>
        <v>-508.259484672908</v>
      </c>
      <c r="R163" s="85">
        <f t="shared" si="18"/>
        <v>-5.4039898147793468E-2</v>
      </c>
      <c r="S163" s="127">
        <f t="shared" si="19"/>
        <v>-749.29985878381558</v>
      </c>
      <c r="T163" s="85">
        <f t="shared" si="20"/>
        <v>-8.1763597833765148E-2</v>
      </c>
    </row>
    <row r="164" spans="2:20" ht="16.5" customHeight="1">
      <c r="B164" s="63" t="s">
        <v>20</v>
      </c>
      <c r="C164" s="64" t="s">
        <v>28</v>
      </c>
      <c r="D164" s="66" t="s">
        <v>50</v>
      </c>
      <c r="E164" s="64" t="s">
        <v>317</v>
      </c>
      <c r="F164" s="122" t="s">
        <v>318</v>
      </c>
      <c r="G164" s="123" t="s">
        <v>407</v>
      </c>
      <c r="H164" s="124">
        <v>31972</v>
      </c>
      <c r="I164" s="125">
        <f>VLOOKUP($E164,'Population All (2014)'!$D$11:$H$187,I$10,0)</f>
        <v>276889</v>
      </c>
      <c r="J164" s="126">
        <f t="shared" si="14"/>
        <v>11546.865350375059</v>
      </c>
      <c r="K164" s="124">
        <v>31782</v>
      </c>
      <c r="L164" s="125">
        <f>VLOOKUP($E164,'Population All (2014)'!$D$11:$H$187,L$10,0)</f>
        <v>277406.245</v>
      </c>
      <c r="M164" s="126">
        <f t="shared" si="15"/>
        <v>11456.843734718374</v>
      </c>
      <c r="N164" s="124">
        <v>32743</v>
      </c>
      <c r="O164" s="125">
        <f>VLOOKUP($E164,'Population All (2014)'!$D$11:$H$187,O$10,0)</f>
        <v>277406.245</v>
      </c>
      <c r="P164" s="126">
        <f t="shared" si="16"/>
        <v>11803.267082181224</v>
      </c>
      <c r="Q164" s="127">
        <f t="shared" si="17"/>
        <v>-256.40173180616512</v>
      </c>
      <c r="R164" s="85">
        <f t="shared" si="18"/>
        <v>-2.2205310621192687E-2</v>
      </c>
      <c r="S164" s="127">
        <f t="shared" si="19"/>
        <v>-346.42334746285087</v>
      </c>
      <c r="T164" s="85">
        <f t="shared" si="20"/>
        <v>-3.0237241205713843E-2</v>
      </c>
    </row>
    <row r="165" spans="2:20" ht="16.5" customHeight="1">
      <c r="B165" s="63" t="s">
        <v>26</v>
      </c>
      <c r="C165" s="64" t="s">
        <v>42</v>
      </c>
      <c r="D165" s="66" t="s">
        <v>64</v>
      </c>
      <c r="E165" s="64" t="s">
        <v>319</v>
      </c>
      <c r="F165" s="122" t="s">
        <v>320</v>
      </c>
      <c r="G165" s="123" t="s">
        <v>407</v>
      </c>
      <c r="H165" s="124">
        <v>101896.78775916051</v>
      </c>
      <c r="I165" s="125">
        <f>VLOOKUP($E165,'Population All (2014)'!$D$11:$H$187,I$10,0)</f>
        <v>1161256</v>
      </c>
      <c r="J165" s="126">
        <f t="shared" si="14"/>
        <v>8774.7049538741248</v>
      </c>
      <c r="K165" s="124">
        <v>100877.17100955802</v>
      </c>
      <c r="L165" s="125">
        <f>VLOOKUP($E165,'Population All (2014)'!$D$11:$H$187,L$10,0)</f>
        <v>1171837.9620000001</v>
      </c>
      <c r="M165" s="126">
        <f t="shared" si="15"/>
        <v>8608.4573363188247</v>
      </c>
      <c r="N165" s="124">
        <v>103127</v>
      </c>
      <c r="O165" s="125">
        <f>VLOOKUP($E165,'Population All (2014)'!$D$11:$H$187,O$10,0)</f>
        <v>1171837.9620000001</v>
      </c>
      <c r="P165" s="126">
        <f t="shared" si="16"/>
        <v>8800.4488115396962</v>
      </c>
      <c r="Q165" s="127">
        <f t="shared" si="17"/>
        <v>-25.74385766557134</v>
      </c>
      <c r="R165" s="85">
        <f t="shared" si="18"/>
        <v>-2.933871600344255E-3</v>
      </c>
      <c r="S165" s="127">
        <f t="shared" si="19"/>
        <v>-191.99147522087151</v>
      </c>
      <c r="T165" s="85">
        <f t="shared" si="20"/>
        <v>-2.2302657458830075E-2</v>
      </c>
    </row>
    <row r="166" spans="2:20" ht="16.5" customHeight="1">
      <c r="B166" s="63" t="s">
        <v>24</v>
      </c>
      <c r="C166" s="64" t="s">
        <v>40</v>
      </c>
      <c r="D166" s="66" t="s">
        <v>70</v>
      </c>
      <c r="E166" s="64" t="s">
        <v>321</v>
      </c>
      <c r="F166" s="122" t="s">
        <v>322</v>
      </c>
      <c r="G166" s="123" t="s">
        <v>407</v>
      </c>
      <c r="H166" s="124">
        <v>19225</v>
      </c>
      <c r="I166" s="125">
        <f>VLOOKUP($E166,'Population All (2014)'!$D$11:$H$187,I$10,0)</f>
        <v>198134</v>
      </c>
      <c r="J166" s="126">
        <f t="shared" si="14"/>
        <v>9703.0292630240147</v>
      </c>
      <c r="K166" s="124">
        <v>18930</v>
      </c>
      <c r="L166" s="125">
        <f>VLOOKUP($E166,'Population All (2014)'!$D$11:$H$187,L$10,0)</f>
        <v>200570.541</v>
      </c>
      <c r="M166" s="126">
        <f t="shared" si="15"/>
        <v>9438.0759535369652</v>
      </c>
      <c r="N166" s="124">
        <v>19019</v>
      </c>
      <c r="O166" s="125">
        <f>VLOOKUP($E166,'Population All (2014)'!$D$11:$H$187,O$10,0)</f>
        <v>200570.541</v>
      </c>
      <c r="P166" s="126">
        <f t="shared" si="16"/>
        <v>9482.4493692720316</v>
      </c>
      <c r="Q166" s="127">
        <f t="shared" si="17"/>
        <v>220.57989375198304</v>
      </c>
      <c r="R166" s="85">
        <f t="shared" si="18"/>
        <v>2.2733095796439742E-2</v>
      </c>
      <c r="S166" s="127">
        <f t="shared" si="19"/>
        <v>-44.373415735066374</v>
      </c>
      <c r="T166" s="85">
        <f t="shared" si="20"/>
        <v>-4.7015319598521796E-3</v>
      </c>
    </row>
    <row r="167" spans="2:20" ht="16.5" customHeight="1">
      <c r="B167" s="63" t="s">
        <v>26</v>
      </c>
      <c r="C167" s="64" t="s">
        <v>44</v>
      </c>
      <c r="D167" s="66" t="s">
        <v>66</v>
      </c>
      <c r="E167" s="64" t="s">
        <v>323</v>
      </c>
      <c r="F167" s="122" t="s">
        <v>324</v>
      </c>
      <c r="G167" s="123" t="s">
        <v>406</v>
      </c>
      <c r="H167" s="124">
        <v>24512</v>
      </c>
      <c r="I167" s="125">
        <f>VLOOKUP($E167,'Population All (2014)'!$D$11:$H$187,I$10,0)</f>
        <v>215799</v>
      </c>
      <c r="J167" s="126">
        <f t="shared" si="14"/>
        <v>11358.718066348778</v>
      </c>
      <c r="K167" s="124">
        <v>23957</v>
      </c>
      <c r="L167" s="125">
        <f>VLOOKUP($E167,'Population All (2014)'!$D$11:$H$187,L$10,0)</f>
        <v>217801.18799999999</v>
      </c>
      <c r="M167" s="126">
        <f t="shared" si="15"/>
        <v>10999.480866008866</v>
      </c>
      <c r="N167" s="124">
        <v>24768</v>
      </c>
      <c r="O167" s="125">
        <f>VLOOKUP($E167,'Population All (2014)'!$D$11:$H$187,O$10,0)</f>
        <v>217801.18799999999</v>
      </c>
      <c r="P167" s="126">
        <f t="shared" si="16"/>
        <v>11371.838798234654</v>
      </c>
      <c r="Q167" s="127">
        <f t="shared" si="17"/>
        <v>-13.120731885876012</v>
      </c>
      <c r="R167" s="85">
        <f t="shared" si="18"/>
        <v>-1.1551243555157301E-3</v>
      </c>
      <c r="S167" s="127">
        <f t="shared" si="19"/>
        <v>-372.35793222578832</v>
      </c>
      <c r="T167" s="85">
        <f t="shared" si="20"/>
        <v>-3.3852318737738529E-2</v>
      </c>
    </row>
    <row r="168" spans="2:20" ht="16.5" customHeight="1">
      <c r="B168" s="63" t="s">
        <v>20</v>
      </c>
      <c r="C168" s="64" t="s">
        <v>30</v>
      </c>
      <c r="D168" s="66" t="s">
        <v>48</v>
      </c>
      <c r="E168" s="64" t="s">
        <v>325</v>
      </c>
      <c r="F168" s="122" t="s">
        <v>326</v>
      </c>
      <c r="G168" s="123" t="s">
        <v>407</v>
      </c>
      <c r="H168" s="124">
        <v>26364</v>
      </c>
      <c r="I168" s="125">
        <f>VLOOKUP($E168,'Population All (2014)'!$D$11:$H$187,I$10,0)</f>
        <v>220771</v>
      </c>
      <c r="J168" s="126">
        <f t="shared" si="14"/>
        <v>11941.785832378348</v>
      </c>
      <c r="K168" s="124">
        <v>25977</v>
      </c>
      <c r="L168" s="125">
        <f>VLOOKUP($E168,'Population All (2014)'!$D$11:$H$187,L$10,0)</f>
        <v>221402.63399999999</v>
      </c>
      <c r="M168" s="126">
        <f t="shared" si="15"/>
        <v>11732.922743818848</v>
      </c>
      <c r="N168" s="124">
        <v>26310</v>
      </c>
      <c r="O168" s="125">
        <f>VLOOKUP($E168,'Population All (2014)'!$D$11:$H$187,O$10,0)</f>
        <v>221402.63399999999</v>
      </c>
      <c r="P168" s="126">
        <f t="shared" si="16"/>
        <v>11883.327458516145</v>
      </c>
      <c r="Q168" s="127">
        <f t="shared" si="17"/>
        <v>58.458373862202279</v>
      </c>
      <c r="R168" s="85">
        <f t="shared" si="18"/>
        <v>4.8952790380565386E-3</v>
      </c>
      <c r="S168" s="127">
        <f t="shared" si="19"/>
        <v>-150.40471469729709</v>
      </c>
      <c r="T168" s="85">
        <f t="shared" si="20"/>
        <v>-1.2819032220810751E-2</v>
      </c>
    </row>
    <row r="169" spans="2:20" ht="16.5" customHeight="1">
      <c r="B169" s="63" t="s">
        <v>22</v>
      </c>
      <c r="C169" s="64" t="s">
        <v>36</v>
      </c>
      <c r="D169" s="66" t="s">
        <v>54</v>
      </c>
      <c r="E169" s="64" t="s">
        <v>327</v>
      </c>
      <c r="F169" s="122" t="s">
        <v>328</v>
      </c>
      <c r="G169" s="123" t="s">
        <v>406</v>
      </c>
      <c r="H169" s="124">
        <v>16916</v>
      </c>
      <c r="I169" s="125">
        <f>VLOOKUP($E169,'Population All (2014)'!$D$11:$H$187,I$10,0)</f>
        <v>169440</v>
      </c>
      <c r="J169" s="126">
        <f t="shared" si="14"/>
        <v>9983.4749763928248</v>
      </c>
      <c r="K169" s="124">
        <v>16324</v>
      </c>
      <c r="L169" s="125">
        <f>VLOOKUP($E169,'Population All (2014)'!$D$11:$H$187,L$10,0)</f>
        <v>170247.041</v>
      </c>
      <c r="M169" s="126">
        <f t="shared" si="15"/>
        <v>9588.4192195739834</v>
      </c>
      <c r="N169" s="124">
        <v>17209</v>
      </c>
      <c r="O169" s="125">
        <f>VLOOKUP($E169,'Population All (2014)'!$D$11:$H$187,O$10,0)</f>
        <v>170247.041</v>
      </c>
      <c r="P169" s="126">
        <f t="shared" si="16"/>
        <v>10108.252042982645</v>
      </c>
      <c r="Q169" s="127">
        <f t="shared" si="17"/>
        <v>-124.77706658982061</v>
      </c>
      <c r="R169" s="85">
        <f t="shared" si="18"/>
        <v>-1.2498360228765193E-2</v>
      </c>
      <c r="S169" s="127">
        <f t="shared" si="19"/>
        <v>-519.83282340866208</v>
      </c>
      <c r="T169" s="85">
        <f t="shared" si="20"/>
        <v>-5.4214653271257199E-2</v>
      </c>
    </row>
    <row r="170" spans="2:20" ht="16.5" customHeight="1">
      <c r="B170" s="63" t="s">
        <v>22</v>
      </c>
      <c r="C170" s="64" t="s">
        <v>38</v>
      </c>
      <c r="D170" s="66" t="s">
        <v>60</v>
      </c>
      <c r="E170" s="64" t="s">
        <v>329</v>
      </c>
      <c r="F170" s="122" t="s">
        <v>330</v>
      </c>
      <c r="G170" s="123" t="s">
        <v>406</v>
      </c>
      <c r="H170" s="124">
        <v>19651</v>
      </c>
      <c r="I170" s="125">
        <f>VLOOKUP($E170,'Population All (2014)'!$D$11:$H$187,I$10,0)</f>
        <v>163270</v>
      </c>
      <c r="J170" s="126">
        <f t="shared" si="14"/>
        <v>12035.891468120291</v>
      </c>
      <c r="K170" s="124">
        <v>19147.64</v>
      </c>
      <c r="L170" s="125">
        <f>VLOOKUP($E170,'Population All (2014)'!$D$11:$H$187,L$10,0)</f>
        <v>165061.79199999999</v>
      </c>
      <c r="M170" s="126">
        <f t="shared" si="15"/>
        <v>11600.286031064054</v>
      </c>
      <c r="N170" s="124">
        <v>18996</v>
      </c>
      <c r="O170" s="125">
        <f>VLOOKUP($E170,'Population All (2014)'!$D$11:$H$187,O$10,0)</f>
        <v>165061.79199999999</v>
      </c>
      <c r="P170" s="126">
        <f t="shared" si="16"/>
        <v>11508.417405282988</v>
      </c>
      <c r="Q170" s="127">
        <f t="shared" si="17"/>
        <v>527.47406283730379</v>
      </c>
      <c r="R170" s="85">
        <f t="shared" si="18"/>
        <v>4.3825092992441396E-2</v>
      </c>
      <c r="S170" s="127">
        <f t="shared" si="19"/>
        <v>91.86862578106593</v>
      </c>
      <c r="T170" s="85">
        <f t="shared" si="20"/>
        <v>7.9195138408702792E-3</v>
      </c>
    </row>
    <row r="171" spans="2:20" ht="16.5" customHeight="1">
      <c r="B171" s="63" t="s">
        <v>26</v>
      </c>
      <c r="C171" s="64" t="s">
        <v>44</v>
      </c>
      <c r="D171" s="66" t="s">
        <v>62</v>
      </c>
      <c r="E171" s="64" t="s">
        <v>331</v>
      </c>
      <c r="F171" s="122" t="s">
        <v>332</v>
      </c>
      <c r="G171" s="123" t="s">
        <v>406</v>
      </c>
      <c r="H171" s="124">
        <v>14119</v>
      </c>
      <c r="I171" s="125">
        <f>VLOOKUP($E171,'Population All (2014)'!$D$11:$H$187,I$10,0)</f>
        <v>132984</v>
      </c>
      <c r="J171" s="126">
        <f t="shared" si="14"/>
        <v>10617.066714792756</v>
      </c>
      <c r="K171" s="124">
        <v>14119</v>
      </c>
      <c r="L171" s="125">
        <f>VLOOKUP($E171,'Population All (2014)'!$D$11:$H$187,L$10,0)</f>
        <v>133394.77499999999</v>
      </c>
      <c r="M171" s="126">
        <f t="shared" si="15"/>
        <v>10584.37258880642</v>
      </c>
      <c r="N171" s="124">
        <v>13669</v>
      </c>
      <c r="O171" s="125">
        <f>VLOOKUP($E171,'Population All (2014)'!$D$11:$H$187,O$10,0)</f>
        <v>133394.77499999999</v>
      </c>
      <c r="P171" s="126">
        <f t="shared" si="16"/>
        <v>10247.028041390677</v>
      </c>
      <c r="Q171" s="127">
        <f t="shared" si="17"/>
        <v>370.03867340207944</v>
      </c>
      <c r="R171" s="85">
        <f t="shared" si="18"/>
        <v>3.4853192820810355E-2</v>
      </c>
      <c r="S171" s="127">
        <f t="shared" si="19"/>
        <v>337.34454741574336</v>
      </c>
      <c r="T171" s="85">
        <f t="shared" si="20"/>
        <v>3.1871945605212774E-2</v>
      </c>
    </row>
    <row r="172" spans="2:20" ht="16.5" customHeight="1">
      <c r="B172" s="63" t="s">
        <v>24</v>
      </c>
      <c r="C172" s="64" t="s">
        <v>40</v>
      </c>
      <c r="D172" s="66" t="s">
        <v>70</v>
      </c>
      <c r="E172" s="64" t="s">
        <v>333</v>
      </c>
      <c r="F172" s="122" t="s">
        <v>334</v>
      </c>
      <c r="G172" s="123" t="s">
        <v>406</v>
      </c>
      <c r="H172" s="124">
        <v>21540</v>
      </c>
      <c r="I172" s="125">
        <f>VLOOKUP($E172,'Population All (2014)'!$D$11:$H$187,I$10,0)</f>
        <v>284015</v>
      </c>
      <c r="J172" s="126">
        <f t="shared" si="14"/>
        <v>7584.1064732496525</v>
      </c>
      <c r="K172" s="124">
        <v>20967</v>
      </c>
      <c r="L172" s="125">
        <f>VLOOKUP($E172,'Population All (2014)'!$D$11:$H$187,L$10,0)</f>
        <v>294906.20400000003</v>
      </c>
      <c r="M172" s="126">
        <f t="shared" si="15"/>
        <v>7109.7181800895578</v>
      </c>
      <c r="N172" s="124">
        <v>22810</v>
      </c>
      <c r="O172" s="125">
        <f>VLOOKUP($E172,'Population All (2014)'!$D$11:$H$187,O$10,0)</f>
        <v>294906.20400000003</v>
      </c>
      <c r="P172" s="126">
        <f t="shared" si="16"/>
        <v>7734.6626454830357</v>
      </c>
      <c r="Q172" s="127">
        <f t="shared" si="17"/>
        <v>-150.55617223338322</v>
      </c>
      <c r="R172" s="85">
        <f t="shared" si="18"/>
        <v>-1.9851537259454193E-2</v>
      </c>
      <c r="S172" s="127">
        <f t="shared" si="19"/>
        <v>-624.94446539347791</v>
      </c>
      <c r="T172" s="85">
        <f t="shared" si="20"/>
        <v>-8.7900033385796703E-2</v>
      </c>
    </row>
    <row r="173" spans="2:20" ht="16.5" customHeight="1">
      <c r="B173" s="63" t="s">
        <v>20</v>
      </c>
      <c r="C173" s="64" t="s">
        <v>30</v>
      </c>
      <c r="D173" s="66" t="s">
        <v>48</v>
      </c>
      <c r="E173" s="64" t="s">
        <v>335</v>
      </c>
      <c r="F173" s="122" t="s">
        <v>336</v>
      </c>
      <c r="G173" s="123" t="s">
        <v>407</v>
      </c>
      <c r="H173" s="124">
        <v>24378</v>
      </c>
      <c r="I173" s="125">
        <f>VLOOKUP($E173,'Population All (2014)'!$D$11:$H$187,I$10,0)</f>
        <v>232458</v>
      </c>
      <c r="J173" s="126">
        <f t="shared" si="14"/>
        <v>10487.0557261957</v>
      </c>
      <c r="K173" s="124">
        <v>23142</v>
      </c>
      <c r="L173" s="125">
        <f>VLOOKUP($E173,'Population All (2014)'!$D$11:$H$187,L$10,0)</f>
        <v>234250.43799999999</v>
      </c>
      <c r="M173" s="126">
        <f t="shared" si="15"/>
        <v>9879.1704287016091</v>
      </c>
      <c r="N173" s="124">
        <v>26402</v>
      </c>
      <c r="O173" s="125">
        <f>VLOOKUP($E173,'Population All (2014)'!$D$11:$H$187,O$10,0)</f>
        <v>234250.43799999999</v>
      </c>
      <c r="P173" s="126">
        <f t="shared" si="16"/>
        <v>11270.843386854202</v>
      </c>
      <c r="Q173" s="127">
        <f t="shared" si="17"/>
        <v>-783.78766065850141</v>
      </c>
      <c r="R173" s="85">
        <f t="shared" si="18"/>
        <v>-7.4738580696264628E-2</v>
      </c>
      <c r="S173" s="127">
        <f t="shared" si="19"/>
        <v>-1391.6729581525924</v>
      </c>
      <c r="T173" s="85">
        <f t="shared" si="20"/>
        <v>-0.14086941491660207</v>
      </c>
    </row>
    <row r="174" spans="2:20" ht="16.5" customHeight="1">
      <c r="B174" s="63" t="s">
        <v>20</v>
      </c>
      <c r="C174" s="64" t="s">
        <v>32</v>
      </c>
      <c r="D174" s="66" t="s">
        <v>46</v>
      </c>
      <c r="E174" s="64" t="s">
        <v>337</v>
      </c>
      <c r="F174" s="122" t="s">
        <v>338</v>
      </c>
      <c r="G174" s="123" t="s">
        <v>407</v>
      </c>
      <c r="H174" s="124">
        <v>40734</v>
      </c>
      <c r="I174" s="125">
        <f>VLOOKUP($E174,'Population All (2014)'!$D$11:$H$187,I$10,0)</f>
        <v>331379</v>
      </c>
      <c r="J174" s="126">
        <f t="shared" si="14"/>
        <v>12292.269576527178</v>
      </c>
      <c r="K174" s="124">
        <v>39735</v>
      </c>
      <c r="L174" s="125">
        <f>VLOOKUP($E174,'Population All (2014)'!$D$11:$H$187,L$10,0)</f>
        <v>332799.41899999999</v>
      </c>
      <c r="M174" s="126">
        <f t="shared" si="15"/>
        <v>11939.624209500198</v>
      </c>
      <c r="N174" s="124">
        <v>41205.894</v>
      </c>
      <c r="O174" s="125">
        <f>VLOOKUP($E174,'Population All (2014)'!$D$11:$H$187,O$10,0)</f>
        <v>332799.41899999999</v>
      </c>
      <c r="P174" s="126">
        <f t="shared" si="16"/>
        <v>12381.600341676078</v>
      </c>
      <c r="Q174" s="127">
        <f t="shared" si="17"/>
        <v>-89.330765148899445</v>
      </c>
      <c r="R174" s="85">
        <f t="shared" si="18"/>
        <v>-7.2672312133051382E-3</v>
      </c>
      <c r="S174" s="127">
        <f t="shared" si="19"/>
        <v>-441.97613217587968</v>
      </c>
      <c r="T174" s="85">
        <f t="shared" si="20"/>
        <v>-3.7017591543978851E-2</v>
      </c>
    </row>
    <row r="175" spans="2:20" ht="16.5" customHeight="1">
      <c r="B175" s="63" t="s">
        <v>22</v>
      </c>
      <c r="C175" s="64" t="s">
        <v>36</v>
      </c>
      <c r="D175" s="66" t="s">
        <v>56</v>
      </c>
      <c r="E175" s="64" t="s">
        <v>339</v>
      </c>
      <c r="F175" s="122" t="s">
        <v>340</v>
      </c>
      <c r="G175" s="123" t="s">
        <v>407</v>
      </c>
      <c r="H175" s="124">
        <v>29876</v>
      </c>
      <c r="I175" s="125">
        <f>VLOOKUP($E175,'Population All (2014)'!$D$11:$H$187,I$10,0)</f>
        <v>274173</v>
      </c>
      <c r="J175" s="126">
        <f t="shared" si="14"/>
        <v>10896.769557906868</v>
      </c>
      <c r="K175" s="124">
        <v>29022</v>
      </c>
      <c r="L175" s="125">
        <f>VLOOKUP($E175,'Population All (2014)'!$D$11:$H$187,L$10,0)</f>
        <v>275616.109</v>
      </c>
      <c r="M175" s="126">
        <f t="shared" si="15"/>
        <v>10529.863477609722</v>
      </c>
      <c r="N175" s="124">
        <v>32203</v>
      </c>
      <c r="O175" s="125">
        <f>VLOOKUP($E175,'Population All (2014)'!$D$11:$H$187,O$10,0)</f>
        <v>275616.109</v>
      </c>
      <c r="P175" s="126">
        <f t="shared" si="16"/>
        <v>11684.005015831641</v>
      </c>
      <c r="Q175" s="127">
        <f t="shared" si="17"/>
        <v>-787.23545792477307</v>
      </c>
      <c r="R175" s="85">
        <f t="shared" si="18"/>
        <v>-7.2244847772663282E-2</v>
      </c>
      <c r="S175" s="127">
        <f t="shared" si="19"/>
        <v>-1154.1415382219184</v>
      </c>
      <c r="T175" s="85">
        <f t="shared" si="20"/>
        <v>-0.10960650540968916</v>
      </c>
    </row>
    <row r="176" spans="2:20" ht="16.5" customHeight="1">
      <c r="B176" s="63" t="s">
        <v>24</v>
      </c>
      <c r="C176" s="64" t="s">
        <v>40</v>
      </c>
      <c r="D176" s="66" t="s">
        <v>70</v>
      </c>
      <c r="E176" s="64" t="s">
        <v>341</v>
      </c>
      <c r="F176" s="122" t="s">
        <v>342</v>
      </c>
      <c r="G176" s="123" t="s">
        <v>406</v>
      </c>
      <c r="H176" s="124">
        <v>28207</v>
      </c>
      <c r="I176" s="125">
        <f>VLOOKUP($E176,'Population All (2014)'!$D$11:$H$187,I$10,0)</f>
        <v>268020</v>
      </c>
      <c r="J176" s="126">
        <f t="shared" si="14"/>
        <v>10524.214610849936</v>
      </c>
      <c r="K176" s="124">
        <v>27988</v>
      </c>
      <c r="L176" s="125">
        <f>VLOOKUP($E176,'Population All (2014)'!$D$11:$H$187,L$10,0)</f>
        <v>272112.48100000003</v>
      </c>
      <c r="M176" s="126">
        <f t="shared" si="15"/>
        <v>10285.452507413653</v>
      </c>
      <c r="N176" s="124">
        <v>22177</v>
      </c>
      <c r="O176" s="125">
        <f>VLOOKUP($E176,'Population All (2014)'!$D$11:$H$187,O$10,0)</f>
        <v>272112.48100000003</v>
      </c>
      <c r="P176" s="126">
        <f t="shared" si="16"/>
        <v>8149.9385542701366</v>
      </c>
      <c r="Q176" s="127">
        <f t="shared" si="17"/>
        <v>2374.2760565797998</v>
      </c>
      <c r="R176" s="85">
        <f t="shared" si="18"/>
        <v>0.22560125808647427</v>
      </c>
      <c r="S176" s="127">
        <f t="shared" si="19"/>
        <v>2135.5139531435161</v>
      </c>
      <c r="T176" s="85">
        <f t="shared" si="20"/>
        <v>0.20762469629841357</v>
      </c>
    </row>
    <row r="177" spans="1:21" ht="16.5" customHeight="1">
      <c r="B177" s="63" t="s">
        <v>24</v>
      </c>
      <c r="C177" s="64" t="s">
        <v>40</v>
      </c>
      <c r="D177" s="66" t="s">
        <v>70</v>
      </c>
      <c r="E177" s="64" t="s">
        <v>343</v>
      </c>
      <c r="F177" s="122" t="s">
        <v>344</v>
      </c>
      <c r="G177" s="123" t="s">
        <v>407</v>
      </c>
      <c r="H177" s="124">
        <v>25018</v>
      </c>
      <c r="I177" s="125">
        <f>VLOOKUP($E177,'Population All (2014)'!$D$11:$H$187,I$10,0)</f>
        <v>312145</v>
      </c>
      <c r="J177" s="126">
        <f t="shared" si="14"/>
        <v>8014.8648865110763</v>
      </c>
      <c r="K177" s="124">
        <v>24192</v>
      </c>
      <c r="L177" s="125">
        <f>VLOOKUP($E177,'Population All (2014)'!$D$11:$H$187,L$10,0)</f>
        <v>316788.53700000001</v>
      </c>
      <c r="M177" s="126">
        <f t="shared" si="15"/>
        <v>7636.6399583454622</v>
      </c>
      <c r="N177" s="124">
        <v>23484</v>
      </c>
      <c r="O177" s="125">
        <f>VLOOKUP($E177,'Population All (2014)'!$D$11:$H$187,O$10,0)</f>
        <v>316788.53700000001</v>
      </c>
      <c r="P177" s="126">
        <f t="shared" si="16"/>
        <v>7413.1470230565819</v>
      </c>
      <c r="Q177" s="127">
        <f t="shared" si="17"/>
        <v>601.71786345449436</v>
      </c>
      <c r="R177" s="85">
        <f t="shared" si="18"/>
        <v>7.507523482612645E-2</v>
      </c>
      <c r="S177" s="127">
        <f t="shared" si="19"/>
        <v>223.49293528888029</v>
      </c>
      <c r="T177" s="85">
        <f t="shared" si="20"/>
        <v>2.926587301587304E-2</v>
      </c>
    </row>
    <row r="178" spans="1:21" ht="16.5" customHeight="1">
      <c r="B178" s="63" t="s">
        <v>20</v>
      </c>
      <c r="C178" s="64" t="s">
        <v>30</v>
      </c>
      <c r="D178" s="66" t="s">
        <v>52</v>
      </c>
      <c r="E178" s="64" t="s">
        <v>345</v>
      </c>
      <c r="F178" s="122" t="s">
        <v>346</v>
      </c>
      <c r="G178" s="123" t="s">
        <v>407</v>
      </c>
      <c r="H178" s="124">
        <v>24591</v>
      </c>
      <c r="I178" s="125">
        <f>VLOOKUP($E178,'Population All (2014)'!$D$11:$H$187,I$10,0)</f>
        <v>206428</v>
      </c>
      <c r="J178" s="126">
        <f t="shared" si="14"/>
        <v>11912.628131842581</v>
      </c>
      <c r="K178" s="124">
        <v>23722</v>
      </c>
      <c r="L178" s="125">
        <f>VLOOKUP($E178,'Population All (2014)'!$D$11:$H$187,L$10,0)</f>
        <v>207751.535</v>
      </c>
      <c r="M178" s="126">
        <f t="shared" si="15"/>
        <v>11418.44752194009</v>
      </c>
      <c r="N178" s="124">
        <v>24479</v>
      </c>
      <c r="O178" s="125">
        <f>VLOOKUP($E178,'Population All (2014)'!$D$11:$H$187,O$10,0)</f>
        <v>207751.535</v>
      </c>
      <c r="P178" s="126">
        <f t="shared" si="16"/>
        <v>11782.825094409049</v>
      </c>
      <c r="Q178" s="127">
        <f t="shared" si="17"/>
        <v>129.80303743353215</v>
      </c>
      <c r="R178" s="85">
        <f t="shared" si="18"/>
        <v>1.0896255301260288E-2</v>
      </c>
      <c r="S178" s="127">
        <f t="shared" si="19"/>
        <v>-364.37757246895853</v>
      </c>
      <c r="T178" s="85">
        <f t="shared" si="20"/>
        <v>-3.1911305960711525E-2</v>
      </c>
    </row>
    <row r="179" spans="1:21" ht="16.5" customHeight="1">
      <c r="B179" s="63" t="s">
        <v>22</v>
      </c>
      <c r="C179" s="64" t="s">
        <v>36</v>
      </c>
      <c r="D179" s="66" t="s">
        <v>56</v>
      </c>
      <c r="E179" s="64" t="s">
        <v>347</v>
      </c>
      <c r="F179" s="122" t="s">
        <v>348</v>
      </c>
      <c r="G179" s="123" t="s">
        <v>407</v>
      </c>
      <c r="H179" s="124">
        <v>51932</v>
      </c>
      <c r="I179" s="125">
        <f>VLOOKUP($E179,'Population All (2014)'!$D$11:$H$187,I$10,0)</f>
        <v>551594</v>
      </c>
      <c r="J179" s="126">
        <f t="shared" si="14"/>
        <v>9414.8957385323265</v>
      </c>
      <c r="K179" s="124">
        <v>50759.309319999993</v>
      </c>
      <c r="L179" s="125">
        <f>VLOOKUP($E179,'Population All (2014)'!$D$11:$H$187,L$10,0)</f>
        <v>553722.08499999996</v>
      </c>
      <c r="M179" s="126">
        <f t="shared" si="15"/>
        <v>9166.928806894166</v>
      </c>
      <c r="N179" s="124">
        <v>53012.153883480896</v>
      </c>
      <c r="O179" s="125">
        <f>VLOOKUP($E179,'Population All (2014)'!$D$11:$H$187,O$10,0)</f>
        <v>553722.08499999996</v>
      </c>
      <c r="P179" s="126">
        <f t="shared" si="16"/>
        <v>9573.7835494643314</v>
      </c>
      <c r="Q179" s="127">
        <f t="shared" si="17"/>
        <v>-158.88781093200487</v>
      </c>
      <c r="R179" s="85">
        <f t="shared" si="18"/>
        <v>-1.687621566341144E-2</v>
      </c>
      <c r="S179" s="127">
        <f t="shared" si="19"/>
        <v>-406.8547425701654</v>
      </c>
      <c r="T179" s="85">
        <f t="shared" si="20"/>
        <v>-4.4382884512442426E-2</v>
      </c>
    </row>
    <row r="180" spans="1:21" ht="16.5" customHeight="1">
      <c r="B180" s="63" t="s">
        <v>26</v>
      </c>
      <c r="C180" s="64" t="s">
        <v>42</v>
      </c>
      <c r="D180" s="66" t="s">
        <v>66</v>
      </c>
      <c r="E180" s="64" t="s">
        <v>349</v>
      </c>
      <c r="F180" s="122" t="s">
        <v>350</v>
      </c>
      <c r="G180" s="123" t="s">
        <v>406</v>
      </c>
      <c r="H180" s="124">
        <v>10918</v>
      </c>
      <c r="I180" s="125">
        <f>VLOOKUP($E180,'Population All (2014)'!$D$11:$H$187,I$10,0)</f>
        <v>155732</v>
      </c>
      <c r="J180" s="126">
        <f t="shared" si="14"/>
        <v>7010.7620784424516</v>
      </c>
      <c r="K180" s="124">
        <v>11054</v>
      </c>
      <c r="L180" s="125">
        <f>VLOOKUP($E180,'Population All (2014)'!$D$11:$H$187,L$10,0)</f>
        <v>156188.00700000001</v>
      </c>
      <c r="M180" s="126">
        <f t="shared" si="15"/>
        <v>7077.3679825493891</v>
      </c>
      <c r="N180" s="124">
        <v>11370</v>
      </c>
      <c r="O180" s="125">
        <f>VLOOKUP($E180,'Population All (2014)'!$D$11:$H$187,O$10,0)</f>
        <v>156188.00700000001</v>
      </c>
      <c r="P180" s="126">
        <f t="shared" si="16"/>
        <v>7279.6882541692203</v>
      </c>
      <c r="Q180" s="127">
        <f t="shared" si="17"/>
        <v>-268.92617572676863</v>
      </c>
      <c r="R180" s="85">
        <f t="shared" si="18"/>
        <v>-3.8359050373952312E-2</v>
      </c>
      <c r="S180" s="127">
        <f t="shared" si="19"/>
        <v>-202.32027161983115</v>
      </c>
      <c r="T180" s="85">
        <f t="shared" si="20"/>
        <v>-2.8586936855437031E-2</v>
      </c>
    </row>
    <row r="181" spans="1:21" ht="16.5" customHeight="1">
      <c r="B181" s="63" t="s">
        <v>26</v>
      </c>
      <c r="C181" s="64" t="s">
        <v>42</v>
      </c>
      <c r="D181" s="66" t="s">
        <v>64</v>
      </c>
      <c r="E181" s="64" t="s">
        <v>351</v>
      </c>
      <c r="F181" s="122" t="s">
        <v>352</v>
      </c>
      <c r="G181" s="123" t="s">
        <v>407</v>
      </c>
      <c r="H181" s="124">
        <v>81641</v>
      </c>
      <c r="I181" s="125">
        <f>VLOOKUP($E181,'Population All (2014)'!$D$11:$H$187,I$10,0)</f>
        <v>828398</v>
      </c>
      <c r="J181" s="126">
        <f t="shared" si="14"/>
        <v>9855.2869514412159</v>
      </c>
      <c r="K181" s="124">
        <v>78176.77</v>
      </c>
      <c r="L181" s="125">
        <f>VLOOKUP($E181,'Population All (2014)'!$D$11:$H$187,L$10,0)</f>
        <v>835422.38899999997</v>
      </c>
      <c r="M181" s="126">
        <f t="shared" si="15"/>
        <v>9357.7537577820422</v>
      </c>
      <c r="N181" s="124">
        <v>86399</v>
      </c>
      <c r="O181" s="125">
        <f>VLOOKUP($E181,'Population All (2014)'!$D$11:$H$187,O$10,0)</f>
        <v>835422.38899999997</v>
      </c>
      <c r="P181" s="126">
        <f t="shared" si="16"/>
        <v>10341.954098623039</v>
      </c>
      <c r="Q181" s="127">
        <f t="shared" si="17"/>
        <v>-486.66714718182266</v>
      </c>
      <c r="R181" s="85">
        <f t="shared" si="18"/>
        <v>-4.9381326954731998E-2</v>
      </c>
      <c r="S181" s="127">
        <f t="shared" si="19"/>
        <v>-984.20034084099643</v>
      </c>
      <c r="T181" s="85">
        <f t="shared" si="20"/>
        <v>-0.10517484925509193</v>
      </c>
    </row>
    <row r="182" spans="1:21" ht="16.5" customHeight="1">
      <c r="B182" s="63" t="s">
        <v>24</v>
      </c>
      <c r="C182" s="64" t="s">
        <v>40</v>
      </c>
      <c r="D182" s="66" t="s">
        <v>70</v>
      </c>
      <c r="E182" s="64" t="s">
        <v>353</v>
      </c>
      <c r="F182" s="122" t="s">
        <v>354</v>
      </c>
      <c r="G182" s="123" t="s">
        <v>406</v>
      </c>
      <c r="H182" s="124">
        <v>15760</v>
      </c>
      <c r="I182" s="125">
        <f>VLOOKUP($E182,'Population All (2014)'!$D$11:$H$187,I$10,0)</f>
        <v>233292</v>
      </c>
      <c r="J182" s="126">
        <f t="shared" si="14"/>
        <v>6755.4823997393823</v>
      </c>
      <c r="K182" s="124">
        <v>15309</v>
      </c>
      <c r="L182" s="125">
        <f>VLOOKUP($E182,'Population All (2014)'!$D$11:$H$187,L$10,0)</f>
        <v>240885.859</v>
      </c>
      <c r="M182" s="126">
        <f t="shared" si="15"/>
        <v>6355.2921136811101</v>
      </c>
      <c r="N182" s="124">
        <v>14851</v>
      </c>
      <c r="O182" s="125">
        <f>VLOOKUP($E182,'Population All (2014)'!$D$11:$H$187,O$10,0)</f>
        <v>240885.859</v>
      </c>
      <c r="P182" s="126">
        <f t="shared" si="16"/>
        <v>6165.160570924174</v>
      </c>
      <c r="Q182" s="127">
        <f t="shared" si="17"/>
        <v>590.32182881520839</v>
      </c>
      <c r="R182" s="85">
        <f t="shared" si="18"/>
        <v>8.7384111730937561E-2</v>
      </c>
      <c r="S182" s="127">
        <f t="shared" si="19"/>
        <v>190.13154275693614</v>
      </c>
      <c r="T182" s="85">
        <f t="shared" si="20"/>
        <v>2.9917042262721141E-2</v>
      </c>
    </row>
    <row r="183" spans="1:21" ht="16.5" customHeight="1">
      <c r="B183" s="63" t="s">
        <v>20</v>
      </c>
      <c r="C183" s="64" t="s">
        <v>30</v>
      </c>
      <c r="D183" s="66" t="s">
        <v>48</v>
      </c>
      <c r="E183" s="64" t="s">
        <v>355</v>
      </c>
      <c r="F183" s="122" t="s">
        <v>356</v>
      </c>
      <c r="G183" s="123" t="s">
        <v>407</v>
      </c>
      <c r="H183" s="124">
        <v>33214</v>
      </c>
      <c r="I183" s="125">
        <f>VLOOKUP($E183,'Population All (2014)'!$D$11:$H$187,I$10,0)</f>
        <v>320975</v>
      </c>
      <c r="J183" s="126">
        <f t="shared" si="14"/>
        <v>10347.846405483293</v>
      </c>
      <c r="K183" s="124">
        <v>32049</v>
      </c>
      <c r="L183" s="125">
        <f>VLOOKUP($E183,'Population All (2014)'!$D$11:$H$187,L$10,0)</f>
        <v>321988.75799999997</v>
      </c>
      <c r="M183" s="126">
        <f t="shared" si="15"/>
        <v>9953.4530954027905</v>
      </c>
      <c r="N183" s="124">
        <v>33317</v>
      </c>
      <c r="O183" s="125">
        <f>VLOOKUP($E183,'Population All (2014)'!$D$11:$H$187,O$10,0)</f>
        <v>321988.75799999997</v>
      </c>
      <c r="P183" s="126">
        <f t="shared" si="16"/>
        <v>10347.255664124772</v>
      </c>
      <c r="Q183" s="127">
        <f t="shared" si="17"/>
        <v>0.59074135852097243</v>
      </c>
      <c r="R183" s="85">
        <f t="shared" si="18"/>
        <v>5.7088338517272576E-5</v>
      </c>
      <c r="S183" s="127">
        <f t="shared" si="19"/>
        <v>-393.80256872198152</v>
      </c>
      <c r="T183" s="85">
        <f t="shared" si="20"/>
        <v>-3.9564416986489589E-2</v>
      </c>
    </row>
    <row r="184" spans="1:21" ht="16.5" customHeight="1">
      <c r="B184" s="63" t="s">
        <v>26</v>
      </c>
      <c r="C184" s="64" t="s">
        <v>44</v>
      </c>
      <c r="D184" s="66" t="s">
        <v>66</v>
      </c>
      <c r="E184" s="64" t="s">
        <v>357</v>
      </c>
      <c r="F184" s="122" t="s">
        <v>358</v>
      </c>
      <c r="G184" s="123" t="s">
        <v>407</v>
      </c>
      <c r="H184" s="124">
        <v>41099</v>
      </c>
      <c r="I184" s="125">
        <f>VLOOKUP($E184,'Population All (2014)'!$D$11:$H$187,I$10,0)</f>
        <v>483143</v>
      </c>
      <c r="J184" s="126">
        <f t="shared" si="14"/>
        <v>8506.5912162651639</v>
      </c>
      <c r="K184" s="124">
        <v>38943</v>
      </c>
      <c r="L184" s="125">
        <f>VLOOKUP($E184,'Population All (2014)'!$D$11:$H$187,L$10,0)</f>
        <v>485276.18900000001</v>
      </c>
      <c r="M184" s="126">
        <f t="shared" si="15"/>
        <v>8024.914653292416</v>
      </c>
      <c r="N184" s="124">
        <v>40868</v>
      </c>
      <c r="O184" s="125">
        <f>VLOOKUP($E184,'Population All (2014)'!$D$11:$H$187,O$10,0)</f>
        <v>485276.18900000001</v>
      </c>
      <c r="P184" s="126">
        <f t="shared" si="16"/>
        <v>8421.5959749057456</v>
      </c>
      <c r="Q184" s="127">
        <f t="shared" si="17"/>
        <v>84.995241359418287</v>
      </c>
      <c r="R184" s="85">
        <f t="shared" si="18"/>
        <v>9.9916922300088643E-3</v>
      </c>
      <c r="S184" s="127">
        <f t="shared" si="19"/>
        <v>-396.6813216133296</v>
      </c>
      <c r="T184" s="85">
        <f t="shared" si="20"/>
        <v>-4.9431219988187843E-2</v>
      </c>
    </row>
    <row r="185" spans="1:21" ht="16.5" customHeight="1">
      <c r="B185" s="63" t="s">
        <v>26</v>
      </c>
      <c r="C185" s="64" t="s">
        <v>42</v>
      </c>
      <c r="D185" s="66" t="s">
        <v>66</v>
      </c>
      <c r="E185" s="64" t="s">
        <v>359</v>
      </c>
      <c r="F185" s="122" t="s">
        <v>360</v>
      </c>
      <c r="G185" s="123" t="s">
        <v>407</v>
      </c>
      <c r="H185" s="124">
        <v>12545</v>
      </c>
      <c r="I185" s="125">
        <f>VLOOKUP($E185,'Population All (2014)'!$D$11:$H$187,I$10,0)</f>
        <v>147400</v>
      </c>
      <c r="J185" s="126">
        <f t="shared" si="14"/>
        <v>8510.8548168249654</v>
      </c>
      <c r="K185" s="124">
        <v>12226</v>
      </c>
      <c r="L185" s="125">
        <f>VLOOKUP($E185,'Population All (2014)'!$D$11:$H$187,L$10,0)</f>
        <v>148375.11499999999</v>
      </c>
      <c r="M185" s="126">
        <f t="shared" si="15"/>
        <v>8239.9262167378947</v>
      </c>
      <c r="N185" s="124">
        <v>14382</v>
      </c>
      <c r="O185" s="125">
        <f>VLOOKUP($E185,'Population All (2014)'!$D$11:$H$187,O$10,0)</f>
        <v>148375.11499999999</v>
      </c>
      <c r="P185" s="126">
        <f t="shared" si="16"/>
        <v>9693.0000694523478</v>
      </c>
      <c r="Q185" s="127">
        <f t="shared" si="17"/>
        <v>-1182.1452526273824</v>
      </c>
      <c r="R185" s="85">
        <f t="shared" si="18"/>
        <v>-0.13889853346933134</v>
      </c>
      <c r="S185" s="127">
        <f t="shared" si="19"/>
        <v>-1453.0738527144531</v>
      </c>
      <c r="T185" s="85">
        <f t="shared" si="20"/>
        <v>-0.17634549321118928</v>
      </c>
    </row>
    <row r="186" spans="1:21" ht="16.5" customHeight="1">
      <c r="B186" s="63" t="s">
        <v>20</v>
      </c>
      <c r="C186" s="64" t="s">
        <v>30</v>
      </c>
      <c r="D186" s="66" t="s">
        <v>52</v>
      </c>
      <c r="E186" s="64" t="s">
        <v>361</v>
      </c>
      <c r="F186" s="122" t="s">
        <v>362</v>
      </c>
      <c r="G186" s="123" t="s">
        <v>406</v>
      </c>
      <c r="H186" s="124">
        <v>46450</v>
      </c>
      <c r="I186" s="125">
        <f>VLOOKUP($E186,'Population All (2014)'!$D$11:$H$187,I$10,0)</f>
        <v>320914</v>
      </c>
      <c r="J186" s="126">
        <f t="shared" si="14"/>
        <v>14474.282829667762</v>
      </c>
      <c r="K186" s="124">
        <v>47131</v>
      </c>
      <c r="L186" s="125">
        <f>VLOOKUP($E186,'Population All (2014)'!$D$11:$H$187,L$10,0)</f>
        <v>321082.99599999998</v>
      </c>
      <c r="M186" s="126">
        <f t="shared" si="15"/>
        <v>14678.759257621976</v>
      </c>
      <c r="N186" s="124">
        <v>46703</v>
      </c>
      <c r="O186" s="125">
        <f>VLOOKUP($E186,'Population All (2014)'!$D$11:$H$187,O$10,0)</f>
        <v>321082.99599999998</v>
      </c>
      <c r="P186" s="126">
        <f t="shared" si="16"/>
        <v>14545.460389313175</v>
      </c>
      <c r="Q186" s="127">
        <f t="shared" si="17"/>
        <v>-71.177559645413567</v>
      </c>
      <c r="R186" s="85">
        <f t="shared" si="18"/>
        <v>-4.9175189184172763E-3</v>
      </c>
      <c r="S186" s="127">
        <f t="shared" si="19"/>
        <v>133.29886830880059</v>
      </c>
      <c r="T186" s="85">
        <f t="shared" si="20"/>
        <v>9.0810719059640464E-3</v>
      </c>
    </row>
    <row r="187" spans="1:21" ht="16.5" customHeight="1">
      <c r="B187" s="63" t="s">
        <v>26</v>
      </c>
      <c r="C187" s="64" t="s">
        <v>42</v>
      </c>
      <c r="D187" s="66" t="s">
        <v>66</v>
      </c>
      <c r="E187" s="64" t="s">
        <v>363</v>
      </c>
      <c r="F187" s="122" t="s">
        <v>364</v>
      </c>
      <c r="G187" s="123" t="s">
        <v>406</v>
      </c>
      <c r="H187" s="124">
        <v>11073</v>
      </c>
      <c r="I187" s="125">
        <f>VLOOKUP($E187,'Population All (2014)'!$D$11:$H$187,I$10,0)</f>
        <v>159097</v>
      </c>
      <c r="J187" s="126">
        <f t="shared" si="14"/>
        <v>6959.9049636385344</v>
      </c>
      <c r="K187" s="124">
        <v>11335</v>
      </c>
      <c r="L187" s="125">
        <f>VLOOKUP($E187,'Population All (2014)'!$D$11:$H$187,L$10,0)</f>
        <v>160501.40900000001</v>
      </c>
      <c r="M187" s="126">
        <f t="shared" si="15"/>
        <v>7062.2432978142888</v>
      </c>
      <c r="N187" s="124">
        <v>11860</v>
      </c>
      <c r="O187" s="125">
        <f>VLOOKUP($E187,'Population All (2014)'!$D$11:$H$187,O$10,0)</f>
        <v>160501.40900000001</v>
      </c>
      <c r="P187" s="126">
        <f t="shared" si="16"/>
        <v>7389.3432300024224</v>
      </c>
      <c r="Q187" s="127">
        <f t="shared" si="17"/>
        <v>-429.43826636388803</v>
      </c>
      <c r="R187" s="85">
        <f t="shared" si="18"/>
        <v>-6.1701742855319694E-2</v>
      </c>
      <c r="S187" s="127">
        <f t="shared" si="19"/>
        <v>-327.09993218813361</v>
      </c>
      <c r="T187" s="85">
        <f t="shared" si="20"/>
        <v>-4.6316718129686719E-2</v>
      </c>
    </row>
    <row r="188" spans="1:21" ht="16.5" customHeight="1">
      <c r="B188" s="63" t="s">
        <v>22</v>
      </c>
      <c r="C188" s="64" t="s">
        <v>36</v>
      </c>
      <c r="D188" s="66" t="s">
        <v>56</v>
      </c>
      <c r="E188" s="64" t="s">
        <v>365</v>
      </c>
      <c r="F188" s="122" t="s">
        <v>366</v>
      </c>
      <c r="G188" s="123" t="s">
        <v>407</v>
      </c>
      <c r="H188" s="124">
        <v>31018</v>
      </c>
      <c r="I188" s="125">
        <f>VLOOKUP($E188,'Population All (2014)'!$D$11:$H$187,I$10,0)</f>
        <v>252987</v>
      </c>
      <c r="J188" s="126">
        <f t="shared" si="14"/>
        <v>12260.709048291019</v>
      </c>
      <c r="K188" s="124">
        <v>29400</v>
      </c>
      <c r="L188" s="125">
        <f>VLOOKUP($E188,'Population All (2014)'!$D$11:$H$187,L$10,0)</f>
        <v>254475.55600000001</v>
      </c>
      <c r="M188" s="126">
        <f t="shared" si="15"/>
        <v>11553.172517677885</v>
      </c>
      <c r="N188" s="124">
        <v>31417</v>
      </c>
      <c r="O188" s="125">
        <f>VLOOKUP($E188,'Population All (2014)'!$D$11:$H$187,O$10,0)</f>
        <v>254475.55600000001</v>
      </c>
      <c r="P188" s="126">
        <f t="shared" si="16"/>
        <v>12345.783026798848</v>
      </c>
      <c r="Q188" s="127">
        <f t="shared" si="17"/>
        <v>-85.073978507829452</v>
      </c>
      <c r="R188" s="85">
        <f t="shared" si="18"/>
        <v>-6.9387486623122864E-3</v>
      </c>
      <c r="S188" s="127">
        <f t="shared" si="19"/>
        <v>-792.61050912096289</v>
      </c>
      <c r="T188" s="85">
        <f t="shared" si="20"/>
        <v>-6.8605442176870784E-2</v>
      </c>
    </row>
    <row r="189" spans="1:21" ht="16.5" customHeight="1">
      <c r="B189" s="63" t="s">
        <v>22</v>
      </c>
      <c r="C189" s="64" t="s">
        <v>36</v>
      </c>
      <c r="D189" s="66" t="s">
        <v>56</v>
      </c>
      <c r="E189" s="64" t="s">
        <v>367</v>
      </c>
      <c r="F189" s="122" t="s">
        <v>368</v>
      </c>
      <c r="G189" s="123" t="s">
        <v>407</v>
      </c>
      <c r="H189" s="124">
        <v>51088</v>
      </c>
      <c r="I189" s="125">
        <f>VLOOKUP($E189,'Population All (2014)'!$D$11:$H$187,I$10,0)</f>
        <v>575421</v>
      </c>
      <c r="J189" s="126">
        <f t="shared" si="14"/>
        <v>8878.369055004945</v>
      </c>
      <c r="K189" s="124">
        <v>49897</v>
      </c>
      <c r="L189" s="125">
        <f>VLOOKUP($E189,'Population All (2014)'!$D$11:$H$187,L$10,0)</f>
        <v>577773.44900000002</v>
      </c>
      <c r="M189" s="126">
        <f t="shared" si="15"/>
        <v>8636.0839333065305</v>
      </c>
      <c r="N189" s="124">
        <v>51950</v>
      </c>
      <c r="O189" s="125">
        <f>VLOOKUP($E189,'Population All (2014)'!$D$11:$H$187,O$10,0)</f>
        <v>577773.44900000002</v>
      </c>
      <c r="P189" s="126">
        <f t="shared" si="16"/>
        <v>8991.4135185537052</v>
      </c>
      <c r="Q189" s="127">
        <f t="shared" si="17"/>
        <v>-113.04446354876018</v>
      </c>
      <c r="R189" s="85">
        <f t="shared" si="18"/>
        <v>-1.2732570908959271E-2</v>
      </c>
      <c r="S189" s="127">
        <f t="shared" si="19"/>
        <v>-355.32958524717469</v>
      </c>
      <c r="T189" s="85">
        <f t="shared" si="20"/>
        <v>-4.114475820189583E-2</v>
      </c>
    </row>
    <row r="190" spans="1:21" ht="16.5" customHeight="1" thickBot="1">
      <c r="B190" s="67" t="s">
        <v>20</v>
      </c>
      <c r="C190" s="68" t="s">
        <v>32</v>
      </c>
      <c r="D190" s="70" t="s">
        <v>46</v>
      </c>
      <c r="E190" s="68" t="s">
        <v>369</v>
      </c>
      <c r="F190" s="131" t="s">
        <v>370</v>
      </c>
      <c r="G190" s="132" t="s">
        <v>407</v>
      </c>
      <c r="H190" s="133">
        <v>20298</v>
      </c>
      <c r="I190" s="134">
        <f>VLOOKUP($E190,'Population All (2014)'!$D$11:$H$187,I$10,0)</f>
        <v>204439</v>
      </c>
      <c r="J190" s="135">
        <f t="shared" si="14"/>
        <v>9928.6339690567838</v>
      </c>
      <c r="K190" s="133">
        <v>18946</v>
      </c>
      <c r="L190" s="134">
        <f>VLOOKUP($E190,'Population All (2014)'!$D$11:$H$187,L$10,0)</f>
        <v>206808.89</v>
      </c>
      <c r="M190" s="135">
        <f t="shared" si="15"/>
        <v>9161.1148824404972</v>
      </c>
      <c r="N190" s="133">
        <v>21549</v>
      </c>
      <c r="O190" s="134">
        <f>VLOOKUP($E190,'Population All (2014)'!$D$11:$H$187,O$10,0)</f>
        <v>206808.89</v>
      </c>
      <c r="P190" s="135">
        <f t="shared" si="16"/>
        <v>10419.76483699516</v>
      </c>
      <c r="Q190" s="136">
        <f t="shared" si="17"/>
        <v>-491.13086793837647</v>
      </c>
      <c r="R190" s="88">
        <f t="shared" si="18"/>
        <v>-4.9466106764436767E-2</v>
      </c>
      <c r="S190" s="136">
        <f t="shared" si="19"/>
        <v>-1258.6499545546631</v>
      </c>
      <c r="T190" s="88">
        <f t="shared" si="20"/>
        <v>-0.13739047820120359</v>
      </c>
    </row>
    <row r="191" spans="1:21">
      <c r="E191" s="42"/>
      <c r="F191" s="42"/>
      <c r="G191" s="42"/>
      <c r="H191" s="42"/>
      <c r="I191" s="42"/>
      <c r="J191" s="42"/>
      <c r="K191" s="42"/>
      <c r="L191" s="42"/>
      <c r="M191" s="42"/>
      <c r="N191" s="42"/>
      <c r="O191" s="42"/>
      <c r="P191" s="42"/>
    </row>
    <row r="192" spans="1:21" ht="15" customHeight="1">
      <c r="A192" s="189"/>
      <c r="B192" s="189"/>
      <c r="C192" s="189"/>
      <c r="D192" s="189"/>
      <c r="E192" s="190" t="s">
        <v>371</v>
      </c>
      <c r="F192" s="189"/>
      <c r="G192" s="189"/>
      <c r="H192" s="189"/>
      <c r="I192" s="189"/>
      <c r="J192" s="189"/>
      <c r="K192" s="189"/>
      <c r="L192" s="189"/>
      <c r="M192" s="189"/>
      <c r="N192" s="189"/>
      <c r="O192" s="189"/>
      <c r="P192" s="189"/>
      <c r="Q192" s="189"/>
      <c r="R192" s="189"/>
      <c r="S192" s="189"/>
      <c r="T192" s="189"/>
      <c r="U192" s="212"/>
    </row>
    <row r="193" spans="1:21" s="41" customFormat="1" ht="15" customHeight="1">
      <c r="A193" s="201"/>
      <c r="B193" s="201"/>
      <c r="C193" s="201"/>
      <c r="D193" s="201"/>
      <c r="E193" s="202"/>
      <c r="F193" s="201"/>
      <c r="G193" s="201"/>
      <c r="H193" s="201"/>
      <c r="I193" s="201"/>
      <c r="J193" s="201"/>
      <c r="K193" s="201"/>
      <c r="L193" s="201"/>
      <c r="M193" s="201"/>
      <c r="N193" s="201"/>
      <c r="O193" s="201"/>
      <c r="P193" s="201"/>
      <c r="Q193" s="201"/>
      <c r="R193" s="201"/>
      <c r="S193" s="201"/>
      <c r="T193" s="201"/>
      <c r="U193" s="40"/>
    </row>
    <row r="194" spans="1:21" ht="60" customHeight="1">
      <c r="E194" s="302" t="s">
        <v>409</v>
      </c>
      <c r="F194" s="302"/>
      <c r="G194" s="302"/>
      <c r="H194" s="302"/>
      <c r="I194" s="302"/>
      <c r="J194" s="302"/>
      <c r="K194" s="302"/>
      <c r="L194" s="302"/>
      <c r="M194" s="302"/>
      <c r="N194" s="302"/>
      <c r="O194" s="302"/>
      <c r="P194" s="302"/>
      <c r="Q194" s="302"/>
      <c r="R194" s="302"/>
      <c r="S194" s="302"/>
      <c r="T194" s="302"/>
    </row>
    <row r="195" spans="1:21">
      <c r="E195" s="199" t="s">
        <v>410</v>
      </c>
      <c r="F195" s="56"/>
      <c r="G195" s="56"/>
      <c r="H195" s="56"/>
      <c r="I195" s="56"/>
      <c r="J195" s="56"/>
      <c r="K195" s="56"/>
      <c r="L195" s="56"/>
      <c r="M195" s="56"/>
      <c r="N195" s="56"/>
      <c r="O195" s="56"/>
      <c r="P195" s="56"/>
      <c r="Q195" s="56"/>
      <c r="R195" s="56"/>
      <c r="S195" s="56"/>
      <c r="T195" s="56"/>
    </row>
    <row r="196" spans="1:21">
      <c r="E196" s="199" t="s">
        <v>411</v>
      </c>
      <c r="F196" s="56"/>
      <c r="G196" s="56"/>
      <c r="H196" s="56"/>
      <c r="I196" s="56"/>
      <c r="J196" s="56"/>
      <c r="K196" s="56"/>
      <c r="L196" s="56"/>
      <c r="M196" s="56"/>
      <c r="N196" s="56"/>
      <c r="O196" s="56"/>
      <c r="P196" s="56"/>
      <c r="Q196" s="56"/>
      <c r="R196" s="56"/>
      <c r="S196" s="56"/>
      <c r="T196" s="56"/>
    </row>
    <row r="197" spans="1:21">
      <c r="E197" s="7" t="s">
        <v>412</v>
      </c>
      <c r="F197" s="53"/>
      <c r="G197" s="53"/>
      <c r="H197" s="53"/>
      <c r="I197" s="53"/>
      <c r="J197" s="53"/>
      <c r="K197" s="53"/>
      <c r="L197" s="53"/>
      <c r="M197" s="53"/>
      <c r="N197" s="53"/>
      <c r="O197" s="53"/>
      <c r="P197" s="53"/>
      <c r="Q197" s="41"/>
      <c r="R197" s="41"/>
      <c r="S197" s="41"/>
    </row>
    <row r="198" spans="1:21">
      <c r="F198" s="42"/>
      <c r="G198" s="42"/>
      <c r="H198" s="42"/>
      <c r="I198" s="42"/>
      <c r="J198" s="42"/>
      <c r="K198" s="42"/>
      <c r="L198" s="42"/>
      <c r="M198" s="42"/>
      <c r="N198" s="42"/>
      <c r="O198" s="42"/>
      <c r="P198" s="42"/>
    </row>
    <row r="199" spans="1:21">
      <c r="E199" s="4"/>
      <c r="F199" s="42"/>
      <c r="G199" s="42"/>
      <c r="H199" s="42"/>
      <c r="I199" s="42"/>
      <c r="J199" s="42"/>
      <c r="K199" s="42"/>
      <c r="L199" s="42"/>
      <c r="M199" s="42"/>
      <c r="N199" s="42"/>
      <c r="O199" s="42"/>
      <c r="P199" s="42"/>
    </row>
  </sheetData>
  <sheetProtection password="DCA1" sheet="1" objects="1" scenarios="1"/>
  <autoFilter ref="A13:U190"/>
  <mergeCells count="8">
    <mergeCell ref="A1:T3"/>
    <mergeCell ref="Q11:T11"/>
    <mergeCell ref="E194:T194"/>
    <mergeCell ref="G11:G13"/>
    <mergeCell ref="H11:J11"/>
    <mergeCell ref="K11:M11"/>
    <mergeCell ref="N11:P11"/>
    <mergeCell ref="A4:T4"/>
  </mergeCells>
  <pageMargins left="0.70866141732283472" right="0.70866141732283472" top="0.74803149606299213" bottom="0.74803149606299213" header="0.31496062992125984" footer="0.31496062992125984"/>
  <pageSetup paperSize="9" scale="55" fitToHeight="0" orientation="landscape" r:id="rId1"/>
  <extLst>
    <ext xmlns:x14="http://schemas.microsoft.com/office/spreadsheetml/2009/9/main" uri="{78C0D931-6437-407d-A8EE-F0AAD7539E65}">
      <x14:conditionalFormattings>
        <x14:conditionalFormatting xmlns:xm="http://schemas.microsoft.com/office/excel/2006/main">
          <x14:cfRule type="iconSet" priority="9" id="{70C8987C-BDF4-45FF-9A58-ABA5AD84FAA8}">
            <x14:iconSet iconSet="3Arrows" custom="1">
              <x14:cfvo type="percent">
                <xm:f>0</xm:f>
              </x14:cfvo>
              <x14:cfvo type="num">
                <xm:f>0</xm:f>
              </x14:cfvo>
              <x14:cfvo type="num" gte="0">
                <xm:f>0</xm:f>
              </x14:cfvo>
              <x14:cfIcon iconSet="3Arrows" iconId="0"/>
              <x14:cfIcon iconSet="3Arrows" iconId="1"/>
              <x14:cfIcon iconSet="3Arrows" iconId="2"/>
            </x14:iconSet>
          </x14:cfRule>
          <xm:sqref>R14:R190</xm:sqref>
        </x14:conditionalFormatting>
        <x14:conditionalFormatting xmlns:xm="http://schemas.microsoft.com/office/excel/2006/main">
          <x14:cfRule type="iconSet" priority="1" id="{40612FA1-5A6E-4135-A58D-4E827A454DE2}">
            <x14:iconSet iconSet="3Arrows" custom="1">
              <x14:cfvo type="percent">
                <xm:f>0</xm:f>
              </x14:cfvo>
              <x14:cfvo type="num">
                <xm:f>0</xm:f>
              </x14:cfvo>
              <x14:cfvo type="num" gte="0">
                <xm:f>0</xm:f>
              </x14:cfvo>
              <x14:cfIcon iconSet="3Arrows" iconId="0"/>
              <x14:cfIcon iconSet="3Arrows" iconId="1"/>
              <x14:cfIcon iconSet="3Arrows" iconId="2"/>
            </x14:iconSet>
          </x14:cfRule>
          <xm:sqref>T14:T190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E187"/>
  <sheetViews>
    <sheetView zoomScale="70" zoomScaleNormal="70" workbookViewId="0"/>
  </sheetViews>
  <sheetFormatPr defaultRowHeight="15"/>
  <cols>
    <col min="1" max="1" width="11.85546875" customWidth="1"/>
    <col min="2" max="2" width="13.85546875" customWidth="1"/>
    <col min="3" max="3" width="10.7109375" customWidth="1"/>
    <col min="4" max="4" width="21" customWidth="1"/>
    <col min="5" max="5" width="49.7109375" customWidth="1"/>
    <col min="6" max="31" width="14.28515625" bestFit="1" customWidth="1"/>
  </cols>
  <sheetData>
    <row r="1" spans="1:31">
      <c r="A1" t="s">
        <v>415</v>
      </c>
    </row>
    <row r="3" spans="1:31">
      <c r="A3" s="16" t="s">
        <v>416</v>
      </c>
    </row>
    <row r="7" spans="1:31">
      <c r="F7">
        <v>5</v>
      </c>
      <c r="G7">
        <v>6</v>
      </c>
      <c r="H7">
        <v>7</v>
      </c>
      <c r="I7">
        <v>8</v>
      </c>
      <c r="J7">
        <v>9</v>
      </c>
      <c r="K7">
        <v>10</v>
      </c>
      <c r="L7">
        <v>11</v>
      </c>
      <c r="M7">
        <v>12</v>
      </c>
      <c r="N7">
        <v>13</v>
      </c>
      <c r="O7">
        <v>14</v>
      </c>
      <c r="P7">
        <v>15</v>
      </c>
      <c r="Q7">
        <v>16</v>
      </c>
      <c r="R7">
        <v>17</v>
      </c>
      <c r="S7">
        <v>18</v>
      </c>
      <c r="T7">
        <v>19</v>
      </c>
      <c r="U7">
        <v>20</v>
      </c>
      <c r="V7">
        <v>21</v>
      </c>
      <c r="W7">
        <v>22</v>
      </c>
      <c r="X7">
        <v>23</v>
      </c>
      <c r="Y7">
        <v>24</v>
      </c>
      <c r="Z7">
        <v>25</v>
      </c>
      <c r="AA7">
        <v>26</v>
      </c>
      <c r="AB7">
        <v>27</v>
      </c>
      <c r="AC7">
        <v>28</v>
      </c>
      <c r="AD7">
        <v>29</v>
      </c>
      <c r="AE7">
        <v>30</v>
      </c>
    </row>
    <row r="10" spans="1:31">
      <c r="A10" t="s">
        <v>417</v>
      </c>
      <c r="B10" t="s">
        <v>418</v>
      </c>
      <c r="C10" t="s">
        <v>419</v>
      </c>
      <c r="D10" t="s">
        <v>421</v>
      </c>
      <c r="E10" t="s">
        <v>422</v>
      </c>
      <c r="F10">
        <v>2014</v>
      </c>
      <c r="G10">
        <v>2015</v>
      </c>
      <c r="H10">
        <v>2016</v>
      </c>
      <c r="I10">
        <v>2017</v>
      </c>
      <c r="J10">
        <v>2018</v>
      </c>
      <c r="K10">
        <v>2019</v>
      </c>
      <c r="L10">
        <v>2020</v>
      </c>
      <c r="M10">
        <v>2021</v>
      </c>
      <c r="N10">
        <v>2022</v>
      </c>
      <c r="O10">
        <v>2023</v>
      </c>
      <c r="P10">
        <v>2024</v>
      </c>
      <c r="Q10">
        <v>2025</v>
      </c>
      <c r="R10">
        <v>2026</v>
      </c>
      <c r="S10">
        <v>2027</v>
      </c>
      <c r="T10">
        <v>2028</v>
      </c>
      <c r="U10">
        <v>2029</v>
      </c>
      <c r="V10">
        <v>2030</v>
      </c>
      <c r="W10">
        <v>2031</v>
      </c>
      <c r="X10">
        <v>2032</v>
      </c>
      <c r="Y10">
        <v>2033</v>
      </c>
      <c r="Z10">
        <v>2034</v>
      </c>
      <c r="AA10">
        <v>2035</v>
      </c>
      <c r="AB10">
        <v>2036</v>
      </c>
      <c r="AC10">
        <v>2037</v>
      </c>
      <c r="AD10">
        <v>2038</v>
      </c>
      <c r="AE10">
        <v>2039</v>
      </c>
    </row>
    <row r="11" spans="1:31">
      <c r="D11" t="s">
        <v>1</v>
      </c>
      <c r="E11" t="s">
        <v>420</v>
      </c>
      <c r="F11" s="12">
        <v>54316618</v>
      </c>
      <c r="G11" s="12">
        <v>54779871.998999998</v>
      </c>
      <c r="H11" s="12">
        <v>55218701</v>
      </c>
      <c r="I11" s="12">
        <v>55640415.002999999</v>
      </c>
      <c r="J11" s="12">
        <v>56061460.004999995</v>
      </c>
      <c r="K11" s="12">
        <v>56466326.993000001</v>
      </c>
      <c r="L11" s="12">
        <v>56862331.00500001</v>
      </c>
      <c r="M11" s="12">
        <v>57248363.986999996</v>
      </c>
      <c r="N11" s="12">
        <v>57633848</v>
      </c>
      <c r="O11" s="12">
        <v>58017208.005000003</v>
      </c>
      <c r="P11" s="12">
        <v>58396289.003000006</v>
      </c>
      <c r="Q11" s="12">
        <v>58769460.994999997</v>
      </c>
      <c r="R11" s="12">
        <v>59135245.008000001</v>
      </c>
      <c r="S11" s="12">
        <v>59493430</v>
      </c>
      <c r="T11" s="12">
        <v>59844386.002999999</v>
      </c>
      <c r="U11" s="12">
        <v>60188029.001999989</v>
      </c>
      <c r="V11" s="12">
        <v>60524237.002999991</v>
      </c>
      <c r="W11" s="12">
        <v>60853179.998000011</v>
      </c>
      <c r="X11" s="12">
        <v>61175151.006999999</v>
      </c>
      <c r="Y11" s="12">
        <v>61490635.996999994</v>
      </c>
      <c r="Z11" s="12">
        <v>61800145.998000011</v>
      </c>
      <c r="AA11" s="12">
        <v>62104337.989999995</v>
      </c>
      <c r="AB11" s="12">
        <v>62403948.003999993</v>
      </c>
      <c r="AC11" s="12">
        <v>62699634.001000002</v>
      </c>
      <c r="AD11" s="12">
        <v>62991970.002000004</v>
      </c>
      <c r="AE11" s="12">
        <v>63281522.996999994</v>
      </c>
    </row>
    <row r="12" spans="1:31">
      <c r="D12" t="s">
        <v>19</v>
      </c>
      <c r="E12" t="s">
        <v>20</v>
      </c>
      <c r="F12" s="12">
        <v>15111728</v>
      </c>
      <c r="G12" s="12">
        <v>15176847.208999997</v>
      </c>
      <c r="H12" s="12">
        <v>15241526.049000001</v>
      </c>
      <c r="I12" s="12">
        <v>15304548.880999997</v>
      </c>
      <c r="J12" s="12">
        <v>15367600.839999998</v>
      </c>
      <c r="K12" s="12">
        <v>15428280.239999996</v>
      </c>
      <c r="L12" s="12">
        <v>15487085.035000002</v>
      </c>
      <c r="M12" s="12">
        <v>15544255.984999996</v>
      </c>
      <c r="N12" s="12">
        <v>15602156.65</v>
      </c>
      <c r="O12" s="12">
        <v>15660599.156000001</v>
      </c>
      <c r="P12" s="12">
        <v>15718678.882999999</v>
      </c>
      <c r="Q12" s="12">
        <v>15776042.395999998</v>
      </c>
      <c r="R12" s="12">
        <v>15832251.825000003</v>
      </c>
      <c r="S12" s="12">
        <v>15887021.778000003</v>
      </c>
      <c r="T12" s="12">
        <v>15939900.453999998</v>
      </c>
      <c r="U12" s="12">
        <v>15991054.054999996</v>
      </c>
      <c r="V12" s="12">
        <v>16040612.914999999</v>
      </c>
      <c r="W12" s="12">
        <v>16088603.753000006</v>
      </c>
      <c r="X12" s="12">
        <v>16134536.504999999</v>
      </c>
      <c r="Y12" s="12">
        <v>16178431.212999998</v>
      </c>
      <c r="Z12" s="12">
        <v>16220896.224000003</v>
      </c>
      <c r="AA12" s="12">
        <v>16262505.682999995</v>
      </c>
      <c r="AB12" s="12">
        <v>16303562.486999998</v>
      </c>
      <c r="AC12" s="12">
        <v>16344098.230999999</v>
      </c>
      <c r="AD12" s="12">
        <v>16384118.403999997</v>
      </c>
      <c r="AE12" s="12">
        <v>16423649.878</v>
      </c>
    </row>
    <row r="13" spans="1:31">
      <c r="D13" t="s">
        <v>21</v>
      </c>
      <c r="E13" t="s">
        <v>22</v>
      </c>
      <c r="F13" s="12">
        <v>16628325</v>
      </c>
      <c r="G13" s="12">
        <v>16755268.264000002</v>
      </c>
      <c r="H13" s="12">
        <v>16880973.777999997</v>
      </c>
      <c r="I13" s="12">
        <v>17004670.306000002</v>
      </c>
      <c r="J13" s="12">
        <v>17129099.475000001</v>
      </c>
      <c r="K13" s="12">
        <v>17251224.268000003</v>
      </c>
      <c r="L13" s="12">
        <v>17372196.614</v>
      </c>
      <c r="M13" s="12">
        <v>17491761.355</v>
      </c>
      <c r="N13" s="12">
        <v>17611646.254999999</v>
      </c>
      <c r="O13" s="12">
        <v>17730966.828999996</v>
      </c>
      <c r="P13" s="12">
        <v>17849488.310000002</v>
      </c>
      <c r="Q13" s="12">
        <v>17966486.912999999</v>
      </c>
      <c r="R13" s="12">
        <v>18081488.315999996</v>
      </c>
      <c r="S13" s="12">
        <v>18194062.982999999</v>
      </c>
      <c r="T13" s="12">
        <v>18304432.967</v>
      </c>
      <c r="U13" s="12">
        <v>18412634.052999999</v>
      </c>
      <c r="V13" s="12">
        <v>18518449.473000001</v>
      </c>
      <c r="W13" s="12">
        <v>18622087.202000007</v>
      </c>
      <c r="X13" s="12">
        <v>18723645.096000001</v>
      </c>
      <c r="Y13" s="12">
        <v>18823266.130000003</v>
      </c>
      <c r="Z13" s="12">
        <v>18921103.112000003</v>
      </c>
      <c r="AA13" s="12">
        <v>19017242.514000002</v>
      </c>
      <c r="AB13" s="12">
        <v>19112016.983999997</v>
      </c>
      <c r="AC13" s="12">
        <v>19205721.577999998</v>
      </c>
      <c r="AD13" s="12">
        <v>19298557.700000003</v>
      </c>
      <c r="AE13" s="12">
        <v>19390688.136999998</v>
      </c>
    </row>
    <row r="14" spans="1:31">
      <c r="D14" t="s">
        <v>23</v>
      </c>
      <c r="E14" t="s">
        <v>24</v>
      </c>
      <c r="F14" s="12">
        <v>8538689</v>
      </c>
      <c r="G14" s="12">
        <v>8697366.8169999998</v>
      </c>
      <c r="H14" s="12">
        <v>8832369.5420000013</v>
      </c>
      <c r="I14" s="12">
        <v>8958014.0389999989</v>
      </c>
      <c r="J14" s="12">
        <v>9081321.2129999977</v>
      </c>
      <c r="K14" s="12">
        <v>9196512.6300000008</v>
      </c>
      <c r="L14" s="12">
        <v>9306447.5969999991</v>
      </c>
      <c r="M14" s="12">
        <v>9410531.1249999981</v>
      </c>
      <c r="N14" s="12">
        <v>9512259.8749999981</v>
      </c>
      <c r="O14" s="12">
        <v>9611570.7059999965</v>
      </c>
      <c r="P14" s="12">
        <v>9707963.1979999989</v>
      </c>
      <c r="Q14" s="12">
        <v>9801626.7420000006</v>
      </c>
      <c r="R14" s="12">
        <v>9892747.9300000016</v>
      </c>
      <c r="S14" s="12">
        <v>9981933.021999998</v>
      </c>
      <c r="T14" s="12">
        <v>10070014.039999995</v>
      </c>
      <c r="U14" s="12">
        <v>10157014.624999996</v>
      </c>
      <c r="V14" s="12">
        <v>10243024.807999998</v>
      </c>
      <c r="W14" s="12">
        <v>10327543.009000001</v>
      </c>
      <c r="X14" s="12">
        <v>10411472.178000001</v>
      </c>
      <c r="Y14" s="12">
        <v>10495108.4</v>
      </c>
      <c r="Z14" s="12">
        <v>10578066.075000001</v>
      </c>
      <c r="AA14" s="12">
        <v>10659956.925000001</v>
      </c>
      <c r="AB14" s="12">
        <v>10740505.272</v>
      </c>
      <c r="AC14" s="12">
        <v>10819865.848000001</v>
      </c>
      <c r="AD14" s="12">
        <v>10898161.806</v>
      </c>
      <c r="AE14" s="12">
        <v>10975551.233999999</v>
      </c>
    </row>
    <row r="15" spans="1:31">
      <c r="D15" t="s">
        <v>25</v>
      </c>
      <c r="E15" t="s">
        <v>26</v>
      </c>
      <c r="F15" s="12">
        <v>14037876</v>
      </c>
      <c r="G15" s="12">
        <v>14150389.708999995</v>
      </c>
      <c r="H15" s="12">
        <v>14263831.630999997</v>
      </c>
      <c r="I15" s="12">
        <v>14373181.777000001</v>
      </c>
      <c r="J15" s="12">
        <v>14483438.476999998</v>
      </c>
      <c r="K15" s="12">
        <v>14590309.854999999</v>
      </c>
      <c r="L15" s="12">
        <v>14696601.759000003</v>
      </c>
      <c r="M15" s="12">
        <v>14801815.522</v>
      </c>
      <c r="N15" s="12">
        <v>14907785.219999999</v>
      </c>
      <c r="O15" s="12">
        <v>15014071.314000001</v>
      </c>
      <c r="P15" s="12">
        <v>15120158.612000002</v>
      </c>
      <c r="Q15" s="12">
        <v>15225304.943999998</v>
      </c>
      <c r="R15" s="12">
        <v>15328756.937000003</v>
      </c>
      <c r="S15" s="12">
        <v>15430412.217</v>
      </c>
      <c r="T15" s="12">
        <v>15530038.542000001</v>
      </c>
      <c r="U15" s="12">
        <v>15627326.268999998</v>
      </c>
      <c r="V15" s="12">
        <v>15722149.807</v>
      </c>
      <c r="W15" s="12">
        <v>15814946.033999996</v>
      </c>
      <c r="X15" s="12">
        <v>15905497.228</v>
      </c>
      <c r="Y15" s="12">
        <v>15993830.253999997</v>
      </c>
      <c r="Z15" s="12">
        <v>16080080.586999999</v>
      </c>
      <c r="AA15" s="12">
        <v>16164632.867999997</v>
      </c>
      <c r="AB15" s="12">
        <v>16247863.260999996</v>
      </c>
      <c r="AC15" s="12">
        <v>16329948.344000001</v>
      </c>
      <c r="AD15" s="12">
        <v>16411132.092000004</v>
      </c>
      <c r="AE15" s="12">
        <v>16491633.748</v>
      </c>
    </row>
    <row r="16" spans="1:31">
      <c r="D16" t="s">
        <v>27</v>
      </c>
      <c r="E16" t="s">
        <v>28</v>
      </c>
      <c r="F16" s="12">
        <v>2618710</v>
      </c>
      <c r="G16" s="12">
        <v>2627362.8810000001</v>
      </c>
      <c r="H16" s="12">
        <v>2636127.7250000006</v>
      </c>
      <c r="I16" s="12">
        <v>2644536.406</v>
      </c>
      <c r="J16" s="12">
        <v>2652964.8479999998</v>
      </c>
      <c r="K16" s="12">
        <v>2661050.4879999999</v>
      </c>
      <c r="L16" s="12">
        <v>2668910.1560000004</v>
      </c>
      <c r="M16" s="12">
        <v>2676566.2779999999</v>
      </c>
      <c r="N16" s="12">
        <v>2684411.9389999993</v>
      </c>
      <c r="O16" s="12">
        <v>2692475.39</v>
      </c>
      <c r="P16" s="12">
        <v>2700631.253000001</v>
      </c>
      <c r="Q16" s="12">
        <v>2708765.0159999998</v>
      </c>
      <c r="R16" s="12">
        <v>2716822.0830000001</v>
      </c>
      <c r="S16" s="12">
        <v>2724664.301</v>
      </c>
      <c r="T16" s="12">
        <v>2732165.932</v>
      </c>
      <c r="U16" s="12">
        <v>2739343.2600000002</v>
      </c>
      <c r="V16" s="12">
        <v>2746236.0219999999</v>
      </c>
      <c r="W16" s="12">
        <v>2752885.733</v>
      </c>
      <c r="X16" s="12">
        <v>2759080.1039999994</v>
      </c>
      <c r="Y16" s="12">
        <v>2764864.5330000003</v>
      </c>
      <c r="Z16" s="12">
        <v>2770337.8299999996</v>
      </c>
      <c r="AA16" s="12">
        <v>2775661.915</v>
      </c>
      <c r="AB16" s="12">
        <v>2780899.8190000001</v>
      </c>
      <c r="AC16" s="12">
        <v>2786021.8490000004</v>
      </c>
      <c r="AD16" s="12">
        <v>2791014.1290000002</v>
      </c>
      <c r="AE16" s="12">
        <v>2795865.2560000001</v>
      </c>
    </row>
    <row r="17" spans="4:31">
      <c r="D17" t="s">
        <v>29</v>
      </c>
      <c r="E17" t="s">
        <v>30</v>
      </c>
      <c r="F17" s="12">
        <v>7132991</v>
      </c>
      <c r="G17" s="12">
        <v>7161637.5360000003</v>
      </c>
      <c r="H17" s="12">
        <v>7190524.9559999993</v>
      </c>
      <c r="I17" s="12">
        <v>7219032.2029999988</v>
      </c>
      <c r="J17" s="12">
        <v>7247840.1070000026</v>
      </c>
      <c r="K17" s="12">
        <v>7275838.5890000006</v>
      </c>
      <c r="L17" s="12">
        <v>7303095.3250000011</v>
      </c>
      <c r="M17" s="12">
        <v>7329671.3770000003</v>
      </c>
      <c r="N17" s="12">
        <v>7356400.1559999995</v>
      </c>
      <c r="O17" s="12">
        <v>7382990.3840000005</v>
      </c>
      <c r="P17" s="12">
        <v>7409124.5069999993</v>
      </c>
      <c r="Q17" s="12">
        <v>7434622.8360000011</v>
      </c>
      <c r="R17" s="12">
        <v>7459366.6939999983</v>
      </c>
      <c r="S17" s="12">
        <v>7483297.4100000011</v>
      </c>
      <c r="T17" s="12">
        <v>7506513.2089999989</v>
      </c>
      <c r="U17" s="12">
        <v>7528977.7619999992</v>
      </c>
      <c r="V17" s="12">
        <v>7550578.8650000002</v>
      </c>
      <c r="W17" s="12">
        <v>7571443.6720000003</v>
      </c>
      <c r="X17" s="12">
        <v>7591639.2290000012</v>
      </c>
      <c r="Y17" s="12">
        <v>7611105.4200000018</v>
      </c>
      <c r="Z17" s="12">
        <v>7630063.6830000002</v>
      </c>
      <c r="AA17" s="12">
        <v>7648572.5130000003</v>
      </c>
      <c r="AB17" s="12">
        <v>7666717.7140000015</v>
      </c>
      <c r="AC17" s="12">
        <v>7684572.9299999997</v>
      </c>
      <c r="AD17" s="12">
        <v>7702206.3000000007</v>
      </c>
      <c r="AE17" s="12">
        <v>7719677.6940000011</v>
      </c>
    </row>
    <row r="18" spans="4:31">
      <c r="D18" t="s">
        <v>31</v>
      </c>
      <c r="E18" t="s">
        <v>32</v>
      </c>
      <c r="F18" s="12">
        <v>5360027</v>
      </c>
      <c r="G18" s="12">
        <v>5387846.7919999994</v>
      </c>
      <c r="H18" s="12">
        <v>5414873.3680000007</v>
      </c>
      <c r="I18" s="12">
        <v>5440980.2720000008</v>
      </c>
      <c r="J18" s="12">
        <v>5466795.8850000007</v>
      </c>
      <c r="K18" s="12">
        <v>5491391.1630000006</v>
      </c>
      <c r="L18" s="12">
        <v>5515079.5540000005</v>
      </c>
      <c r="M18" s="12">
        <v>5538018.330000001</v>
      </c>
      <c r="N18" s="12">
        <v>5561344.5550000006</v>
      </c>
      <c r="O18" s="12">
        <v>5585133.3819999993</v>
      </c>
      <c r="P18" s="12">
        <v>5608923.1229999997</v>
      </c>
      <c r="Q18" s="12">
        <v>5632654.5440000007</v>
      </c>
      <c r="R18" s="12">
        <v>5656063.0479999995</v>
      </c>
      <c r="S18" s="12">
        <v>5679060.0669999998</v>
      </c>
      <c r="T18" s="12">
        <v>5701221.3130000001</v>
      </c>
      <c r="U18" s="12">
        <v>5722733.0329999998</v>
      </c>
      <c r="V18" s="12">
        <v>5743798.0280000009</v>
      </c>
      <c r="W18" s="12">
        <v>5764274.3480000002</v>
      </c>
      <c r="X18" s="12">
        <v>5783817.1719999993</v>
      </c>
      <c r="Y18" s="12">
        <v>5802461.2600000007</v>
      </c>
      <c r="Z18" s="12">
        <v>5820494.7110000011</v>
      </c>
      <c r="AA18" s="12">
        <v>5838271.2550000008</v>
      </c>
      <c r="AB18" s="12">
        <v>5855944.9539999999</v>
      </c>
      <c r="AC18" s="12">
        <v>5873503.4520000014</v>
      </c>
      <c r="AD18" s="12">
        <v>5890897.9750000006</v>
      </c>
      <c r="AE18" s="12">
        <v>5908106.9280000012</v>
      </c>
    </row>
    <row r="19" spans="4:31">
      <c r="D19" t="s">
        <v>33</v>
      </c>
      <c r="E19" t="s">
        <v>34</v>
      </c>
      <c r="F19" s="12">
        <v>4637413</v>
      </c>
      <c r="G19" s="12">
        <v>4670688.1149999993</v>
      </c>
      <c r="H19" s="12">
        <v>4703686.7320000008</v>
      </c>
      <c r="I19" s="12">
        <v>4735690.42</v>
      </c>
      <c r="J19" s="12">
        <v>4767347.6189999999</v>
      </c>
      <c r="K19" s="12">
        <v>4798049.7159999991</v>
      </c>
      <c r="L19" s="12">
        <v>4828519.0160000008</v>
      </c>
      <c r="M19" s="12">
        <v>4858553.7699999996</v>
      </c>
      <c r="N19" s="12">
        <v>4888898.5080000004</v>
      </c>
      <c r="O19" s="12">
        <v>4919504.9330000002</v>
      </c>
      <c r="P19" s="12">
        <v>4950206.2310000006</v>
      </c>
      <c r="Q19" s="12">
        <v>4980700.4800000004</v>
      </c>
      <c r="R19" s="12">
        <v>5010803.6129999999</v>
      </c>
      <c r="S19" s="12">
        <v>5040326.7340000002</v>
      </c>
      <c r="T19" s="12">
        <v>5069041.4859999996</v>
      </c>
      <c r="U19" s="12">
        <v>5096899.4000000004</v>
      </c>
      <c r="V19" s="12">
        <v>5124019.8080000002</v>
      </c>
      <c r="W19" s="12">
        <v>5150514.7290000003</v>
      </c>
      <c r="X19" s="12">
        <v>5176094.398</v>
      </c>
      <c r="Y19" s="12">
        <v>5200699.868999999</v>
      </c>
      <c r="Z19" s="12">
        <v>5224486.7749999994</v>
      </c>
      <c r="AA19" s="12">
        <v>5247834.5250000004</v>
      </c>
      <c r="AB19" s="12">
        <v>5270956.8229999999</v>
      </c>
      <c r="AC19" s="12">
        <v>5293844.1100000003</v>
      </c>
      <c r="AD19" s="12">
        <v>5316427.7129999995</v>
      </c>
      <c r="AE19" s="12">
        <v>5338728.6969999997</v>
      </c>
    </row>
    <row r="20" spans="4:31">
      <c r="D20" t="s">
        <v>35</v>
      </c>
      <c r="E20" t="s">
        <v>36</v>
      </c>
      <c r="F20" s="12">
        <v>5713284</v>
      </c>
      <c r="G20" s="12">
        <v>5749600.7070000004</v>
      </c>
      <c r="H20" s="12">
        <v>5784911.9010000005</v>
      </c>
      <c r="I20" s="12">
        <v>5819339.9109999994</v>
      </c>
      <c r="J20" s="12">
        <v>5854034.6410000008</v>
      </c>
      <c r="K20" s="12">
        <v>5887867.1459999997</v>
      </c>
      <c r="L20" s="12">
        <v>5921233.0669999998</v>
      </c>
      <c r="M20" s="12">
        <v>5954031.9450000003</v>
      </c>
      <c r="N20" s="12">
        <v>5986994.7170000011</v>
      </c>
      <c r="O20" s="12">
        <v>6019865.8850000007</v>
      </c>
      <c r="P20" s="12">
        <v>6052439.0669999998</v>
      </c>
      <c r="Q20" s="12">
        <v>6084764.8039999986</v>
      </c>
      <c r="R20" s="12">
        <v>6116553.5710000005</v>
      </c>
      <c r="S20" s="12">
        <v>6147846.0930000003</v>
      </c>
      <c r="T20" s="12">
        <v>6178603.6659999993</v>
      </c>
      <c r="U20" s="12">
        <v>6208951.7409999985</v>
      </c>
      <c r="V20" s="12">
        <v>6238712.671000001</v>
      </c>
      <c r="W20" s="12">
        <v>6267889.0099999998</v>
      </c>
      <c r="X20" s="12">
        <v>6296406.7769999998</v>
      </c>
      <c r="Y20" s="12">
        <v>6324422.5470000003</v>
      </c>
      <c r="Z20" s="12">
        <v>6352045.7029999997</v>
      </c>
      <c r="AA20" s="12">
        <v>6379289.0530000003</v>
      </c>
      <c r="AB20" s="12">
        <v>6406242.8339999998</v>
      </c>
      <c r="AC20" s="12">
        <v>6433042.1319999993</v>
      </c>
      <c r="AD20" s="12">
        <v>6459667.1009999989</v>
      </c>
      <c r="AE20" s="12">
        <v>6486090.7320000008</v>
      </c>
    </row>
    <row r="21" spans="4:31">
      <c r="D21" t="s">
        <v>37</v>
      </c>
      <c r="E21" t="s">
        <v>38</v>
      </c>
      <c r="F21" s="12">
        <v>6018383</v>
      </c>
      <c r="G21" s="12">
        <v>6072131.676</v>
      </c>
      <c r="H21" s="12">
        <v>6126014.6440000003</v>
      </c>
      <c r="I21" s="12">
        <v>6179809.0650000013</v>
      </c>
      <c r="J21" s="12">
        <v>6234427.6450000005</v>
      </c>
      <c r="K21" s="12">
        <v>6288617.2689999994</v>
      </c>
      <c r="L21" s="12">
        <v>6342411.1949999994</v>
      </c>
      <c r="M21" s="12">
        <v>6395882.6879999992</v>
      </c>
      <c r="N21" s="12">
        <v>6449286.8310000002</v>
      </c>
      <c r="O21" s="12">
        <v>6502063.0609999988</v>
      </c>
      <c r="P21" s="12">
        <v>6554334.5069999993</v>
      </c>
      <c r="Q21" s="12">
        <v>6605691.8360000011</v>
      </c>
      <c r="R21" s="12">
        <v>6656115.3459999999</v>
      </c>
      <c r="S21" s="12">
        <v>6705295.96</v>
      </c>
      <c r="T21" s="12">
        <v>6753680.3199999994</v>
      </c>
      <c r="U21" s="12">
        <v>6801233.1999999993</v>
      </c>
      <c r="V21" s="12">
        <v>6847793.8919999991</v>
      </c>
      <c r="W21" s="12">
        <v>6893445.1649999991</v>
      </c>
      <c r="X21" s="12">
        <v>6938592.0180000002</v>
      </c>
      <c r="Y21" s="12">
        <v>6983269.8130000001</v>
      </c>
      <c r="Z21" s="12">
        <v>7027376.4049999993</v>
      </c>
      <c r="AA21" s="12">
        <v>7070639.5050000008</v>
      </c>
      <c r="AB21" s="12">
        <v>7113095.8950000005</v>
      </c>
      <c r="AC21" s="12">
        <v>7154905.8969999999</v>
      </c>
      <c r="AD21" s="12">
        <v>7196345.2589999996</v>
      </c>
      <c r="AE21" s="12">
        <v>7237577.0010000002</v>
      </c>
    </row>
    <row r="22" spans="4:31">
      <c r="D22" t="s">
        <v>39</v>
      </c>
      <c r="E22" t="s">
        <v>40</v>
      </c>
      <c r="F22" s="12">
        <v>8538689</v>
      </c>
      <c r="G22" s="12">
        <v>8697366.8169999998</v>
      </c>
      <c r="H22" s="12">
        <v>8832369.5420000013</v>
      </c>
      <c r="I22" s="12">
        <v>8958014.0389999989</v>
      </c>
      <c r="J22" s="12">
        <v>9081321.2129999977</v>
      </c>
      <c r="K22" s="12">
        <v>9196512.6300000008</v>
      </c>
      <c r="L22" s="12">
        <v>9306447.5969999991</v>
      </c>
      <c r="M22" s="12">
        <v>9410531.1249999981</v>
      </c>
      <c r="N22" s="12">
        <v>9512259.8749999981</v>
      </c>
      <c r="O22" s="12">
        <v>9611570.7059999965</v>
      </c>
      <c r="P22" s="12">
        <v>9707963.1979999989</v>
      </c>
      <c r="Q22" s="12">
        <v>9801626.7420000006</v>
      </c>
      <c r="R22" s="12">
        <v>9892747.9300000016</v>
      </c>
      <c r="S22" s="12">
        <v>9981933.021999998</v>
      </c>
      <c r="T22" s="12">
        <v>10070014.039999995</v>
      </c>
      <c r="U22" s="12">
        <v>10157014.624999996</v>
      </c>
      <c r="V22" s="12">
        <v>10243024.807999998</v>
      </c>
      <c r="W22" s="12">
        <v>10327543.009000001</v>
      </c>
      <c r="X22" s="12">
        <v>10411472.178000001</v>
      </c>
      <c r="Y22" s="12">
        <v>10495108.4</v>
      </c>
      <c r="Z22" s="12">
        <v>10578066.075000001</v>
      </c>
      <c r="AA22" s="12">
        <v>10659956.925000001</v>
      </c>
      <c r="AB22" s="12">
        <v>10740505.272</v>
      </c>
      <c r="AC22" s="12">
        <v>10819865.848000001</v>
      </c>
      <c r="AD22" s="12">
        <v>10898161.806</v>
      </c>
      <c r="AE22" s="12">
        <v>10975551.233999999</v>
      </c>
    </row>
    <row r="23" spans="4:31">
      <c r="D23" t="s">
        <v>41</v>
      </c>
      <c r="E23" t="s">
        <v>42</v>
      </c>
      <c r="F23" s="12">
        <v>8873818</v>
      </c>
      <c r="G23" s="12">
        <v>8949717.5130000021</v>
      </c>
      <c r="H23" s="12">
        <v>9024480.6920000017</v>
      </c>
      <c r="I23" s="12">
        <v>9097635.1720000003</v>
      </c>
      <c r="J23" s="12">
        <v>9171038.3760000002</v>
      </c>
      <c r="K23" s="12">
        <v>9242890.8109999988</v>
      </c>
      <c r="L23" s="12">
        <v>9314220.2189999986</v>
      </c>
      <c r="M23" s="12">
        <v>9384670.2329999991</v>
      </c>
      <c r="N23" s="12">
        <v>9455409.6839999985</v>
      </c>
      <c r="O23" s="12">
        <v>9525972.180999998</v>
      </c>
      <c r="P23" s="12">
        <v>9596169.6410000008</v>
      </c>
      <c r="Q23" s="12">
        <v>9665422.0879999995</v>
      </c>
      <c r="R23" s="12">
        <v>9733360.3569999989</v>
      </c>
      <c r="S23" s="12">
        <v>9800041.2940000016</v>
      </c>
      <c r="T23" s="12">
        <v>9865513.5330000017</v>
      </c>
      <c r="U23" s="12">
        <v>9929479.2819999997</v>
      </c>
      <c r="V23" s="12">
        <v>9991871.1019999981</v>
      </c>
      <c r="W23" s="12">
        <v>10053159.217</v>
      </c>
      <c r="X23" s="12">
        <v>10113391.236</v>
      </c>
      <c r="Y23" s="12">
        <v>10172553.403999997</v>
      </c>
      <c r="Z23" s="12">
        <v>10230524.891999999</v>
      </c>
      <c r="AA23" s="12">
        <v>10287458.526999997</v>
      </c>
      <c r="AB23" s="12">
        <v>10343529.295</v>
      </c>
      <c r="AC23" s="12">
        <v>10398919.546999998</v>
      </c>
      <c r="AD23" s="12">
        <v>10453840.675000001</v>
      </c>
      <c r="AE23" s="12">
        <v>10508430.163000003</v>
      </c>
    </row>
    <row r="24" spans="4:31">
      <c r="D24" t="s">
        <v>43</v>
      </c>
      <c r="E24" t="s">
        <v>44</v>
      </c>
      <c r="F24" s="12">
        <v>5423303</v>
      </c>
      <c r="G24" s="12">
        <v>5463519.9620000003</v>
      </c>
      <c r="H24" s="12">
        <v>5505711.4399999995</v>
      </c>
      <c r="I24" s="12">
        <v>5545377.5149999997</v>
      </c>
      <c r="J24" s="12">
        <v>5585689.671000001</v>
      </c>
      <c r="K24" s="12">
        <v>5624109.1810000008</v>
      </c>
      <c r="L24" s="12">
        <v>5662414.8760000002</v>
      </c>
      <c r="M24" s="12">
        <v>5700438.2409999995</v>
      </c>
      <c r="N24" s="12">
        <v>5738841.7350000003</v>
      </c>
      <c r="O24" s="12">
        <v>5777632.0830000006</v>
      </c>
      <c r="P24" s="12">
        <v>5816497.4760000007</v>
      </c>
      <c r="Q24" s="12">
        <v>5855212.6490000002</v>
      </c>
      <c r="R24" s="12">
        <v>5893412.3660000004</v>
      </c>
      <c r="S24" s="12">
        <v>5930965.118999999</v>
      </c>
      <c r="T24" s="12">
        <v>5967632.5039999997</v>
      </c>
      <c r="U24" s="12">
        <v>6003396.6989999991</v>
      </c>
      <c r="V24" s="12">
        <v>6038201.8069999991</v>
      </c>
      <c r="W24" s="12">
        <v>6072025.1149999993</v>
      </c>
      <c r="X24" s="12">
        <v>6104657.8949999996</v>
      </c>
      <c r="Y24" s="12">
        <v>6136150.7509999992</v>
      </c>
      <c r="Z24" s="12">
        <v>6166749.9240000006</v>
      </c>
      <c r="AA24" s="12">
        <v>6196653.7719999999</v>
      </c>
      <c r="AB24" s="12">
        <v>6226055.3980000019</v>
      </c>
      <c r="AC24" s="12">
        <v>6254958.2359999996</v>
      </c>
      <c r="AD24" s="12">
        <v>6283409.0439999988</v>
      </c>
      <c r="AE24" s="12">
        <v>6311495.2919999994</v>
      </c>
    </row>
    <row r="25" spans="4:31">
      <c r="D25" t="s">
        <v>45</v>
      </c>
      <c r="E25" t="s">
        <v>46</v>
      </c>
      <c r="F25" s="12">
        <v>5360027</v>
      </c>
      <c r="G25" s="12">
        <v>5387846.7919999994</v>
      </c>
      <c r="H25" s="12">
        <v>5414873.3680000007</v>
      </c>
      <c r="I25" s="12">
        <v>5440980.2720000008</v>
      </c>
      <c r="J25" s="12">
        <v>5466795.8850000007</v>
      </c>
      <c r="K25" s="12">
        <v>5491391.1630000006</v>
      </c>
      <c r="L25" s="12">
        <v>5515079.5540000005</v>
      </c>
      <c r="M25" s="12">
        <v>5538018.330000001</v>
      </c>
      <c r="N25" s="12">
        <v>5561344.5550000006</v>
      </c>
      <c r="O25" s="12">
        <v>5585133.3819999993</v>
      </c>
      <c r="P25" s="12">
        <v>5608923.1229999997</v>
      </c>
      <c r="Q25" s="12">
        <v>5632654.5440000007</v>
      </c>
      <c r="R25" s="12">
        <v>5656063.0479999995</v>
      </c>
      <c r="S25" s="12">
        <v>5679060.0669999998</v>
      </c>
      <c r="T25" s="12">
        <v>5701221.3130000001</v>
      </c>
      <c r="U25" s="12">
        <v>5722733.0329999998</v>
      </c>
      <c r="V25" s="12">
        <v>5743798.0280000009</v>
      </c>
      <c r="W25" s="12">
        <v>5764274.3480000002</v>
      </c>
      <c r="X25" s="12">
        <v>5783817.1719999993</v>
      </c>
      <c r="Y25" s="12">
        <v>5802461.2600000007</v>
      </c>
      <c r="Z25" s="12">
        <v>5820494.7110000011</v>
      </c>
      <c r="AA25" s="12">
        <v>5838271.2550000008</v>
      </c>
      <c r="AB25" s="12">
        <v>5855944.9539999999</v>
      </c>
      <c r="AC25" s="12">
        <v>5873503.4520000014</v>
      </c>
      <c r="AD25" s="12">
        <v>5890897.9750000006</v>
      </c>
      <c r="AE25" s="12">
        <v>5908106.9280000012</v>
      </c>
    </row>
    <row r="26" spans="4:31">
      <c r="D26" t="s">
        <v>47</v>
      </c>
      <c r="E26" t="s">
        <v>48</v>
      </c>
      <c r="F26" s="12">
        <v>4204833</v>
      </c>
      <c r="G26" s="12">
        <v>4227117.7500000009</v>
      </c>
      <c r="H26" s="12">
        <v>4248757.9520000005</v>
      </c>
      <c r="I26" s="12">
        <v>4269867.91</v>
      </c>
      <c r="J26" s="12">
        <v>4290919.9480000008</v>
      </c>
      <c r="K26" s="12">
        <v>4311037.0879999995</v>
      </c>
      <c r="L26" s="12">
        <v>4330465.4270000001</v>
      </c>
      <c r="M26" s="12">
        <v>4349259.2089999998</v>
      </c>
      <c r="N26" s="12">
        <v>4368041.625</v>
      </c>
      <c r="O26" s="12">
        <v>4386699.0439999998</v>
      </c>
      <c r="P26" s="12">
        <v>4404934.8879999993</v>
      </c>
      <c r="Q26" s="12">
        <v>4422712.6310000001</v>
      </c>
      <c r="R26" s="12">
        <v>4439987.0159999998</v>
      </c>
      <c r="S26" s="12">
        <v>4456668.7319999998</v>
      </c>
      <c r="T26" s="12">
        <v>4472827.2</v>
      </c>
      <c r="U26" s="12">
        <v>4488481.9419999998</v>
      </c>
      <c r="V26" s="12">
        <v>4503651.6220000004</v>
      </c>
      <c r="W26" s="12">
        <v>4518496.5990000004</v>
      </c>
      <c r="X26" s="12">
        <v>4532902.2079999996</v>
      </c>
      <c r="Y26" s="12">
        <v>4546844.6579999998</v>
      </c>
      <c r="Z26" s="12">
        <v>4560497.379999999</v>
      </c>
      <c r="AA26" s="12">
        <v>4573930.5609999998</v>
      </c>
      <c r="AB26" s="12">
        <v>4587210.3710000012</v>
      </c>
      <c r="AC26" s="12">
        <v>4600353.6569999997</v>
      </c>
      <c r="AD26" s="12">
        <v>4613388.4280000003</v>
      </c>
      <c r="AE26" s="12">
        <v>4626337.6679999996</v>
      </c>
    </row>
    <row r="27" spans="4:31">
      <c r="D27" t="s">
        <v>49</v>
      </c>
      <c r="E27" t="s">
        <v>50</v>
      </c>
      <c r="F27" s="12">
        <v>3116584</v>
      </c>
      <c r="G27" s="12">
        <v>3124405.8249999997</v>
      </c>
      <c r="H27" s="12">
        <v>3132652.7380000008</v>
      </c>
      <c r="I27" s="12">
        <v>3140674.6669999999</v>
      </c>
      <c r="J27" s="12">
        <v>3148822.5020000003</v>
      </c>
      <c r="K27" s="12">
        <v>3156704.4750000006</v>
      </c>
      <c r="L27" s="12">
        <v>3164387.9370000008</v>
      </c>
      <c r="M27" s="12">
        <v>3171870.3859999999</v>
      </c>
      <c r="N27" s="12">
        <v>3179565.0319999997</v>
      </c>
      <c r="O27" s="12">
        <v>3187442.0590000004</v>
      </c>
      <c r="P27" s="12">
        <v>3195388.6640000003</v>
      </c>
      <c r="Q27" s="12">
        <v>3203266.0529999998</v>
      </c>
      <c r="R27" s="12">
        <v>3211013.3369999998</v>
      </c>
      <c r="S27" s="12">
        <v>3218530.1239999998</v>
      </c>
      <c r="T27" s="12">
        <v>3225689.1009999998</v>
      </c>
      <c r="U27" s="12">
        <v>3232490.2140000002</v>
      </c>
      <c r="V27" s="12">
        <v>3238966.5250000004</v>
      </c>
      <c r="W27" s="12">
        <v>3245158.2300000004</v>
      </c>
      <c r="X27" s="12">
        <v>3250886.0389999999</v>
      </c>
      <c r="Y27" s="12">
        <v>3256193.1440000008</v>
      </c>
      <c r="Z27" s="12">
        <v>3261178.8289999999</v>
      </c>
      <c r="AA27" s="12">
        <v>3265989.327</v>
      </c>
      <c r="AB27" s="12">
        <v>3270677.2119999998</v>
      </c>
      <c r="AC27" s="12">
        <v>3275227.5379999997</v>
      </c>
      <c r="AD27" s="12">
        <v>3279640.7220000001</v>
      </c>
      <c r="AE27" s="12">
        <v>3283913.9420000007</v>
      </c>
    </row>
    <row r="28" spans="4:31">
      <c r="D28" t="s">
        <v>51</v>
      </c>
      <c r="E28" t="s">
        <v>52</v>
      </c>
      <c r="F28" s="12">
        <v>2430284</v>
      </c>
      <c r="G28" s="12">
        <v>2437476.8419999997</v>
      </c>
      <c r="H28" s="12">
        <v>2445241.9909999995</v>
      </c>
      <c r="I28" s="12">
        <v>2453026.0320000001</v>
      </c>
      <c r="J28" s="12">
        <v>2461062.5050000004</v>
      </c>
      <c r="K28" s="12">
        <v>2469147.514</v>
      </c>
      <c r="L28" s="12">
        <v>2477152.1170000001</v>
      </c>
      <c r="M28" s="12">
        <v>2485108.0600000005</v>
      </c>
      <c r="N28" s="12">
        <v>2493205.4380000001</v>
      </c>
      <c r="O28" s="12">
        <v>2501324.6710000001</v>
      </c>
      <c r="P28" s="12">
        <v>2509432.2080000001</v>
      </c>
      <c r="Q28" s="12">
        <v>2517409.1679999996</v>
      </c>
      <c r="R28" s="12">
        <v>2525188.4240000001</v>
      </c>
      <c r="S28" s="12">
        <v>2532762.855</v>
      </c>
      <c r="T28" s="12">
        <v>2540162.8400000003</v>
      </c>
      <c r="U28" s="12">
        <v>2547348.8659999999</v>
      </c>
      <c r="V28" s="12">
        <v>2554196.7399999998</v>
      </c>
      <c r="W28" s="12">
        <v>2560674.5759999999</v>
      </c>
      <c r="X28" s="12">
        <v>2566931.0859999997</v>
      </c>
      <c r="Y28" s="12">
        <v>2572932.1510000001</v>
      </c>
      <c r="Z28" s="12">
        <v>2578725.304</v>
      </c>
      <c r="AA28" s="12">
        <v>2584314.5399999996</v>
      </c>
      <c r="AB28" s="12">
        <v>2589729.9500000002</v>
      </c>
      <c r="AC28" s="12">
        <v>2595013.5839999998</v>
      </c>
      <c r="AD28" s="12">
        <v>2600191.2789999996</v>
      </c>
      <c r="AE28" s="12">
        <v>2605291.34</v>
      </c>
    </row>
    <row r="29" spans="4:31">
      <c r="D29" t="s">
        <v>53</v>
      </c>
      <c r="E29" t="s">
        <v>54</v>
      </c>
      <c r="F29" s="12">
        <v>3738678</v>
      </c>
      <c r="G29" s="12">
        <v>3756323.301</v>
      </c>
      <c r="H29" s="12">
        <v>3774487.165</v>
      </c>
      <c r="I29" s="12">
        <v>3792395.3450000002</v>
      </c>
      <c r="J29" s="12">
        <v>3810396.3070000005</v>
      </c>
      <c r="K29" s="12">
        <v>3828002.4459999995</v>
      </c>
      <c r="L29" s="12">
        <v>3845503.9829999995</v>
      </c>
      <c r="M29" s="12">
        <v>3862793.0320000006</v>
      </c>
      <c r="N29" s="12">
        <v>3880277.8139999998</v>
      </c>
      <c r="O29" s="12">
        <v>3897907.5539999995</v>
      </c>
      <c r="P29" s="12">
        <v>3915481.7369999997</v>
      </c>
      <c r="Q29" s="12">
        <v>3932970.2420000001</v>
      </c>
      <c r="R29" s="12">
        <v>3950169.2989999996</v>
      </c>
      <c r="S29" s="12">
        <v>3966958.2680000002</v>
      </c>
      <c r="T29" s="12">
        <v>3983271.3940000008</v>
      </c>
      <c r="U29" s="12">
        <v>3999081.2449999996</v>
      </c>
      <c r="V29" s="12">
        <v>4014455.9350000005</v>
      </c>
      <c r="W29" s="12">
        <v>4029449.9139999994</v>
      </c>
      <c r="X29" s="12">
        <v>4043861.0669999998</v>
      </c>
      <c r="Y29" s="12">
        <v>4057699.3299999996</v>
      </c>
      <c r="Z29" s="12">
        <v>4071052.4730000002</v>
      </c>
      <c r="AA29" s="12">
        <v>4084111.9950000001</v>
      </c>
      <c r="AB29" s="12">
        <v>4097003.9079999994</v>
      </c>
      <c r="AC29" s="12">
        <v>4109778.2219999996</v>
      </c>
      <c r="AD29" s="12">
        <v>4122408.5170000005</v>
      </c>
      <c r="AE29" s="12">
        <v>4134895.0500000003</v>
      </c>
    </row>
    <row r="30" spans="4:31">
      <c r="D30" t="s">
        <v>55</v>
      </c>
      <c r="E30" t="s">
        <v>56</v>
      </c>
      <c r="F30" s="12">
        <v>4122531</v>
      </c>
      <c r="G30" s="12">
        <v>4153525.2629999998</v>
      </c>
      <c r="H30" s="12">
        <v>4183037.3470000005</v>
      </c>
      <c r="I30" s="12">
        <v>4211622.7649999997</v>
      </c>
      <c r="J30" s="12">
        <v>4240287.1989999991</v>
      </c>
      <c r="K30" s="12">
        <v>4268086.7299999995</v>
      </c>
      <c r="L30" s="12">
        <v>4295452.4610000001</v>
      </c>
      <c r="M30" s="12">
        <v>4322282.9550000001</v>
      </c>
      <c r="N30" s="12">
        <v>4349292.6160000004</v>
      </c>
      <c r="O30" s="12">
        <v>4376317.3930000002</v>
      </c>
      <c r="P30" s="12">
        <v>4403177.6370000001</v>
      </c>
      <c r="Q30" s="12">
        <v>4429913.87</v>
      </c>
      <c r="R30" s="12">
        <v>4456319.3669999996</v>
      </c>
      <c r="S30" s="12">
        <v>4482443.2229999993</v>
      </c>
      <c r="T30" s="12">
        <v>4508153.0709999995</v>
      </c>
      <c r="U30" s="12">
        <v>4533619.8670000006</v>
      </c>
      <c r="V30" s="12">
        <v>4558688.875</v>
      </c>
      <c r="W30" s="12">
        <v>4583312.9379999992</v>
      </c>
      <c r="X30" s="12">
        <v>4607421.682</v>
      </c>
      <c r="Y30" s="12">
        <v>4631154.5989999995</v>
      </c>
      <c r="Z30" s="12">
        <v>4654599.6970000006</v>
      </c>
      <c r="AA30" s="12">
        <v>4677793.5169999991</v>
      </c>
      <c r="AB30" s="12">
        <v>4700818.1349999998</v>
      </c>
      <c r="AC30" s="12">
        <v>4723758.5240000002</v>
      </c>
      <c r="AD30" s="12">
        <v>4746579.665</v>
      </c>
      <c r="AE30" s="12">
        <v>4769244.8489999995</v>
      </c>
    </row>
    <row r="31" spans="4:31">
      <c r="D31" t="s">
        <v>57</v>
      </c>
      <c r="E31" t="s">
        <v>58</v>
      </c>
      <c r="F31" s="12">
        <v>4547461</v>
      </c>
      <c r="G31" s="12">
        <v>4593669.8789999997</v>
      </c>
      <c r="H31" s="12">
        <v>4639287.455000001</v>
      </c>
      <c r="I31" s="12">
        <v>4683946.5539999995</v>
      </c>
      <c r="J31" s="12">
        <v>4728526.4070000006</v>
      </c>
      <c r="K31" s="12">
        <v>4772357.5459999992</v>
      </c>
      <c r="L31" s="12">
        <v>4815646.574</v>
      </c>
      <c r="M31" s="12">
        <v>4858382.2249999996</v>
      </c>
      <c r="N31" s="12">
        <v>4900935.4130000006</v>
      </c>
      <c r="O31" s="12">
        <v>4942992.7630000003</v>
      </c>
      <c r="P31" s="12">
        <v>4984733.4860000005</v>
      </c>
      <c r="Q31" s="12">
        <v>5025555.2059999993</v>
      </c>
      <c r="R31" s="12">
        <v>5065549.2080000006</v>
      </c>
      <c r="S31" s="12">
        <v>5104428.7880000006</v>
      </c>
      <c r="T31" s="12">
        <v>5142505.6450000005</v>
      </c>
      <c r="U31" s="12">
        <v>5179600.2440000009</v>
      </c>
      <c r="V31" s="12">
        <v>5215734.78</v>
      </c>
      <c r="W31" s="12">
        <v>5251084.4119999995</v>
      </c>
      <c r="X31" s="12">
        <v>5285877.7409999995</v>
      </c>
      <c r="Y31" s="12">
        <v>5319973.5749999993</v>
      </c>
      <c r="Z31" s="12">
        <v>5353370.057</v>
      </c>
      <c r="AA31" s="12">
        <v>5386105.1450000005</v>
      </c>
      <c r="AB31" s="12">
        <v>5418304.9289999986</v>
      </c>
      <c r="AC31" s="12">
        <v>5450054.9210000001</v>
      </c>
      <c r="AD31" s="12">
        <v>5481403.5609999998</v>
      </c>
      <c r="AE31" s="12">
        <v>5512434.1069999989</v>
      </c>
    </row>
    <row r="32" spans="4:31">
      <c r="D32" t="s">
        <v>59</v>
      </c>
      <c r="E32" t="s">
        <v>60</v>
      </c>
      <c r="F32" s="12">
        <v>4219655</v>
      </c>
      <c r="G32" s="12">
        <v>4251749.8210000005</v>
      </c>
      <c r="H32" s="12">
        <v>4284161.8110000007</v>
      </c>
      <c r="I32" s="12">
        <v>4316705.642</v>
      </c>
      <c r="J32" s="12">
        <v>4349889.5619999999</v>
      </c>
      <c r="K32" s="12">
        <v>4382777.5460000001</v>
      </c>
      <c r="L32" s="12">
        <v>4415593.5959999999</v>
      </c>
      <c r="M32" s="12">
        <v>4448303.1430000002</v>
      </c>
      <c r="N32" s="12">
        <v>4481140.4120000005</v>
      </c>
      <c r="O32" s="12">
        <v>4513749.1190000009</v>
      </c>
      <c r="P32" s="12">
        <v>4546095.45</v>
      </c>
      <c r="Q32" s="12">
        <v>4578047.5950000007</v>
      </c>
      <c r="R32" s="12">
        <v>4609450.4420000007</v>
      </c>
      <c r="S32" s="12">
        <v>4640232.703999999</v>
      </c>
      <c r="T32" s="12">
        <v>4670502.8569999989</v>
      </c>
      <c r="U32" s="12">
        <v>4700332.6969999988</v>
      </c>
      <c r="V32" s="12">
        <v>4729569.8829999994</v>
      </c>
      <c r="W32" s="12">
        <v>4758239.9379999992</v>
      </c>
      <c r="X32" s="12">
        <v>4786484.6060000006</v>
      </c>
      <c r="Y32" s="12">
        <v>4814438.6260000002</v>
      </c>
      <c r="Z32" s="12">
        <v>4842080.8849999998</v>
      </c>
      <c r="AA32" s="12">
        <v>4869231.8570000008</v>
      </c>
      <c r="AB32" s="12">
        <v>4895890.0120000001</v>
      </c>
      <c r="AC32" s="12">
        <v>4922129.9109999994</v>
      </c>
      <c r="AD32" s="12">
        <v>4948165.9569999985</v>
      </c>
      <c r="AE32" s="12">
        <v>4974114.1310000001</v>
      </c>
    </row>
    <row r="33" spans="1:31">
      <c r="D33" t="s">
        <v>61</v>
      </c>
      <c r="E33" t="s">
        <v>62</v>
      </c>
      <c r="F33" s="12">
        <v>3171240</v>
      </c>
      <c r="G33" s="12">
        <v>3195540.0149999997</v>
      </c>
      <c r="H33" s="12">
        <v>3219784.9699999997</v>
      </c>
      <c r="I33" s="12">
        <v>3243558.6080000005</v>
      </c>
      <c r="J33" s="12">
        <v>3267369.1050000004</v>
      </c>
      <c r="K33" s="12">
        <v>3290732.3340000003</v>
      </c>
      <c r="L33" s="12">
        <v>3313979.1919999998</v>
      </c>
      <c r="M33" s="12">
        <v>3336994.3200000003</v>
      </c>
      <c r="N33" s="12">
        <v>3360275.858</v>
      </c>
      <c r="O33" s="12">
        <v>3383876.0759999994</v>
      </c>
      <c r="P33" s="12">
        <v>3407515.372</v>
      </c>
      <c r="Q33" s="12">
        <v>3431094.9099999997</v>
      </c>
      <c r="R33" s="12">
        <v>3454437.0869999994</v>
      </c>
      <c r="S33" s="12">
        <v>3477445.1279999996</v>
      </c>
      <c r="T33" s="12">
        <v>3499905.1540000001</v>
      </c>
      <c r="U33" s="12">
        <v>3521823.1519999998</v>
      </c>
      <c r="V33" s="12">
        <v>3543177.3760000002</v>
      </c>
      <c r="W33" s="12">
        <v>3563962.3789999997</v>
      </c>
      <c r="X33" s="12">
        <v>3583983.4070000001</v>
      </c>
      <c r="Y33" s="12">
        <v>3603261.3119999999</v>
      </c>
      <c r="Z33" s="12">
        <v>3621977.9870000007</v>
      </c>
      <c r="AA33" s="12">
        <v>3640322.63</v>
      </c>
      <c r="AB33" s="12">
        <v>3658396.5729999999</v>
      </c>
      <c r="AC33" s="12">
        <v>3676185.8939999999</v>
      </c>
      <c r="AD33" s="12">
        <v>3693713.5700000003</v>
      </c>
      <c r="AE33" s="12">
        <v>3711023.4440000001</v>
      </c>
    </row>
    <row r="34" spans="1:31">
      <c r="D34" t="s">
        <v>63</v>
      </c>
      <c r="E34" t="s">
        <v>64</v>
      </c>
      <c r="F34" s="12">
        <v>4594865</v>
      </c>
      <c r="G34" s="12">
        <v>4635950.2569999993</v>
      </c>
      <c r="H34" s="12">
        <v>4677069.1630000006</v>
      </c>
      <c r="I34" s="12">
        <v>4717717.4060000004</v>
      </c>
      <c r="J34" s="12">
        <v>4758888.3079999993</v>
      </c>
      <c r="K34" s="12">
        <v>4799686.8279999997</v>
      </c>
      <c r="L34" s="12">
        <v>4840435.2960000001</v>
      </c>
      <c r="M34" s="12">
        <v>4881022.7280000001</v>
      </c>
      <c r="N34" s="12">
        <v>4921894.0559999999</v>
      </c>
      <c r="O34" s="12">
        <v>4962745.2860000003</v>
      </c>
      <c r="P34" s="12">
        <v>5003475.5429999996</v>
      </c>
      <c r="Q34" s="12">
        <v>5043811.6610000003</v>
      </c>
      <c r="R34" s="12">
        <v>5083648.2750000004</v>
      </c>
      <c r="S34" s="12">
        <v>5122903.722000001</v>
      </c>
      <c r="T34" s="12">
        <v>5161686.5060000001</v>
      </c>
      <c r="U34" s="12">
        <v>5199766.1369999992</v>
      </c>
      <c r="V34" s="12">
        <v>5237089.1179999989</v>
      </c>
      <c r="W34" s="12">
        <v>5273779.5520000001</v>
      </c>
      <c r="X34" s="12">
        <v>5309931.4089999991</v>
      </c>
      <c r="Y34" s="12">
        <v>5345545.2230000002</v>
      </c>
      <c r="Z34" s="12">
        <v>5380496.5130000003</v>
      </c>
      <c r="AA34" s="12">
        <v>5414760.0719999997</v>
      </c>
      <c r="AB34" s="12">
        <v>5448380.7549999999</v>
      </c>
      <c r="AC34" s="12">
        <v>5481514.1439999994</v>
      </c>
      <c r="AD34" s="12">
        <v>5514324.233</v>
      </c>
      <c r="AE34" s="12">
        <v>5546921.9629999995</v>
      </c>
    </row>
    <row r="35" spans="1:31">
      <c r="D35" t="s">
        <v>65</v>
      </c>
      <c r="E35" t="s">
        <v>66</v>
      </c>
      <c r="F35" s="12">
        <v>3572387</v>
      </c>
      <c r="G35" s="12">
        <v>3600702.0810000002</v>
      </c>
      <c r="H35" s="12">
        <v>3630168.054</v>
      </c>
      <c r="I35" s="12">
        <v>3657015.9739999995</v>
      </c>
      <c r="J35" s="12">
        <v>3684444.9379999996</v>
      </c>
      <c r="K35" s="12">
        <v>3709837.0300000003</v>
      </c>
      <c r="L35" s="12">
        <v>3735026.5379999997</v>
      </c>
      <c r="M35" s="12">
        <v>3759724.179</v>
      </c>
      <c r="N35" s="12">
        <v>3784328.7410000004</v>
      </c>
      <c r="O35" s="12">
        <v>3808608.0789999999</v>
      </c>
      <c r="P35" s="12">
        <v>3832667.7879999997</v>
      </c>
      <c r="Q35" s="12">
        <v>3856196.534</v>
      </c>
      <c r="R35" s="12">
        <v>3878919.8570000003</v>
      </c>
      <c r="S35" s="12">
        <v>3900984.41</v>
      </c>
      <c r="T35" s="12">
        <v>3922455.4349999996</v>
      </c>
      <c r="U35" s="12">
        <v>3943280.0690000006</v>
      </c>
      <c r="V35" s="12">
        <v>3963421.2370000002</v>
      </c>
      <c r="W35" s="12">
        <v>3983132.8210000005</v>
      </c>
      <c r="X35" s="12">
        <v>4002480.8550000004</v>
      </c>
      <c r="Y35" s="12">
        <v>4021474.6120000002</v>
      </c>
      <c r="Z35" s="12">
        <v>4040028.9869999997</v>
      </c>
      <c r="AA35" s="12">
        <v>4058215.0489999996</v>
      </c>
      <c r="AB35" s="12">
        <v>4076150.2940000007</v>
      </c>
      <c r="AC35" s="12">
        <v>4093866.3430000003</v>
      </c>
      <c r="AD35" s="12">
        <v>4111408.4329999997</v>
      </c>
      <c r="AE35" s="12">
        <v>4128826.0809999993</v>
      </c>
    </row>
    <row r="36" spans="1:31">
      <c r="D36" t="s">
        <v>67</v>
      </c>
      <c r="E36" t="s">
        <v>68</v>
      </c>
      <c r="F36" s="12">
        <v>2699384</v>
      </c>
      <c r="G36" s="12">
        <v>2718197.3560000001</v>
      </c>
      <c r="H36" s="12">
        <v>2736809.4439999997</v>
      </c>
      <c r="I36" s="12">
        <v>2754889.7889999999</v>
      </c>
      <c r="J36" s="12">
        <v>2772736.1259999997</v>
      </c>
      <c r="K36" s="12">
        <v>2790053.6630000006</v>
      </c>
      <c r="L36" s="12">
        <v>2807160.733</v>
      </c>
      <c r="M36" s="12">
        <v>2824074.2950000004</v>
      </c>
      <c r="N36" s="12">
        <v>2841286.5649999999</v>
      </c>
      <c r="O36" s="12">
        <v>2858841.8730000001</v>
      </c>
      <c r="P36" s="12">
        <v>2876499.909</v>
      </c>
      <c r="Q36" s="12">
        <v>2894201.8390000002</v>
      </c>
      <c r="R36" s="12">
        <v>2911751.7179999994</v>
      </c>
      <c r="S36" s="12">
        <v>2929078.9569999999</v>
      </c>
      <c r="T36" s="12">
        <v>2945991.4469999997</v>
      </c>
      <c r="U36" s="12">
        <v>2962456.9110000003</v>
      </c>
      <c r="V36" s="12">
        <v>2978462.0760000004</v>
      </c>
      <c r="W36" s="12">
        <v>2994071.2820000006</v>
      </c>
      <c r="X36" s="12">
        <v>3009101.557</v>
      </c>
      <c r="Y36" s="12">
        <v>3023549.1070000003</v>
      </c>
      <c r="Z36" s="12">
        <v>3037577.0999999996</v>
      </c>
      <c r="AA36" s="12">
        <v>3051335.1170000001</v>
      </c>
      <c r="AB36" s="12">
        <v>3064935.6389999995</v>
      </c>
      <c r="AC36" s="12">
        <v>3078381.963</v>
      </c>
      <c r="AD36" s="12">
        <v>3091685.8560000001</v>
      </c>
      <c r="AE36" s="12">
        <v>3104862.26</v>
      </c>
    </row>
    <row r="37" spans="1:31">
      <c r="D37" t="s">
        <v>69</v>
      </c>
      <c r="E37" t="s">
        <v>70</v>
      </c>
      <c r="F37" s="12">
        <v>8538689</v>
      </c>
      <c r="G37" s="12">
        <v>8697366.8169999998</v>
      </c>
      <c r="H37" s="12">
        <v>8832369.5420000013</v>
      </c>
      <c r="I37" s="12">
        <v>8958014.0389999989</v>
      </c>
      <c r="J37" s="12">
        <v>9081321.2129999977</v>
      </c>
      <c r="K37" s="12">
        <v>9196512.6300000008</v>
      </c>
      <c r="L37" s="12">
        <v>9306447.5969999991</v>
      </c>
      <c r="M37" s="12">
        <v>9410531.1249999981</v>
      </c>
      <c r="N37" s="12">
        <v>9512259.8749999981</v>
      </c>
      <c r="O37" s="12">
        <v>9611570.7059999965</v>
      </c>
      <c r="P37" s="12">
        <v>9707963.1979999989</v>
      </c>
      <c r="Q37" s="12">
        <v>9801626.7420000006</v>
      </c>
      <c r="R37" s="12">
        <v>9892747.9300000016</v>
      </c>
      <c r="S37" s="12">
        <v>9981933.021999998</v>
      </c>
      <c r="T37" s="12">
        <v>10070014.039999995</v>
      </c>
      <c r="U37" s="12">
        <v>10157014.624999996</v>
      </c>
      <c r="V37" s="12">
        <v>10243024.807999998</v>
      </c>
      <c r="W37" s="12">
        <v>10327543.009000001</v>
      </c>
      <c r="X37" s="12">
        <v>10411472.178000001</v>
      </c>
      <c r="Y37" s="12">
        <v>10495108.4</v>
      </c>
      <c r="Z37" s="12">
        <v>10578066.075000001</v>
      </c>
      <c r="AA37" s="12">
        <v>10659956.925000001</v>
      </c>
      <c r="AB37" s="12">
        <v>10740505.272</v>
      </c>
      <c r="AC37" s="12">
        <v>10819865.848000001</v>
      </c>
      <c r="AD37" s="12">
        <v>10898161.806</v>
      </c>
      <c r="AE37" s="12">
        <v>10975551.233999999</v>
      </c>
    </row>
    <row r="38" spans="1:31">
      <c r="A38" t="s">
        <v>23</v>
      </c>
      <c r="B38" t="s">
        <v>39</v>
      </c>
      <c r="C38" t="s">
        <v>69</v>
      </c>
      <c r="D38" t="s">
        <v>71</v>
      </c>
      <c r="E38" t="s">
        <v>72</v>
      </c>
      <c r="F38" s="12">
        <v>198294</v>
      </c>
      <c r="G38" s="12">
        <v>202753.30100000001</v>
      </c>
      <c r="H38" s="12">
        <v>206934.19699999999</v>
      </c>
      <c r="I38" s="12">
        <v>211002.04</v>
      </c>
      <c r="J38" s="12">
        <v>215091.85</v>
      </c>
      <c r="K38" s="12">
        <v>219032.073</v>
      </c>
      <c r="L38" s="12">
        <v>222874.68700000001</v>
      </c>
      <c r="M38" s="12">
        <v>226625.413</v>
      </c>
      <c r="N38" s="12">
        <v>230316.96799999999</v>
      </c>
      <c r="O38" s="12">
        <v>233940.584</v>
      </c>
      <c r="P38" s="12">
        <v>237456.52499999999</v>
      </c>
      <c r="Q38" s="12">
        <v>240856.73699999999</v>
      </c>
      <c r="R38" s="12">
        <v>244139.16500000001</v>
      </c>
      <c r="S38" s="12">
        <v>247329.71299999999</v>
      </c>
      <c r="T38" s="12">
        <v>250452.647</v>
      </c>
      <c r="U38" s="12">
        <v>253510.00099999999</v>
      </c>
      <c r="V38" s="12">
        <v>256497.448</v>
      </c>
      <c r="W38" s="12">
        <v>259402.89300000001</v>
      </c>
      <c r="X38" s="12">
        <v>262250.66399999999</v>
      </c>
      <c r="Y38" s="12">
        <v>265070.56900000002</v>
      </c>
      <c r="Z38" s="12">
        <v>267850.81199999998</v>
      </c>
      <c r="AA38" s="12">
        <v>270576.01400000002</v>
      </c>
      <c r="AB38" s="12">
        <v>273245.647</v>
      </c>
      <c r="AC38" s="12">
        <v>275867.16499999998</v>
      </c>
      <c r="AD38" s="12">
        <v>278446.978</v>
      </c>
      <c r="AE38" s="12">
        <v>280982.60499999998</v>
      </c>
    </row>
    <row r="39" spans="1:31">
      <c r="A39" t="s">
        <v>23</v>
      </c>
      <c r="B39" t="s">
        <v>39</v>
      </c>
      <c r="C39" t="s">
        <v>69</v>
      </c>
      <c r="D39" t="s">
        <v>73</v>
      </c>
      <c r="E39" t="s">
        <v>74</v>
      </c>
      <c r="F39" s="12">
        <v>374915</v>
      </c>
      <c r="G39" s="12">
        <v>382031.45799999998</v>
      </c>
      <c r="H39" s="12">
        <v>388416.28899999999</v>
      </c>
      <c r="I39" s="12">
        <v>394497.49800000002</v>
      </c>
      <c r="J39" s="12">
        <v>400498.86499999999</v>
      </c>
      <c r="K39" s="12">
        <v>406209.36900000001</v>
      </c>
      <c r="L39" s="12">
        <v>411780.99200000003</v>
      </c>
      <c r="M39" s="12">
        <v>417092.79700000002</v>
      </c>
      <c r="N39" s="12">
        <v>422234.4</v>
      </c>
      <c r="O39" s="12">
        <v>427260.03399999999</v>
      </c>
      <c r="P39" s="12">
        <v>432117.71100000001</v>
      </c>
      <c r="Q39" s="12">
        <v>436809.375</v>
      </c>
      <c r="R39" s="12">
        <v>441372.261</v>
      </c>
      <c r="S39" s="12">
        <v>445828.49300000002</v>
      </c>
      <c r="T39" s="12">
        <v>450230.18599999999</v>
      </c>
      <c r="U39" s="12">
        <v>454547.54200000002</v>
      </c>
      <c r="V39" s="12">
        <v>458772.80499999999</v>
      </c>
      <c r="W39" s="12">
        <v>462884.22200000001</v>
      </c>
      <c r="X39" s="12">
        <v>467004.94500000001</v>
      </c>
      <c r="Y39" s="12">
        <v>471098.07799999998</v>
      </c>
      <c r="Z39" s="12">
        <v>475118.701</v>
      </c>
      <c r="AA39" s="12">
        <v>479044.277</v>
      </c>
      <c r="AB39" s="12">
        <v>482869.95400000003</v>
      </c>
      <c r="AC39" s="12">
        <v>486625.31099999999</v>
      </c>
      <c r="AD39" s="12">
        <v>490323.83</v>
      </c>
      <c r="AE39" s="12">
        <v>493973.35700000002</v>
      </c>
    </row>
    <row r="40" spans="1:31">
      <c r="A40" t="s">
        <v>19</v>
      </c>
      <c r="B40" t="s">
        <v>31</v>
      </c>
      <c r="C40" t="s">
        <v>45</v>
      </c>
      <c r="D40" t="s">
        <v>75</v>
      </c>
      <c r="E40" t="s">
        <v>76</v>
      </c>
      <c r="F40" s="12">
        <v>237843</v>
      </c>
      <c r="G40" s="12">
        <v>239341.758</v>
      </c>
      <c r="H40" s="12">
        <v>240970.247</v>
      </c>
      <c r="I40" s="12">
        <v>242609.91500000001</v>
      </c>
      <c r="J40" s="12">
        <v>244264.80100000001</v>
      </c>
      <c r="K40" s="12">
        <v>245929.451</v>
      </c>
      <c r="L40" s="12">
        <v>247591.42499999999</v>
      </c>
      <c r="M40" s="12">
        <v>249232.39799999999</v>
      </c>
      <c r="N40" s="12">
        <v>250842.155</v>
      </c>
      <c r="O40" s="12">
        <v>252400.11600000001</v>
      </c>
      <c r="P40" s="12">
        <v>253909.584</v>
      </c>
      <c r="Q40" s="12">
        <v>255366.046</v>
      </c>
      <c r="R40" s="12">
        <v>256777.842</v>
      </c>
      <c r="S40" s="12">
        <v>258144.54300000001</v>
      </c>
      <c r="T40" s="12">
        <v>259481.89799999999</v>
      </c>
      <c r="U40" s="12">
        <v>260783.35699999999</v>
      </c>
      <c r="V40" s="12">
        <v>262041.79800000001</v>
      </c>
      <c r="W40" s="12">
        <v>263252.83399999997</v>
      </c>
      <c r="X40" s="12">
        <v>264444.83399999997</v>
      </c>
      <c r="Y40" s="12">
        <v>265631.94799999997</v>
      </c>
      <c r="Z40" s="12">
        <v>266800.24900000001</v>
      </c>
      <c r="AA40" s="12">
        <v>267933.18699999998</v>
      </c>
      <c r="AB40" s="12">
        <v>269037.84299999999</v>
      </c>
      <c r="AC40" s="12">
        <v>270122.74300000002</v>
      </c>
      <c r="AD40" s="12">
        <v>271188.29300000001</v>
      </c>
      <c r="AE40" s="12">
        <v>272234.44199999998</v>
      </c>
    </row>
    <row r="41" spans="1:31">
      <c r="A41" t="s">
        <v>25</v>
      </c>
      <c r="B41" t="s">
        <v>43</v>
      </c>
      <c r="C41" t="s">
        <v>65</v>
      </c>
      <c r="D41" t="s">
        <v>77</v>
      </c>
      <c r="E41" t="s">
        <v>78</v>
      </c>
      <c r="F41" s="12">
        <v>182021</v>
      </c>
      <c r="G41" s="12">
        <v>183509.98</v>
      </c>
      <c r="H41" s="12">
        <v>184740.26500000001</v>
      </c>
      <c r="I41" s="12">
        <v>185804.48800000001</v>
      </c>
      <c r="J41" s="12">
        <v>186815.791</v>
      </c>
      <c r="K41" s="12">
        <v>187651.791</v>
      </c>
      <c r="L41" s="12">
        <v>188390.88399999999</v>
      </c>
      <c r="M41" s="12">
        <v>189095.41500000001</v>
      </c>
      <c r="N41" s="12">
        <v>189915.29399999999</v>
      </c>
      <c r="O41" s="12">
        <v>190881.45499999999</v>
      </c>
      <c r="P41" s="12">
        <v>191947.99100000001</v>
      </c>
      <c r="Q41" s="12">
        <v>193136.579</v>
      </c>
      <c r="R41" s="12">
        <v>194376.95699999999</v>
      </c>
      <c r="S41" s="12">
        <v>195643.174</v>
      </c>
      <c r="T41" s="12">
        <v>196841.07500000001</v>
      </c>
      <c r="U41" s="12">
        <v>198000.78700000001</v>
      </c>
      <c r="V41" s="12">
        <v>199131.82699999999</v>
      </c>
      <c r="W41" s="12">
        <v>200211.58300000001</v>
      </c>
      <c r="X41" s="12">
        <v>201157.533</v>
      </c>
      <c r="Y41" s="12">
        <v>201977.239</v>
      </c>
      <c r="Z41" s="12">
        <v>202733.79699999999</v>
      </c>
      <c r="AA41" s="12">
        <v>203479.42</v>
      </c>
      <c r="AB41" s="12">
        <v>204254.666</v>
      </c>
      <c r="AC41" s="12">
        <v>205056.51</v>
      </c>
      <c r="AD41" s="12">
        <v>205865.31599999999</v>
      </c>
      <c r="AE41" s="12">
        <v>206667.84099999999</v>
      </c>
    </row>
    <row r="42" spans="1:31">
      <c r="A42" t="s">
        <v>21</v>
      </c>
      <c r="B42" t="s">
        <v>37</v>
      </c>
      <c r="C42" t="s">
        <v>57</v>
      </c>
      <c r="D42" t="s">
        <v>79</v>
      </c>
      <c r="E42" t="s">
        <v>80</v>
      </c>
      <c r="F42" s="12">
        <v>163924</v>
      </c>
      <c r="G42" s="12">
        <v>166167.19500000001</v>
      </c>
      <c r="H42" s="12">
        <v>168302.94699999999</v>
      </c>
      <c r="I42" s="12">
        <v>170393.90299999999</v>
      </c>
      <c r="J42" s="12">
        <v>172485.01500000001</v>
      </c>
      <c r="K42" s="12">
        <v>174539.63200000001</v>
      </c>
      <c r="L42" s="12">
        <v>176546.71</v>
      </c>
      <c r="M42" s="12">
        <v>178511.09400000001</v>
      </c>
      <c r="N42" s="12">
        <v>180464.93299999999</v>
      </c>
      <c r="O42" s="12">
        <v>182405.21400000001</v>
      </c>
      <c r="P42" s="12">
        <v>184325.43400000001</v>
      </c>
      <c r="Q42" s="12">
        <v>186217.21400000001</v>
      </c>
      <c r="R42" s="12">
        <v>188096.367</v>
      </c>
      <c r="S42" s="12">
        <v>189929.45800000001</v>
      </c>
      <c r="T42" s="12">
        <v>191724.97399999999</v>
      </c>
      <c r="U42" s="12">
        <v>193492.823</v>
      </c>
      <c r="V42" s="12">
        <v>195242.41099999999</v>
      </c>
      <c r="W42" s="12">
        <v>196941.05900000001</v>
      </c>
      <c r="X42" s="12">
        <v>198604.52799999999</v>
      </c>
      <c r="Y42" s="12">
        <v>200235.796</v>
      </c>
      <c r="Z42" s="12">
        <v>201853.60699999999</v>
      </c>
      <c r="AA42" s="12">
        <v>203441.62700000001</v>
      </c>
      <c r="AB42" s="12">
        <v>205001.51699999999</v>
      </c>
      <c r="AC42" s="12">
        <v>206541.03400000001</v>
      </c>
      <c r="AD42" s="12">
        <v>208061.535</v>
      </c>
      <c r="AE42" s="12">
        <v>209568.77499999999</v>
      </c>
    </row>
    <row r="43" spans="1:31">
      <c r="A43" t="s">
        <v>23</v>
      </c>
      <c r="B43" t="s">
        <v>39</v>
      </c>
      <c r="C43" t="s">
        <v>69</v>
      </c>
      <c r="D43" t="s">
        <v>81</v>
      </c>
      <c r="E43" t="s">
        <v>82</v>
      </c>
      <c r="F43" s="12">
        <v>239865</v>
      </c>
      <c r="G43" s="12">
        <v>242474.07</v>
      </c>
      <c r="H43" s="12">
        <v>245180.88399999999</v>
      </c>
      <c r="I43" s="12">
        <v>247906.35399999999</v>
      </c>
      <c r="J43" s="12">
        <v>250713.628</v>
      </c>
      <c r="K43" s="12">
        <v>253565.875</v>
      </c>
      <c r="L43" s="12">
        <v>256462.59700000001</v>
      </c>
      <c r="M43" s="12">
        <v>259369.514</v>
      </c>
      <c r="N43" s="12">
        <v>262286.66800000001</v>
      </c>
      <c r="O43" s="12">
        <v>265186.40899999999</v>
      </c>
      <c r="P43" s="12">
        <v>268044.25799999997</v>
      </c>
      <c r="Q43" s="12">
        <v>270868.652</v>
      </c>
      <c r="R43" s="12">
        <v>273646.88099999999</v>
      </c>
      <c r="S43" s="12">
        <v>276366.196</v>
      </c>
      <c r="T43" s="12">
        <v>279097.28399999999</v>
      </c>
      <c r="U43" s="12">
        <v>281799.12900000002</v>
      </c>
      <c r="V43" s="12">
        <v>284453.30599999998</v>
      </c>
      <c r="W43" s="12">
        <v>287061.10200000001</v>
      </c>
      <c r="X43" s="12">
        <v>289670.76500000001</v>
      </c>
      <c r="Y43" s="12">
        <v>292270.15000000002</v>
      </c>
      <c r="Z43" s="12">
        <v>294839.04800000001</v>
      </c>
      <c r="AA43" s="12">
        <v>297371.663</v>
      </c>
      <c r="AB43" s="12">
        <v>299868.09000000003</v>
      </c>
      <c r="AC43" s="12">
        <v>302334.64199999999</v>
      </c>
      <c r="AD43" s="12">
        <v>304779.75799999997</v>
      </c>
      <c r="AE43" s="12">
        <v>307207.685</v>
      </c>
    </row>
    <row r="44" spans="1:31">
      <c r="A44" t="s">
        <v>21</v>
      </c>
      <c r="B44" t="s">
        <v>35</v>
      </c>
      <c r="C44" t="s">
        <v>55</v>
      </c>
      <c r="D44" t="s">
        <v>83</v>
      </c>
      <c r="E44" t="s">
        <v>84</v>
      </c>
      <c r="F44" s="12">
        <v>1101360</v>
      </c>
      <c r="G44" s="12">
        <v>1112604.48</v>
      </c>
      <c r="H44" s="12">
        <v>1122524.2660000001</v>
      </c>
      <c r="I44" s="12">
        <v>1131838.321</v>
      </c>
      <c r="J44" s="12">
        <v>1140969.389</v>
      </c>
      <c r="K44" s="12">
        <v>1149525.622</v>
      </c>
      <c r="L44" s="12">
        <v>1157696.9350000001</v>
      </c>
      <c r="M44" s="12">
        <v>1165532.5179999999</v>
      </c>
      <c r="N44" s="12">
        <v>1173443.2390000001</v>
      </c>
      <c r="O44" s="12">
        <v>1181487.2390000001</v>
      </c>
      <c r="P44" s="12">
        <v>1189556.946</v>
      </c>
      <c r="Q44" s="12">
        <v>1197695.3459999999</v>
      </c>
      <c r="R44" s="12">
        <v>1205831.078</v>
      </c>
      <c r="S44" s="12">
        <v>1213953.2220000001</v>
      </c>
      <c r="T44" s="12">
        <v>1221927.513</v>
      </c>
      <c r="U44" s="12">
        <v>1229874.946</v>
      </c>
      <c r="V44" s="12">
        <v>1237808.0390000001</v>
      </c>
      <c r="W44" s="12">
        <v>1245687.027</v>
      </c>
      <c r="X44" s="12">
        <v>1253346.7790000001</v>
      </c>
      <c r="Y44" s="12">
        <v>1260791.1680000001</v>
      </c>
      <c r="Z44" s="12">
        <v>1268109.108</v>
      </c>
      <c r="AA44" s="12">
        <v>1275404.9890000001</v>
      </c>
      <c r="AB44" s="12">
        <v>1282723.095</v>
      </c>
      <c r="AC44" s="12">
        <v>1290073.1939999999</v>
      </c>
      <c r="AD44" s="12">
        <v>1297411.0390000001</v>
      </c>
      <c r="AE44" s="12">
        <v>1304710.2560000001</v>
      </c>
    </row>
    <row r="45" spans="1:31">
      <c r="A45" t="s">
        <v>19</v>
      </c>
      <c r="B45" t="s">
        <v>29</v>
      </c>
      <c r="C45" t="s">
        <v>47</v>
      </c>
      <c r="D45" t="s">
        <v>85</v>
      </c>
      <c r="E45" t="s">
        <v>86</v>
      </c>
      <c r="F45" s="12">
        <v>146743</v>
      </c>
      <c r="G45" s="12">
        <v>146559.122</v>
      </c>
      <c r="H45" s="12">
        <v>146426.489</v>
      </c>
      <c r="I45" s="12">
        <v>146324.304</v>
      </c>
      <c r="J45" s="12">
        <v>146244.742</v>
      </c>
      <c r="K45" s="12">
        <v>146161.508</v>
      </c>
      <c r="L45" s="12">
        <v>146082.13399999999</v>
      </c>
      <c r="M45" s="12">
        <v>145989.08499999999</v>
      </c>
      <c r="N45" s="12">
        <v>145891.77799999999</v>
      </c>
      <c r="O45" s="12">
        <v>145789.29999999999</v>
      </c>
      <c r="P45" s="12">
        <v>145674.87299999999</v>
      </c>
      <c r="Q45" s="12">
        <v>145543.85999999999</v>
      </c>
      <c r="R45" s="12">
        <v>145398.42800000001</v>
      </c>
      <c r="S45" s="12">
        <v>145240.74100000001</v>
      </c>
      <c r="T45" s="12">
        <v>145088.24299999999</v>
      </c>
      <c r="U45" s="12">
        <v>144950.049</v>
      </c>
      <c r="V45" s="12">
        <v>144819.614</v>
      </c>
      <c r="W45" s="12">
        <v>144681.77799999999</v>
      </c>
      <c r="X45" s="12">
        <v>144559.4</v>
      </c>
      <c r="Y45" s="12">
        <v>144458.9</v>
      </c>
      <c r="Z45" s="12">
        <v>144376.579</v>
      </c>
      <c r="AA45" s="12">
        <v>144307.29</v>
      </c>
      <c r="AB45" s="12">
        <v>144235.58300000001</v>
      </c>
      <c r="AC45" s="12">
        <v>144166.245</v>
      </c>
      <c r="AD45" s="12">
        <v>144102.52100000001</v>
      </c>
      <c r="AE45" s="12">
        <v>144045.44899999999</v>
      </c>
    </row>
    <row r="46" spans="1:31">
      <c r="A46" t="s">
        <v>19</v>
      </c>
      <c r="B46" t="s">
        <v>29</v>
      </c>
      <c r="C46" t="s">
        <v>47</v>
      </c>
      <c r="D46" t="s">
        <v>87</v>
      </c>
      <c r="E46" t="s">
        <v>88</v>
      </c>
      <c r="F46" s="12">
        <v>140501</v>
      </c>
      <c r="G46" s="12">
        <v>140121.61300000001</v>
      </c>
      <c r="H46" s="12">
        <v>139828.54</v>
      </c>
      <c r="I46" s="12">
        <v>139611.845</v>
      </c>
      <c r="J46" s="12">
        <v>139443.70000000001</v>
      </c>
      <c r="K46" s="12">
        <v>139299.67600000001</v>
      </c>
      <c r="L46" s="12">
        <v>139180.196</v>
      </c>
      <c r="M46" s="12">
        <v>139078.45300000001</v>
      </c>
      <c r="N46" s="12">
        <v>139005.43</v>
      </c>
      <c r="O46" s="12">
        <v>138942.08600000001</v>
      </c>
      <c r="P46" s="12">
        <v>138884.78200000001</v>
      </c>
      <c r="Q46" s="12">
        <v>138852.258</v>
      </c>
      <c r="R46" s="12">
        <v>138830.11900000001</v>
      </c>
      <c r="S46" s="12">
        <v>138819.38399999999</v>
      </c>
      <c r="T46" s="12">
        <v>138827.185</v>
      </c>
      <c r="U46" s="12">
        <v>138856.76500000001</v>
      </c>
      <c r="V46" s="12">
        <v>138903.003</v>
      </c>
      <c r="W46" s="12">
        <v>138952.22399999999</v>
      </c>
      <c r="X46" s="12">
        <v>139025.94099999999</v>
      </c>
      <c r="Y46" s="12">
        <v>139123.06</v>
      </c>
      <c r="Z46" s="12">
        <v>139235.829</v>
      </c>
      <c r="AA46" s="12">
        <v>139351.44200000001</v>
      </c>
      <c r="AB46" s="12">
        <v>139469.58499999999</v>
      </c>
      <c r="AC46" s="12">
        <v>139591.283</v>
      </c>
      <c r="AD46" s="12">
        <v>139716.535</v>
      </c>
      <c r="AE46" s="12">
        <v>139846.51500000001</v>
      </c>
    </row>
    <row r="47" spans="1:31">
      <c r="A47" t="s">
        <v>19</v>
      </c>
      <c r="B47" t="s">
        <v>29</v>
      </c>
      <c r="C47" t="s">
        <v>47</v>
      </c>
      <c r="D47" t="s">
        <v>89</v>
      </c>
      <c r="E47" t="s">
        <v>90</v>
      </c>
      <c r="F47" s="12">
        <v>280439</v>
      </c>
      <c r="G47" s="12">
        <v>281674.07</v>
      </c>
      <c r="H47" s="12">
        <v>282915.995</v>
      </c>
      <c r="I47" s="12">
        <v>284167.42099999997</v>
      </c>
      <c r="J47" s="12">
        <v>285451.304</v>
      </c>
      <c r="K47" s="12">
        <v>286752.34899999999</v>
      </c>
      <c r="L47" s="12">
        <v>288016.02899999998</v>
      </c>
      <c r="M47" s="12">
        <v>289252.98300000001</v>
      </c>
      <c r="N47" s="12">
        <v>290481.59600000002</v>
      </c>
      <c r="O47" s="12">
        <v>291668.67700000003</v>
      </c>
      <c r="P47" s="12">
        <v>292810.65999999997</v>
      </c>
      <c r="Q47" s="12">
        <v>293887.321</v>
      </c>
      <c r="R47" s="12">
        <v>294921.92700000003</v>
      </c>
      <c r="S47" s="12">
        <v>295920.88199999998</v>
      </c>
      <c r="T47" s="12">
        <v>296896.75</v>
      </c>
      <c r="U47" s="12">
        <v>297829.58100000001</v>
      </c>
      <c r="V47" s="12">
        <v>298731.83500000002</v>
      </c>
      <c r="W47" s="12">
        <v>299594.72100000002</v>
      </c>
      <c r="X47" s="12">
        <v>300464.07799999998</v>
      </c>
      <c r="Y47" s="12">
        <v>301324.37599999999</v>
      </c>
      <c r="Z47" s="12">
        <v>302178.54499999998</v>
      </c>
      <c r="AA47" s="12">
        <v>303016.56199999998</v>
      </c>
      <c r="AB47" s="12">
        <v>303837.88900000002</v>
      </c>
      <c r="AC47" s="12">
        <v>304647.13900000002</v>
      </c>
      <c r="AD47" s="12">
        <v>305450.85600000003</v>
      </c>
      <c r="AE47" s="12">
        <v>306256.109</v>
      </c>
    </row>
    <row r="48" spans="1:31">
      <c r="A48" t="s">
        <v>25</v>
      </c>
      <c r="B48" t="s">
        <v>43</v>
      </c>
      <c r="C48" t="s">
        <v>67</v>
      </c>
      <c r="D48" t="s">
        <v>91</v>
      </c>
      <c r="E48" t="s">
        <v>92</v>
      </c>
      <c r="F48" s="12">
        <v>341499</v>
      </c>
      <c r="G48" s="12">
        <v>345737.42500000005</v>
      </c>
      <c r="H48" s="12">
        <v>349521.04800000001</v>
      </c>
      <c r="I48" s="12">
        <v>353012.158</v>
      </c>
      <c r="J48" s="12">
        <v>356324.14199999999</v>
      </c>
      <c r="K48" s="12">
        <v>359413.82299999997</v>
      </c>
      <c r="L48" s="12">
        <v>362351.93299999996</v>
      </c>
      <c r="M48" s="12">
        <v>365188.14399999997</v>
      </c>
      <c r="N48" s="12">
        <v>368072.18</v>
      </c>
      <c r="O48" s="12">
        <v>371037.49100000004</v>
      </c>
      <c r="P48" s="12">
        <v>374046.10699999996</v>
      </c>
      <c r="Q48" s="12">
        <v>377115.18200000003</v>
      </c>
      <c r="R48" s="12">
        <v>380193.03499999997</v>
      </c>
      <c r="S48" s="12">
        <v>383234.59699999995</v>
      </c>
      <c r="T48" s="12">
        <v>386186.02899999998</v>
      </c>
      <c r="U48" s="12">
        <v>389051.67700000003</v>
      </c>
      <c r="V48" s="12">
        <v>391835.04399999999</v>
      </c>
      <c r="W48" s="12">
        <v>394530.99100000004</v>
      </c>
      <c r="X48" s="12">
        <v>397088.50300000003</v>
      </c>
      <c r="Y48" s="12">
        <v>399499.49199999997</v>
      </c>
      <c r="Z48" s="12">
        <v>401829.25100000005</v>
      </c>
      <c r="AA48" s="12">
        <v>404117.84400000004</v>
      </c>
      <c r="AB48" s="12">
        <v>406417.09100000001</v>
      </c>
      <c r="AC48" s="12">
        <v>408728.60900000005</v>
      </c>
      <c r="AD48" s="12">
        <v>411028.56300000002</v>
      </c>
      <c r="AE48" s="12">
        <v>413302.85800000001</v>
      </c>
    </row>
    <row r="49" spans="1:31">
      <c r="A49" t="s">
        <v>25</v>
      </c>
      <c r="B49" t="s">
        <v>41</v>
      </c>
      <c r="C49" t="s">
        <v>65</v>
      </c>
      <c r="D49" t="s">
        <v>93</v>
      </c>
      <c r="E49" t="s">
        <v>94</v>
      </c>
      <c r="F49" s="12">
        <v>118025</v>
      </c>
      <c r="G49" s="12">
        <v>119346.264</v>
      </c>
      <c r="H49" s="12">
        <v>120599.855</v>
      </c>
      <c r="I49" s="12">
        <v>121790.102</v>
      </c>
      <c r="J49" s="12">
        <v>123000.53200000001</v>
      </c>
      <c r="K49" s="12">
        <v>124188.895</v>
      </c>
      <c r="L49" s="12">
        <v>125394.829</v>
      </c>
      <c r="M49" s="12">
        <v>126586.077</v>
      </c>
      <c r="N49" s="12">
        <v>127724.10799999999</v>
      </c>
      <c r="O49" s="12">
        <v>128797.46799999999</v>
      </c>
      <c r="P49" s="12">
        <v>129794.14599999999</v>
      </c>
      <c r="Q49" s="12">
        <v>130739.978</v>
      </c>
      <c r="R49" s="12">
        <v>131609.38200000001</v>
      </c>
      <c r="S49" s="12">
        <v>132427.46299999999</v>
      </c>
      <c r="T49" s="12">
        <v>133200.54199999999</v>
      </c>
      <c r="U49" s="12">
        <v>133950.31</v>
      </c>
      <c r="V49" s="12">
        <v>134683.28099999999</v>
      </c>
      <c r="W49" s="12">
        <v>135407.899</v>
      </c>
      <c r="X49" s="12">
        <v>136142.05499999999</v>
      </c>
      <c r="Y49" s="12">
        <v>136884.82800000001</v>
      </c>
      <c r="Z49" s="12">
        <v>137615.64300000001</v>
      </c>
      <c r="AA49" s="12">
        <v>138327.435</v>
      </c>
      <c r="AB49" s="12">
        <v>139021.481</v>
      </c>
      <c r="AC49" s="12">
        <v>139704.56099999999</v>
      </c>
      <c r="AD49" s="12">
        <v>140380.158</v>
      </c>
      <c r="AE49" s="12">
        <v>141051.04500000001</v>
      </c>
    </row>
    <row r="50" spans="1:31">
      <c r="A50" t="s">
        <v>19</v>
      </c>
      <c r="B50" t="s">
        <v>31</v>
      </c>
      <c r="C50" t="s">
        <v>45</v>
      </c>
      <c r="D50" t="s">
        <v>95</v>
      </c>
      <c r="E50" t="s">
        <v>96</v>
      </c>
      <c r="F50" s="12">
        <v>528155</v>
      </c>
      <c r="G50" s="12">
        <v>531133.35100000002</v>
      </c>
      <c r="H50" s="12">
        <v>533860.01800000004</v>
      </c>
      <c r="I50" s="12">
        <v>536463.63699999999</v>
      </c>
      <c r="J50" s="12">
        <v>539060.10400000005</v>
      </c>
      <c r="K50" s="12">
        <v>541556.81900000002</v>
      </c>
      <c r="L50" s="12">
        <v>543949.66799999995</v>
      </c>
      <c r="M50" s="12">
        <v>546240.51</v>
      </c>
      <c r="N50" s="12">
        <v>548503.78300000005</v>
      </c>
      <c r="O50" s="12">
        <v>550757.01699999999</v>
      </c>
      <c r="P50" s="12">
        <v>552944.91599999997</v>
      </c>
      <c r="Q50" s="12">
        <v>555051.23</v>
      </c>
      <c r="R50" s="12">
        <v>557125.321</v>
      </c>
      <c r="S50" s="12">
        <v>559149.299</v>
      </c>
      <c r="T50" s="12">
        <v>561154.51300000004</v>
      </c>
      <c r="U50" s="12">
        <v>563153.22</v>
      </c>
      <c r="V50" s="12">
        <v>565153.26599999995</v>
      </c>
      <c r="W50" s="12">
        <v>567119.83600000001</v>
      </c>
      <c r="X50" s="12">
        <v>569099.22699999996</v>
      </c>
      <c r="Y50" s="12">
        <v>571090.72699999996</v>
      </c>
      <c r="Z50" s="12">
        <v>573096.02399999998</v>
      </c>
      <c r="AA50" s="12">
        <v>575099.03700000001</v>
      </c>
      <c r="AB50" s="12">
        <v>577081.74800000002</v>
      </c>
      <c r="AC50" s="12">
        <v>579036.74699999997</v>
      </c>
      <c r="AD50" s="12">
        <v>580970.49800000002</v>
      </c>
      <c r="AE50" s="12">
        <v>582884.58400000003</v>
      </c>
    </row>
    <row r="51" spans="1:31">
      <c r="A51" t="s">
        <v>23</v>
      </c>
      <c r="B51" t="s">
        <v>39</v>
      </c>
      <c r="C51" t="s">
        <v>69</v>
      </c>
      <c r="D51" t="s">
        <v>97</v>
      </c>
      <c r="E51" t="s">
        <v>98</v>
      </c>
      <c r="F51" s="12">
        <v>320762</v>
      </c>
      <c r="G51" s="12">
        <v>326342.53600000002</v>
      </c>
      <c r="H51" s="12">
        <v>330770.435</v>
      </c>
      <c r="I51" s="12">
        <v>334776.03399999999</v>
      </c>
      <c r="J51" s="12">
        <v>338710.36700000003</v>
      </c>
      <c r="K51" s="12">
        <v>342289.63199999998</v>
      </c>
      <c r="L51" s="12">
        <v>345598.81300000002</v>
      </c>
      <c r="M51" s="12">
        <v>348673.17499999999</v>
      </c>
      <c r="N51" s="12">
        <v>351684.011</v>
      </c>
      <c r="O51" s="12">
        <v>354620.51699999999</v>
      </c>
      <c r="P51" s="12">
        <v>357482.58899999998</v>
      </c>
      <c r="Q51" s="12">
        <v>360252.44699999999</v>
      </c>
      <c r="R51" s="12">
        <v>362948.79200000002</v>
      </c>
      <c r="S51" s="12">
        <v>365599.038</v>
      </c>
      <c r="T51" s="12">
        <v>368227.13199999998</v>
      </c>
      <c r="U51" s="12">
        <v>370839.59100000001</v>
      </c>
      <c r="V51" s="12">
        <v>373420.67200000002</v>
      </c>
      <c r="W51" s="12">
        <v>375952.73100000003</v>
      </c>
      <c r="X51" s="12">
        <v>378487.217</v>
      </c>
      <c r="Y51" s="12">
        <v>381033.10600000003</v>
      </c>
      <c r="Z51" s="12">
        <v>383574.42599999998</v>
      </c>
      <c r="AA51" s="12">
        <v>386082.766</v>
      </c>
      <c r="AB51" s="12">
        <v>388546.15500000003</v>
      </c>
      <c r="AC51" s="12">
        <v>390971.76299999998</v>
      </c>
      <c r="AD51" s="12">
        <v>393353.386</v>
      </c>
      <c r="AE51" s="12">
        <v>395698.375</v>
      </c>
    </row>
    <row r="52" spans="1:31">
      <c r="A52" t="s">
        <v>25</v>
      </c>
      <c r="B52" t="s">
        <v>41</v>
      </c>
      <c r="C52" t="s">
        <v>63</v>
      </c>
      <c r="D52" t="s">
        <v>99</v>
      </c>
      <c r="E52" t="s">
        <v>100</v>
      </c>
      <c r="F52" s="12">
        <v>281076</v>
      </c>
      <c r="G52" s="12">
        <v>284328.42300000001</v>
      </c>
      <c r="H52" s="12">
        <v>286845.68099999998</v>
      </c>
      <c r="I52" s="12">
        <v>289092.74599999998</v>
      </c>
      <c r="J52" s="12">
        <v>291252.83100000001</v>
      </c>
      <c r="K52" s="12">
        <v>293151.68099999998</v>
      </c>
      <c r="L52" s="12">
        <v>294887.89399999997</v>
      </c>
      <c r="M52" s="12">
        <v>296464.94400000002</v>
      </c>
      <c r="N52" s="12">
        <v>298109.80900000001</v>
      </c>
      <c r="O52" s="12">
        <v>299875.75099999999</v>
      </c>
      <c r="P52" s="12">
        <v>301754.60600000003</v>
      </c>
      <c r="Q52" s="12">
        <v>303760.848</v>
      </c>
      <c r="R52" s="12">
        <v>305854.42499999999</v>
      </c>
      <c r="S52" s="12">
        <v>308019.81300000002</v>
      </c>
      <c r="T52" s="12">
        <v>310147.43599999999</v>
      </c>
      <c r="U52" s="12">
        <v>312258.58299999998</v>
      </c>
      <c r="V52" s="12">
        <v>314364.95500000002</v>
      </c>
      <c r="W52" s="12">
        <v>316471.81300000002</v>
      </c>
      <c r="X52" s="12">
        <v>318462.49900000001</v>
      </c>
      <c r="Y52" s="12">
        <v>320320.288</v>
      </c>
      <c r="Z52" s="12">
        <v>322098.55699999997</v>
      </c>
      <c r="AA52" s="12">
        <v>323876.23499999999</v>
      </c>
      <c r="AB52" s="12">
        <v>325680.07900000003</v>
      </c>
      <c r="AC52" s="12">
        <v>327500.33500000002</v>
      </c>
      <c r="AD52" s="12">
        <v>329320.73499999999</v>
      </c>
      <c r="AE52" s="12">
        <v>331136.984</v>
      </c>
    </row>
    <row r="53" spans="1:31">
      <c r="A53" t="s">
        <v>25</v>
      </c>
      <c r="B53" t="s">
        <v>43</v>
      </c>
      <c r="C53" t="s">
        <v>61</v>
      </c>
      <c r="D53" t="s">
        <v>101</v>
      </c>
      <c r="E53" t="s">
        <v>102</v>
      </c>
      <c r="F53" s="12">
        <v>442474</v>
      </c>
      <c r="G53" s="12">
        <v>448558.93</v>
      </c>
      <c r="H53" s="12">
        <v>453905.239</v>
      </c>
      <c r="I53" s="12">
        <v>458902.321</v>
      </c>
      <c r="J53" s="12">
        <v>463693.67800000001</v>
      </c>
      <c r="K53" s="12">
        <v>468138.92599999998</v>
      </c>
      <c r="L53" s="12">
        <v>472355.85700000002</v>
      </c>
      <c r="M53" s="12">
        <v>476337.87400000001</v>
      </c>
      <c r="N53" s="12">
        <v>480330.49099999998</v>
      </c>
      <c r="O53" s="12">
        <v>484386.00599999999</v>
      </c>
      <c r="P53" s="12">
        <v>488480.26400000002</v>
      </c>
      <c r="Q53" s="12">
        <v>492640.016</v>
      </c>
      <c r="R53" s="12">
        <v>496806.951</v>
      </c>
      <c r="S53" s="12">
        <v>500966.147</v>
      </c>
      <c r="T53" s="12">
        <v>505045.51</v>
      </c>
      <c r="U53" s="12">
        <v>509070.76199999999</v>
      </c>
      <c r="V53" s="12">
        <v>513068.45</v>
      </c>
      <c r="W53" s="12">
        <v>517028.79700000002</v>
      </c>
      <c r="X53" s="12">
        <v>520811.77399999998</v>
      </c>
      <c r="Y53" s="12">
        <v>524423.49600000004</v>
      </c>
      <c r="Z53" s="12">
        <v>527945.86100000003</v>
      </c>
      <c r="AA53" s="12">
        <v>531469.51899999997</v>
      </c>
      <c r="AB53" s="12">
        <v>535018.87600000005</v>
      </c>
      <c r="AC53" s="12">
        <v>538574.951</v>
      </c>
      <c r="AD53" s="12">
        <v>542109.14899999998</v>
      </c>
      <c r="AE53" s="12">
        <v>545616.696</v>
      </c>
    </row>
    <row r="54" spans="1:31">
      <c r="A54" t="s">
        <v>23</v>
      </c>
      <c r="B54" t="s">
        <v>39</v>
      </c>
      <c r="C54" t="s">
        <v>69</v>
      </c>
      <c r="D54" t="s">
        <v>103</v>
      </c>
      <c r="E54" t="s">
        <v>104</v>
      </c>
      <c r="F54" s="12">
        <v>321278</v>
      </c>
      <c r="G54" s="12">
        <v>324953.83799999999</v>
      </c>
      <c r="H54" s="12">
        <v>328715.30800000002</v>
      </c>
      <c r="I54" s="12">
        <v>332583.09600000002</v>
      </c>
      <c r="J54" s="12">
        <v>336583.38199999998</v>
      </c>
      <c r="K54" s="12">
        <v>340651.28499999997</v>
      </c>
      <c r="L54" s="12">
        <v>344767.21799999999</v>
      </c>
      <c r="M54" s="12">
        <v>348913.02299999999</v>
      </c>
      <c r="N54" s="12">
        <v>352991.51299999998</v>
      </c>
      <c r="O54" s="12">
        <v>357001.39399999997</v>
      </c>
      <c r="P54" s="12">
        <v>360970.18699999998</v>
      </c>
      <c r="Q54" s="12">
        <v>364833.59100000001</v>
      </c>
      <c r="R54" s="12">
        <v>368606.08299999998</v>
      </c>
      <c r="S54" s="12">
        <v>372299.67200000002</v>
      </c>
      <c r="T54" s="12">
        <v>375962.05699999997</v>
      </c>
      <c r="U54" s="12">
        <v>379539.82400000002</v>
      </c>
      <c r="V54" s="12">
        <v>383050.80099999998</v>
      </c>
      <c r="W54" s="12">
        <v>386442.97700000001</v>
      </c>
      <c r="X54" s="12">
        <v>389831.82400000002</v>
      </c>
      <c r="Y54" s="12">
        <v>393210.00400000002</v>
      </c>
      <c r="Z54" s="12">
        <v>396536.408</v>
      </c>
      <c r="AA54" s="12">
        <v>399781.62900000002</v>
      </c>
      <c r="AB54" s="12">
        <v>402953.06099999999</v>
      </c>
      <c r="AC54" s="12">
        <v>406063.342</v>
      </c>
      <c r="AD54" s="12">
        <v>409141.68800000002</v>
      </c>
      <c r="AE54" s="12">
        <v>412198.25099999999</v>
      </c>
    </row>
    <row r="55" spans="1:31">
      <c r="A55" t="s">
        <v>25</v>
      </c>
      <c r="B55" t="s">
        <v>41</v>
      </c>
      <c r="C55" t="s">
        <v>65</v>
      </c>
      <c r="D55" t="s">
        <v>105</v>
      </c>
      <c r="E55" t="s">
        <v>106</v>
      </c>
      <c r="F55" s="12">
        <v>521922</v>
      </c>
      <c r="G55" s="12">
        <v>526476.29100000008</v>
      </c>
      <c r="H55" s="12">
        <v>531134.80799999996</v>
      </c>
      <c r="I55" s="12">
        <v>535804.25400000007</v>
      </c>
      <c r="J55" s="12">
        <v>540533.95399999991</v>
      </c>
      <c r="K55" s="12">
        <v>545196.772</v>
      </c>
      <c r="L55" s="12">
        <v>549905.93299999996</v>
      </c>
      <c r="M55" s="12">
        <v>554526.98499999999</v>
      </c>
      <c r="N55" s="12">
        <v>559081.86399999994</v>
      </c>
      <c r="O55" s="12">
        <v>563472.93400000001</v>
      </c>
      <c r="P55" s="12">
        <v>567802.049</v>
      </c>
      <c r="Q55" s="12">
        <v>572033.48399999994</v>
      </c>
      <c r="R55" s="12">
        <v>576093.78600000008</v>
      </c>
      <c r="S55" s="12">
        <v>580011.93999999994</v>
      </c>
      <c r="T55" s="12">
        <v>583887.99300000002</v>
      </c>
      <c r="U55" s="12">
        <v>587670.13800000004</v>
      </c>
      <c r="V55" s="12">
        <v>591325.20799999998</v>
      </c>
      <c r="W55" s="12">
        <v>594924.64800000004</v>
      </c>
      <c r="X55" s="12">
        <v>598539.005</v>
      </c>
      <c r="Y55" s="12">
        <v>602145.74800000002</v>
      </c>
      <c r="Z55" s="12">
        <v>605660.23200000008</v>
      </c>
      <c r="AA55" s="12">
        <v>609055.32799999998</v>
      </c>
      <c r="AB55" s="12">
        <v>612343.54599999997</v>
      </c>
      <c r="AC55" s="12">
        <v>615561.18400000001</v>
      </c>
      <c r="AD55" s="12">
        <v>618745.478</v>
      </c>
      <c r="AE55" s="12">
        <v>621909.06600000011</v>
      </c>
    </row>
    <row r="56" spans="1:31">
      <c r="A56" t="s">
        <v>19</v>
      </c>
      <c r="B56" t="s">
        <v>29</v>
      </c>
      <c r="C56" t="s">
        <v>47</v>
      </c>
      <c r="D56" t="s">
        <v>107</v>
      </c>
      <c r="E56" t="s">
        <v>108</v>
      </c>
      <c r="F56" s="12">
        <v>187474</v>
      </c>
      <c r="G56" s="12">
        <v>188359.50899999999</v>
      </c>
      <c r="H56" s="12">
        <v>189328.003</v>
      </c>
      <c r="I56" s="12">
        <v>190304.01699999999</v>
      </c>
      <c r="J56" s="12">
        <v>191311.62299999999</v>
      </c>
      <c r="K56" s="12">
        <v>192357.473</v>
      </c>
      <c r="L56" s="12">
        <v>193394.524</v>
      </c>
      <c r="M56" s="12">
        <v>194420.18599999999</v>
      </c>
      <c r="N56" s="12">
        <v>195415.74100000001</v>
      </c>
      <c r="O56" s="12">
        <v>196369.041</v>
      </c>
      <c r="P56" s="12">
        <v>197274.01699999999</v>
      </c>
      <c r="Q56" s="12">
        <v>198129.86799999999</v>
      </c>
      <c r="R56" s="12">
        <v>198951.114</v>
      </c>
      <c r="S56" s="12">
        <v>199708.739</v>
      </c>
      <c r="T56" s="12">
        <v>200471.77900000001</v>
      </c>
      <c r="U56" s="12">
        <v>201211.954</v>
      </c>
      <c r="V56" s="12">
        <v>201911.26699999999</v>
      </c>
      <c r="W56" s="12">
        <v>202590.32699999999</v>
      </c>
      <c r="X56" s="12">
        <v>203276.43299999999</v>
      </c>
      <c r="Y56" s="12">
        <v>203977.84700000001</v>
      </c>
      <c r="Z56" s="12">
        <v>204679.40900000001</v>
      </c>
      <c r="AA56" s="12">
        <v>205363.54</v>
      </c>
      <c r="AB56" s="12">
        <v>206026.34299999999</v>
      </c>
      <c r="AC56" s="12">
        <v>206672.084</v>
      </c>
      <c r="AD56" s="12">
        <v>207315.71400000001</v>
      </c>
      <c r="AE56" s="12">
        <v>207959.288</v>
      </c>
    </row>
    <row r="57" spans="1:31">
      <c r="A57" t="s">
        <v>19</v>
      </c>
      <c r="B57" t="s">
        <v>31</v>
      </c>
      <c r="C57" t="s">
        <v>45</v>
      </c>
      <c r="D57" t="s">
        <v>109</v>
      </c>
      <c r="E57" t="s">
        <v>110</v>
      </c>
      <c r="F57" s="12">
        <v>207376</v>
      </c>
      <c r="G57" s="12">
        <v>208372.486</v>
      </c>
      <c r="H57" s="12">
        <v>209435.77</v>
      </c>
      <c r="I57" s="12">
        <v>210538.01</v>
      </c>
      <c r="J57" s="12">
        <v>211671.726</v>
      </c>
      <c r="K57" s="12">
        <v>212799.364</v>
      </c>
      <c r="L57" s="12">
        <v>213946.587</v>
      </c>
      <c r="M57" s="12">
        <v>215097.76300000001</v>
      </c>
      <c r="N57" s="12">
        <v>216226.897</v>
      </c>
      <c r="O57" s="12">
        <v>217304.73699999999</v>
      </c>
      <c r="P57" s="12">
        <v>218338.728</v>
      </c>
      <c r="Q57" s="12">
        <v>219333.103</v>
      </c>
      <c r="R57" s="12">
        <v>220295.20699999999</v>
      </c>
      <c r="S57" s="12">
        <v>221223.91500000001</v>
      </c>
      <c r="T57" s="12">
        <v>222141.413</v>
      </c>
      <c r="U57" s="12">
        <v>223029.55300000001</v>
      </c>
      <c r="V57" s="12">
        <v>223894.967</v>
      </c>
      <c r="W57" s="12">
        <v>224727.37599999999</v>
      </c>
      <c r="X57" s="12">
        <v>225552.46100000001</v>
      </c>
      <c r="Y57" s="12">
        <v>226389.69</v>
      </c>
      <c r="Z57" s="12">
        <v>227217.83100000001</v>
      </c>
      <c r="AA57" s="12">
        <v>228020.78099999999</v>
      </c>
      <c r="AB57" s="12">
        <v>228797.554</v>
      </c>
      <c r="AC57" s="12">
        <v>229553.60200000001</v>
      </c>
      <c r="AD57" s="12">
        <v>230296.19500000001</v>
      </c>
      <c r="AE57" s="12">
        <v>231029.19500000001</v>
      </c>
    </row>
    <row r="58" spans="1:31">
      <c r="A58" t="s">
        <v>21</v>
      </c>
      <c r="B58" t="s">
        <v>37</v>
      </c>
      <c r="C58" t="s">
        <v>59</v>
      </c>
      <c r="D58" t="s">
        <v>111</v>
      </c>
      <c r="E58" t="s">
        <v>112</v>
      </c>
      <c r="F58" s="12">
        <v>639818</v>
      </c>
      <c r="G58" s="12">
        <v>646673.04700000002</v>
      </c>
      <c r="H58" s="12">
        <v>653007.80900000001</v>
      </c>
      <c r="I58" s="12">
        <v>659146.96</v>
      </c>
      <c r="J58" s="12">
        <v>665192.28399999999</v>
      </c>
      <c r="K58" s="12">
        <v>670943.1</v>
      </c>
      <c r="L58" s="12">
        <v>676501.20400000003</v>
      </c>
      <c r="M58" s="12">
        <v>681863.39899999998</v>
      </c>
      <c r="N58" s="12">
        <v>687274</v>
      </c>
      <c r="O58" s="12">
        <v>692722.55499999993</v>
      </c>
      <c r="P58" s="12">
        <v>698140.89599999995</v>
      </c>
      <c r="Q58" s="12">
        <v>703535.14099999995</v>
      </c>
      <c r="R58" s="12">
        <v>708808.02099999995</v>
      </c>
      <c r="S58" s="12">
        <v>713955.96899999992</v>
      </c>
      <c r="T58" s="12">
        <v>718882.49300000002</v>
      </c>
      <c r="U58" s="12">
        <v>723699.13599999994</v>
      </c>
      <c r="V58" s="12">
        <v>728373.64899999998</v>
      </c>
      <c r="W58" s="12">
        <v>732887.43200000003</v>
      </c>
      <c r="X58" s="12">
        <v>737211.15700000001</v>
      </c>
      <c r="Y58" s="12">
        <v>741391.13300000003</v>
      </c>
      <c r="Z58" s="12">
        <v>745481.60199999996</v>
      </c>
      <c r="AA58" s="12">
        <v>749517.9580000001</v>
      </c>
      <c r="AB58" s="12">
        <v>753521.47799999989</v>
      </c>
      <c r="AC58" s="12">
        <v>757470.652</v>
      </c>
      <c r="AD58" s="12">
        <v>761377.35599999991</v>
      </c>
      <c r="AE58" s="12">
        <v>765248.62400000007</v>
      </c>
    </row>
    <row r="59" spans="1:31">
      <c r="A59" t="s">
        <v>23</v>
      </c>
      <c r="B59" t="s">
        <v>39</v>
      </c>
      <c r="C59" t="s">
        <v>69</v>
      </c>
      <c r="D59" t="s">
        <v>113</v>
      </c>
      <c r="E59" t="s">
        <v>114</v>
      </c>
      <c r="F59" s="12">
        <v>234846</v>
      </c>
      <c r="G59" s="12">
        <v>242732.408</v>
      </c>
      <c r="H59" s="12">
        <v>248472.09400000001</v>
      </c>
      <c r="I59" s="12">
        <v>253276.28599999999</v>
      </c>
      <c r="J59" s="12">
        <v>257682.36199999999</v>
      </c>
      <c r="K59" s="12">
        <v>261381.00099999999</v>
      </c>
      <c r="L59" s="12">
        <v>264615.90000000002</v>
      </c>
      <c r="M59" s="12">
        <v>267408.73800000001</v>
      </c>
      <c r="N59" s="12">
        <v>270145.89399999997</v>
      </c>
      <c r="O59" s="12">
        <v>272846.39799999999</v>
      </c>
      <c r="P59" s="12">
        <v>275480.51799999998</v>
      </c>
      <c r="Q59" s="12">
        <v>278115.098</v>
      </c>
      <c r="R59" s="12">
        <v>280729.71399999998</v>
      </c>
      <c r="S59" s="12">
        <v>283318.59399999998</v>
      </c>
      <c r="T59" s="12">
        <v>285818.30499999999</v>
      </c>
      <c r="U59" s="12">
        <v>288268.54800000001</v>
      </c>
      <c r="V59" s="12">
        <v>290698.99900000001</v>
      </c>
      <c r="W59" s="12">
        <v>293088.22399999999</v>
      </c>
      <c r="X59" s="12">
        <v>295347.50400000002</v>
      </c>
      <c r="Y59" s="12">
        <v>297525.783</v>
      </c>
      <c r="Z59" s="12">
        <v>299676.40399999998</v>
      </c>
      <c r="AA59" s="12">
        <v>301821.07199999999</v>
      </c>
      <c r="AB59" s="12">
        <v>303950.636</v>
      </c>
      <c r="AC59" s="12">
        <v>306057.087</v>
      </c>
      <c r="AD59" s="12">
        <v>308133.16100000002</v>
      </c>
      <c r="AE59" s="12">
        <v>310178.60700000002</v>
      </c>
    </row>
    <row r="60" spans="1:31">
      <c r="A60" t="s">
        <v>21</v>
      </c>
      <c r="B60" t="s">
        <v>37</v>
      </c>
      <c r="C60" t="s">
        <v>57</v>
      </c>
      <c r="D60" t="s">
        <v>115</v>
      </c>
      <c r="E60" t="s">
        <v>116</v>
      </c>
      <c r="F60" s="12">
        <v>269076</v>
      </c>
      <c r="G60" s="12">
        <v>273191.04499999998</v>
      </c>
      <c r="H60" s="12">
        <v>277271.451</v>
      </c>
      <c r="I60" s="12">
        <v>281304.755</v>
      </c>
      <c r="J60" s="12">
        <v>285378.66700000002</v>
      </c>
      <c r="K60" s="12">
        <v>289418.821</v>
      </c>
      <c r="L60" s="12">
        <v>293412.35800000001</v>
      </c>
      <c r="M60" s="12">
        <v>297369.89799999999</v>
      </c>
      <c r="N60" s="12">
        <v>301251.46600000001</v>
      </c>
      <c r="O60" s="12">
        <v>305047.83399999997</v>
      </c>
      <c r="P60" s="12">
        <v>308755.69300000003</v>
      </c>
      <c r="Q60" s="12">
        <v>312339.016</v>
      </c>
      <c r="R60" s="12">
        <v>315835.19099999999</v>
      </c>
      <c r="S60" s="12">
        <v>319231.35200000001</v>
      </c>
      <c r="T60" s="12">
        <v>322551.66899999999</v>
      </c>
      <c r="U60" s="12">
        <v>325802.48800000001</v>
      </c>
      <c r="V60" s="12">
        <v>328955.00699999998</v>
      </c>
      <c r="W60" s="12">
        <v>332020.859</v>
      </c>
      <c r="X60" s="12">
        <v>335032.05300000001</v>
      </c>
      <c r="Y60" s="12">
        <v>338022.45199999999</v>
      </c>
      <c r="Z60" s="12">
        <v>340945.038</v>
      </c>
      <c r="AA60" s="12">
        <v>343789.43</v>
      </c>
      <c r="AB60" s="12">
        <v>346561.152</v>
      </c>
      <c r="AC60" s="12">
        <v>349266.4</v>
      </c>
      <c r="AD60" s="12">
        <v>351926.06099999999</v>
      </c>
      <c r="AE60" s="12">
        <v>354550.09</v>
      </c>
    </row>
    <row r="61" spans="1:31">
      <c r="A61" t="s">
        <v>19</v>
      </c>
      <c r="B61" t="s">
        <v>29</v>
      </c>
      <c r="C61" t="s">
        <v>51</v>
      </c>
      <c r="D61" t="s">
        <v>117</v>
      </c>
      <c r="E61" t="s">
        <v>118</v>
      </c>
      <c r="F61" s="12">
        <v>374179</v>
      </c>
      <c r="G61" s="12">
        <v>375403.924</v>
      </c>
      <c r="H61" s="12">
        <v>376808.82699999999</v>
      </c>
      <c r="I61" s="12">
        <v>378233.41399999999</v>
      </c>
      <c r="J61" s="12">
        <v>379747.17200000002</v>
      </c>
      <c r="K61" s="12">
        <v>381303.61599999998</v>
      </c>
      <c r="L61" s="12">
        <v>382873.14299999998</v>
      </c>
      <c r="M61" s="12">
        <v>384477.45899999997</v>
      </c>
      <c r="N61" s="12">
        <v>386064.14600000001</v>
      </c>
      <c r="O61" s="12">
        <v>387589.76699999999</v>
      </c>
      <c r="P61" s="12">
        <v>389067.88900000002</v>
      </c>
      <c r="Q61" s="12">
        <v>390490.75599999999</v>
      </c>
      <c r="R61" s="12">
        <v>391879.234</v>
      </c>
      <c r="S61" s="12">
        <v>393201.53399999999</v>
      </c>
      <c r="T61" s="12">
        <v>394517.43599999999</v>
      </c>
      <c r="U61" s="12">
        <v>395839.321</v>
      </c>
      <c r="V61" s="12">
        <v>397055.609</v>
      </c>
      <c r="W61" s="12">
        <v>398193.27</v>
      </c>
      <c r="X61" s="12">
        <v>399318.54800000001</v>
      </c>
      <c r="Y61" s="12">
        <v>400418.91200000001</v>
      </c>
      <c r="Z61" s="12">
        <v>401499.98</v>
      </c>
      <c r="AA61" s="12">
        <v>402517.04599999997</v>
      </c>
      <c r="AB61" s="12">
        <v>403477.473</v>
      </c>
      <c r="AC61" s="12">
        <v>404398.05099999998</v>
      </c>
      <c r="AD61" s="12">
        <v>405294.98200000002</v>
      </c>
      <c r="AE61" s="12">
        <v>406181.32400000002</v>
      </c>
    </row>
    <row r="62" spans="1:31">
      <c r="A62" t="s">
        <v>19</v>
      </c>
      <c r="B62" t="s">
        <v>29</v>
      </c>
      <c r="C62" t="s">
        <v>51</v>
      </c>
      <c r="D62" t="s">
        <v>119</v>
      </c>
      <c r="E62" t="s">
        <v>120</v>
      </c>
      <c r="F62" s="12">
        <v>332210</v>
      </c>
      <c r="G62" s="12">
        <v>332996.24699999997</v>
      </c>
      <c r="H62" s="12">
        <v>333845.58899999998</v>
      </c>
      <c r="I62" s="12">
        <v>334666.30300000001</v>
      </c>
      <c r="J62" s="12">
        <v>335566.89199999999</v>
      </c>
      <c r="K62" s="12">
        <v>336467.39</v>
      </c>
      <c r="L62" s="12">
        <v>337328.41200000001</v>
      </c>
      <c r="M62" s="12">
        <v>338192.54599999997</v>
      </c>
      <c r="N62" s="12">
        <v>339064.73200000002</v>
      </c>
      <c r="O62" s="12">
        <v>339930.16600000003</v>
      </c>
      <c r="P62" s="12">
        <v>340784.364</v>
      </c>
      <c r="Q62" s="12">
        <v>341629.63699999999</v>
      </c>
      <c r="R62" s="12">
        <v>342443.92599999998</v>
      </c>
      <c r="S62" s="12">
        <v>343233.614</v>
      </c>
      <c r="T62" s="12">
        <v>344024.21500000003</v>
      </c>
      <c r="U62" s="12">
        <v>344782.61</v>
      </c>
      <c r="V62" s="12">
        <v>345491.25199999998</v>
      </c>
      <c r="W62" s="12">
        <v>346139.66700000002</v>
      </c>
      <c r="X62" s="12">
        <v>346731.09499999997</v>
      </c>
      <c r="Y62" s="12">
        <v>347290.505</v>
      </c>
      <c r="Z62" s="12">
        <v>347825.245</v>
      </c>
      <c r="AA62" s="12">
        <v>348321.50900000002</v>
      </c>
      <c r="AB62" s="12">
        <v>348795.63400000002</v>
      </c>
      <c r="AC62" s="12">
        <v>349255.70799999998</v>
      </c>
      <c r="AD62" s="12">
        <v>349702.85600000003</v>
      </c>
      <c r="AE62" s="12">
        <v>350145.114</v>
      </c>
    </row>
    <row r="63" spans="1:31">
      <c r="A63" t="s">
        <v>23</v>
      </c>
      <c r="B63" t="s">
        <v>39</v>
      </c>
      <c r="C63" t="s">
        <v>69</v>
      </c>
      <c r="D63" t="s">
        <v>121</v>
      </c>
      <c r="E63" t="s">
        <v>122</v>
      </c>
      <c r="F63" s="12">
        <v>8072</v>
      </c>
      <c r="G63" s="12">
        <v>8436.8979999999992</v>
      </c>
      <c r="H63" s="12">
        <v>8671.8259999999991</v>
      </c>
      <c r="I63" s="12">
        <v>8854.8520000000008</v>
      </c>
      <c r="J63" s="12">
        <v>9026.7810000000009</v>
      </c>
      <c r="K63" s="12">
        <v>9159.1110000000008</v>
      </c>
      <c r="L63" s="12">
        <v>9283.8029999999999</v>
      </c>
      <c r="M63" s="12">
        <v>9392.4660000000003</v>
      </c>
      <c r="N63" s="12">
        <v>9497.9650000000001</v>
      </c>
      <c r="O63" s="12">
        <v>9601.4840000000004</v>
      </c>
      <c r="P63" s="12">
        <v>9700.6260000000002</v>
      </c>
      <c r="Q63" s="12">
        <v>9794.6810000000005</v>
      </c>
      <c r="R63" s="12">
        <v>9886.4449999999997</v>
      </c>
      <c r="S63" s="12">
        <v>9975.027</v>
      </c>
      <c r="T63" s="12">
        <v>10065.213</v>
      </c>
      <c r="U63" s="12">
        <v>10156.129000000001</v>
      </c>
      <c r="V63" s="12">
        <v>10246.273999999999</v>
      </c>
      <c r="W63" s="12">
        <v>10333.727000000001</v>
      </c>
      <c r="X63" s="12">
        <v>10423.445</v>
      </c>
      <c r="Y63" s="12">
        <v>10512.362999999999</v>
      </c>
      <c r="Z63" s="12">
        <v>10601.573</v>
      </c>
      <c r="AA63" s="12">
        <v>10686.217000000001</v>
      </c>
      <c r="AB63" s="12">
        <v>10769.064</v>
      </c>
      <c r="AC63" s="12">
        <v>10851.927</v>
      </c>
      <c r="AD63" s="12">
        <v>10932.797</v>
      </c>
      <c r="AE63" s="12">
        <v>11010.984</v>
      </c>
    </row>
    <row r="64" spans="1:31">
      <c r="A64" t="s">
        <v>25</v>
      </c>
      <c r="B64" t="s">
        <v>43</v>
      </c>
      <c r="C64" t="s">
        <v>61</v>
      </c>
      <c r="D64" t="s">
        <v>123</v>
      </c>
      <c r="E64" t="s">
        <v>124</v>
      </c>
      <c r="F64" s="12">
        <v>547615</v>
      </c>
      <c r="G64" s="12">
        <v>551804.51500000001</v>
      </c>
      <c r="H64" s="12">
        <v>556155.08199999994</v>
      </c>
      <c r="I64" s="12">
        <v>560437.18400000001</v>
      </c>
      <c r="J64" s="12">
        <v>564733.04200000002</v>
      </c>
      <c r="K64" s="12">
        <v>568995.46799999999</v>
      </c>
      <c r="L64" s="12">
        <v>573284.65600000008</v>
      </c>
      <c r="M64" s="12">
        <v>577569.96799999999</v>
      </c>
      <c r="N64" s="12">
        <v>581879.82700000005</v>
      </c>
      <c r="O64" s="12">
        <v>586198.27999999991</v>
      </c>
      <c r="P64" s="12">
        <v>590500.26699999999</v>
      </c>
      <c r="Q64" s="12">
        <v>594769.55099999998</v>
      </c>
      <c r="R64" s="12">
        <v>598974.96900000004</v>
      </c>
      <c r="S64" s="12">
        <v>603129.71900000004</v>
      </c>
      <c r="T64" s="12">
        <v>607182.81300000008</v>
      </c>
      <c r="U64" s="12">
        <v>611127.84299999999</v>
      </c>
      <c r="V64" s="12">
        <v>614932.77599999995</v>
      </c>
      <c r="W64" s="12">
        <v>618595.40100000007</v>
      </c>
      <c r="X64" s="12">
        <v>622120.07399999991</v>
      </c>
      <c r="Y64" s="12">
        <v>625522.61699999997</v>
      </c>
      <c r="Z64" s="12">
        <v>628807.96400000004</v>
      </c>
      <c r="AA64" s="12">
        <v>631980.54700000002</v>
      </c>
      <c r="AB64" s="12">
        <v>635060.24800000002</v>
      </c>
      <c r="AC64" s="12">
        <v>638066.21299999999</v>
      </c>
      <c r="AD64" s="12">
        <v>641021.91799999995</v>
      </c>
      <c r="AE64" s="12">
        <v>643933.35399999993</v>
      </c>
    </row>
    <row r="65" spans="1:31">
      <c r="A65" t="s">
        <v>19</v>
      </c>
      <c r="B65" t="s">
        <v>27</v>
      </c>
      <c r="C65" t="s">
        <v>49</v>
      </c>
      <c r="D65" t="s">
        <v>125</v>
      </c>
      <c r="E65" t="s">
        <v>126</v>
      </c>
      <c r="F65" s="12">
        <v>517773</v>
      </c>
      <c r="G65" s="12">
        <v>519942.08299999998</v>
      </c>
      <c r="H65" s="12">
        <v>522218.13199999998</v>
      </c>
      <c r="I65" s="12">
        <v>524424.82200000004</v>
      </c>
      <c r="J65" s="12">
        <v>526617.54299999995</v>
      </c>
      <c r="K65" s="12">
        <v>528753.18099999998</v>
      </c>
      <c r="L65" s="12">
        <v>530846.18000000005</v>
      </c>
      <c r="M65" s="12">
        <v>532899.34499999997</v>
      </c>
      <c r="N65" s="12">
        <v>535019.04</v>
      </c>
      <c r="O65" s="12">
        <v>537237.03399999999</v>
      </c>
      <c r="P65" s="12">
        <v>539490.23100000003</v>
      </c>
      <c r="Q65" s="12">
        <v>541764.96499999997</v>
      </c>
      <c r="R65" s="12">
        <v>544009.37699999998</v>
      </c>
      <c r="S65" s="12">
        <v>546197.93099999998</v>
      </c>
      <c r="T65" s="12">
        <v>548269.76899999997</v>
      </c>
      <c r="U65" s="12">
        <v>550231.01899999997</v>
      </c>
      <c r="V65" s="12">
        <v>552121.57900000003</v>
      </c>
      <c r="W65" s="12">
        <v>553961.96600000001</v>
      </c>
      <c r="X65" s="12">
        <v>555648.071</v>
      </c>
      <c r="Y65" s="12">
        <v>557205.63800000004</v>
      </c>
      <c r="Z65" s="12">
        <v>558689.25199999998</v>
      </c>
      <c r="AA65" s="12">
        <v>560159.16799999995</v>
      </c>
      <c r="AB65" s="12">
        <v>561636.14800000004</v>
      </c>
      <c r="AC65" s="12">
        <v>563108.45799999998</v>
      </c>
      <c r="AD65" s="12">
        <v>564557.87800000003</v>
      </c>
      <c r="AE65" s="12">
        <v>565971.49699999997</v>
      </c>
    </row>
    <row r="66" spans="1:31">
      <c r="A66" t="s">
        <v>21</v>
      </c>
      <c r="B66" t="s">
        <v>35</v>
      </c>
      <c r="C66" t="s">
        <v>55</v>
      </c>
      <c r="D66" t="s">
        <v>127</v>
      </c>
      <c r="E66" t="s">
        <v>128</v>
      </c>
      <c r="F66" s="12">
        <v>337428</v>
      </c>
      <c r="G66" s="12">
        <v>344661.14</v>
      </c>
      <c r="H66" s="12">
        <v>350559.837</v>
      </c>
      <c r="I66" s="12">
        <v>355887.929</v>
      </c>
      <c r="J66" s="12">
        <v>360998.52299999999</v>
      </c>
      <c r="K66" s="12">
        <v>365714.06099999999</v>
      </c>
      <c r="L66" s="12">
        <v>370238.29100000003</v>
      </c>
      <c r="M66" s="12">
        <v>374519.73599999998</v>
      </c>
      <c r="N66" s="12">
        <v>378870.375</v>
      </c>
      <c r="O66" s="12">
        <v>383291.90399999998</v>
      </c>
      <c r="P66" s="12">
        <v>387716.717</v>
      </c>
      <c r="Q66" s="12">
        <v>392202.875</v>
      </c>
      <c r="R66" s="12">
        <v>396638.929</v>
      </c>
      <c r="S66" s="12">
        <v>401029.076</v>
      </c>
      <c r="T66" s="12">
        <v>405250.98100000003</v>
      </c>
      <c r="U66" s="12">
        <v>409388.696</v>
      </c>
      <c r="V66" s="12">
        <v>413466.10399999999</v>
      </c>
      <c r="W66" s="12">
        <v>417468.19099999999</v>
      </c>
      <c r="X66" s="12">
        <v>421236.89299999998</v>
      </c>
      <c r="Y66" s="12">
        <v>424847.56699999998</v>
      </c>
      <c r="Z66" s="12">
        <v>428386.908</v>
      </c>
      <c r="AA66" s="12">
        <v>431904.16200000001</v>
      </c>
      <c r="AB66" s="12">
        <v>435408.45799999998</v>
      </c>
      <c r="AC66" s="12">
        <v>438892.92499999999</v>
      </c>
      <c r="AD66" s="12">
        <v>442335.29800000001</v>
      </c>
      <c r="AE66" s="12">
        <v>445723.08500000002</v>
      </c>
    </row>
    <row r="67" spans="1:31">
      <c r="A67" t="s">
        <v>23</v>
      </c>
      <c r="B67" t="s">
        <v>39</v>
      </c>
      <c r="C67" t="s">
        <v>69</v>
      </c>
      <c r="D67" t="s">
        <v>129</v>
      </c>
      <c r="E67" t="s">
        <v>130</v>
      </c>
      <c r="F67" s="12">
        <v>376040</v>
      </c>
      <c r="G67" s="12">
        <v>380939.962</v>
      </c>
      <c r="H67" s="12">
        <v>385669.99699999997</v>
      </c>
      <c r="I67" s="12">
        <v>390375.51500000001</v>
      </c>
      <c r="J67" s="12">
        <v>395143.63400000002</v>
      </c>
      <c r="K67" s="12">
        <v>399813.092</v>
      </c>
      <c r="L67" s="12">
        <v>404404.54399999999</v>
      </c>
      <c r="M67" s="12">
        <v>408918.40399999998</v>
      </c>
      <c r="N67" s="12">
        <v>413349.45899999997</v>
      </c>
      <c r="O67" s="12">
        <v>417678.239</v>
      </c>
      <c r="P67" s="12">
        <v>421862.53499999997</v>
      </c>
      <c r="Q67" s="12">
        <v>425914.38</v>
      </c>
      <c r="R67" s="12">
        <v>429832.89899999998</v>
      </c>
      <c r="S67" s="12">
        <v>433642.10499999998</v>
      </c>
      <c r="T67" s="12">
        <v>437416.52500000002</v>
      </c>
      <c r="U67" s="12">
        <v>441150.55900000001</v>
      </c>
      <c r="V67" s="12">
        <v>444813.76299999998</v>
      </c>
      <c r="W67" s="12">
        <v>448406.25300000003</v>
      </c>
      <c r="X67" s="12">
        <v>451990.12300000002</v>
      </c>
      <c r="Y67" s="12">
        <v>455580.65100000001</v>
      </c>
      <c r="Z67" s="12">
        <v>459160.61499999999</v>
      </c>
      <c r="AA67" s="12">
        <v>462687.26400000002</v>
      </c>
      <c r="AB67" s="12">
        <v>466146.34299999999</v>
      </c>
      <c r="AC67" s="12">
        <v>469552.46899999998</v>
      </c>
      <c r="AD67" s="12">
        <v>472916.98300000001</v>
      </c>
      <c r="AE67" s="12">
        <v>476250.05099999998</v>
      </c>
    </row>
    <row r="68" spans="1:31">
      <c r="A68" t="s">
        <v>19</v>
      </c>
      <c r="B68" t="s">
        <v>29</v>
      </c>
      <c r="C68" t="s">
        <v>49</v>
      </c>
      <c r="D68" t="s">
        <v>131</v>
      </c>
      <c r="E68" t="s">
        <v>132</v>
      </c>
      <c r="F68" s="12">
        <v>497874</v>
      </c>
      <c r="G68" s="12">
        <v>497042.94400000002</v>
      </c>
      <c r="H68" s="12">
        <v>496525.01299999998</v>
      </c>
      <c r="I68" s="12">
        <v>496138.261</v>
      </c>
      <c r="J68" s="12">
        <v>495857.65400000004</v>
      </c>
      <c r="K68" s="12">
        <v>495653.98700000008</v>
      </c>
      <c r="L68" s="12">
        <v>495477.78100000002</v>
      </c>
      <c r="M68" s="12">
        <v>495304.10800000001</v>
      </c>
      <c r="N68" s="12">
        <v>495153.09299999999</v>
      </c>
      <c r="O68" s="12">
        <v>494966.66899999999</v>
      </c>
      <c r="P68" s="12">
        <v>494757.41099999996</v>
      </c>
      <c r="Q68" s="12">
        <v>494501.03700000001</v>
      </c>
      <c r="R68" s="12">
        <v>494191.25400000002</v>
      </c>
      <c r="S68" s="12">
        <v>493865.82300000003</v>
      </c>
      <c r="T68" s="12">
        <v>493523.16900000005</v>
      </c>
      <c r="U68" s="12">
        <v>493146.95400000003</v>
      </c>
      <c r="V68" s="12">
        <v>492730.50300000003</v>
      </c>
      <c r="W68" s="12">
        <v>492272.49699999997</v>
      </c>
      <c r="X68" s="12">
        <v>491805.93500000006</v>
      </c>
      <c r="Y68" s="12">
        <v>491328.61100000003</v>
      </c>
      <c r="Z68" s="12">
        <v>490840.99899999995</v>
      </c>
      <c r="AA68" s="12">
        <v>490327.41200000001</v>
      </c>
      <c r="AB68" s="12">
        <v>489777.39299999998</v>
      </c>
      <c r="AC68" s="12">
        <v>489205.68899999995</v>
      </c>
      <c r="AD68" s="12">
        <v>488626.59299999999</v>
      </c>
      <c r="AE68" s="12">
        <v>488048.68599999999</v>
      </c>
    </row>
    <row r="69" spans="1:31">
      <c r="A69" t="s">
        <v>19</v>
      </c>
      <c r="B69" t="s">
        <v>27</v>
      </c>
      <c r="C69" t="s">
        <v>49</v>
      </c>
      <c r="D69" t="s">
        <v>133</v>
      </c>
      <c r="E69" t="s">
        <v>134</v>
      </c>
      <c r="F69" s="12">
        <v>105367</v>
      </c>
      <c r="G69" s="12">
        <v>105406.322</v>
      </c>
      <c r="H69" s="12">
        <v>105502.503</v>
      </c>
      <c r="I69" s="12">
        <v>105604.334</v>
      </c>
      <c r="J69" s="12">
        <v>105724.22199999999</v>
      </c>
      <c r="K69" s="12">
        <v>105863.1</v>
      </c>
      <c r="L69" s="12">
        <v>106022.452</v>
      </c>
      <c r="M69" s="12">
        <v>106182.644</v>
      </c>
      <c r="N69" s="12">
        <v>106321.29399999999</v>
      </c>
      <c r="O69" s="12">
        <v>106440.675</v>
      </c>
      <c r="P69" s="12">
        <v>106556.961</v>
      </c>
      <c r="Q69" s="12">
        <v>106652.08</v>
      </c>
      <c r="R69" s="12">
        <v>106750.88</v>
      </c>
      <c r="S69" s="12">
        <v>106842.09299999999</v>
      </c>
      <c r="T69" s="12">
        <v>106936.981</v>
      </c>
      <c r="U69" s="12">
        <v>107028.446</v>
      </c>
      <c r="V69" s="12">
        <v>107122.587</v>
      </c>
      <c r="W69" s="12">
        <v>107211.458</v>
      </c>
      <c r="X69" s="12">
        <v>107313.962</v>
      </c>
      <c r="Y69" s="12">
        <v>107440.88800000001</v>
      </c>
      <c r="Z69" s="12">
        <v>107567.594</v>
      </c>
      <c r="AA69" s="12">
        <v>107689.20600000001</v>
      </c>
      <c r="AB69" s="12">
        <v>107802.461</v>
      </c>
      <c r="AC69" s="12">
        <v>107905.735</v>
      </c>
      <c r="AD69" s="12">
        <v>108007.102</v>
      </c>
      <c r="AE69" s="12">
        <v>108105.795</v>
      </c>
    </row>
    <row r="70" spans="1:31">
      <c r="A70" t="s">
        <v>21</v>
      </c>
      <c r="B70" t="s">
        <v>33</v>
      </c>
      <c r="C70" t="s">
        <v>53</v>
      </c>
      <c r="D70" t="s">
        <v>135</v>
      </c>
      <c r="E70" t="s">
        <v>136</v>
      </c>
      <c r="F70" s="12">
        <v>252463</v>
      </c>
      <c r="G70" s="12">
        <v>254556.16399999999</v>
      </c>
      <c r="H70" s="12">
        <v>256492.601</v>
      </c>
      <c r="I70" s="12">
        <v>258340.58100000001</v>
      </c>
      <c r="J70" s="12">
        <v>260118.38500000001</v>
      </c>
      <c r="K70" s="12">
        <v>261798.04500000001</v>
      </c>
      <c r="L70" s="12">
        <v>263408.12099999998</v>
      </c>
      <c r="M70" s="12">
        <v>264953.18300000002</v>
      </c>
      <c r="N70" s="12">
        <v>266502.93800000002</v>
      </c>
      <c r="O70" s="12">
        <v>268055.245</v>
      </c>
      <c r="P70" s="12">
        <v>269615.74</v>
      </c>
      <c r="Q70" s="12">
        <v>271188.34899999999</v>
      </c>
      <c r="R70" s="12">
        <v>272742.91100000002</v>
      </c>
      <c r="S70" s="12">
        <v>274285.10800000001</v>
      </c>
      <c r="T70" s="12">
        <v>275802.28000000003</v>
      </c>
      <c r="U70" s="12">
        <v>277296.39600000001</v>
      </c>
      <c r="V70" s="12">
        <v>278786.505</v>
      </c>
      <c r="W70" s="12">
        <v>280261.49</v>
      </c>
      <c r="X70" s="12">
        <v>281704.38099999999</v>
      </c>
      <c r="Y70" s="12">
        <v>283116.43699999998</v>
      </c>
      <c r="Z70" s="12">
        <v>284502.11499999999</v>
      </c>
      <c r="AA70" s="12">
        <v>285875.5</v>
      </c>
      <c r="AB70" s="12">
        <v>287249.18900000001</v>
      </c>
      <c r="AC70" s="12">
        <v>288624.02500000002</v>
      </c>
      <c r="AD70" s="12">
        <v>289994.45400000003</v>
      </c>
      <c r="AE70" s="12">
        <v>291355.32</v>
      </c>
    </row>
    <row r="71" spans="1:31">
      <c r="A71" t="s">
        <v>21</v>
      </c>
      <c r="B71" t="s">
        <v>33</v>
      </c>
      <c r="C71" t="s">
        <v>53</v>
      </c>
      <c r="D71" t="s">
        <v>137</v>
      </c>
      <c r="E71" t="s">
        <v>138</v>
      </c>
      <c r="F71" s="12">
        <v>779804</v>
      </c>
      <c r="G71" s="12">
        <v>782382.09500000009</v>
      </c>
      <c r="H71" s="12">
        <v>785512.93599999999</v>
      </c>
      <c r="I71" s="12">
        <v>788754.65</v>
      </c>
      <c r="J71" s="12">
        <v>792172.9090000001</v>
      </c>
      <c r="K71" s="12">
        <v>795742.43799999985</v>
      </c>
      <c r="L71" s="12">
        <v>799520.67899999989</v>
      </c>
      <c r="M71" s="12">
        <v>803360.10000000009</v>
      </c>
      <c r="N71" s="12">
        <v>807170.68499999994</v>
      </c>
      <c r="O71" s="12">
        <v>810894.31799999997</v>
      </c>
      <c r="P71" s="12">
        <v>814524.90899999999</v>
      </c>
      <c r="Q71" s="12">
        <v>818028.49500000011</v>
      </c>
      <c r="R71" s="12">
        <v>821471.79100000008</v>
      </c>
      <c r="S71" s="12">
        <v>824783.6100000001</v>
      </c>
      <c r="T71" s="12">
        <v>828068.86800000002</v>
      </c>
      <c r="U71" s="12">
        <v>831260.57499999995</v>
      </c>
      <c r="V71" s="12">
        <v>834340.71699999995</v>
      </c>
      <c r="W71" s="12">
        <v>837301.46499999985</v>
      </c>
      <c r="X71" s="12">
        <v>840240.57500000007</v>
      </c>
      <c r="Y71" s="12">
        <v>843172.39299999992</v>
      </c>
      <c r="Z71" s="12">
        <v>846012.86499999999</v>
      </c>
      <c r="AA71" s="12">
        <v>848741.04300000006</v>
      </c>
      <c r="AB71" s="12">
        <v>851366.48399999994</v>
      </c>
      <c r="AC71" s="12">
        <v>853913.353</v>
      </c>
      <c r="AD71" s="12">
        <v>856400.92600000009</v>
      </c>
      <c r="AE71" s="12">
        <v>858852.49300000002</v>
      </c>
    </row>
    <row r="72" spans="1:31">
      <c r="A72" t="s">
        <v>25</v>
      </c>
      <c r="B72" t="s">
        <v>43</v>
      </c>
      <c r="C72" t="s">
        <v>61</v>
      </c>
      <c r="D72" t="s">
        <v>139</v>
      </c>
      <c r="E72" t="s">
        <v>140</v>
      </c>
      <c r="F72" s="12">
        <v>765302</v>
      </c>
      <c r="G72" s="12">
        <v>769796.87300000002</v>
      </c>
      <c r="H72" s="12">
        <v>774557.39099999995</v>
      </c>
      <c r="I72" s="12">
        <v>779279.67400000012</v>
      </c>
      <c r="J72" s="12">
        <v>784115.18900000001</v>
      </c>
      <c r="K72" s="12">
        <v>788967.86199999996</v>
      </c>
      <c r="L72" s="12">
        <v>793881.06299999997</v>
      </c>
      <c r="M72" s="12">
        <v>798834.74</v>
      </c>
      <c r="N72" s="12">
        <v>803920.54299999995</v>
      </c>
      <c r="O72" s="12">
        <v>809127.96999999986</v>
      </c>
      <c r="P72" s="12">
        <v>814356.61599999992</v>
      </c>
      <c r="Q72" s="12">
        <v>819552.11100000003</v>
      </c>
      <c r="R72" s="12">
        <v>824668.19300000009</v>
      </c>
      <c r="S72" s="12">
        <v>829686.84899999993</v>
      </c>
      <c r="T72" s="12">
        <v>834568.44899999991</v>
      </c>
      <c r="U72" s="12">
        <v>839292.54399999999</v>
      </c>
      <c r="V72" s="12">
        <v>843843.99699999997</v>
      </c>
      <c r="W72" s="12">
        <v>848234.446</v>
      </c>
      <c r="X72" s="12">
        <v>852432.45299999998</v>
      </c>
      <c r="Y72" s="12">
        <v>856453.96799999999</v>
      </c>
      <c r="Z72" s="12">
        <v>860333.34200000006</v>
      </c>
      <c r="AA72" s="12">
        <v>864116.98600000003</v>
      </c>
      <c r="AB72" s="12">
        <v>867818.98200000008</v>
      </c>
      <c r="AC72" s="12">
        <v>871421.473</v>
      </c>
      <c r="AD72" s="12">
        <v>874943.7080000001</v>
      </c>
      <c r="AE72" s="12">
        <v>878411.13399999996</v>
      </c>
    </row>
    <row r="73" spans="1:31">
      <c r="A73" t="s">
        <v>19</v>
      </c>
      <c r="B73" t="s">
        <v>31</v>
      </c>
      <c r="C73" t="s">
        <v>45</v>
      </c>
      <c r="D73" t="s">
        <v>141</v>
      </c>
      <c r="E73" t="s">
        <v>142</v>
      </c>
      <c r="F73" s="12">
        <v>304185</v>
      </c>
      <c r="G73" s="12">
        <v>304481.95899999997</v>
      </c>
      <c r="H73" s="12">
        <v>304918.5</v>
      </c>
      <c r="I73" s="12">
        <v>305358.93699999998</v>
      </c>
      <c r="J73" s="12">
        <v>305880.875</v>
      </c>
      <c r="K73" s="12">
        <v>306437.56699999998</v>
      </c>
      <c r="L73" s="12">
        <v>307001.43</v>
      </c>
      <c r="M73" s="12">
        <v>307546.06400000001</v>
      </c>
      <c r="N73" s="12">
        <v>308075.62599999999</v>
      </c>
      <c r="O73" s="12">
        <v>308569.05699999997</v>
      </c>
      <c r="P73" s="12">
        <v>309016.467</v>
      </c>
      <c r="Q73" s="12">
        <v>309418.696</v>
      </c>
      <c r="R73" s="12">
        <v>309799.25099999999</v>
      </c>
      <c r="S73" s="12">
        <v>310128.33600000001</v>
      </c>
      <c r="T73" s="12">
        <v>310441.72600000002</v>
      </c>
      <c r="U73" s="12">
        <v>310769.37800000003</v>
      </c>
      <c r="V73" s="12">
        <v>311087.83</v>
      </c>
      <c r="W73" s="12">
        <v>311400.33100000001</v>
      </c>
      <c r="X73" s="12">
        <v>311720.71899999998</v>
      </c>
      <c r="Y73" s="12">
        <v>312064.24</v>
      </c>
      <c r="Z73" s="12">
        <v>312419.42599999998</v>
      </c>
      <c r="AA73" s="12">
        <v>312761.35100000002</v>
      </c>
      <c r="AB73" s="12">
        <v>313089.23800000001</v>
      </c>
      <c r="AC73" s="12">
        <v>313409.33299999998</v>
      </c>
      <c r="AD73" s="12">
        <v>313725.61300000001</v>
      </c>
      <c r="AE73" s="12">
        <v>314042.08600000001</v>
      </c>
    </row>
    <row r="74" spans="1:31">
      <c r="A74" t="s">
        <v>25</v>
      </c>
      <c r="B74" t="s">
        <v>43</v>
      </c>
      <c r="C74" t="s">
        <v>67</v>
      </c>
      <c r="D74" t="s">
        <v>143</v>
      </c>
      <c r="E74" t="s">
        <v>144</v>
      </c>
      <c r="F74" s="12">
        <v>418269</v>
      </c>
      <c r="G74" s="12">
        <v>419647.19900000002</v>
      </c>
      <c r="H74" s="12">
        <v>421412.255</v>
      </c>
      <c r="I74" s="12">
        <v>423283.23</v>
      </c>
      <c r="J74" s="12">
        <v>425319.43400000001</v>
      </c>
      <c r="K74" s="12">
        <v>427475.83499999996</v>
      </c>
      <c r="L74" s="12">
        <v>429835.56799999997</v>
      </c>
      <c r="M74" s="12">
        <v>432293.73499999999</v>
      </c>
      <c r="N74" s="12">
        <v>434748.47699999996</v>
      </c>
      <c r="O74" s="12">
        <v>437219.609</v>
      </c>
      <c r="P74" s="12">
        <v>439665.45200000005</v>
      </c>
      <c r="Q74" s="12">
        <v>442074.40299999999</v>
      </c>
      <c r="R74" s="12">
        <v>444419.70400000003</v>
      </c>
      <c r="S74" s="12">
        <v>446711.19199999998</v>
      </c>
      <c r="T74" s="12">
        <v>448985.94200000004</v>
      </c>
      <c r="U74" s="12">
        <v>451226.81699999998</v>
      </c>
      <c r="V74" s="12">
        <v>453417.52899999998</v>
      </c>
      <c r="W74" s="12">
        <v>455542.61600000004</v>
      </c>
      <c r="X74" s="12">
        <v>457652.95899999997</v>
      </c>
      <c r="Y74" s="12">
        <v>459739.527</v>
      </c>
      <c r="Z74" s="12">
        <v>461758.06599999999</v>
      </c>
      <c r="AA74" s="12">
        <v>463688.06699999998</v>
      </c>
      <c r="AB74" s="12">
        <v>465527.08899999998</v>
      </c>
      <c r="AC74" s="12">
        <v>467280.32800000004</v>
      </c>
      <c r="AD74" s="12">
        <v>468979.08199999999</v>
      </c>
      <c r="AE74" s="12">
        <v>470656.04400000005</v>
      </c>
    </row>
    <row r="75" spans="1:31">
      <c r="A75" t="s">
        <v>21</v>
      </c>
      <c r="B75" t="s">
        <v>35</v>
      </c>
      <c r="C75" t="s">
        <v>55</v>
      </c>
      <c r="D75" t="s">
        <v>145</v>
      </c>
      <c r="E75" t="s">
        <v>146</v>
      </c>
      <c r="F75" s="12">
        <v>315799</v>
      </c>
      <c r="G75" s="12">
        <v>316264.21500000003</v>
      </c>
      <c r="H75" s="12">
        <v>316986.842</v>
      </c>
      <c r="I75" s="12">
        <v>317819.37800000003</v>
      </c>
      <c r="J75" s="12">
        <v>318731.56199999998</v>
      </c>
      <c r="K75" s="12">
        <v>319703.08</v>
      </c>
      <c r="L75" s="12">
        <v>320670.17200000002</v>
      </c>
      <c r="M75" s="12">
        <v>321655.842</v>
      </c>
      <c r="N75" s="12">
        <v>322667.77100000001</v>
      </c>
      <c r="O75" s="12">
        <v>323662.995</v>
      </c>
      <c r="P75" s="12">
        <v>324629.67700000003</v>
      </c>
      <c r="Q75" s="12">
        <v>325564.53999999998</v>
      </c>
      <c r="R75" s="12">
        <v>326496.86499999999</v>
      </c>
      <c r="S75" s="12">
        <v>327402.47700000001</v>
      </c>
      <c r="T75" s="12">
        <v>328310.59299999999</v>
      </c>
      <c r="U75" s="12">
        <v>329206.09100000001</v>
      </c>
      <c r="V75" s="12">
        <v>330099.05900000001</v>
      </c>
      <c r="W75" s="12">
        <v>330976.576</v>
      </c>
      <c r="X75" s="12">
        <v>331856.04499999998</v>
      </c>
      <c r="Y75" s="12">
        <v>332754.24800000002</v>
      </c>
      <c r="Z75" s="12">
        <v>333675.16899999999</v>
      </c>
      <c r="AA75" s="12">
        <v>334610.05099999998</v>
      </c>
      <c r="AB75" s="12">
        <v>335544.51699999999</v>
      </c>
      <c r="AC75" s="12">
        <v>336489.41700000002</v>
      </c>
      <c r="AD75" s="12">
        <v>337445.46799999999</v>
      </c>
      <c r="AE75" s="12">
        <v>338414.94199999998</v>
      </c>
    </row>
    <row r="76" spans="1:31">
      <c r="A76" t="s">
        <v>23</v>
      </c>
      <c r="B76" t="s">
        <v>39</v>
      </c>
      <c r="C76" t="s">
        <v>69</v>
      </c>
      <c r="D76" t="s">
        <v>147</v>
      </c>
      <c r="E76" t="s">
        <v>148</v>
      </c>
      <c r="F76" s="12">
        <v>342118</v>
      </c>
      <c r="G76" s="12">
        <v>346075.51500000001</v>
      </c>
      <c r="H76" s="12">
        <v>349199.94199999998</v>
      </c>
      <c r="I76" s="12">
        <v>352076.14600000001</v>
      </c>
      <c r="J76" s="12">
        <v>354988.34899999999</v>
      </c>
      <c r="K76" s="12">
        <v>357637.77100000001</v>
      </c>
      <c r="L76" s="12">
        <v>360118.72499999998</v>
      </c>
      <c r="M76" s="12">
        <v>362441.97499999998</v>
      </c>
      <c r="N76" s="12">
        <v>364745.44400000002</v>
      </c>
      <c r="O76" s="12">
        <v>367019.80900000001</v>
      </c>
      <c r="P76" s="12">
        <v>369207.17300000001</v>
      </c>
      <c r="Q76" s="12">
        <v>371320.136</v>
      </c>
      <c r="R76" s="12">
        <v>373375.065</v>
      </c>
      <c r="S76" s="12">
        <v>375388.929</v>
      </c>
      <c r="T76" s="12">
        <v>377444.93699999998</v>
      </c>
      <c r="U76" s="12">
        <v>379503.902</v>
      </c>
      <c r="V76" s="12">
        <v>381551.33899999998</v>
      </c>
      <c r="W76" s="12">
        <v>383576.038</v>
      </c>
      <c r="X76" s="12">
        <v>385626.16899999999</v>
      </c>
      <c r="Y76" s="12">
        <v>387731.74699999997</v>
      </c>
      <c r="Z76" s="12">
        <v>389862.85499999998</v>
      </c>
      <c r="AA76" s="12">
        <v>391978.58100000001</v>
      </c>
      <c r="AB76" s="12">
        <v>394067.03600000002</v>
      </c>
      <c r="AC76" s="12">
        <v>396133.31699999998</v>
      </c>
      <c r="AD76" s="12">
        <v>398193.17200000002</v>
      </c>
      <c r="AE76" s="12">
        <v>400254.09299999999</v>
      </c>
    </row>
    <row r="77" spans="1:31">
      <c r="A77" t="s">
        <v>19</v>
      </c>
      <c r="B77" t="s">
        <v>31</v>
      </c>
      <c r="C77" t="s">
        <v>45</v>
      </c>
      <c r="D77" t="s">
        <v>149</v>
      </c>
      <c r="E77" t="s">
        <v>150</v>
      </c>
      <c r="F77" s="12">
        <v>337115</v>
      </c>
      <c r="G77" s="12">
        <v>338071.71299999999</v>
      </c>
      <c r="H77" s="12">
        <v>339214.859</v>
      </c>
      <c r="I77" s="12">
        <v>340390.81</v>
      </c>
      <c r="J77" s="12">
        <v>341628.64</v>
      </c>
      <c r="K77" s="12">
        <v>342919.55699999997</v>
      </c>
      <c r="L77" s="12">
        <v>344199.299</v>
      </c>
      <c r="M77" s="12">
        <v>345492.21299999999</v>
      </c>
      <c r="N77" s="12">
        <v>346823.22499999998</v>
      </c>
      <c r="O77" s="12">
        <v>348140.78399999999</v>
      </c>
      <c r="P77" s="12">
        <v>349409.42099999997</v>
      </c>
      <c r="Q77" s="12">
        <v>350649.30699999997</v>
      </c>
      <c r="R77" s="12">
        <v>351823.98</v>
      </c>
      <c r="S77" s="12">
        <v>352925.70699999999</v>
      </c>
      <c r="T77" s="12">
        <v>353958.147</v>
      </c>
      <c r="U77" s="12">
        <v>354947.31400000001</v>
      </c>
      <c r="V77" s="12">
        <v>355871.07500000001</v>
      </c>
      <c r="W77" s="12">
        <v>356734.08500000002</v>
      </c>
      <c r="X77" s="12">
        <v>357535.16399999999</v>
      </c>
      <c r="Y77" s="12">
        <v>358292.53499999997</v>
      </c>
      <c r="Z77" s="12">
        <v>359013.70799999998</v>
      </c>
      <c r="AA77" s="12">
        <v>359694.31400000001</v>
      </c>
      <c r="AB77" s="12">
        <v>360320.78</v>
      </c>
      <c r="AC77" s="12">
        <v>360888.31699999998</v>
      </c>
      <c r="AD77" s="12">
        <v>361419.14399999997</v>
      </c>
      <c r="AE77" s="12">
        <v>361933.70799999998</v>
      </c>
    </row>
    <row r="78" spans="1:31">
      <c r="A78" t="s">
        <v>25</v>
      </c>
      <c r="B78" t="s">
        <v>41</v>
      </c>
      <c r="C78" t="s">
        <v>63</v>
      </c>
      <c r="D78" t="s">
        <v>151</v>
      </c>
      <c r="E78" t="s">
        <v>152</v>
      </c>
      <c r="F78" s="12">
        <v>539766</v>
      </c>
      <c r="G78" s="12">
        <v>543642.81500000006</v>
      </c>
      <c r="H78" s="12">
        <v>547868.62199999997</v>
      </c>
      <c r="I78" s="12">
        <v>552135.80300000007</v>
      </c>
      <c r="J78" s="12">
        <v>556574.70900000003</v>
      </c>
      <c r="K78" s="12">
        <v>561146.90700000001</v>
      </c>
      <c r="L78" s="12">
        <v>565809.30799999996</v>
      </c>
      <c r="M78" s="12">
        <v>570563.13899999997</v>
      </c>
      <c r="N78" s="12">
        <v>575388.17099999997</v>
      </c>
      <c r="O78" s="12">
        <v>580239.50199999998</v>
      </c>
      <c r="P78" s="12">
        <v>585092.87700000009</v>
      </c>
      <c r="Q78" s="12">
        <v>589900.55499999993</v>
      </c>
      <c r="R78" s="12">
        <v>594678.94200000004</v>
      </c>
      <c r="S78" s="12">
        <v>599403.33400000003</v>
      </c>
      <c r="T78" s="12">
        <v>604088.02099999995</v>
      </c>
      <c r="U78" s="12">
        <v>608708.049</v>
      </c>
      <c r="V78" s="12">
        <v>613245.00899999996</v>
      </c>
      <c r="W78" s="12">
        <v>617719.15599999996</v>
      </c>
      <c r="X78" s="12">
        <v>622134.24199999997</v>
      </c>
      <c r="Y78" s="12">
        <v>626498.25399999996</v>
      </c>
      <c r="Z78" s="12">
        <v>630781.61600000004</v>
      </c>
      <c r="AA78" s="12">
        <v>634953.28799999994</v>
      </c>
      <c r="AB78" s="12">
        <v>639010.41099999996</v>
      </c>
      <c r="AC78" s="12">
        <v>642970.59499999997</v>
      </c>
      <c r="AD78" s="12">
        <v>646856.10100000002</v>
      </c>
      <c r="AE78" s="12">
        <v>650690.79899999988</v>
      </c>
    </row>
    <row r="79" spans="1:31">
      <c r="A79" t="s">
        <v>23</v>
      </c>
      <c r="B79" t="s">
        <v>39</v>
      </c>
      <c r="C79" t="s">
        <v>69</v>
      </c>
      <c r="D79" t="s">
        <v>153</v>
      </c>
      <c r="E79" t="s">
        <v>154</v>
      </c>
      <c r="F79" s="12">
        <v>324574</v>
      </c>
      <c r="G79" s="12">
        <v>329573.98599999998</v>
      </c>
      <c r="H79" s="12">
        <v>334278.96299999999</v>
      </c>
      <c r="I79" s="12">
        <v>338897.473</v>
      </c>
      <c r="J79" s="12">
        <v>343528.23200000002</v>
      </c>
      <c r="K79" s="12">
        <v>348040.69199999998</v>
      </c>
      <c r="L79" s="12">
        <v>352484.359</v>
      </c>
      <c r="M79" s="12">
        <v>356827.15899999999</v>
      </c>
      <c r="N79" s="12">
        <v>361095.38199999998</v>
      </c>
      <c r="O79" s="12">
        <v>365250.81300000002</v>
      </c>
      <c r="P79" s="12">
        <v>369293.81800000003</v>
      </c>
      <c r="Q79" s="12">
        <v>373210.75099999999</v>
      </c>
      <c r="R79" s="12">
        <v>377021.73100000003</v>
      </c>
      <c r="S79" s="12">
        <v>380733.39500000002</v>
      </c>
      <c r="T79" s="12">
        <v>384405.97100000002</v>
      </c>
      <c r="U79" s="12">
        <v>388035.92599999998</v>
      </c>
      <c r="V79" s="12">
        <v>391605.598</v>
      </c>
      <c r="W79" s="12">
        <v>395108.266</v>
      </c>
      <c r="X79" s="12">
        <v>398579.21600000001</v>
      </c>
      <c r="Y79" s="12">
        <v>402039.261</v>
      </c>
      <c r="Z79" s="12">
        <v>405462.85100000002</v>
      </c>
      <c r="AA79" s="12">
        <v>408826.995</v>
      </c>
      <c r="AB79" s="12">
        <v>412123.755</v>
      </c>
      <c r="AC79" s="12">
        <v>415371.63699999999</v>
      </c>
      <c r="AD79" s="12">
        <v>418573.72100000002</v>
      </c>
      <c r="AE79" s="12">
        <v>421738.57</v>
      </c>
    </row>
    <row r="80" spans="1:31">
      <c r="A80" t="s">
        <v>21</v>
      </c>
      <c r="B80" t="s">
        <v>37</v>
      </c>
      <c r="C80" t="s">
        <v>59</v>
      </c>
      <c r="D80" t="s">
        <v>155</v>
      </c>
      <c r="E80" t="s">
        <v>156</v>
      </c>
      <c r="F80" s="12">
        <v>1431953</v>
      </c>
      <c r="G80" s="12">
        <v>1442686.9719999998</v>
      </c>
      <c r="H80" s="12">
        <v>1453951.6360000002</v>
      </c>
      <c r="I80" s="12">
        <v>1465393.32</v>
      </c>
      <c r="J80" s="12">
        <v>1477272.02</v>
      </c>
      <c r="K80" s="12">
        <v>1489317.098</v>
      </c>
      <c r="L80" s="12">
        <v>1501468.1229999999</v>
      </c>
      <c r="M80" s="12">
        <v>1513708.4239999999</v>
      </c>
      <c r="N80" s="12">
        <v>1526016.4669999997</v>
      </c>
      <c r="O80" s="12">
        <v>1538271.054</v>
      </c>
      <c r="P80" s="12">
        <v>1550486.9680000001</v>
      </c>
      <c r="Q80" s="12">
        <v>1562578.3610000003</v>
      </c>
      <c r="R80" s="12">
        <v>1574599.5249999999</v>
      </c>
      <c r="S80" s="12">
        <v>1586455.3799999997</v>
      </c>
      <c r="T80" s="12">
        <v>1598235.6579999998</v>
      </c>
      <c r="U80" s="12">
        <v>1609883.7279999997</v>
      </c>
      <c r="V80" s="12">
        <v>1621363.97</v>
      </c>
      <c r="W80" s="12">
        <v>1632661.0400000003</v>
      </c>
      <c r="X80" s="12">
        <v>1643848.3640000001</v>
      </c>
      <c r="Y80" s="12">
        <v>1654982.9739999999</v>
      </c>
      <c r="Z80" s="12">
        <v>1666007.392</v>
      </c>
      <c r="AA80" s="12">
        <v>1676833.0720000002</v>
      </c>
      <c r="AB80" s="12">
        <v>1687479.696</v>
      </c>
      <c r="AC80" s="12">
        <v>1697981.3040000002</v>
      </c>
      <c r="AD80" s="12">
        <v>1708434.4680000003</v>
      </c>
      <c r="AE80" s="12">
        <v>1718885.66</v>
      </c>
    </row>
    <row r="81" spans="1:31">
      <c r="A81" t="s">
        <v>19</v>
      </c>
      <c r="B81" t="s">
        <v>27</v>
      </c>
      <c r="C81" t="s">
        <v>49</v>
      </c>
      <c r="D81" t="s">
        <v>157</v>
      </c>
      <c r="E81" t="s">
        <v>158</v>
      </c>
      <c r="F81" s="12">
        <v>200505</v>
      </c>
      <c r="G81" s="12">
        <v>200795.731</v>
      </c>
      <c r="H81" s="12">
        <v>201221.38500000001</v>
      </c>
      <c r="I81" s="12">
        <v>201655.16800000001</v>
      </c>
      <c r="J81" s="12">
        <v>202140.27100000001</v>
      </c>
      <c r="K81" s="12">
        <v>202650.31099999999</v>
      </c>
      <c r="L81" s="12">
        <v>203169.03200000001</v>
      </c>
      <c r="M81" s="12">
        <v>203687.60200000001</v>
      </c>
      <c r="N81" s="12">
        <v>204204.16200000001</v>
      </c>
      <c r="O81" s="12">
        <v>204723.42800000001</v>
      </c>
      <c r="P81" s="12">
        <v>205222.37100000001</v>
      </c>
      <c r="Q81" s="12">
        <v>205688.35399999999</v>
      </c>
      <c r="R81" s="12">
        <v>206129.89600000001</v>
      </c>
      <c r="S81" s="12">
        <v>206558.82500000001</v>
      </c>
      <c r="T81" s="12">
        <v>206974.24799999999</v>
      </c>
      <c r="U81" s="12">
        <v>207380.77499999999</v>
      </c>
      <c r="V81" s="12">
        <v>207778.81</v>
      </c>
      <c r="W81" s="12">
        <v>208182.32800000001</v>
      </c>
      <c r="X81" s="12">
        <v>208598.95600000001</v>
      </c>
      <c r="Y81" s="12">
        <v>209027.79300000001</v>
      </c>
      <c r="Z81" s="12">
        <v>209460.78099999999</v>
      </c>
      <c r="AA81" s="12">
        <v>209888.13699999999</v>
      </c>
      <c r="AB81" s="12">
        <v>210307.88</v>
      </c>
      <c r="AC81" s="12">
        <v>210720.019</v>
      </c>
      <c r="AD81" s="12">
        <v>211125.54300000001</v>
      </c>
      <c r="AE81" s="12">
        <v>211524.63200000001</v>
      </c>
    </row>
    <row r="82" spans="1:31">
      <c r="A82" t="s">
        <v>25</v>
      </c>
      <c r="B82" t="s">
        <v>43</v>
      </c>
      <c r="C82" t="s">
        <v>65</v>
      </c>
      <c r="D82" t="s">
        <v>159</v>
      </c>
      <c r="E82" t="s">
        <v>160</v>
      </c>
      <c r="F82" s="12">
        <v>611332</v>
      </c>
      <c r="G82" s="12">
        <v>616007.96600000001</v>
      </c>
      <c r="H82" s="12">
        <v>620706.76900000009</v>
      </c>
      <c r="I82" s="12">
        <v>625340.14099999995</v>
      </c>
      <c r="J82" s="12">
        <v>629983.58799999999</v>
      </c>
      <c r="K82" s="12">
        <v>634602.54300000006</v>
      </c>
      <c r="L82" s="12">
        <v>639220.04600000009</v>
      </c>
      <c r="M82" s="12">
        <v>643825.88399999996</v>
      </c>
      <c r="N82" s="12">
        <v>648450.12300000002</v>
      </c>
      <c r="O82" s="12">
        <v>653042.48300000001</v>
      </c>
      <c r="P82" s="12">
        <v>657628.74900000007</v>
      </c>
      <c r="Q82" s="12">
        <v>662143.83699999994</v>
      </c>
      <c r="R82" s="12">
        <v>666544.56400000001</v>
      </c>
      <c r="S82" s="12">
        <v>670837.92500000005</v>
      </c>
      <c r="T82" s="12">
        <v>675030.28600000008</v>
      </c>
      <c r="U82" s="12">
        <v>679113.41400000011</v>
      </c>
      <c r="V82" s="12">
        <v>683077.56200000003</v>
      </c>
      <c r="W82" s="12">
        <v>686910.723</v>
      </c>
      <c r="X82" s="12">
        <v>690622.53500000003</v>
      </c>
      <c r="Y82" s="12">
        <v>694229.91200000001</v>
      </c>
      <c r="Z82" s="12">
        <v>697735.29799999995</v>
      </c>
      <c r="AA82" s="12">
        <v>701150.82299999997</v>
      </c>
      <c r="AB82" s="12">
        <v>704483.87300000002</v>
      </c>
      <c r="AC82" s="12">
        <v>707733.53200000012</v>
      </c>
      <c r="AD82" s="12">
        <v>710915.04999999993</v>
      </c>
      <c r="AE82" s="12">
        <v>714037.87899999996</v>
      </c>
    </row>
    <row r="83" spans="1:31">
      <c r="A83" t="s">
        <v>23</v>
      </c>
      <c r="B83" t="s">
        <v>39</v>
      </c>
      <c r="C83" t="s">
        <v>69</v>
      </c>
      <c r="D83" t="s">
        <v>161</v>
      </c>
      <c r="E83" t="s">
        <v>162</v>
      </c>
      <c r="F83" s="12">
        <v>268678</v>
      </c>
      <c r="G83" s="12">
        <v>273748.614</v>
      </c>
      <c r="H83" s="12">
        <v>278258.77100000001</v>
      </c>
      <c r="I83" s="12">
        <v>282566.09999999998</v>
      </c>
      <c r="J83" s="12">
        <v>286829.36300000001</v>
      </c>
      <c r="K83" s="12">
        <v>290878.09499999997</v>
      </c>
      <c r="L83" s="12">
        <v>294804.33899999998</v>
      </c>
      <c r="M83" s="12">
        <v>298580.92300000001</v>
      </c>
      <c r="N83" s="12">
        <v>302309.05200000003</v>
      </c>
      <c r="O83" s="12">
        <v>305980.23499999999</v>
      </c>
      <c r="P83" s="12">
        <v>309551.929</v>
      </c>
      <c r="Q83" s="12">
        <v>313032.00799999997</v>
      </c>
      <c r="R83" s="12">
        <v>316423.185</v>
      </c>
      <c r="S83" s="12">
        <v>319735.136</v>
      </c>
      <c r="T83" s="12">
        <v>322973.16200000001</v>
      </c>
      <c r="U83" s="12">
        <v>326155.64399999997</v>
      </c>
      <c r="V83" s="12">
        <v>329278.60499999998</v>
      </c>
      <c r="W83" s="12">
        <v>332339.68300000002</v>
      </c>
      <c r="X83" s="12">
        <v>335331.99900000001</v>
      </c>
      <c r="Y83" s="12">
        <v>338284.42599999998</v>
      </c>
      <c r="Z83" s="12">
        <v>341196.68099999998</v>
      </c>
      <c r="AA83" s="12">
        <v>344072.636</v>
      </c>
      <c r="AB83" s="12">
        <v>346917.27100000001</v>
      </c>
      <c r="AC83" s="12">
        <v>349735.26899999997</v>
      </c>
      <c r="AD83" s="12">
        <v>352527.51</v>
      </c>
      <c r="AE83" s="12">
        <v>355297.41700000002</v>
      </c>
    </row>
    <row r="84" spans="1:31">
      <c r="A84" t="s">
        <v>23</v>
      </c>
      <c r="B84" t="s">
        <v>39</v>
      </c>
      <c r="C84" t="s">
        <v>69</v>
      </c>
      <c r="D84" t="s">
        <v>163</v>
      </c>
      <c r="E84" t="s">
        <v>164</v>
      </c>
      <c r="F84" s="12">
        <v>263150</v>
      </c>
      <c r="G84" s="12">
        <v>268621.23800000001</v>
      </c>
      <c r="H84" s="12">
        <v>273505.83600000001</v>
      </c>
      <c r="I84" s="12">
        <v>278150.25199999998</v>
      </c>
      <c r="J84" s="12">
        <v>282734.40000000002</v>
      </c>
      <c r="K84" s="12">
        <v>287087.29599999997</v>
      </c>
      <c r="L84" s="12">
        <v>291259.65399999998</v>
      </c>
      <c r="M84" s="12">
        <v>295209.80900000001</v>
      </c>
      <c r="N84" s="12">
        <v>299032.78100000002</v>
      </c>
      <c r="O84" s="12">
        <v>302732.75</v>
      </c>
      <c r="P84" s="12">
        <v>306282.39</v>
      </c>
      <c r="Q84" s="12">
        <v>309684.43599999999</v>
      </c>
      <c r="R84" s="12">
        <v>312956.75900000002</v>
      </c>
      <c r="S84" s="12">
        <v>316129.89899999998</v>
      </c>
      <c r="T84" s="12">
        <v>319245.72499999998</v>
      </c>
      <c r="U84" s="12">
        <v>322314.28100000002</v>
      </c>
      <c r="V84" s="12">
        <v>325365.44400000002</v>
      </c>
      <c r="W84" s="12">
        <v>328405.82299999997</v>
      </c>
      <c r="X84" s="12">
        <v>331440.88699999999</v>
      </c>
      <c r="Y84" s="12">
        <v>334489.83899999998</v>
      </c>
      <c r="Z84" s="12">
        <v>337538.45299999998</v>
      </c>
      <c r="AA84" s="12">
        <v>340577.72899999999</v>
      </c>
      <c r="AB84" s="12">
        <v>343596.87900000002</v>
      </c>
      <c r="AC84" s="12">
        <v>346588.15600000002</v>
      </c>
      <c r="AD84" s="12">
        <v>349536.647</v>
      </c>
      <c r="AE84" s="12">
        <v>352439.038</v>
      </c>
    </row>
    <row r="85" spans="1:31">
      <c r="A85" t="s">
        <v>19</v>
      </c>
      <c r="B85" t="s">
        <v>29</v>
      </c>
      <c r="C85" t="s">
        <v>51</v>
      </c>
      <c r="D85" t="s">
        <v>165</v>
      </c>
      <c r="E85" t="s">
        <v>166</v>
      </c>
      <c r="F85" s="12">
        <v>126354</v>
      </c>
      <c r="G85" s="12">
        <v>126559.82799999999</v>
      </c>
      <c r="H85" s="12">
        <v>126822.442</v>
      </c>
      <c r="I85" s="12">
        <v>127097.992</v>
      </c>
      <c r="J85" s="12">
        <v>127401.337</v>
      </c>
      <c r="K85" s="12">
        <v>127705.12</v>
      </c>
      <c r="L85" s="12">
        <v>128004.97900000001</v>
      </c>
      <c r="M85" s="12">
        <v>128308.148</v>
      </c>
      <c r="N85" s="12">
        <v>128612.527</v>
      </c>
      <c r="O85" s="12">
        <v>128893.537</v>
      </c>
      <c r="P85" s="12">
        <v>129143.52899999999</v>
      </c>
      <c r="Q85" s="12">
        <v>129361.78599999999</v>
      </c>
      <c r="R85" s="12">
        <v>129567.732</v>
      </c>
      <c r="S85" s="12">
        <v>129751.59699999999</v>
      </c>
      <c r="T85" s="12">
        <v>129931.41</v>
      </c>
      <c r="U85" s="12">
        <v>130093.414</v>
      </c>
      <c r="V85" s="12">
        <v>130249.605</v>
      </c>
      <c r="W85" s="12">
        <v>130394.228</v>
      </c>
      <c r="X85" s="12">
        <v>130528.895</v>
      </c>
      <c r="Y85" s="12">
        <v>130662.538</v>
      </c>
      <c r="Z85" s="12">
        <v>130795.50599999999</v>
      </c>
      <c r="AA85" s="12">
        <v>130919.495</v>
      </c>
      <c r="AB85" s="12">
        <v>131029.31</v>
      </c>
      <c r="AC85" s="12">
        <v>131126.17000000001</v>
      </c>
      <c r="AD85" s="12">
        <v>131216.97500000001</v>
      </c>
      <c r="AE85" s="12">
        <v>131304.25200000001</v>
      </c>
    </row>
    <row r="86" spans="1:31">
      <c r="A86" t="s">
        <v>23</v>
      </c>
      <c r="B86" t="s">
        <v>39</v>
      </c>
      <c r="C86" t="s">
        <v>69</v>
      </c>
      <c r="D86" t="s">
        <v>167</v>
      </c>
      <c r="E86" t="s">
        <v>168</v>
      </c>
      <c r="F86" s="12">
        <v>178365</v>
      </c>
      <c r="G86" s="12">
        <v>180479.682</v>
      </c>
      <c r="H86" s="12">
        <v>182005.07199999999</v>
      </c>
      <c r="I86" s="12">
        <v>183361.43799999999</v>
      </c>
      <c r="J86" s="12">
        <v>184685.424</v>
      </c>
      <c r="K86" s="12">
        <v>185799.85800000001</v>
      </c>
      <c r="L86" s="12">
        <v>186780.06</v>
      </c>
      <c r="M86" s="12">
        <v>187601.00099999999</v>
      </c>
      <c r="N86" s="12">
        <v>188386.87599999999</v>
      </c>
      <c r="O86" s="12">
        <v>189144.503</v>
      </c>
      <c r="P86" s="12">
        <v>189874.361</v>
      </c>
      <c r="Q86" s="12">
        <v>190596.04</v>
      </c>
      <c r="R86" s="12">
        <v>191331.177</v>
      </c>
      <c r="S86" s="12">
        <v>192112.734</v>
      </c>
      <c r="T86" s="12">
        <v>192950.77799999999</v>
      </c>
      <c r="U86" s="12">
        <v>193839.76</v>
      </c>
      <c r="V86" s="12">
        <v>194784.44200000001</v>
      </c>
      <c r="W86" s="12">
        <v>195777.84099999999</v>
      </c>
      <c r="X86" s="12">
        <v>196821.52499999999</v>
      </c>
      <c r="Y86" s="12">
        <v>197883.26500000001</v>
      </c>
      <c r="Z86" s="12">
        <v>198936.674</v>
      </c>
      <c r="AA86" s="12">
        <v>199994.40400000001</v>
      </c>
      <c r="AB86" s="12">
        <v>201028.212</v>
      </c>
      <c r="AC86" s="12">
        <v>202034.269</v>
      </c>
      <c r="AD86" s="12">
        <v>203022.88099999999</v>
      </c>
      <c r="AE86" s="12">
        <v>204009.497</v>
      </c>
    </row>
    <row r="87" spans="1:31">
      <c r="A87" t="s">
        <v>25</v>
      </c>
      <c r="B87" t="s">
        <v>41</v>
      </c>
      <c r="C87" t="s">
        <v>67</v>
      </c>
      <c r="D87" t="s">
        <v>169</v>
      </c>
      <c r="E87" t="s">
        <v>170</v>
      </c>
      <c r="F87" s="12">
        <v>1346136</v>
      </c>
      <c r="G87" s="12">
        <v>1353992.9880000001</v>
      </c>
      <c r="H87" s="12">
        <v>1362361.3239999998</v>
      </c>
      <c r="I87" s="12">
        <v>1370793.6680000001</v>
      </c>
      <c r="J87" s="12">
        <v>1379350.398</v>
      </c>
      <c r="K87" s="12">
        <v>1388004.5790000001</v>
      </c>
      <c r="L87" s="12">
        <v>1396698.892</v>
      </c>
      <c r="M87" s="12">
        <v>1405424.1190000002</v>
      </c>
      <c r="N87" s="12">
        <v>1414165.4680000003</v>
      </c>
      <c r="O87" s="12">
        <v>1422774.11</v>
      </c>
      <c r="P87" s="12">
        <v>1431208.49</v>
      </c>
      <c r="Q87" s="12">
        <v>1439423.9760000003</v>
      </c>
      <c r="R87" s="12">
        <v>1447424.4339999999</v>
      </c>
      <c r="S87" s="12">
        <v>1455206.5530000001</v>
      </c>
      <c r="T87" s="12">
        <v>1462904.9119999998</v>
      </c>
      <c r="U87" s="12">
        <v>1470427.426</v>
      </c>
      <c r="V87" s="12">
        <v>1477697.3470000001</v>
      </c>
      <c r="W87" s="12">
        <v>1484798.0670000003</v>
      </c>
      <c r="X87" s="12">
        <v>1491840.7039999999</v>
      </c>
      <c r="Y87" s="12">
        <v>1498847.456</v>
      </c>
      <c r="Z87" s="12">
        <v>1505733.6140000001</v>
      </c>
      <c r="AA87" s="12">
        <v>1512400.996</v>
      </c>
      <c r="AB87" s="12">
        <v>1518864.3039999998</v>
      </c>
      <c r="AC87" s="12">
        <v>1525176.7350000001</v>
      </c>
      <c r="AD87" s="12">
        <v>1531398.8290000001</v>
      </c>
      <c r="AE87" s="12">
        <v>1537559.8679999998</v>
      </c>
    </row>
    <row r="88" spans="1:31">
      <c r="A88" t="s">
        <v>23</v>
      </c>
      <c r="B88" t="s">
        <v>39</v>
      </c>
      <c r="C88" t="s">
        <v>69</v>
      </c>
      <c r="D88" t="s">
        <v>171</v>
      </c>
      <c r="E88" t="s">
        <v>172</v>
      </c>
      <c r="F88" s="12">
        <v>267541</v>
      </c>
      <c r="G88" s="12">
        <v>272248.16600000003</v>
      </c>
      <c r="H88" s="12">
        <v>276044.46299999999</v>
      </c>
      <c r="I88" s="12">
        <v>279518.81599999999</v>
      </c>
      <c r="J88" s="12">
        <v>282964.47899999999</v>
      </c>
      <c r="K88" s="12">
        <v>286143.82900000003</v>
      </c>
      <c r="L88" s="12">
        <v>289153.70899999997</v>
      </c>
      <c r="M88" s="12">
        <v>291982.58399999997</v>
      </c>
      <c r="N88" s="12">
        <v>294762.62400000001</v>
      </c>
      <c r="O88" s="12">
        <v>297479.66899999999</v>
      </c>
      <c r="P88" s="12">
        <v>300123.66700000002</v>
      </c>
      <c r="Q88" s="12">
        <v>302683.08799999999</v>
      </c>
      <c r="R88" s="12">
        <v>305188.64</v>
      </c>
      <c r="S88" s="12">
        <v>307663.15299999999</v>
      </c>
      <c r="T88" s="12">
        <v>310127.86200000002</v>
      </c>
      <c r="U88" s="12">
        <v>312584.3</v>
      </c>
      <c r="V88" s="12">
        <v>315036.27</v>
      </c>
      <c r="W88" s="12">
        <v>317465.46500000003</v>
      </c>
      <c r="X88" s="12">
        <v>319890.64600000001</v>
      </c>
      <c r="Y88" s="12">
        <v>322314.38400000002</v>
      </c>
      <c r="Z88" s="12">
        <v>324729.86800000002</v>
      </c>
      <c r="AA88" s="12">
        <v>327119.42499999999</v>
      </c>
      <c r="AB88" s="12">
        <v>329476.08199999999</v>
      </c>
      <c r="AC88" s="12">
        <v>331795.21000000002</v>
      </c>
      <c r="AD88" s="12">
        <v>334084.76400000002</v>
      </c>
      <c r="AE88" s="12">
        <v>336348.9</v>
      </c>
    </row>
    <row r="89" spans="1:31">
      <c r="A89" t="s">
        <v>23</v>
      </c>
      <c r="B89" t="s">
        <v>39</v>
      </c>
      <c r="C89" t="s">
        <v>69</v>
      </c>
      <c r="D89" t="s">
        <v>173</v>
      </c>
      <c r="E89" t="s">
        <v>174</v>
      </c>
      <c r="F89" s="12">
        <v>246011</v>
      </c>
      <c r="G89" s="12">
        <v>249146.99299999999</v>
      </c>
      <c r="H89" s="12">
        <v>251959.723</v>
      </c>
      <c r="I89" s="12">
        <v>254664.644</v>
      </c>
      <c r="J89" s="12">
        <v>257450.64199999999</v>
      </c>
      <c r="K89" s="12">
        <v>260109.49400000001</v>
      </c>
      <c r="L89" s="12">
        <v>262731.08</v>
      </c>
      <c r="M89" s="12">
        <v>265278.24300000002</v>
      </c>
      <c r="N89" s="12">
        <v>267730.98599999998</v>
      </c>
      <c r="O89" s="12">
        <v>270092.94300000003</v>
      </c>
      <c r="P89" s="12">
        <v>272381.50900000002</v>
      </c>
      <c r="Q89" s="12">
        <v>274596.70199999999</v>
      </c>
      <c r="R89" s="12">
        <v>276757.50199999998</v>
      </c>
      <c r="S89" s="12">
        <v>278835.96100000001</v>
      </c>
      <c r="T89" s="12">
        <v>280919.804</v>
      </c>
      <c r="U89" s="12">
        <v>282977.18</v>
      </c>
      <c r="V89" s="12">
        <v>285000.56300000002</v>
      </c>
      <c r="W89" s="12">
        <v>286909.359</v>
      </c>
      <c r="X89" s="12">
        <v>288818.33899999998</v>
      </c>
      <c r="Y89" s="12">
        <v>290742.25900000002</v>
      </c>
      <c r="Z89" s="12">
        <v>292680.24300000002</v>
      </c>
      <c r="AA89" s="12">
        <v>294577.90999999997</v>
      </c>
      <c r="AB89" s="12">
        <v>296429.83</v>
      </c>
      <c r="AC89" s="12">
        <v>298260.13199999998</v>
      </c>
      <c r="AD89" s="12">
        <v>300080.32900000003</v>
      </c>
      <c r="AE89" s="12">
        <v>301895.89</v>
      </c>
    </row>
    <row r="90" spans="1:31">
      <c r="A90" t="s">
        <v>19</v>
      </c>
      <c r="B90" t="s">
        <v>27</v>
      </c>
      <c r="C90" t="s">
        <v>49</v>
      </c>
      <c r="D90" t="s">
        <v>175</v>
      </c>
      <c r="E90" t="s">
        <v>176</v>
      </c>
      <c r="F90" s="12">
        <v>92590</v>
      </c>
      <c r="G90" s="12">
        <v>92717.260999999999</v>
      </c>
      <c r="H90" s="12">
        <v>92899.232000000004</v>
      </c>
      <c r="I90" s="12">
        <v>93102.441999999995</v>
      </c>
      <c r="J90" s="12">
        <v>93311.983999999997</v>
      </c>
      <c r="K90" s="12">
        <v>93521.445999999996</v>
      </c>
      <c r="L90" s="12">
        <v>93730.392999999996</v>
      </c>
      <c r="M90" s="12">
        <v>93942.692999999999</v>
      </c>
      <c r="N90" s="12">
        <v>94147.153999999995</v>
      </c>
      <c r="O90" s="12">
        <v>94343.202999999994</v>
      </c>
      <c r="P90" s="12">
        <v>94524.843999999997</v>
      </c>
      <c r="Q90" s="12">
        <v>94683.584000000003</v>
      </c>
      <c r="R90" s="12">
        <v>94838.017999999996</v>
      </c>
      <c r="S90" s="12">
        <v>94984.218999999997</v>
      </c>
      <c r="T90" s="12">
        <v>95126.308000000005</v>
      </c>
      <c r="U90" s="12">
        <v>95267.462</v>
      </c>
      <c r="V90" s="12">
        <v>95401.346000000005</v>
      </c>
      <c r="W90" s="12">
        <v>95537.69</v>
      </c>
      <c r="X90" s="12">
        <v>95680.232000000004</v>
      </c>
      <c r="Y90" s="12">
        <v>95823.044999999998</v>
      </c>
      <c r="Z90" s="12">
        <v>95963.240999999995</v>
      </c>
      <c r="AA90" s="12">
        <v>96093.604000000007</v>
      </c>
      <c r="AB90" s="12">
        <v>96214.907000000007</v>
      </c>
      <c r="AC90" s="12">
        <v>96328.504000000001</v>
      </c>
      <c r="AD90" s="12">
        <v>96435.273000000001</v>
      </c>
      <c r="AE90" s="12">
        <v>96536.732999999993</v>
      </c>
    </row>
    <row r="91" spans="1:31">
      <c r="A91" t="s">
        <v>23</v>
      </c>
      <c r="B91" t="s">
        <v>39</v>
      </c>
      <c r="C91" t="s">
        <v>69</v>
      </c>
      <c r="D91" t="s">
        <v>177</v>
      </c>
      <c r="E91" t="s">
        <v>178</v>
      </c>
      <c r="F91" s="12">
        <v>245974</v>
      </c>
      <c r="G91" s="12">
        <v>248643.679</v>
      </c>
      <c r="H91" s="12">
        <v>251513.11</v>
      </c>
      <c r="I91" s="12">
        <v>254479.72700000001</v>
      </c>
      <c r="J91" s="12">
        <v>257539.36499999999</v>
      </c>
      <c r="K91" s="12">
        <v>260702.52799999999</v>
      </c>
      <c r="L91" s="12">
        <v>263897.804</v>
      </c>
      <c r="M91" s="12">
        <v>267138.71500000003</v>
      </c>
      <c r="N91" s="12">
        <v>270414.25300000003</v>
      </c>
      <c r="O91" s="12">
        <v>273684.03999999998</v>
      </c>
      <c r="P91" s="12">
        <v>276939.48599999998</v>
      </c>
      <c r="Q91" s="12">
        <v>280179.8</v>
      </c>
      <c r="R91" s="12">
        <v>283401.39899999998</v>
      </c>
      <c r="S91" s="12">
        <v>286606.52100000001</v>
      </c>
      <c r="T91" s="12">
        <v>289817.413</v>
      </c>
      <c r="U91" s="12">
        <v>293035.69300000003</v>
      </c>
      <c r="V91" s="12">
        <v>296212.99200000003</v>
      </c>
      <c r="W91" s="12">
        <v>299327.02299999999</v>
      </c>
      <c r="X91" s="12">
        <v>302429.99800000002</v>
      </c>
      <c r="Y91" s="12">
        <v>305522.20500000002</v>
      </c>
      <c r="Z91" s="12">
        <v>308620.30900000001</v>
      </c>
      <c r="AA91" s="12">
        <v>311689.93800000002</v>
      </c>
      <c r="AB91" s="12">
        <v>314715.38400000002</v>
      </c>
      <c r="AC91" s="12">
        <v>317711.44699999999</v>
      </c>
      <c r="AD91" s="12">
        <v>320691.614</v>
      </c>
      <c r="AE91" s="12">
        <v>323662.32699999999</v>
      </c>
    </row>
    <row r="92" spans="1:31">
      <c r="A92" t="s">
        <v>21</v>
      </c>
      <c r="B92" t="s">
        <v>35</v>
      </c>
      <c r="C92" t="s">
        <v>55</v>
      </c>
      <c r="D92" t="s">
        <v>179</v>
      </c>
      <c r="E92" t="s">
        <v>180</v>
      </c>
      <c r="F92" s="12">
        <v>187160</v>
      </c>
      <c r="G92" s="12">
        <v>188198.467</v>
      </c>
      <c r="H92" s="12">
        <v>189246.53700000001</v>
      </c>
      <c r="I92" s="12">
        <v>190251.59599999999</v>
      </c>
      <c r="J92" s="12">
        <v>191306.851</v>
      </c>
      <c r="K92" s="12">
        <v>192328.45699999999</v>
      </c>
      <c r="L92" s="12">
        <v>193363.361</v>
      </c>
      <c r="M92" s="12">
        <v>194395.56899999999</v>
      </c>
      <c r="N92" s="12">
        <v>195431.25599999999</v>
      </c>
      <c r="O92" s="12">
        <v>196443.72500000001</v>
      </c>
      <c r="P92" s="12">
        <v>197426.405</v>
      </c>
      <c r="Q92" s="12">
        <v>198392.068</v>
      </c>
      <c r="R92" s="12">
        <v>199324.29300000001</v>
      </c>
      <c r="S92" s="12">
        <v>200214.99</v>
      </c>
      <c r="T92" s="12">
        <v>201078.38500000001</v>
      </c>
      <c r="U92" s="12">
        <v>201911.68799999999</v>
      </c>
      <c r="V92" s="12">
        <v>202698.69500000001</v>
      </c>
      <c r="W92" s="12">
        <v>203455.247</v>
      </c>
      <c r="X92" s="12">
        <v>204184.71299999999</v>
      </c>
      <c r="Y92" s="12">
        <v>204909.35200000001</v>
      </c>
      <c r="Z92" s="12">
        <v>205611.66</v>
      </c>
      <c r="AA92" s="12">
        <v>206278.35399999999</v>
      </c>
      <c r="AB92" s="12">
        <v>206909.88399999999</v>
      </c>
      <c r="AC92" s="12">
        <v>207517.38</v>
      </c>
      <c r="AD92" s="12">
        <v>208106.04699999999</v>
      </c>
      <c r="AE92" s="12">
        <v>208675.72200000001</v>
      </c>
    </row>
    <row r="93" spans="1:31">
      <c r="A93" t="s">
        <v>21</v>
      </c>
      <c r="B93" t="s">
        <v>37</v>
      </c>
      <c r="C93" t="s">
        <v>57</v>
      </c>
      <c r="D93" t="s">
        <v>181</v>
      </c>
      <c r="E93" t="s">
        <v>182</v>
      </c>
      <c r="F93" s="12">
        <v>1154766</v>
      </c>
      <c r="G93" s="12">
        <v>1166404.449</v>
      </c>
      <c r="H93" s="12">
        <v>1178525.78</v>
      </c>
      <c r="I93" s="12">
        <v>1190768.335</v>
      </c>
      <c r="J93" s="12">
        <v>1203208.8400000001</v>
      </c>
      <c r="K93" s="12">
        <v>1215747.548</v>
      </c>
      <c r="L93" s="12">
        <v>1228202.2690000001</v>
      </c>
      <c r="M93" s="12">
        <v>1240659.253</v>
      </c>
      <c r="N93" s="12">
        <v>1253056.173</v>
      </c>
      <c r="O93" s="12">
        <v>1265174.7059999998</v>
      </c>
      <c r="P93" s="12">
        <v>1277223.4270000001</v>
      </c>
      <c r="Q93" s="12">
        <v>1288945.96</v>
      </c>
      <c r="R93" s="12">
        <v>1300422.7249999999</v>
      </c>
      <c r="S93" s="12">
        <v>1311478.2350000001</v>
      </c>
      <c r="T93" s="12">
        <v>1322384.9810000001</v>
      </c>
      <c r="U93" s="12">
        <v>1333022.6700000002</v>
      </c>
      <c r="V93" s="12">
        <v>1343415.7829999998</v>
      </c>
      <c r="W93" s="12">
        <v>1353622.8159999999</v>
      </c>
      <c r="X93" s="12">
        <v>1363856.733</v>
      </c>
      <c r="Y93" s="12">
        <v>1373991.9800000002</v>
      </c>
      <c r="Z93" s="12">
        <v>1383956.7569999998</v>
      </c>
      <c r="AA93" s="12">
        <v>1393694.2580000001</v>
      </c>
      <c r="AB93" s="12">
        <v>1403232.9350000001</v>
      </c>
      <c r="AC93" s="12">
        <v>1412638.2409999999</v>
      </c>
      <c r="AD93" s="12">
        <v>1421955.2180000001</v>
      </c>
      <c r="AE93" s="12">
        <v>1431218.6259999997</v>
      </c>
    </row>
    <row r="94" spans="1:31">
      <c r="A94" t="s">
        <v>23</v>
      </c>
      <c r="B94" t="s">
        <v>39</v>
      </c>
      <c r="C94" t="s">
        <v>69</v>
      </c>
      <c r="D94" t="s">
        <v>183</v>
      </c>
      <c r="E94" t="s">
        <v>184</v>
      </c>
      <c r="F94" s="12">
        <v>292690</v>
      </c>
      <c r="G94" s="12">
        <v>298789.40100000001</v>
      </c>
      <c r="H94" s="12">
        <v>304217.51299999998</v>
      </c>
      <c r="I94" s="12">
        <v>309314.413</v>
      </c>
      <c r="J94" s="12">
        <v>314273.41800000001</v>
      </c>
      <c r="K94" s="12">
        <v>318929.75799999997</v>
      </c>
      <c r="L94" s="12">
        <v>323374.97499999998</v>
      </c>
      <c r="M94" s="12">
        <v>327618.63400000002</v>
      </c>
      <c r="N94" s="12">
        <v>331788.87</v>
      </c>
      <c r="O94" s="12">
        <v>335884.18</v>
      </c>
      <c r="P94" s="12">
        <v>339892.973</v>
      </c>
      <c r="Q94" s="12">
        <v>343815.64899999998</v>
      </c>
      <c r="R94" s="12">
        <v>347641.53700000001</v>
      </c>
      <c r="S94" s="12">
        <v>351356.59100000001</v>
      </c>
      <c r="T94" s="12">
        <v>354956.897</v>
      </c>
      <c r="U94" s="12">
        <v>358451.95400000003</v>
      </c>
      <c r="V94" s="12">
        <v>361857.37400000001</v>
      </c>
      <c r="W94" s="12">
        <v>365157.26</v>
      </c>
      <c r="X94" s="12">
        <v>368331.96600000001</v>
      </c>
      <c r="Y94" s="12">
        <v>371400.17300000001</v>
      </c>
      <c r="Z94" s="12">
        <v>374386.13299999997</v>
      </c>
      <c r="AA94" s="12">
        <v>377308.06900000002</v>
      </c>
      <c r="AB94" s="12">
        <v>380183.79399999999</v>
      </c>
      <c r="AC94" s="12">
        <v>383025.114</v>
      </c>
      <c r="AD94" s="12">
        <v>385835.00799999997</v>
      </c>
      <c r="AE94" s="12">
        <v>388608.11200000002</v>
      </c>
    </row>
    <row r="95" spans="1:31">
      <c r="A95" t="s">
        <v>23</v>
      </c>
      <c r="B95" t="s">
        <v>39</v>
      </c>
      <c r="C95" t="s">
        <v>69</v>
      </c>
      <c r="D95" t="s">
        <v>185</v>
      </c>
      <c r="E95" t="s">
        <v>186</v>
      </c>
      <c r="F95" s="12">
        <v>265568</v>
      </c>
      <c r="G95" s="12">
        <v>270728.43</v>
      </c>
      <c r="H95" s="12">
        <v>275083.34600000002</v>
      </c>
      <c r="I95" s="12">
        <v>279131.152</v>
      </c>
      <c r="J95" s="12">
        <v>283065.11200000002</v>
      </c>
      <c r="K95" s="12">
        <v>286711.67800000001</v>
      </c>
      <c r="L95" s="12">
        <v>290160.85200000001</v>
      </c>
      <c r="M95" s="12">
        <v>293414.55599999998</v>
      </c>
      <c r="N95" s="12">
        <v>296575.01</v>
      </c>
      <c r="O95" s="12">
        <v>299634.81199999998</v>
      </c>
      <c r="P95" s="12">
        <v>302573.38299999997</v>
      </c>
      <c r="Q95" s="12">
        <v>305392.424</v>
      </c>
      <c r="R95" s="12">
        <v>308098.98800000001</v>
      </c>
      <c r="S95" s="12">
        <v>310707.43199999997</v>
      </c>
      <c r="T95" s="12">
        <v>313257.516</v>
      </c>
      <c r="U95" s="12">
        <v>315759.37900000002</v>
      </c>
      <c r="V95" s="12">
        <v>318199.37800000003</v>
      </c>
      <c r="W95" s="12">
        <v>320566.049</v>
      </c>
      <c r="X95" s="12">
        <v>322898.70799999998</v>
      </c>
      <c r="Y95" s="12">
        <v>325225.97600000002</v>
      </c>
      <c r="Z95" s="12">
        <v>327535.95699999999</v>
      </c>
      <c r="AA95" s="12">
        <v>329814.79700000002</v>
      </c>
      <c r="AB95" s="12">
        <v>332054.68400000001</v>
      </c>
      <c r="AC95" s="12">
        <v>334261.359</v>
      </c>
      <c r="AD95" s="12">
        <v>336437.07799999998</v>
      </c>
      <c r="AE95" s="12">
        <v>338586.30699999997</v>
      </c>
    </row>
    <row r="96" spans="1:31">
      <c r="A96" t="s">
        <v>25</v>
      </c>
      <c r="B96" t="s">
        <v>41</v>
      </c>
      <c r="C96" t="s">
        <v>67</v>
      </c>
      <c r="D96" t="s">
        <v>187</v>
      </c>
      <c r="E96" t="s">
        <v>188</v>
      </c>
      <c r="F96" s="12">
        <v>139105</v>
      </c>
      <c r="G96" s="12">
        <v>139451.77299999999</v>
      </c>
      <c r="H96" s="12">
        <v>139922.45199999999</v>
      </c>
      <c r="I96" s="12">
        <v>140451.36799999999</v>
      </c>
      <c r="J96" s="12">
        <v>141016.20600000001</v>
      </c>
      <c r="K96" s="12">
        <v>141645.57800000001</v>
      </c>
      <c r="L96" s="12">
        <v>142290.31299999999</v>
      </c>
      <c r="M96" s="12">
        <v>142988.67300000001</v>
      </c>
      <c r="N96" s="12">
        <v>143709.36300000001</v>
      </c>
      <c r="O96" s="12">
        <v>144439.538</v>
      </c>
      <c r="P96" s="12">
        <v>145166.54199999999</v>
      </c>
      <c r="Q96" s="12">
        <v>145878.90900000001</v>
      </c>
      <c r="R96" s="12">
        <v>146599.16099999999</v>
      </c>
      <c r="S96" s="12">
        <v>147314.62599999999</v>
      </c>
      <c r="T96" s="12">
        <v>148027.484</v>
      </c>
      <c r="U96" s="12">
        <v>148715.47200000001</v>
      </c>
      <c r="V96" s="12">
        <v>149386.07500000001</v>
      </c>
      <c r="W96" s="12">
        <v>150027.717</v>
      </c>
      <c r="X96" s="12">
        <v>150654.20000000001</v>
      </c>
      <c r="Y96" s="12">
        <v>151269.38699999999</v>
      </c>
      <c r="Z96" s="12">
        <v>151873.21400000001</v>
      </c>
      <c r="AA96" s="12">
        <v>152459.087</v>
      </c>
      <c r="AB96" s="12">
        <v>153023.23800000001</v>
      </c>
      <c r="AC96" s="12">
        <v>153569.42000000001</v>
      </c>
      <c r="AD96" s="12">
        <v>154105.785</v>
      </c>
      <c r="AE96" s="12">
        <v>154636.25099999999</v>
      </c>
    </row>
    <row r="97" spans="1:31">
      <c r="A97" t="s">
        <v>23</v>
      </c>
      <c r="B97" t="s">
        <v>39</v>
      </c>
      <c r="C97" t="s">
        <v>69</v>
      </c>
      <c r="D97" t="s">
        <v>189</v>
      </c>
      <c r="E97" t="s">
        <v>190</v>
      </c>
      <c r="F97" s="12">
        <v>221030</v>
      </c>
      <c r="G97" s="12">
        <v>227320.78099999999</v>
      </c>
      <c r="H97" s="12">
        <v>232195.55300000001</v>
      </c>
      <c r="I97" s="12">
        <v>236431.88099999999</v>
      </c>
      <c r="J97" s="12">
        <v>240404.05799999999</v>
      </c>
      <c r="K97" s="12">
        <v>243885.44399999999</v>
      </c>
      <c r="L97" s="12">
        <v>247045.277</v>
      </c>
      <c r="M97" s="12">
        <v>249863.00599999999</v>
      </c>
      <c r="N97" s="12">
        <v>252559.79199999999</v>
      </c>
      <c r="O97" s="12">
        <v>255160.47099999999</v>
      </c>
      <c r="P97" s="12">
        <v>257669.451</v>
      </c>
      <c r="Q97" s="12">
        <v>260112.394</v>
      </c>
      <c r="R97" s="12">
        <v>262507.05900000001</v>
      </c>
      <c r="S97" s="12">
        <v>264875.21899999998</v>
      </c>
      <c r="T97" s="12">
        <v>267228.38500000001</v>
      </c>
      <c r="U97" s="12">
        <v>269589.23599999998</v>
      </c>
      <c r="V97" s="12">
        <v>271975.81300000002</v>
      </c>
      <c r="W97" s="12">
        <v>274377.97600000002</v>
      </c>
      <c r="X97" s="12">
        <v>276773.56300000002</v>
      </c>
      <c r="Y97" s="12">
        <v>279151.12099999998</v>
      </c>
      <c r="Z97" s="12">
        <v>281505.951</v>
      </c>
      <c r="AA97" s="12">
        <v>283839.24300000002</v>
      </c>
      <c r="AB97" s="12">
        <v>286133.022</v>
      </c>
      <c r="AC97" s="12">
        <v>288379.391</v>
      </c>
      <c r="AD97" s="12">
        <v>290574.26699999999</v>
      </c>
      <c r="AE97" s="12">
        <v>292719.533</v>
      </c>
    </row>
    <row r="98" spans="1:31">
      <c r="A98" t="s">
        <v>23</v>
      </c>
      <c r="B98" t="s">
        <v>39</v>
      </c>
      <c r="C98" t="s">
        <v>69</v>
      </c>
      <c r="D98" t="s">
        <v>191</v>
      </c>
      <c r="E98" t="s">
        <v>192</v>
      </c>
      <c r="F98" s="12">
        <v>156190</v>
      </c>
      <c r="G98" s="12">
        <v>157382.89600000001</v>
      </c>
      <c r="H98" s="12">
        <v>158011.4</v>
      </c>
      <c r="I98" s="12">
        <v>158481.818</v>
      </c>
      <c r="J98" s="12">
        <v>158971.73199999999</v>
      </c>
      <c r="K98" s="12">
        <v>159317.432</v>
      </c>
      <c r="L98" s="12">
        <v>159585.64000000001</v>
      </c>
      <c r="M98" s="12">
        <v>159782.44099999999</v>
      </c>
      <c r="N98" s="12">
        <v>160025.78200000001</v>
      </c>
      <c r="O98" s="12">
        <v>160301.19099999999</v>
      </c>
      <c r="P98" s="12">
        <v>160600.80600000001</v>
      </c>
      <c r="Q98" s="12">
        <v>160937.36499999999</v>
      </c>
      <c r="R98" s="12">
        <v>161309.739</v>
      </c>
      <c r="S98" s="12">
        <v>161734.66099999999</v>
      </c>
      <c r="T98" s="12">
        <v>162201.511</v>
      </c>
      <c r="U98" s="12">
        <v>162711.37599999999</v>
      </c>
      <c r="V98" s="12">
        <v>163274.01</v>
      </c>
      <c r="W98" s="12">
        <v>163861.728</v>
      </c>
      <c r="X98" s="12">
        <v>164462.345</v>
      </c>
      <c r="Y98" s="12">
        <v>165088.81899999999</v>
      </c>
      <c r="Z98" s="12">
        <v>165733.81899999999</v>
      </c>
      <c r="AA98" s="12">
        <v>166388.93900000001</v>
      </c>
      <c r="AB98" s="12">
        <v>167049.353</v>
      </c>
      <c r="AC98" s="12">
        <v>167721.54500000001</v>
      </c>
      <c r="AD98" s="12">
        <v>168406.834</v>
      </c>
      <c r="AE98" s="12">
        <v>169106.81200000001</v>
      </c>
    </row>
    <row r="99" spans="1:31">
      <c r="A99" t="s">
        <v>25</v>
      </c>
      <c r="B99" t="s">
        <v>41</v>
      </c>
      <c r="C99" t="s">
        <v>63</v>
      </c>
      <c r="D99" t="s">
        <v>193</v>
      </c>
      <c r="E99" t="s">
        <v>194</v>
      </c>
      <c r="F99" s="12">
        <v>1510354</v>
      </c>
      <c r="G99" s="12">
        <v>1523906.99</v>
      </c>
      <c r="H99" s="12">
        <v>1537926.328</v>
      </c>
      <c r="I99" s="12">
        <v>1551908.02</v>
      </c>
      <c r="J99" s="12">
        <v>1566116.1909999999</v>
      </c>
      <c r="K99" s="12">
        <v>1580271.1089999997</v>
      </c>
      <c r="L99" s="12">
        <v>1594512.7239999999</v>
      </c>
      <c r="M99" s="12">
        <v>1608792.517</v>
      </c>
      <c r="N99" s="12">
        <v>1623208.7449999999</v>
      </c>
      <c r="O99" s="12">
        <v>1637660.139</v>
      </c>
      <c r="P99" s="12">
        <v>1652080.943</v>
      </c>
      <c r="Q99" s="12">
        <v>1666362.0430000001</v>
      </c>
      <c r="R99" s="12">
        <v>1680446.726</v>
      </c>
      <c r="S99" s="12">
        <v>1694343.1570000001</v>
      </c>
      <c r="T99" s="12">
        <v>1708046.3660000002</v>
      </c>
      <c r="U99" s="12">
        <v>1721521.247</v>
      </c>
      <c r="V99" s="12">
        <v>1734749.382</v>
      </c>
      <c r="W99" s="12">
        <v>1747776.2170000002</v>
      </c>
      <c r="X99" s="12">
        <v>1760596.1809999999</v>
      </c>
      <c r="Y99" s="12">
        <v>1773222.277</v>
      </c>
      <c r="Z99" s="12">
        <v>1785630.635</v>
      </c>
      <c r="AA99" s="12">
        <v>1797842.5009999997</v>
      </c>
      <c r="AB99" s="12">
        <v>1809857.71</v>
      </c>
      <c r="AC99" s="12">
        <v>1821705.1969999999</v>
      </c>
      <c r="AD99" s="12">
        <v>1833443.733</v>
      </c>
      <c r="AE99" s="12">
        <v>1845097.7660000001</v>
      </c>
    </row>
    <row r="100" spans="1:31">
      <c r="A100" t="s">
        <v>19</v>
      </c>
      <c r="B100" t="s">
        <v>31</v>
      </c>
      <c r="C100" t="s">
        <v>45</v>
      </c>
      <c r="D100" t="s">
        <v>195</v>
      </c>
      <c r="E100" t="s">
        <v>196</v>
      </c>
      <c r="F100" s="12">
        <v>257710</v>
      </c>
      <c r="G100" s="12">
        <v>258376.204</v>
      </c>
      <c r="H100" s="12">
        <v>258973.85200000001</v>
      </c>
      <c r="I100" s="12">
        <v>259533.67499999999</v>
      </c>
      <c r="J100" s="12">
        <v>260066.85200000001</v>
      </c>
      <c r="K100" s="12">
        <v>260519.4</v>
      </c>
      <c r="L100" s="12">
        <v>260938.85800000001</v>
      </c>
      <c r="M100" s="12">
        <v>261322.96400000001</v>
      </c>
      <c r="N100" s="12">
        <v>261731.06899999999</v>
      </c>
      <c r="O100" s="12">
        <v>262146.96299999999</v>
      </c>
      <c r="P100" s="12">
        <v>262601.76899999997</v>
      </c>
      <c r="Q100" s="12">
        <v>263078.68900000001</v>
      </c>
      <c r="R100" s="12">
        <v>263555.02</v>
      </c>
      <c r="S100" s="12">
        <v>264043.32799999998</v>
      </c>
      <c r="T100" s="12">
        <v>264528.22899999999</v>
      </c>
      <c r="U100" s="12">
        <v>264992.08399999997</v>
      </c>
      <c r="V100" s="12">
        <v>265453.37900000002</v>
      </c>
      <c r="W100" s="12">
        <v>265915.26400000002</v>
      </c>
      <c r="X100" s="12">
        <v>266369.14</v>
      </c>
      <c r="Y100" s="12">
        <v>266781.43599999999</v>
      </c>
      <c r="Z100" s="12">
        <v>267168.36499999999</v>
      </c>
      <c r="AA100" s="12">
        <v>267556.69699999999</v>
      </c>
      <c r="AB100" s="12">
        <v>267959.76400000002</v>
      </c>
      <c r="AC100" s="12">
        <v>268378.13400000002</v>
      </c>
      <c r="AD100" s="12">
        <v>268797.94500000001</v>
      </c>
      <c r="AE100" s="12">
        <v>269220.63400000002</v>
      </c>
    </row>
    <row r="101" spans="1:31">
      <c r="A101" t="s">
        <v>23</v>
      </c>
      <c r="B101" t="s">
        <v>39</v>
      </c>
      <c r="C101" t="s">
        <v>69</v>
      </c>
      <c r="D101" t="s">
        <v>197</v>
      </c>
      <c r="E101" t="s">
        <v>198</v>
      </c>
      <c r="F101" s="12">
        <v>169958</v>
      </c>
      <c r="G101" s="12">
        <v>173687.44</v>
      </c>
      <c r="H101" s="12">
        <v>176952.397</v>
      </c>
      <c r="I101" s="12">
        <v>179971.701</v>
      </c>
      <c r="J101" s="12">
        <v>182865.31200000001</v>
      </c>
      <c r="K101" s="12">
        <v>185557.42800000001</v>
      </c>
      <c r="L101" s="12">
        <v>188113.85699999999</v>
      </c>
      <c r="M101" s="12">
        <v>190528.88</v>
      </c>
      <c r="N101" s="12">
        <v>192900.921</v>
      </c>
      <c r="O101" s="12">
        <v>195244.269</v>
      </c>
      <c r="P101" s="12">
        <v>197568.9</v>
      </c>
      <c r="Q101" s="12">
        <v>199862.97200000001</v>
      </c>
      <c r="R101" s="12">
        <v>202097.394</v>
      </c>
      <c r="S101" s="12">
        <v>204255.85200000001</v>
      </c>
      <c r="T101" s="12">
        <v>206329.274</v>
      </c>
      <c r="U101" s="12">
        <v>208316.94699999999</v>
      </c>
      <c r="V101" s="12">
        <v>210209.992</v>
      </c>
      <c r="W101" s="12">
        <v>212027.432</v>
      </c>
      <c r="X101" s="12">
        <v>213768.93799999999</v>
      </c>
      <c r="Y101" s="12">
        <v>215423.867</v>
      </c>
      <c r="Z101" s="12">
        <v>216997.29800000001</v>
      </c>
      <c r="AA101" s="12">
        <v>218527.45300000001</v>
      </c>
      <c r="AB101" s="12">
        <v>220041.25099999999</v>
      </c>
      <c r="AC101" s="12">
        <v>221541.815</v>
      </c>
      <c r="AD101" s="12">
        <v>223023.98300000001</v>
      </c>
      <c r="AE101" s="12">
        <v>224483.079</v>
      </c>
    </row>
    <row r="102" spans="1:31">
      <c r="A102" t="s">
        <v>19</v>
      </c>
      <c r="B102" t="s">
        <v>31</v>
      </c>
      <c r="C102" t="s">
        <v>45</v>
      </c>
      <c r="D102" t="s">
        <v>199</v>
      </c>
      <c r="E102" t="s">
        <v>200</v>
      </c>
      <c r="F102" s="12">
        <v>431020</v>
      </c>
      <c r="G102" s="12">
        <v>434096.52600000001</v>
      </c>
      <c r="H102" s="12">
        <v>437122.04700000002</v>
      </c>
      <c r="I102" s="12">
        <v>440017.495</v>
      </c>
      <c r="J102" s="12">
        <v>442929.75599999999</v>
      </c>
      <c r="K102" s="12">
        <v>445745.72700000001</v>
      </c>
      <c r="L102" s="12">
        <v>448482.15700000001</v>
      </c>
      <c r="M102" s="12">
        <v>451142.41899999999</v>
      </c>
      <c r="N102" s="12">
        <v>453777.223</v>
      </c>
      <c r="O102" s="12">
        <v>456399.90399999998</v>
      </c>
      <c r="P102" s="12">
        <v>458985.59899999999</v>
      </c>
      <c r="Q102" s="12">
        <v>461537.478</v>
      </c>
      <c r="R102" s="12">
        <v>464048.91499999998</v>
      </c>
      <c r="S102" s="12">
        <v>466502.45</v>
      </c>
      <c r="T102" s="12">
        <v>468913.56199999998</v>
      </c>
      <c r="U102" s="12">
        <v>471291.43599999999</v>
      </c>
      <c r="V102" s="12">
        <v>473594.95500000002</v>
      </c>
      <c r="W102" s="12">
        <v>475860.50099999999</v>
      </c>
      <c r="X102" s="12">
        <v>478071.87400000001</v>
      </c>
      <c r="Y102" s="12">
        <v>480233.413</v>
      </c>
      <c r="Z102" s="12">
        <v>482339.89</v>
      </c>
      <c r="AA102" s="12">
        <v>484397.45199999999</v>
      </c>
      <c r="AB102" s="12">
        <v>486424.533</v>
      </c>
      <c r="AC102" s="12">
        <v>488416.75799999997</v>
      </c>
      <c r="AD102" s="12">
        <v>490383.41</v>
      </c>
      <c r="AE102" s="12">
        <v>492328.592</v>
      </c>
    </row>
    <row r="103" spans="1:31">
      <c r="A103" t="s">
        <v>19</v>
      </c>
      <c r="B103" t="s">
        <v>29</v>
      </c>
      <c r="C103" t="s">
        <v>51</v>
      </c>
      <c r="D103" t="s">
        <v>201</v>
      </c>
      <c r="E103" t="s">
        <v>202</v>
      </c>
      <c r="F103" s="12">
        <v>146407</v>
      </c>
      <c r="G103" s="12">
        <v>146420.726</v>
      </c>
      <c r="H103" s="12">
        <v>146545.91899999999</v>
      </c>
      <c r="I103" s="12">
        <v>146710.731</v>
      </c>
      <c r="J103" s="12">
        <v>146880.06</v>
      </c>
      <c r="K103" s="12">
        <v>147096.147</v>
      </c>
      <c r="L103" s="12">
        <v>147341.41</v>
      </c>
      <c r="M103" s="12">
        <v>147601.193</v>
      </c>
      <c r="N103" s="12">
        <v>147866.45699999999</v>
      </c>
      <c r="O103" s="12">
        <v>148140.28200000001</v>
      </c>
      <c r="P103" s="12">
        <v>148406.386</v>
      </c>
      <c r="Q103" s="12">
        <v>148662.48300000001</v>
      </c>
      <c r="R103" s="12">
        <v>148904.155</v>
      </c>
      <c r="S103" s="12">
        <v>149139.049</v>
      </c>
      <c r="T103" s="12">
        <v>149371.38699999999</v>
      </c>
      <c r="U103" s="12">
        <v>149603.73800000001</v>
      </c>
      <c r="V103" s="12">
        <v>149832.59400000001</v>
      </c>
      <c r="W103" s="12">
        <v>150061.696</v>
      </c>
      <c r="X103" s="12">
        <v>150294.40299999999</v>
      </c>
      <c r="Y103" s="12">
        <v>150534.935</v>
      </c>
      <c r="Z103" s="12">
        <v>150780.14000000001</v>
      </c>
      <c r="AA103" s="12">
        <v>151021.47200000001</v>
      </c>
      <c r="AB103" s="12">
        <v>151258.14300000001</v>
      </c>
      <c r="AC103" s="12">
        <v>151496.39799999999</v>
      </c>
      <c r="AD103" s="12">
        <v>151728.212</v>
      </c>
      <c r="AE103" s="12">
        <v>151953.10699999999</v>
      </c>
    </row>
    <row r="104" spans="1:31">
      <c r="A104" t="s">
        <v>23</v>
      </c>
      <c r="B104" t="s">
        <v>39</v>
      </c>
      <c r="C104" t="s">
        <v>69</v>
      </c>
      <c r="D104" t="s">
        <v>203</v>
      </c>
      <c r="E104" t="s">
        <v>204</v>
      </c>
      <c r="F104" s="12">
        <v>318216</v>
      </c>
      <c r="G104" s="12">
        <v>323684.77100000001</v>
      </c>
      <c r="H104" s="12">
        <v>328076.196</v>
      </c>
      <c r="I104" s="12">
        <v>332030.81400000001</v>
      </c>
      <c r="J104" s="12">
        <v>335842.717</v>
      </c>
      <c r="K104" s="12">
        <v>339302.34</v>
      </c>
      <c r="L104" s="12">
        <v>342512.86499999999</v>
      </c>
      <c r="M104" s="12">
        <v>345424.74200000003</v>
      </c>
      <c r="N104" s="12">
        <v>348192.554</v>
      </c>
      <c r="O104" s="12">
        <v>350830.81199999998</v>
      </c>
      <c r="P104" s="12">
        <v>353322.353</v>
      </c>
      <c r="Q104" s="12">
        <v>355689.761</v>
      </c>
      <c r="R104" s="12">
        <v>357979.68599999999</v>
      </c>
      <c r="S104" s="12">
        <v>360261.42700000003</v>
      </c>
      <c r="T104" s="12">
        <v>362586.09399999998</v>
      </c>
      <c r="U104" s="12">
        <v>364981.56099999999</v>
      </c>
      <c r="V104" s="12">
        <v>367482.32199999999</v>
      </c>
      <c r="W104" s="12">
        <v>370071.179</v>
      </c>
      <c r="X104" s="12">
        <v>372764.054</v>
      </c>
      <c r="Y104" s="12">
        <v>375547.46</v>
      </c>
      <c r="Z104" s="12">
        <v>378381.446</v>
      </c>
      <c r="AA104" s="12">
        <v>381225.266</v>
      </c>
      <c r="AB104" s="12">
        <v>384018.09399999998</v>
      </c>
      <c r="AC104" s="12">
        <v>386745.777</v>
      </c>
      <c r="AD104" s="12">
        <v>389400.571</v>
      </c>
      <c r="AE104" s="12">
        <v>392003.27100000001</v>
      </c>
    </row>
    <row r="105" spans="1:31">
      <c r="A105" t="s">
        <v>19</v>
      </c>
      <c r="B105" t="s">
        <v>29</v>
      </c>
      <c r="C105" t="s">
        <v>47</v>
      </c>
      <c r="D105" t="s">
        <v>205</v>
      </c>
      <c r="E105" t="s">
        <v>206</v>
      </c>
      <c r="F105" s="12">
        <v>1184735</v>
      </c>
      <c r="G105" s="12">
        <v>1188319.1129999999</v>
      </c>
      <c r="H105" s="12">
        <v>1192177.5460000001</v>
      </c>
      <c r="I105" s="12">
        <v>1195913.2590000001</v>
      </c>
      <c r="J105" s="12">
        <v>1199622.2050000001</v>
      </c>
      <c r="K105" s="12">
        <v>1203070.0889999997</v>
      </c>
      <c r="L105" s="12">
        <v>1206409.6880000001</v>
      </c>
      <c r="M105" s="12">
        <v>1209731.0820000002</v>
      </c>
      <c r="N105" s="12">
        <v>1213118.3059999999</v>
      </c>
      <c r="O105" s="12">
        <v>1216562.5719999999</v>
      </c>
      <c r="P105" s="12">
        <v>1219958.4839999999</v>
      </c>
      <c r="Q105" s="12">
        <v>1223306.4440000001</v>
      </c>
      <c r="R105" s="12">
        <v>1226540.2189999998</v>
      </c>
      <c r="S105" s="12">
        <v>1229603.996</v>
      </c>
      <c r="T105" s="12">
        <v>1232449.3400000001</v>
      </c>
      <c r="U105" s="12">
        <v>1235104.4030000002</v>
      </c>
      <c r="V105" s="12">
        <v>1237575.7540000002</v>
      </c>
      <c r="W105" s="12">
        <v>1239970.7760000001</v>
      </c>
      <c r="X105" s="12">
        <v>1242149.7809999997</v>
      </c>
      <c r="Y105" s="12">
        <v>1244131.814</v>
      </c>
      <c r="Z105" s="12">
        <v>1245963.8640000001</v>
      </c>
      <c r="AA105" s="12">
        <v>1247722.757</v>
      </c>
      <c r="AB105" s="12">
        <v>1249452.5319999999</v>
      </c>
      <c r="AC105" s="12">
        <v>1251159.1369999999</v>
      </c>
      <c r="AD105" s="12">
        <v>1252844.2170000002</v>
      </c>
      <c r="AE105" s="12">
        <v>1254503.2819999999</v>
      </c>
    </row>
    <row r="106" spans="1:31">
      <c r="A106" t="s">
        <v>19</v>
      </c>
      <c r="B106" t="s">
        <v>31</v>
      </c>
      <c r="C106" t="s">
        <v>45</v>
      </c>
      <c r="D106" t="s">
        <v>207</v>
      </c>
      <c r="E106" t="s">
        <v>208</v>
      </c>
      <c r="F106" s="12">
        <v>766399</v>
      </c>
      <c r="G106" s="12">
        <v>773053.26399999997</v>
      </c>
      <c r="H106" s="12">
        <v>778979.571</v>
      </c>
      <c r="I106" s="12">
        <v>784458.80200000003</v>
      </c>
      <c r="J106" s="12">
        <v>789587.57700000005</v>
      </c>
      <c r="K106" s="12">
        <v>794214.51699999999</v>
      </c>
      <c r="L106" s="12">
        <v>798477.34100000001</v>
      </c>
      <c r="M106" s="12">
        <v>802481.49600000004</v>
      </c>
      <c r="N106" s="12">
        <v>806686.03500000003</v>
      </c>
      <c r="O106" s="12">
        <v>811243.00399999996</v>
      </c>
      <c r="P106" s="12">
        <v>816015.76599999995</v>
      </c>
      <c r="Q106" s="12">
        <v>820988.73100000003</v>
      </c>
      <c r="R106" s="12">
        <v>825992.68799999997</v>
      </c>
      <c r="S106" s="12">
        <v>831015.38100000005</v>
      </c>
      <c r="T106" s="12">
        <v>835778.59400000004</v>
      </c>
      <c r="U106" s="12">
        <v>840365.30900000001</v>
      </c>
      <c r="V106" s="12">
        <v>844872.19400000002</v>
      </c>
      <c r="W106" s="12">
        <v>849256.68700000003</v>
      </c>
      <c r="X106" s="12">
        <v>853237.74399999995</v>
      </c>
      <c r="Y106" s="12">
        <v>856819.89800000004</v>
      </c>
      <c r="Z106" s="12">
        <v>860181.05799999996</v>
      </c>
      <c r="AA106" s="12">
        <v>863536.43099999998</v>
      </c>
      <c r="AB106" s="12">
        <v>866979.505</v>
      </c>
      <c r="AC106" s="12">
        <v>870500.87899999996</v>
      </c>
      <c r="AD106" s="12">
        <v>874052.10800000001</v>
      </c>
      <c r="AE106" s="12">
        <v>877581.08600000001</v>
      </c>
    </row>
    <row r="107" spans="1:31">
      <c r="A107" t="s">
        <v>21</v>
      </c>
      <c r="B107" t="s">
        <v>33</v>
      </c>
      <c r="C107" t="s">
        <v>57</v>
      </c>
      <c r="D107" t="s">
        <v>209</v>
      </c>
      <c r="E107" t="s">
        <v>210</v>
      </c>
      <c r="F107" s="12">
        <v>337653</v>
      </c>
      <c r="G107" s="12">
        <v>342325.87099999998</v>
      </c>
      <c r="H107" s="12">
        <v>346103.78200000001</v>
      </c>
      <c r="I107" s="12">
        <v>349508.57299999997</v>
      </c>
      <c r="J107" s="12">
        <v>352675.72100000002</v>
      </c>
      <c r="K107" s="12">
        <v>355546.89299999998</v>
      </c>
      <c r="L107" s="12">
        <v>358218.13400000002</v>
      </c>
      <c r="M107" s="12">
        <v>360677.87199999997</v>
      </c>
      <c r="N107" s="12">
        <v>363154.326</v>
      </c>
      <c r="O107" s="12">
        <v>365737.81900000002</v>
      </c>
      <c r="P107" s="12">
        <v>368392.93</v>
      </c>
      <c r="Q107" s="12">
        <v>371130.73599999998</v>
      </c>
      <c r="R107" s="12">
        <v>373915.02399999998</v>
      </c>
      <c r="S107" s="12">
        <v>376720.31</v>
      </c>
      <c r="T107" s="12">
        <v>379488.90299999999</v>
      </c>
      <c r="U107" s="12">
        <v>382194.587</v>
      </c>
      <c r="V107" s="12">
        <v>384847.52299999999</v>
      </c>
      <c r="W107" s="12">
        <v>387500.592</v>
      </c>
      <c r="X107" s="12">
        <v>390086.67200000002</v>
      </c>
      <c r="Y107" s="12">
        <v>392495.24099999998</v>
      </c>
      <c r="Z107" s="12">
        <v>394757.40899999999</v>
      </c>
      <c r="AA107" s="12">
        <v>397004.58799999999</v>
      </c>
      <c r="AB107" s="12">
        <v>399282.70799999998</v>
      </c>
      <c r="AC107" s="12">
        <v>401589.45500000002</v>
      </c>
      <c r="AD107" s="12">
        <v>403885.98300000001</v>
      </c>
      <c r="AE107" s="12">
        <v>406155.587</v>
      </c>
    </row>
    <row r="108" spans="1:31">
      <c r="A108" t="s">
        <v>21</v>
      </c>
      <c r="B108" t="s">
        <v>33</v>
      </c>
      <c r="C108" t="s">
        <v>57</v>
      </c>
      <c r="D108" t="s">
        <v>211</v>
      </c>
      <c r="E108" t="s">
        <v>212</v>
      </c>
      <c r="F108" s="12">
        <v>667905</v>
      </c>
      <c r="G108" s="12">
        <v>672679.98800000001</v>
      </c>
      <c r="H108" s="12">
        <v>677827.80200000003</v>
      </c>
      <c r="I108" s="12">
        <v>682894.14299999992</v>
      </c>
      <c r="J108" s="12">
        <v>687928.0689999999</v>
      </c>
      <c r="K108" s="12">
        <v>692890.05599999998</v>
      </c>
      <c r="L108" s="12">
        <v>697888.50400000007</v>
      </c>
      <c r="M108" s="12">
        <v>702936.99400000006</v>
      </c>
      <c r="N108" s="12">
        <v>708089.87599999993</v>
      </c>
      <c r="O108" s="12">
        <v>713304.00300000003</v>
      </c>
      <c r="P108" s="12">
        <v>718581.87599999993</v>
      </c>
      <c r="Q108" s="12">
        <v>723839.68799999997</v>
      </c>
      <c r="R108" s="12">
        <v>729022.90399999998</v>
      </c>
      <c r="S108" s="12">
        <v>734109.81099999999</v>
      </c>
      <c r="T108" s="12">
        <v>739021.82200000004</v>
      </c>
      <c r="U108" s="12">
        <v>743785.7350000001</v>
      </c>
      <c r="V108" s="12">
        <v>748431.38800000004</v>
      </c>
      <c r="W108" s="12">
        <v>752930.679</v>
      </c>
      <c r="X108" s="12">
        <v>757183.39299999992</v>
      </c>
      <c r="Y108" s="12">
        <v>761277.70899999992</v>
      </c>
      <c r="Z108" s="12">
        <v>765273.85399999993</v>
      </c>
      <c r="AA108" s="12">
        <v>769200.18700000015</v>
      </c>
      <c r="AB108" s="12">
        <v>773086.13900000008</v>
      </c>
      <c r="AC108" s="12">
        <v>776915.91399999999</v>
      </c>
      <c r="AD108" s="12">
        <v>780684.80900000001</v>
      </c>
      <c r="AE108" s="12">
        <v>784392.51400000008</v>
      </c>
    </row>
    <row r="109" spans="1:31">
      <c r="A109" t="s">
        <v>23</v>
      </c>
      <c r="B109" t="s">
        <v>39</v>
      </c>
      <c r="C109" t="s">
        <v>69</v>
      </c>
      <c r="D109" t="s">
        <v>213</v>
      </c>
      <c r="E109" t="s">
        <v>214</v>
      </c>
      <c r="F109" s="12">
        <v>291933</v>
      </c>
      <c r="G109" s="12">
        <v>296981.86499999999</v>
      </c>
      <c r="H109" s="12">
        <v>301540.68</v>
      </c>
      <c r="I109" s="12">
        <v>305945.04599999997</v>
      </c>
      <c r="J109" s="12">
        <v>310334.342</v>
      </c>
      <c r="K109" s="12">
        <v>314547.18099999998</v>
      </c>
      <c r="L109" s="12">
        <v>318671.64</v>
      </c>
      <c r="M109" s="12">
        <v>322644.31900000002</v>
      </c>
      <c r="N109" s="12">
        <v>326541.054</v>
      </c>
      <c r="O109" s="12">
        <v>330339.50900000002</v>
      </c>
      <c r="P109" s="12">
        <v>334020.64299999998</v>
      </c>
      <c r="Q109" s="12">
        <v>337582.31900000002</v>
      </c>
      <c r="R109" s="12">
        <v>341049.15899999999</v>
      </c>
      <c r="S109" s="12">
        <v>344425.26699999999</v>
      </c>
      <c r="T109" s="12">
        <v>347746.06699999998</v>
      </c>
      <c r="U109" s="12">
        <v>351009.21299999999</v>
      </c>
      <c r="V109" s="12">
        <v>354213.36499999999</v>
      </c>
      <c r="W109" s="12">
        <v>357355.94</v>
      </c>
      <c r="X109" s="12">
        <v>360464.06599999999</v>
      </c>
      <c r="Y109" s="12">
        <v>363547.47899999999</v>
      </c>
      <c r="Z109" s="12">
        <v>366587.15399999998</v>
      </c>
      <c r="AA109" s="12">
        <v>369577.46799999999</v>
      </c>
      <c r="AB109" s="12">
        <v>372518.80800000002</v>
      </c>
      <c r="AC109" s="12">
        <v>375419.62199999997</v>
      </c>
      <c r="AD109" s="12">
        <v>378289.97200000001</v>
      </c>
      <c r="AE109" s="12">
        <v>381132.06699999998</v>
      </c>
    </row>
    <row r="110" spans="1:31">
      <c r="A110" t="s">
        <v>21</v>
      </c>
      <c r="B110" t="s">
        <v>33</v>
      </c>
      <c r="C110" t="s">
        <v>57</v>
      </c>
      <c r="D110" t="s">
        <v>215</v>
      </c>
      <c r="E110" t="s">
        <v>216</v>
      </c>
      <c r="F110" s="12">
        <v>731516</v>
      </c>
      <c r="G110" s="12">
        <v>736371.69299999997</v>
      </c>
      <c r="H110" s="12">
        <v>741408.07699999993</v>
      </c>
      <c r="I110" s="12">
        <v>746283.11800000002</v>
      </c>
      <c r="J110" s="12">
        <v>751063.71199999994</v>
      </c>
      <c r="K110" s="12">
        <v>755772.30299999996</v>
      </c>
      <c r="L110" s="12">
        <v>760458.44799999997</v>
      </c>
      <c r="M110" s="12">
        <v>765145.34899999993</v>
      </c>
      <c r="N110" s="12">
        <v>769861.09399999992</v>
      </c>
      <c r="O110" s="12">
        <v>774596.96200000006</v>
      </c>
      <c r="P110" s="12">
        <v>779321.75899999996</v>
      </c>
      <c r="Q110" s="12">
        <v>783952.65799999994</v>
      </c>
      <c r="R110" s="12">
        <v>788485.21400000004</v>
      </c>
      <c r="S110" s="12">
        <v>792867.18500000006</v>
      </c>
      <c r="T110" s="12">
        <v>797105.47000000009</v>
      </c>
      <c r="U110" s="12">
        <v>801165.34399999992</v>
      </c>
      <c r="V110" s="12">
        <v>805052.67700000003</v>
      </c>
      <c r="W110" s="12">
        <v>808791.51600000006</v>
      </c>
      <c r="X110" s="12">
        <v>812397.39600000007</v>
      </c>
      <c r="Y110" s="12">
        <v>815839.79799999995</v>
      </c>
      <c r="Z110" s="12">
        <v>819156.97400000005</v>
      </c>
      <c r="AA110" s="12">
        <v>822393.18900000001</v>
      </c>
      <c r="AB110" s="12">
        <v>825560.7209999999</v>
      </c>
      <c r="AC110" s="12">
        <v>828661.51</v>
      </c>
      <c r="AD110" s="12">
        <v>831684.27399999986</v>
      </c>
      <c r="AE110" s="12">
        <v>834656.326</v>
      </c>
    </row>
    <row r="111" spans="1:31">
      <c r="A111" t="s">
        <v>19</v>
      </c>
      <c r="B111" t="s">
        <v>29</v>
      </c>
      <c r="C111" t="s">
        <v>51</v>
      </c>
      <c r="D111" t="s">
        <v>217</v>
      </c>
      <c r="E111" t="s">
        <v>218</v>
      </c>
      <c r="F111" s="12">
        <v>473073</v>
      </c>
      <c r="G111" s="12">
        <v>476146.28</v>
      </c>
      <c r="H111" s="12">
        <v>478793.38900000002</v>
      </c>
      <c r="I111" s="12">
        <v>481214.989</v>
      </c>
      <c r="J111" s="12">
        <v>483509.31900000002</v>
      </c>
      <c r="K111" s="12">
        <v>485571.25599999999</v>
      </c>
      <c r="L111" s="12">
        <v>487457.24699999997</v>
      </c>
      <c r="M111" s="12">
        <v>489234.71399999998</v>
      </c>
      <c r="N111" s="12">
        <v>491149.60700000002</v>
      </c>
      <c r="O111" s="12">
        <v>493280.99</v>
      </c>
      <c r="P111" s="12">
        <v>495577.95899999997</v>
      </c>
      <c r="Q111" s="12">
        <v>498015.935</v>
      </c>
      <c r="R111" s="12">
        <v>500502.78100000002</v>
      </c>
      <c r="S111" s="12">
        <v>503025.29300000001</v>
      </c>
      <c r="T111" s="12">
        <v>505455.05300000001</v>
      </c>
      <c r="U111" s="12">
        <v>507811.12599999999</v>
      </c>
      <c r="V111" s="12">
        <v>510142.00199999998</v>
      </c>
      <c r="W111" s="12">
        <v>512437.95899999997</v>
      </c>
      <c r="X111" s="12">
        <v>514572.26799999998</v>
      </c>
      <c r="Y111" s="12">
        <v>516506.34899999999</v>
      </c>
      <c r="Z111" s="12">
        <v>518287.83899999998</v>
      </c>
      <c r="AA111" s="12">
        <v>520071.511</v>
      </c>
      <c r="AB111" s="12">
        <v>521885.66600000003</v>
      </c>
      <c r="AC111" s="12">
        <v>523715.30900000001</v>
      </c>
      <c r="AD111" s="12">
        <v>525533.97400000005</v>
      </c>
      <c r="AE111" s="12">
        <v>527321.66799999995</v>
      </c>
    </row>
    <row r="112" spans="1:31">
      <c r="A112" t="s">
        <v>21</v>
      </c>
      <c r="B112" t="s">
        <v>37</v>
      </c>
      <c r="C112" t="s">
        <v>57</v>
      </c>
      <c r="D112" t="s">
        <v>219</v>
      </c>
      <c r="E112" t="s">
        <v>220</v>
      </c>
      <c r="F112" s="12">
        <v>210962</v>
      </c>
      <c r="G112" s="12">
        <v>214619.166</v>
      </c>
      <c r="H112" s="12">
        <v>217752.655</v>
      </c>
      <c r="I112" s="12">
        <v>220636.43</v>
      </c>
      <c r="J112" s="12">
        <v>223465.56099999999</v>
      </c>
      <c r="K112" s="12">
        <v>226133.72200000001</v>
      </c>
      <c r="L112" s="12">
        <v>228656.26199999999</v>
      </c>
      <c r="M112" s="12">
        <v>231039.3</v>
      </c>
      <c r="N112" s="12">
        <v>233373.84700000001</v>
      </c>
      <c r="O112" s="12">
        <v>235686.18799999999</v>
      </c>
      <c r="P112" s="12">
        <v>237934.503</v>
      </c>
      <c r="Q112" s="12">
        <v>240142.05100000001</v>
      </c>
      <c r="R112" s="12">
        <v>242310.62100000001</v>
      </c>
      <c r="S112" s="12">
        <v>244424.21100000001</v>
      </c>
      <c r="T112" s="12">
        <v>246515.83900000001</v>
      </c>
      <c r="U112" s="12">
        <v>248582.522</v>
      </c>
      <c r="V112" s="12">
        <v>250610.80799999999</v>
      </c>
      <c r="W112" s="12">
        <v>252620.49299999999</v>
      </c>
      <c r="X112" s="12">
        <v>254614.098</v>
      </c>
      <c r="Y112" s="12">
        <v>256580.959</v>
      </c>
      <c r="Z112" s="12">
        <v>258540.11799999999</v>
      </c>
      <c r="AA112" s="12">
        <v>260482.33300000001</v>
      </c>
      <c r="AB112" s="12">
        <v>262410.27899999998</v>
      </c>
      <c r="AC112" s="12">
        <v>264330.31099999999</v>
      </c>
      <c r="AD112" s="12">
        <v>266236.48800000001</v>
      </c>
      <c r="AE112" s="12">
        <v>268125.37900000002</v>
      </c>
    </row>
    <row r="113" spans="1:31">
      <c r="A113" t="s">
        <v>19</v>
      </c>
      <c r="B113" t="s">
        <v>29</v>
      </c>
      <c r="C113" t="s">
        <v>47</v>
      </c>
      <c r="D113" t="s">
        <v>221</v>
      </c>
      <c r="E113" t="s">
        <v>222</v>
      </c>
      <c r="F113" s="12">
        <v>520215</v>
      </c>
      <c r="G113" s="12">
        <v>528374.277</v>
      </c>
      <c r="H113" s="12">
        <v>534938.42200000002</v>
      </c>
      <c r="I113" s="12">
        <v>540776.28099999996</v>
      </c>
      <c r="J113" s="12">
        <v>546119.91700000002</v>
      </c>
      <c r="K113" s="12">
        <v>550711.84299999999</v>
      </c>
      <c r="L113" s="12">
        <v>554815.25300000003</v>
      </c>
      <c r="M113" s="12">
        <v>558509.73300000001</v>
      </c>
      <c r="N113" s="12">
        <v>562265.89</v>
      </c>
      <c r="O113" s="12">
        <v>566191.27599999995</v>
      </c>
      <c r="P113" s="12">
        <v>570216.56200000003</v>
      </c>
      <c r="Q113" s="12">
        <v>574336.73699999996</v>
      </c>
      <c r="R113" s="12">
        <v>578441.12</v>
      </c>
      <c r="S113" s="12">
        <v>582527.03399999999</v>
      </c>
      <c r="T113" s="12">
        <v>586427.30799999996</v>
      </c>
      <c r="U113" s="12">
        <v>590218.85199999996</v>
      </c>
      <c r="V113" s="12">
        <v>593992.821</v>
      </c>
      <c r="W113" s="12">
        <v>597756.06999999995</v>
      </c>
      <c r="X113" s="12">
        <v>601280.77399999998</v>
      </c>
      <c r="Y113" s="12">
        <v>604521.72</v>
      </c>
      <c r="Z113" s="12">
        <v>607596.52099999995</v>
      </c>
      <c r="AA113" s="12">
        <v>610702.86399999994</v>
      </c>
      <c r="AB113" s="12">
        <v>613884.69900000002</v>
      </c>
      <c r="AC113" s="12">
        <v>617109.826</v>
      </c>
      <c r="AD113" s="12">
        <v>620320.26</v>
      </c>
      <c r="AE113" s="12">
        <v>623482.85499999998</v>
      </c>
    </row>
    <row r="114" spans="1:31">
      <c r="A114" t="s">
        <v>25</v>
      </c>
      <c r="B114" t="s">
        <v>41</v>
      </c>
      <c r="C114" t="s">
        <v>63</v>
      </c>
      <c r="D114" t="s">
        <v>223</v>
      </c>
      <c r="E114" t="s">
        <v>224</v>
      </c>
      <c r="F114" s="12">
        <v>274015</v>
      </c>
      <c r="G114" s="12">
        <v>276811.67800000001</v>
      </c>
      <c r="H114" s="12">
        <v>279602.27899999998</v>
      </c>
      <c r="I114" s="12">
        <v>282386.59899999999</v>
      </c>
      <c r="J114" s="12">
        <v>285216.30599999998</v>
      </c>
      <c r="K114" s="12">
        <v>288031.47600000002</v>
      </c>
      <c r="L114" s="12">
        <v>290829.58600000001</v>
      </c>
      <c r="M114" s="12">
        <v>293596.685</v>
      </c>
      <c r="N114" s="12">
        <v>296366.34100000001</v>
      </c>
      <c r="O114" s="12">
        <v>299122.31900000002</v>
      </c>
      <c r="P114" s="12">
        <v>301860.88799999998</v>
      </c>
      <c r="Q114" s="12">
        <v>304568.984</v>
      </c>
      <c r="R114" s="12">
        <v>307265.11700000003</v>
      </c>
      <c r="S114" s="12">
        <v>309932.37699999998</v>
      </c>
      <c r="T114" s="12">
        <v>312570.53700000001</v>
      </c>
      <c r="U114" s="12">
        <v>315176.96399999998</v>
      </c>
      <c r="V114" s="12">
        <v>317756.446</v>
      </c>
      <c r="W114" s="12">
        <v>320306.80699999997</v>
      </c>
      <c r="X114" s="12">
        <v>322833.37400000001</v>
      </c>
      <c r="Y114" s="12">
        <v>325330.92300000001</v>
      </c>
      <c r="Z114" s="12">
        <v>327802.28899999999</v>
      </c>
      <c r="AA114" s="12">
        <v>330240.158</v>
      </c>
      <c r="AB114" s="12">
        <v>332644.61599999998</v>
      </c>
      <c r="AC114" s="12">
        <v>335034.66399999999</v>
      </c>
      <c r="AD114" s="12">
        <v>337412.64399999997</v>
      </c>
      <c r="AE114" s="12">
        <v>339780.16800000001</v>
      </c>
    </row>
    <row r="115" spans="1:31">
      <c r="A115" t="s">
        <v>23</v>
      </c>
      <c r="B115" t="s">
        <v>39</v>
      </c>
      <c r="C115" t="s">
        <v>69</v>
      </c>
      <c r="D115" t="s">
        <v>225</v>
      </c>
      <c r="E115" t="s">
        <v>226</v>
      </c>
      <c r="F115" s="12">
        <v>203515</v>
      </c>
      <c r="G115" s="12">
        <v>206331.51699999999</v>
      </c>
      <c r="H115" s="12">
        <v>208815.601</v>
      </c>
      <c r="I115" s="12">
        <v>211186.943</v>
      </c>
      <c r="J115" s="12">
        <v>213603.77799999999</v>
      </c>
      <c r="K115" s="12">
        <v>215910.52</v>
      </c>
      <c r="L115" s="12">
        <v>218151.53599999999</v>
      </c>
      <c r="M115" s="12">
        <v>220308.87400000001</v>
      </c>
      <c r="N115" s="12">
        <v>222434.212</v>
      </c>
      <c r="O115" s="12">
        <v>224481.27900000001</v>
      </c>
      <c r="P115" s="12">
        <v>226435.89499999999</v>
      </c>
      <c r="Q115" s="12">
        <v>228336.26300000001</v>
      </c>
      <c r="R115" s="12">
        <v>230147.35399999999</v>
      </c>
      <c r="S115" s="12">
        <v>231910.163</v>
      </c>
      <c r="T115" s="12">
        <v>233653.53400000001</v>
      </c>
      <c r="U115" s="12">
        <v>235357.94899999999</v>
      </c>
      <c r="V115" s="12">
        <v>237034.81400000001</v>
      </c>
      <c r="W115" s="12">
        <v>238669.02100000001</v>
      </c>
      <c r="X115" s="12">
        <v>240310.845</v>
      </c>
      <c r="Y115" s="12">
        <v>241984.641</v>
      </c>
      <c r="Z115" s="12">
        <v>243655.33799999999</v>
      </c>
      <c r="AA115" s="12">
        <v>245306.022</v>
      </c>
      <c r="AB115" s="12">
        <v>246934.22099999999</v>
      </c>
      <c r="AC115" s="12">
        <v>248546.69399999999</v>
      </c>
      <c r="AD115" s="12">
        <v>250152.99299999999</v>
      </c>
      <c r="AE115" s="12">
        <v>251758.03099999999</v>
      </c>
    </row>
    <row r="116" spans="1:31">
      <c r="A116" t="s">
        <v>19</v>
      </c>
      <c r="B116" t="s">
        <v>27</v>
      </c>
      <c r="C116" t="s">
        <v>49</v>
      </c>
      <c r="D116" t="s">
        <v>227</v>
      </c>
      <c r="E116" t="s">
        <v>228</v>
      </c>
      <c r="F116" s="12">
        <v>139119</v>
      </c>
      <c r="G116" s="12">
        <v>139778.55100000001</v>
      </c>
      <c r="H116" s="12">
        <v>140351.40700000001</v>
      </c>
      <c r="I116" s="12">
        <v>140859.758</v>
      </c>
      <c r="J116" s="12">
        <v>141368.99400000001</v>
      </c>
      <c r="K116" s="12">
        <v>141831.535</v>
      </c>
      <c r="L116" s="12">
        <v>142257.60999999999</v>
      </c>
      <c r="M116" s="12">
        <v>142660.201</v>
      </c>
      <c r="N116" s="12">
        <v>143081.53700000001</v>
      </c>
      <c r="O116" s="12">
        <v>143522.40900000001</v>
      </c>
      <c r="P116" s="12">
        <v>143983.15700000001</v>
      </c>
      <c r="Q116" s="12">
        <v>144452.49799999999</v>
      </c>
      <c r="R116" s="12">
        <v>144927.266</v>
      </c>
      <c r="S116" s="12">
        <v>145404.48499999999</v>
      </c>
      <c r="T116" s="12">
        <v>145877.53899999999</v>
      </c>
      <c r="U116" s="12">
        <v>146348.37</v>
      </c>
      <c r="V116" s="12">
        <v>146810.35</v>
      </c>
      <c r="W116" s="12">
        <v>147263.63399999999</v>
      </c>
      <c r="X116" s="12">
        <v>147682.576</v>
      </c>
      <c r="Y116" s="12">
        <v>148070.64000000001</v>
      </c>
      <c r="Z116" s="12">
        <v>148437.14600000001</v>
      </c>
      <c r="AA116" s="12">
        <v>148791.084</v>
      </c>
      <c r="AB116" s="12">
        <v>149141.20000000001</v>
      </c>
      <c r="AC116" s="12">
        <v>149485.299</v>
      </c>
      <c r="AD116" s="12">
        <v>149822.58600000001</v>
      </c>
      <c r="AE116" s="12">
        <v>150152.66500000001</v>
      </c>
    </row>
    <row r="117" spans="1:31">
      <c r="A117" t="s">
        <v>21</v>
      </c>
      <c r="B117" t="s">
        <v>41</v>
      </c>
      <c r="C117" t="s">
        <v>57</v>
      </c>
      <c r="D117" t="s">
        <v>229</v>
      </c>
      <c r="E117" t="s">
        <v>230</v>
      </c>
      <c r="F117" s="12">
        <v>259245</v>
      </c>
      <c r="G117" s="12">
        <v>262847.766</v>
      </c>
      <c r="H117" s="12">
        <v>266360.50099999999</v>
      </c>
      <c r="I117" s="12">
        <v>269830.90999999997</v>
      </c>
      <c r="J117" s="12">
        <v>273289.57</v>
      </c>
      <c r="K117" s="12">
        <v>276690.13699999999</v>
      </c>
      <c r="L117" s="12">
        <v>280033.33600000001</v>
      </c>
      <c r="M117" s="12">
        <v>283292.95199999999</v>
      </c>
      <c r="N117" s="12">
        <v>286466.19900000002</v>
      </c>
      <c r="O117" s="12">
        <v>289532.95</v>
      </c>
      <c r="P117" s="12">
        <v>292508.505</v>
      </c>
      <c r="Q117" s="12">
        <v>295329.79300000001</v>
      </c>
      <c r="R117" s="12">
        <v>298015.78600000002</v>
      </c>
      <c r="S117" s="12">
        <v>300594.196</v>
      </c>
      <c r="T117" s="12">
        <v>303107.495</v>
      </c>
      <c r="U117" s="12">
        <v>305549.712</v>
      </c>
      <c r="V117" s="12">
        <v>307923.10200000001</v>
      </c>
      <c r="W117" s="12">
        <v>310238.29800000001</v>
      </c>
      <c r="X117" s="12">
        <v>312551.90299999999</v>
      </c>
      <c r="Y117" s="12">
        <v>314873.90100000001</v>
      </c>
      <c r="Z117" s="12">
        <v>317194.22899999999</v>
      </c>
      <c r="AA117" s="12">
        <v>319479.43099999998</v>
      </c>
      <c r="AB117" s="12">
        <v>321721.43199999997</v>
      </c>
      <c r="AC117" s="12">
        <v>323929.43900000001</v>
      </c>
      <c r="AD117" s="12">
        <v>326117.62699999998</v>
      </c>
      <c r="AE117" s="12">
        <v>328291.70699999999</v>
      </c>
    </row>
    <row r="118" spans="1:31">
      <c r="A118" t="s">
        <v>19</v>
      </c>
      <c r="B118" t="s">
        <v>27</v>
      </c>
      <c r="C118" t="s">
        <v>49</v>
      </c>
      <c r="D118" t="s">
        <v>231</v>
      </c>
      <c r="E118" t="s">
        <v>232</v>
      </c>
      <c r="F118" s="12">
        <v>289835</v>
      </c>
      <c r="G118" s="12">
        <v>293027.70400000003</v>
      </c>
      <c r="H118" s="12">
        <v>295390.35700000002</v>
      </c>
      <c r="I118" s="12">
        <v>297348.33199999999</v>
      </c>
      <c r="J118" s="12">
        <v>299129.13900000002</v>
      </c>
      <c r="K118" s="12">
        <v>300533.46500000003</v>
      </c>
      <c r="L118" s="12">
        <v>301700.04300000001</v>
      </c>
      <c r="M118" s="12">
        <v>302729.212</v>
      </c>
      <c r="N118" s="12">
        <v>303895.005</v>
      </c>
      <c r="O118" s="12">
        <v>305287.07699999999</v>
      </c>
      <c r="P118" s="12">
        <v>306845.31900000002</v>
      </c>
      <c r="Q118" s="12">
        <v>308592.35200000001</v>
      </c>
      <c r="R118" s="12">
        <v>310388.97200000001</v>
      </c>
      <c r="S118" s="12">
        <v>312221.71500000003</v>
      </c>
      <c r="T118" s="12">
        <v>313928.98599999998</v>
      </c>
      <c r="U118" s="12">
        <v>315565.04300000001</v>
      </c>
      <c r="V118" s="12">
        <v>317152.78200000001</v>
      </c>
      <c r="W118" s="12">
        <v>318673.36800000002</v>
      </c>
      <c r="X118" s="12">
        <v>319961.35100000002</v>
      </c>
      <c r="Y118" s="12">
        <v>321011.16899999999</v>
      </c>
      <c r="Z118" s="12">
        <v>321940.24200000003</v>
      </c>
      <c r="AA118" s="12">
        <v>322898.16600000003</v>
      </c>
      <c r="AB118" s="12">
        <v>323915.22700000001</v>
      </c>
      <c r="AC118" s="12">
        <v>324967.33799999999</v>
      </c>
      <c r="AD118" s="12">
        <v>326020.83600000001</v>
      </c>
      <c r="AE118" s="12">
        <v>327054.69099999999</v>
      </c>
    </row>
    <row r="119" spans="1:31">
      <c r="A119" t="s">
        <v>23</v>
      </c>
      <c r="B119" t="s">
        <v>39</v>
      </c>
      <c r="C119" t="s">
        <v>69</v>
      </c>
      <c r="D119" t="s">
        <v>233</v>
      </c>
      <c r="E119" t="s">
        <v>234</v>
      </c>
      <c r="F119" s="12">
        <v>324322</v>
      </c>
      <c r="G119" s="12">
        <v>333581.50300000003</v>
      </c>
      <c r="H119" s="12">
        <v>340736.39199999999</v>
      </c>
      <c r="I119" s="12">
        <v>347067.81599999999</v>
      </c>
      <c r="J119" s="12">
        <v>353102.04399999999</v>
      </c>
      <c r="K119" s="12">
        <v>358485.10700000002</v>
      </c>
      <c r="L119" s="12">
        <v>363422.08600000001</v>
      </c>
      <c r="M119" s="12">
        <v>367942.58899999998</v>
      </c>
      <c r="N119" s="12">
        <v>372341.87400000001</v>
      </c>
      <c r="O119" s="12">
        <v>376623.83899999998</v>
      </c>
      <c r="P119" s="12">
        <v>380771.35600000003</v>
      </c>
      <c r="Q119" s="12">
        <v>384793.41800000001</v>
      </c>
      <c r="R119" s="12">
        <v>388700.49900000001</v>
      </c>
      <c r="S119" s="12">
        <v>392513.83100000001</v>
      </c>
      <c r="T119" s="12">
        <v>396257.33299999998</v>
      </c>
      <c r="U119" s="12">
        <v>399938.734</v>
      </c>
      <c r="V119" s="12">
        <v>403557.799</v>
      </c>
      <c r="W119" s="12">
        <v>407108.29100000003</v>
      </c>
      <c r="X119" s="12">
        <v>410617.37099999998</v>
      </c>
      <c r="Y119" s="12">
        <v>414086.13799999998</v>
      </c>
      <c r="Z119" s="12">
        <v>417507.39600000001</v>
      </c>
      <c r="AA119" s="12">
        <v>420876.87300000002</v>
      </c>
      <c r="AB119" s="12">
        <v>424182.41899999999</v>
      </c>
      <c r="AC119" s="12">
        <v>427425.538</v>
      </c>
      <c r="AD119" s="12">
        <v>430604.20199999999</v>
      </c>
      <c r="AE119" s="12">
        <v>433717.174</v>
      </c>
    </row>
    <row r="120" spans="1:31">
      <c r="A120" t="s">
        <v>21</v>
      </c>
      <c r="B120" t="s">
        <v>37</v>
      </c>
      <c r="C120" t="s">
        <v>59</v>
      </c>
      <c r="D120" t="s">
        <v>235</v>
      </c>
      <c r="E120" t="s">
        <v>236</v>
      </c>
      <c r="F120" s="12">
        <v>877710</v>
      </c>
      <c r="G120" s="12">
        <v>883745.54800000007</v>
      </c>
      <c r="H120" s="12">
        <v>889813.38600000006</v>
      </c>
      <c r="I120" s="12">
        <v>895884.23800000013</v>
      </c>
      <c r="J120" s="12">
        <v>902033.3879999998</v>
      </c>
      <c r="K120" s="12">
        <v>908069.74</v>
      </c>
      <c r="L120" s="12">
        <v>914069.61699999997</v>
      </c>
      <c r="M120" s="12">
        <v>920078.13600000006</v>
      </c>
      <c r="N120" s="12">
        <v>926152.55700000003</v>
      </c>
      <c r="O120" s="12">
        <v>932247.34</v>
      </c>
      <c r="P120" s="12">
        <v>938322.20600000001</v>
      </c>
      <c r="Q120" s="12">
        <v>944353.86</v>
      </c>
      <c r="R120" s="12">
        <v>950254.91399999999</v>
      </c>
      <c r="S120" s="12">
        <v>956020.45700000017</v>
      </c>
      <c r="T120" s="12">
        <v>961644.97100000014</v>
      </c>
      <c r="U120" s="12">
        <v>967150.39400000009</v>
      </c>
      <c r="V120" s="12">
        <v>972515.93400000001</v>
      </c>
      <c r="W120" s="12">
        <v>977744.25399999996</v>
      </c>
      <c r="X120" s="12">
        <v>982829.72100000002</v>
      </c>
      <c r="Y120" s="12">
        <v>987802.83799999999</v>
      </c>
      <c r="Z120" s="12">
        <v>992660.29</v>
      </c>
      <c r="AA120" s="12">
        <v>997403.49100000004</v>
      </c>
      <c r="AB120" s="12">
        <v>1002037.1639999999</v>
      </c>
      <c r="AC120" s="12">
        <v>1006581.1240000001</v>
      </c>
      <c r="AD120" s="12">
        <v>1011073.1969999999</v>
      </c>
      <c r="AE120" s="12">
        <v>1015532.2610000001</v>
      </c>
    </row>
    <row r="121" spans="1:31">
      <c r="A121" t="s">
        <v>19</v>
      </c>
      <c r="B121" t="s">
        <v>31</v>
      </c>
      <c r="C121" t="s">
        <v>45</v>
      </c>
      <c r="D121" t="s">
        <v>237</v>
      </c>
      <c r="E121" t="s">
        <v>238</v>
      </c>
      <c r="F121" s="12">
        <v>159804</v>
      </c>
      <c r="G121" s="12">
        <v>159885.25</v>
      </c>
      <c r="H121" s="12">
        <v>160026.48499999999</v>
      </c>
      <c r="I121" s="12">
        <v>160189.427</v>
      </c>
      <c r="J121" s="12">
        <v>160377.48199999999</v>
      </c>
      <c r="K121" s="12">
        <v>160587.11600000001</v>
      </c>
      <c r="L121" s="12">
        <v>160799.008</v>
      </c>
      <c r="M121" s="12">
        <v>161002.07500000001</v>
      </c>
      <c r="N121" s="12">
        <v>161203.44099999999</v>
      </c>
      <c r="O121" s="12">
        <v>161400.182</v>
      </c>
      <c r="P121" s="12">
        <v>161561.307</v>
      </c>
      <c r="Q121" s="12">
        <v>161705.834</v>
      </c>
      <c r="R121" s="12">
        <v>161845.52100000001</v>
      </c>
      <c r="S121" s="12">
        <v>161978.76500000001</v>
      </c>
      <c r="T121" s="12">
        <v>162111.02299999999</v>
      </c>
      <c r="U121" s="12">
        <v>162234.212</v>
      </c>
      <c r="V121" s="12">
        <v>162356.99600000001</v>
      </c>
      <c r="W121" s="12">
        <v>162476.04399999999</v>
      </c>
      <c r="X121" s="12">
        <v>162612.33199999999</v>
      </c>
      <c r="Y121" s="12">
        <v>162757.685</v>
      </c>
      <c r="Z121" s="12">
        <v>162916.48699999999</v>
      </c>
      <c r="AA121" s="12">
        <v>163071.93400000001</v>
      </c>
      <c r="AB121" s="12">
        <v>163218.39499999999</v>
      </c>
      <c r="AC121" s="12">
        <v>163360.18</v>
      </c>
      <c r="AD121" s="12">
        <v>163501.54399999999</v>
      </c>
      <c r="AE121" s="12">
        <v>163645.978</v>
      </c>
    </row>
    <row r="122" spans="1:31">
      <c r="A122" t="s">
        <v>19</v>
      </c>
      <c r="B122" t="s">
        <v>31</v>
      </c>
      <c r="C122" t="s">
        <v>45</v>
      </c>
      <c r="D122" t="s">
        <v>239</v>
      </c>
      <c r="E122" t="s">
        <v>240</v>
      </c>
      <c r="F122" s="12">
        <v>169247</v>
      </c>
      <c r="G122" s="12">
        <v>169767.23199999999</v>
      </c>
      <c r="H122" s="12">
        <v>170332.62700000001</v>
      </c>
      <c r="I122" s="12">
        <v>170905.23</v>
      </c>
      <c r="J122" s="12">
        <v>171504.29</v>
      </c>
      <c r="K122" s="12">
        <v>172071.734</v>
      </c>
      <c r="L122" s="12">
        <v>172636.34400000001</v>
      </c>
      <c r="M122" s="12">
        <v>173192.84599999999</v>
      </c>
      <c r="N122" s="12">
        <v>173736.079</v>
      </c>
      <c r="O122" s="12">
        <v>174242.829</v>
      </c>
      <c r="P122" s="12">
        <v>174708.42800000001</v>
      </c>
      <c r="Q122" s="12">
        <v>175132.92199999999</v>
      </c>
      <c r="R122" s="12">
        <v>175533.07199999999</v>
      </c>
      <c r="S122" s="12">
        <v>175902.09299999999</v>
      </c>
      <c r="T122" s="12">
        <v>176252.02900000001</v>
      </c>
      <c r="U122" s="12">
        <v>176588.23800000001</v>
      </c>
      <c r="V122" s="12">
        <v>176915.69699999999</v>
      </c>
      <c r="W122" s="12">
        <v>177232.21</v>
      </c>
      <c r="X122" s="12">
        <v>177538.93799999999</v>
      </c>
      <c r="Y122" s="12">
        <v>177863.02100000001</v>
      </c>
      <c r="Z122" s="12">
        <v>178179.864</v>
      </c>
      <c r="AA122" s="12">
        <v>178477.04</v>
      </c>
      <c r="AB122" s="12">
        <v>178757.514</v>
      </c>
      <c r="AC122" s="12">
        <v>179023.83900000001</v>
      </c>
      <c r="AD122" s="12">
        <v>179283.54300000001</v>
      </c>
      <c r="AE122" s="12">
        <v>179537.179</v>
      </c>
    </row>
    <row r="123" spans="1:31">
      <c r="A123" t="s">
        <v>25</v>
      </c>
      <c r="B123" t="s">
        <v>43</v>
      </c>
      <c r="C123" t="s">
        <v>61</v>
      </c>
      <c r="D123" t="s">
        <v>241</v>
      </c>
      <c r="E123" t="s">
        <v>242</v>
      </c>
      <c r="F123" s="12">
        <v>208154</v>
      </c>
      <c r="G123" s="12">
        <v>209904.11900000001</v>
      </c>
      <c r="H123" s="12">
        <v>211768.68799999999</v>
      </c>
      <c r="I123" s="12">
        <v>213692.36199999999</v>
      </c>
      <c r="J123" s="12">
        <v>215650.00700000001</v>
      </c>
      <c r="K123" s="12">
        <v>217625.37599999999</v>
      </c>
      <c r="L123" s="12">
        <v>219643.16099999999</v>
      </c>
      <c r="M123" s="12">
        <v>221667.10800000001</v>
      </c>
      <c r="N123" s="12">
        <v>223691.44399999999</v>
      </c>
      <c r="O123" s="12">
        <v>225699.72399999999</v>
      </c>
      <c r="P123" s="12">
        <v>227698.696</v>
      </c>
      <c r="Q123" s="12">
        <v>229658.53</v>
      </c>
      <c r="R123" s="12">
        <v>231584.59</v>
      </c>
      <c r="S123" s="12">
        <v>233470.24900000001</v>
      </c>
      <c r="T123" s="12">
        <v>235319.50399999999</v>
      </c>
      <c r="U123" s="12">
        <v>237128.804</v>
      </c>
      <c r="V123" s="12">
        <v>238881.49</v>
      </c>
      <c r="W123" s="12">
        <v>240589.46599999999</v>
      </c>
      <c r="X123" s="12">
        <v>242269.141</v>
      </c>
      <c r="Y123" s="12">
        <v>243933.13</v>
      </c>
      <c r="Z123" s="12">
        <v>245557.95300000001</v>
      </c>
      <c r="AA123" s="12">
        <v>247137.057</v>
      </c>
      <c r="AB123" s="12">
        <v>248670.943</v>
      </c>
      <c r="AC123" s="12">
        <v>250177.17600000001</v>
      </c>
      <c r="AD123" s="12">
        <v>251662.014</v>
      </c>
      <c r="AE123" s="12">
        <v>253130.26</v>
      </c>
    </row>
    <row r="124" spans="1:31">
      <c r="A124" t="s">
        <v>19</v>
      </c>
      <c r="B124" t="s">
        <v>27</v>
      </c>
      <c r="C124" t="s">
        <v>49</v>
      </c>
      <c r="D124" t="s">
        <v>243</v>
      </c>
      <c r="E124" t="s">
        <v>244</v>
      </c>
      <c r="F124" s="12">
        <v>202744</v>
      </c>
      <c r="G124" s="12">
        <v>203497.815</v>
      </c>
      <c r="H124" s="12">
        <v>204399.37100000001</v>
      </c>
      <c r="I124" s="12">
        <v>205329.32399999999</v>
      </c>
      <c r="J124" s="12">
        <v>206304.99400000001</v>
      </c>
      <c r="K124" s="12">
        <v>207306.36799999999</v>
      </c>
      <c r="L124" s="12">
        <v>208305.35500000001</v>
      </c>
      <c r="M124" s="12">
        <v>209312.97099999999</v>
      </c>
      <c r="N124" s="12">
        <v>210311.19899999999</v>
      </c>
      <c r="O124" s="12">
        <v>211278.78700000001</v>
      </c>
      <c r="P124" s="12">
        <v>212208.473</v>
      </c>
      <c r="Q124" s="12">
        <v>213087.079</v>
      </c>
      <c r="R124" s="12">
        <v>213950.32699999999</v>
      </c>
      <c r="S124" s="12">
        <v>214769.90700000001</v>
      </c>
      <c r="T124" s="12">
        <v>215565.32</v>
      </c>
      <c r="U124" s="12">
        <v>216337.57500000001</v>
      </c>
      <c r="V124" s="12">
        <v>217077.7</v>
      </c>
      <c r="W124" s="12">
        <v>217803.296</v>
      </c>
      <c r="X124" s="12">
        <v>218511.41</v>
      </c>
      <c r="Y124" s="12">
        <v>219204.04800000001</v>
      </c>
      <c r="Z124" s="12">
        <v>219881.342</v>
      </c>
      <c r="AA124" s="12">
        <v>220532.318</v>
      </c>
      <c r="AB124" s="12">
        <v>221159.226</v>
      </c>
      <c r="AC124" s="12">
        <v>221757.891</v>
      </c>
      <c r="AD124" s="12">
        <v>222334.35800000001</v>
      </c>
      <c r="AE124" s="12">
        <v>222898.08100000001</v>
      </c>
    </row>
    <row r="125" spans="1:31">
      <c r="A125" t="s">
        <v>19</v>
      </c>
      <c r="B125" t="s">
        <v>31</v>
      </c>
      <c r="C125" t="s">
        <v>45</v>
      </c>
      <c r="D125" t="s">
        <v>245</v>
      </c>
      <c r="E125" t="s">
        <v>246</v>
      </c>
      <c r="F125" s="12">
        <v>601536</v>
      </c>
      <c r="G125" s="12">
        <v>602075.36200000008</v>
      </c>
      <c r="H125" s="12">
        <v>603030.60000000009</v>
      </c>
      <c r="I125" s="12">
        <v>604115.80200000003</v>
      </c>
      <c r="J125" s="12">
        <v>605376.72900000005</v>
      </c>
      <c r="K125" s="12">
        <v>606775.89199999999</v>
      </c>
      <c r="L125" s="12">
        <v>608280.79399999999</v>
      </c>
      <c r="M125" s="12">
        <v>609849.46200000006</v>
      </c>
      <c r="N125" s="12">
        <v>611433.37100000016</v>
      </c>
      <c r="O125" s="12">
        <v>613008.13</v>
      </c>
      <c r="P125" s="12">
        <v>614515.94099999988</v>
      </c>
      <c r="Q125" s="12">
        <v>615915.40599999996</v>
      </c>
      <c r="R125" s="12">
        <v>617254.875</v>
      </c>
      <c r="S125" s="12">
        <v>618560.30300000007</v>
      </c>
      <c r="T125" s="12">
        <v>619847.97699999996</v>
      </c>
      <c r="U125" s="12">
        <v>621047.15599999996</v>
      </c>
      <c r="V125" s="12">
        <v>622212.59300000011</v>
      </c>
      <c r="W125" s="12">
        <v>623303.34300000011</v>
      </c>
      <c r="X125" s="12">
        <v>624437.11899999995</v>
      </c>
      <c r="Y125" s="12">
        <v>625569.46200000006</v>
      </c>
      <c r="Z125" s="12">
        <v>626670.10100000002</v>
      </c>
      <c r="AA125" s="12">
        <v>627678.84200000006</v>
      </c>
      <c r="AB125" s="12">
        <v>628598.6100000001</v>
      </c>
      <c r="AC125" s="12">
        <v>629454.1860000001</v>
      </c>
      <c r="AD125" s="12">
        <v>630267.57799999998</v>
      </c>
      <c r="AE125" s="12">
        <v>631069.30400000012</v>
      </c>
    </row>
    <row r="126" spans="1:31">
      <c r="A126" t="s">
        <v>21</v>
      </c>
      <c r="B126" t="s">
        <v>33</v>
      </c>
      <c r="C126" t="s">
        <v>57</v>
      </c>
      <c r="D126" t="s">
        <v>247</v>
      </c>
      <c r="E126" t="s">
        <v>248</v>
      </c>
      <c r="F126" s="12">
        <v>714392</v>
      </c>
      <c r="G126" s="12">
        <v>721127.30499999993</v>
      </c>
      <c r="H126" s="12">
        <v>727768.54300000006</v>
      </c>
      <c r="I126" s="12">
        <v>734326.15899999999</v>
      </c>
      <c r="J126" s="12">
        <v>740943.89199999999</v>
      </c>
      <c r="K126" s="12">
        <v>747420.28200000001</v>
      </c>
      <c r="L126" s="12">
        <v>753841.70000000007</v>
      </c>
      <c r="M126" s="12">
        <v>760168.17200000002</v>
      </c>
      <c r="N126" s="12">
        <v>766435.76500000001</v>
      </c>
      <c r="O126" s="12">
        <v>772543.10899999994</v>
      </c>
      <c r="P126" s="12">
        <v>778563.62900000007</v>
      </c>
      <c r="Q126" s="12">
        <v>784383.92299999995</v>
      </c>
      <c r="R126" s="12">
        <v>790030.09299999999</v>
      </c>
      <c r="S126" s="12">
        <v>795505.59899999993</v>
      </c>
      <c r="T126" s="12">
        <v>800884.06099999999</v>
      </c>
      <c r="U126" s="12">
        <v>806135.58799999999</v>
      </c>
      <c r="V126" s="12">
        <v>811253.304</v>
      </c>
      <c r="W126" s="12">
        <v>816275.55899999989</v>
      </c>
      <c r="X126" s="12">
        <v>821266.11499999999</v>
      </c>
      <c r="Y126" s="12">
        <v>826221.91700000002</v>
      </c>
      <c r="Z126" s="12">
        <v>831103.02399999998</v>
      </c>
      <c r="AA126" s="12">
        <v>835880.31599999999</v>
      </c>
      <c r="AB126" s="12">
        <v>840564.34399999992</v>
      </c>
      <c r="AC126" s="12">
        <v>845161.4040000001</v>
      </c>
      <c r="AD126" s="12">
        <v>849696.00600000005</v>
      </c>
      <c r="AE126" s="12">
        <v>854187.66799999995</v>
      </c>
    </row>
    <row r="127" spans="1:31">
      <c r="A127" t="s">
        <v>19</v>
      </c>
      <c r="B127" t="s">
        <v>27</v>
      </c>
      <c r="C127" t="s">
        <v>49</v>
      </c>
      <c r="D127" t="s">
        <v>249</v>
      </c>
      <c r="E127" t="s">
        <v>250</v>
      </c>
      <c r="F127" s="12">
        <v>315987</v>
      </c>
      <c r="G127" s="12">
        <v>316012.77</v>
      </c>
      <c r="H127" s="12">
        <v>316287.21899999998</v>
      </c>
      <c r="I127" s="12">
        <v>316618.39399999997</v>
      </c>
      <c r="J127" s="12">
        <v>316983.46600000001</v>
      </c>
      <c r="K127" s="12">
        <v>317413.65899999999</v>
      </c>
      <c r="L127" s="12">
        <v>317877.06699999998</v>
      </c>
      <c r="M127" s="12">
        <v>318334.29100000003</v>
      </c>
      <c r="N127" s="12">
        <v>318797.18400000001</v>
      </c>
      <c r="O127" s="12">
        <v>319218.071</v>
      </c>
      <c r="P127" s="12">
        <v>319615.05900000001</v>
      </c>
      <c r="Q127" s="12">
        <v>319965.10100000002</v>
      </c>
      <c r="R127" s="12">
        <v>320311.04599999997</v>
      </c>
      <c r="S127" s="12">
        <v>320594.13</v>
      </c>
      <c r="T127" s="12">
        <v>320862.50599999999</v>
      </c>
      <c r="U127" s="12">
        <v>321093.179</v>
      </c>
      <c r="V127" s="12">
        <v>321280.52600000001</v>
      </c>
      <c r="W127" s="12">
        <v>321429.96399999998</v>
      </c>
      <c r="X127" s="12">
        <v>321571.26500000001</v>
      </c>
      <c r="Y127" s="12">
        <v>321702.62300000002</v>
      </c>
      <c r="Z127" s="12">
        <v>321805.52399999998</v>
      </c>
      <c r="AA127" s="12">
        <v>321863.94199999998</v>
      </c>
      <c r="AB127" s="12">
        <v>321878.815</v>
      </c>
      <c r="AC127" s="12">
        <v>321860.62099999998</v>
      </c>
      <c r="AD127" s="12">
        <v>321819.87099999998</v>
      </c>
      <c r="AE127" s="12">
        <v>321764.39899999998</v>
      </c>
    </row>
    <row r="128" spans="1:31">
      <c r="A128" t="s">
        <v>21</v>
      </c>
      <c r="B128" t="s">
        <v>33</v>
      </c>
      <c r="C128" t="s">
        <v>53</v>
      </c>
      <c r="D128" t="s">
        <v>251</v>
      </c>
      <c r="E128" t="s">
        <v>252</v>
      </c>
      <c r="F128" s="12">
        <v>314268</v>
      </c>
      <c r="G128" s="12">
        <v>317515.86800000002</v>
      </c>
      <c r="H128" s="12">
        <v>320055.58799999999</v>
      </c>
      <c r="I128" s="12">
        <v>322215.09499999997</v>
      </c>
      <c r="J128" s="12">
        <v>324118.22899999999</v>
      </c>
      <c r="K128" s="12">
        <v>325551.88500000001</v>
      </c>
      <c r="L128" s="12">
        <v>326717.17599999998</v>
      </c>
      <c r="M128" s="12">
        <v>327734.63099999999</v>
      </c>
      <c r="N128" s="12">
        <v>329031.59399999998</v>
      </c>
      <c r="O128" s="12">
        <v>330742.12699999998</v>
      </c>
      <c r="P128" s="12">
        <v>332723.29300000001</v>
      </c>
      <c r="Q128" s="12">
        <v>335013.66399999999</v>
      </c>
      <c r="R128" s="12">
        <v>337425.91399999999</v>
      </c>
      <c r="S128" s="12">
        <v>339926.84899999999</v>
      </c>
      <c r="T128" s="12">
        <v>342217.49200000003</v>
      </c>
      <c r="U128" s="12">
        <v>344389.61599999998</v>
      </c>
      <c r="V128" s="12">
        <v>346549.90100000001</v>
      </c>
      <c r="W128" s="12">
        <v>348713.261</v>
      </c>
      <c r="X128" s="12">
        <v>350540.49</v>
      </c>
      <c r="Y128" s="12">
        <v>352006.12099999998</v>
      </c>
      <c r="Z128" s="12">
        <v>353301.74200000003</v>
      </c>
      <c r="AA128" s="12">
        <v>354682.90399999998</v>
      </c>
      <c r="AB128" s="12">
        <v>356224.342</v>
      </c>
      <c r="AC128" s="12">
        <v>357881.58399999997</v>
      </c>
      <c r="AD128" s="12">
        <v>359574.81099999999</v>
      </c>
      <c r="AE128" s="12">
        <v>361255.90899999999</v>
      </c>
    </row>
    <row r="129" spans="1:31">
      <c r="A129" t="s">
        <v>21</v>
      </c>
      <c r="B129" t="s">
        <v>33</v>
      </c>
      <c r="C129" t="s">
        <v>53</v>
      </c>
      <c r="D129" t="s">
        <v>253</v>
      </c>
      <c r="E129" t="s">
        <v>254</v>
      </c>
      <c r="F129" s="12">
        <v>801390</v>
      </c>
      <c r="G129" s="12">
        <v>805793.73</v>
      </c>
      <c r="H129" s="12">
        <v>810551.48600000003</v>
      </c>
      <c r="I129" s="12">
        <v>815367.87299999991</v>
      </c>
      <c r="J129" s="12">
        <v>820239.34199999995</v>
      </c>
      <c r="K129" s="12">
        <v>825129.66200000001</v>
      </c>
      <c r="L129" s="12">
        <v>830077.40100000007</v>
      </c>
      <c r="M129" s="12">
        <v>834996.12800000003</v>
      </c>
      <c r="N129" s="12">
        <v>839870.49600000004</v>
      </c>
      <c r="O129" s="12">
        <v>844667.37199999997</v>
      </c>
      <c r="P129" s="12">
        <v>849356.36499999999</v>
      </c>
      <c r="Q129" s="12">
        <v>853888.8</v>
      </c>
      <c r="R129" s="12">
        <v>858294.47900000005</v>
      </c>
      <c r="S129" s="12">
        <v>862559.83100000001</v>
      </c>
      <c r="T129" s="12">
        <v>866732.15899999999</v>
      </c>
      <c r="U129" s="12">
        <v>870802.78399999999</v>
      </c>
      <c r="V129" s="12">
        <v>874755.01600000006</v>
      </c>
      <c r="W129" s="12">
        <v>878597.62599999993</v>
      </c>
      <c r="X129" s="12">
        <v>882390.52600000007</v>
      </c>
      <c r="Y129" s="12">
        <v>886136.43099999998</v>
      </c>
      <c r="Z129" s="12">
        <v>889789.74500000011</v>
      </c>
      <c r="AA129" s="12">
        <v>893317.01199999999</v>
      </c>
      <c r="AB129" s="12">
        <v>896739.1939999999</v>
      </c>
      <c r="AC129" s="12">
        <v>900075.652</v>
      </c>
      <c r="AD129" s="12">
        <v>903350.89</v>
      </c>
      <c r="AE129" s="12">
        <v>906585.44500000007</v>
      </c>
    </row>
    <row r="130" spans="1:31">
      <c r="A130" t="s">
        <v>19</v>
      </c>
      <c r="B130" t="s">
        <v>29</v>
      </c>
      <c r="C130" t="s">
        <v>47</v>
      </c>
      <c r="D130" t="s">
        <v>255</v>
      </c>
      <c r="E130" t="s">
        <v>256</v>
      </c>
      <c r="F130" s="12">
        <v>228765</v>
      </c>
      <c r="G130" s="12">
        <v>229708.30100000001</v>
      </c>
      <c r="H130" s="12">
        <v>230686.18400000001</v>
      </c>
      <c r="I130" s="12">
        <v>231715.429</v>
      </c>
      <c r="J130" s="12">
        <v>232787.30300000001</v>
      </c>
      <c r="K130" s="12">
        <v>233835.109</v>
      </c>
      <c r="L130" s="12">
        <v>234875.424</v>
      </c>
      <c r="M130" s="12">
        <v>235879.47500000001</v>
      </c>
      <c r="N130" s="12">
        <v>236866.41800000001</v>
      </c>
      <c r="O130" s="12">
        <v>237825.71299999999</v>
      </c>
      <c r="P130" s="12">
        <v>238729.34899999999</v>
      </c>
      <c r="Q130" s="12">
        <v>239589.31200000001</v>
      </c>
      <c r="R130" s="12">
        <v>240405.59</v>
      </c>
      <c r="S130" s="12">
        <v>241187.27499999999</v>
      </c>
      <c r="T130" s="12">
        <v>241967.389</v>
      </c>
      <c r="U130" s="12">
        <v>242733.35200000001</v>
      </c>
      <c r="V130" s="12">
        <v>243483.323</v>
      </c>
      <c r="W130" s="12">
        <v>244212.628</v>
      </c>
      <c r="X130" s="12">
        <v>244940.291</v>
      </c>
      <c r="Y130" s="12">
        <v>245668.30900000001</v>
      </c>
      <c r="Z130" s="12">
        <v>246411.16099999999</v>
      </c>
      <c r="AA130" s="12">
        <v>247147.61199999999</v>
      </c>
      <c r="AB130" s="12">
        <v>247875.36300000001</v>
      </c>
      <c r="AC130" s="12">
        <v>248591.37299999999</v>
      </c>
      <c r="AD130" s="12">
        <v>249301.62100000001</v>
      </c>
      <c r="AE130" s="12">
        <v>250013.27799999999</v>
      </c>
    </row>
    <row r="131" spans="1:31">
      <c r="A131" t="s">
        <v>25</v>
      </c>
      <c r="B131" t="s">
        <v>41</v>
      </c>
      <c r="C131" t="s">
        <v>65</v>
      </c>
      <c r="D131" t="s">
        <v>257</v>
      </c>
      <c r="E131" t="s">
        <v>258</v>
      </c>
      <c r="F131" s="12">
        <v>672516</v>
      </c>
      <c r="G131" s="12">
        <v>678309.62099999993</v>
      </c>
      <c r="H131" s="12">
        <v>683618.80700000003</v>
      </c>
      <c r="I131" s="12">
        <v>688617.23700000008</v>
      </c>
      <c r="J131" s="12">
        <v>693493.478</v>
      </c>
      <c r="K131" s="12">
        <v>697979.93299999996</v>
      </c>
      <c r="L131" s="12">
        <v>702331.30499999993</v>
      </c>
      <c r="M131" s="12">
        <v>706551.82099999988</v>
      </c>
      <c r="N131" s="12">
        <v>710844.00099999993</v>
      </c>
      <c r="O131" s="12">
        <v>715213.397</v>
      </c>
      <c r="P131" s="12">
        <v>719614.45799999987</v>
      </c>
      <c r="Q131" s="12">
        <v>723992.90800000005</v>
      </c>
      <c r="R131" s="12">
        <v>728268.98599999992</v>
      </c>
      <c r="S131" s="12">
        <v>732476.86600000004</v>
      </c>
      <c r="T131" s="12">
        <v>736553.46699999995</v>
      </c>
      <c r="U131" s="12">
        <v>740500.72499999998</v>
      </c>
      <c r="V131" s="12">
        <v>744286.2300000001</v>
      </c>
      <c r="W131" s="12">
        <v>748007.63800000004</v>
      </c>
      <c r="X131" s="12">
        <v>751580.94799999997</v>
      </c>
      <c r="Y131" s="12">
        <v>754982.554</v>
      </c>
      <c r="Z131" s="12">
        <v>758259.54499999993</v>
      </c>
      <c r="AA131" s="12">
        <v>761531.81900000002</v>
      </c>
      <c r="AB131" s="12">
        <v>764822.30200000003</v>
      </c>
      <c r="AC131" s="12">
        <v>768103.94900000002</v>
      </c>
      <c r="AD131" s="12">
        <v>771357.04299999995</v>
      </c>
      <c r="AE131" s="12">
        <v>774584.12800000003</v>
      </c>
    </row>
    <row r="132" spans="1:31">
      <c r="A132" t="s">
        <v>21</v>
      </c>
      <c r="B132" t="s">
        <v>37</v>
      </c>
      <c r="C132" t="s">
        <v>59</v>
      </c>
      <c r="D132" t="s">
        <v>259</v>
      </c>
      <c r="E132" t="s">
        <v>260</v>
      </c>
      <c r="F132" s="12">
        <v>190461</v>
      </c>
      <c r="G132" s="12">
        <v>192880.21400000001</v>
      </c>
      <c r="H132" s="12">
        <v>195071.38399999999</v>
      </c>
      <c r="I132" s="12">
        <v>197181.85500000001</v>
      </c>
      <c r="J132" s="12">
        <v>199275.69699999999</v>
      </c>
      <c r="K132" s="12">
        <v>201235.91899999999</v>
      </c>
      <c r="L132" s="12">
        <v>203108.27799999999</v>
      </c>
      <c r="M132" s="12">
        <v>204901.95800000001</v>
      </c>
      <c r="N132" s="12">
        <v>206668.856</v>
      </c>
      <c r="O132" s="12">
        <v>208366.85800000001</v>
      </c>
      <c r="P132" s="12">
        <v>210005.12</v>
      </c>
      <c r="Q132" s="12">
        <v>211573.54399999999</v>
      </c>
      <c r="R132" s="12">
        <v>213073.13099999999</v>
      </c>
      <c r="S132" s="12">
        <v>214522.72899999999</v>
      </c>
      <c r="T132" s="12">
        <v>215941.26</v>
      </c>
      <c r="U132" s="12">
        <v>217328.64499999999</v>
      </c>
      <c r="V132" s="12">
        <v>218676.23800000001</v>
      </c>
      <c r="W132" s="12">
        <v>219968.557</v>
      </c>
      <c r="X132" s="12">
        <v>221253.61199999999</v>
      </c>
      <c r="Y132" s="12">
        <v>222542.24600000001</v>
      </c>
      <c r="Z132" s="12">
        <v>223838.56299999999</v>
      </c>
      <c r="AA132" s="12">
        <v>225117.557</v>
      </c>
      <c r="AB132" s="12">
        <v>226359.58</v>
      </c>
      <c r="AC132" s="12">
        <v>227579.18599999999</v>
      </c>
      <c r="AD132" s="12">
        <v>228787.49299999999</v>
      </c>
      <c r="AE132" s="12">
        <v>229987.57399999999</v>
      </c>
    </row>
    <row r="133" spans="1:31">
      <c r="A133" t="s">
        <v>25</v>
      </c>
      <c r="B133" t="s">
        <v>43</v>
      </c>
      <c r="C133" t="s">
        <v>61</v>
      </c>
      <c r="D133" t="s">
        <v>261</v>
      </c>
      <c r="E133" t="s">
        <v>262</v>
      </c>
      <c r="F133" s="12">
        <v>261546</v>
      </c>
      <c r="G133" s="12">
        <v>263079.652</v>
      </c>
      <c r="H133" s="12">
        <v>264457.47899999999</v>
      </c>
      <c r="I133" s="12">
        <v>265702.97700000001</v>
      </c>
      <c r="J133" s="12">
        <v>266818.66700000002</v>
      </c>
      <c r="K133" s="12">
        <v>267736.33299999998</v>
      </c>
      <c r="L133" s="12">
        <v>268519.027</v>
      </c>
      <c r="M133" s="12">
        <v>269216.82500000001</v>
      </c>
      <c r="N133" s="12">
        <v>270005.04499999998</v>
      </c>
      <c r="O133" s="12">
        <v>270941.64</v>
      </c>
      <c r="P133" s="12">
        <v>271984.23499999999</v>
      </c>
      <c r="Q133" s="12">
        <v>273134.17200000002</v>
      </c>
      <c r="R133" s="12">
        <v>274349.435</v>
      </c>
      <c r="S133" s="12">
        <v>275602.033</v>
      </c>
      <c r="T133" s="12">
        <v>276798.772</v>
      </c>
      <c r="U133" s="12">
        <v>277947.57500000001</v>
      </c>
      <c r="V133" s="12">
        <v>279072.91200000001</v>
      </c>
      <c r="W133" s="12">
        <v>280168.08899999998</v>
      </c>
      <c r="X133" s="12">
        <v>281136.24300000002</v>
      </c>
      <c r="Y133" s="12">
        <v>281949.24599999998</v>
      </c>
      <c r="Z133" s="12">
        <v>282683.45799999998</v>
      </c>
      <c r="AA133" s="12">
        <v>283438.84999999998</v>
      </c>
      <c r="AB133" s="12">
        <v>284266.77</v>
      </c>
      <c r="AC133" s="12">
        <v>285144.52600000001</v>
      </c>
      <c r="AD133" s="12">
        <v>286047.46399999998</v>
      </c>
      <c r="AE133" s="12">
        <v>286961.94300000003</v>
      </c>
    </row>
    <row r="134" spans="1:31">
      <c r="A134" t="s">
        <v>25</v>
      </c>
      <c r="B134" t="s">
        <v>41</v>
      </c>
      <c r="C134" t="s">
        <v>67</v>
      </c>
      <c r="D134" t="s">
        <v>263</v>
      </c>
      <c r="E134" t="s">
        <v>264</v>
      </c>
      <c r="F134" s="12">
        <v>209085</v>
      </c>
      <c r="G134" s="12">
        <v>211049.29199999999</v>
      </c>
      <c r="H134" s="12">
        <v>212785.72399999999</v>
      </c>
      <c r="I134" s="12">
        <v>214401.78700000001</v>
      </c>
      <c r="J134" s="12">
        <v>215856.413</v>
      </c>
      <c r="K134" s="12">
        <v>217071.77100000001</v>
      </c>
      <c r="L134" s="12">
        <v>218153.03899999999</v>
      </c>
      <c r="M134" s="12">
        <v>219143.06400000001</v>
      </c>
      <c r="N134" s="12">
        <v>220218.26699999999</v>
      </c>
      <c r="O134" s="12">
        <v>221442.88200000001</v>
      </c>
      <c r="P134" s="12">
        <v>222771.37599999999</v>
      </c>
      <c r="Q134" s="12">
        <v>224193.03200000001</v>
      </c>
      <c r="R134" s="12">
        <v>225650.98199999999</v>
      </c>
      <c r="S134" s="12">
        <v>227143.79699999999</v>
      </c>
      <c r="T134" s="12">
        <v>228542.82</v>
      </c>
      <c r="U134" s="12">
        <v>229879.20499999999</v>
      </c>
      <c r="V134" s="12">
        <v>231194.73300000001</v>
      </c>
      <c r="W134" s="12">
        <v>232501.076</v>
      </c>
      <c r="X134" s="12">
        <v>233670.46799999999</v>
      </c>
      <c r="Y134" s="12">
        <v>234698.52799999999</v>
      </c>
      <c r="Z134" s="12">
        <v>235677.92499999999</v>
      </c>
      <c r="AA134" s="12">
        <v>236699.27</v>
      </c>
      <c r="AB134" s="12">
        <v>237782.61900000001</v>
      </c>
      <c r="AC134" s="12">
        <v>238907.29399999999</v>
      </c>
      <c r="AD134" s="12">
        <v>240042.709</v>
      </c>
      <c r="AE134" s="12">
        <v>241167.573</v>
      </c>
    </row>
    <row r="135" spans="1:31">
      <c r="A135" t="s">
        <v>25</v>
      </c>
      <c r="B135" t="s">
        <v>41</v>
      </c>
      <c r="C135" t="s">
        <v>65</v>
      </c>
      <c r="D135" t="s">
        <v>265</v>
      </c>
      <c r="E135" t="s">
        <v>266</v>
      </c>
      <c r="F135" s="12">
        <v>160825</v>
      </c>
      <c r="G135" s="12">
        <v>162606.31700000001</v>
      </c>
      <c r="H135" s="12">
        <v>163905.861</v>
      </c>
      <c r="I135" s="12">
        <v>164995.861</v>
      </c>
      <c r="J135" s="12">
        <v>166034.74</v>
      </c>
      <c r="K135" s="12">
        <v>166937.85399999999</v>
      </c>
      <c r="L135" s="12">
        <v>167722.67600000001</v>
      </c>
      <c r="M135" s="12">
        <v>168417.21299999999</v>
      </c>
      <c r="N135" s="12">
        <v>169150.89600000001</v>
      </c>
      <c r="O135" s="12">
        <v>169948.56200000001</v>
      </c>
      <c r="P135" s="12">
        <v>170789.17199999999</v>
      </c>
      <c r="Q135" s="12">
        <v>171637.68599999999</v>
      </c>
      <c r="R135" s="12">
        <v>172488.45199999999</v>
      </c>
      <c r="S135" s="12">
        <v>173343.30600000001</v>
      </c>
      <c r="T135" s="12">
        <v>174156.87700000001</v>
      </c>
      <c r="U135" s="12">
        <v>174931.42300000001</v>
      </c>
      <c r="V135" s="12">
        <v>175684.02</v>
      </c>
      <c r="W135" s="12">
        <v>176435.13800000001</v>
      </c>
      <c r="X135" s="12">
        <v>177126.239</v>
      </c>
      <c r="Y135" s="12">
        <v>177756.83799999999</v>
      </c>
      <c r="Z135" s="12">
        <v>178351.13399999999</v>
      </c>
      <c r="AA135" s="12">
        <v>178978.101</v>
      </c>
      <c r="AB135" s="12">
        <v>179667.43</v>
      </c>
      <c r="AC135" s="12">
        <v>180392.859</v>
      </c>
      <c r="AD135" s="12">
        <v>181131.73300000001</v>
      </c>
      <c r="AE135" s="12">
        <v>181875.13800000001</v>
      </c>
    </row>
    <row r="136" spans="1:31">
      <c r="A136" t="s">
        <v>23</v>
      </c>
      <c r="B136" t="s">
        <v>39</v>
      </c>
      <c r="C136" t="s">
        <v>69</v>
      </c>
      <c r="D136" t="s">
        <v>267</v>
      </c>
      <c r="E136" t="s">
        <v>268</v>
      </c>
      <c r="F136" s="12">
        <v>293055</v>
      </c>
      <c r="G136" s="12">
        <v>298505.30200000003</v>
      </c>
      <c r="H136" s="12">
        <v>303569.59700000001</v>
      </c>
      <c r="I136" s="12">
        <v>308553.946</v>
      </c>
      <c r="J136" s="12">
        <v>313540.25900000002</v>
      </c>
      <c r="K136" s="12">
        <v>318412.33100000001</v>
      </c>
      <c r="L136" s="12">
        <v>323169.70299999998</v>
      </c>
      <c r="M136" s="12">
        <v>327793.78999999998</v>
      </c>
      <c r="N136" s="12">
        <v>332337.74300000002</v>
      </c>
      <c r="O136" s="12">
        <v>336804.03600000002</v>
      </c>
      <c r="P136" s="12">
        <v>341172.41800000001</v>
      </c>
      <c r="Q136" s="12">
        <v>345416.011</v>
      </c>
      <c r="R136" s="12">
        <v>349540.66</v>
      </c>
      <c r="S136" s="12">
        <v>353567.22600000002</v>
      </c>
      <c r="T136" s="12">
        <v>357547.67200000002</v>
      </c>
      <c r="U136" s="12">
        <v>361469.71399999998</v>
      </c>
      <c r="V136" s="12">
        <v>365333.821</v>
      </c>
      <c r="W136" s="12">
        <v>369065.03100000002</v>
      </c>
      <c r="X136" s="12">
        <v>372766.11099999998</v>
      </c>
      <c r="Y136" s="12">
        <v>376468.05800000002</v>
      </c>
      <c r="Z136" s="12">
        <v>380135.92</v>
      </c>
      <c r="AA136" s="12">
        <v>383731.016</v>
      </c>
      <c r="AB136" s="12">
        <v>387248.68800000002</v>
      </c>
      <c r="AC136" s="12">
        <v>390708.82</v>
      </c>
      <c r="AD136" s="12">
        <v>394117.51400000002</v>
      </c>
      <c r="AE136" s="12">
        <v>397483.55099999998</v>
      </c>
    </row>
    <row r="137" spans="1:31">
      <c r="A137" t="s">
        <v>19</v>
      </c>
      <c r="B137" t="s">
        <v>27</v>
      </c>
      <c r="C137" t="s">
        <v>49</v>
      </c>
      <c r="D137" t="s">
        <v>269</v>
      </c>
      <c r="E137" t="s">
        <v>270</v>
      </c>
      <c r="F137" s="12">
        <v>135042</v>
      </c>
      <c r="G137" s="12">
        <v>134863.26500000001</v>
      </c>
      <c r="H137" s="12">
        <v>134796.20000000001</v>
      </c>
      <c r="I137" s="12">
        <v>134762.777</v>
      </c>
      <c r="J137" s="12">
        <v>134759.68299999999</v>
      </c>
      <c r="K137" s="12">
        <v>134780.24799999999</v>
      </c>
      <c r="L137" s="12">
        <v>134810.899</v>
      </c>
      <c r="M137" s="12">
        <v>134857.753</v>
      </c>
      <c r="N137" s="12">
        <v>134906.57999999999</v>
      </c>
      <c r="O137" s="12">
        <v>134948.83900000001</v>
      </c>
      <c r="P137" s="12">
        <v>134978.503</v>
      </c>
      <c r="Q137" s="12">
        <v>134978.10399999999</v>
      </c>
      <c r="R137" s="12">
        <v>134979.73800000001</v>
      </c>
      <c r="S137" s="12">
        <v>134974.94200000001</v>
      </c>
      <c r="T137" s="12">
        <v>134971.00599999999</v>
      </c>
      <c r="U137" s="12">
        <v>134949.57699999999</v>
      </c>
      <c r="V137" s="12">
        <v>134913.67600000001</v>
      </c>
      <c r="W137" s="12">
        <v>134873.93799999999</v>
      </c>
      <c r="X137" s="12">
        <v>134838.03099999999</v>
      </c>
      <c r="Y137" s="12">
        <v>134819.19699999999</v>
      </c>
      <c r="Z137" s="12">
        <v>134801.33499999999</v>
      </c>
      <c r="AA137" s="12">
        <v>134778.85999999999</v>
      </c>
      <c r="AB137" s="12">
        <v>134750.37599999999</v>
      </c>
      <c r="AC137" s="12">
        <v>134717.36600000001</v>
      </c>
      <c r="AD137" s="12">
        <v>134682.14300000001</v>
      </c>
      <c r="AE137" s="12">
        <v>134646.595</v>
      </c>
    </row>
    <row r="138" spans="1:31">
      <c r="A138" t="s">
        <v>23</v>
      </c>
      <c r="B138" t="s">
        <v>39</v>
      </c>
      <c r="C138" t="s">
        <v>69</v>
      </c>
      <c r="D138" t="s">
        <v>271</v>
      </c>
      <c r="E138" t="s">
        <v>272</v>
      </c>
      <c r="F138" s="12">
        <v>193585</v>
      </c>
      <c r="G138" s="12">
        <v>196729.30100000001</v>
      </c>
      <c r="H138" s="12">
        <v>199715.24600000001</v>
      </c>
      <c r="I138" s="12">
        <v>202578.715</v>
      </c>
      <c r="J138" s="12">
        <v>205376.93299999999</v>
      </c>
      <c r="K138" s="12">
        <v>208117.723</v>
      </c>
      <c r="L138" s="12">
        <v>210787.26699999999</v>
      </c>
      <c r="M138" s="12">
        <v>213355.59899999999</v>
      </c>
      <c r="N138" s="12">
        <v>215815.63500000001</v>
      </c>
      <c r="O138" s="12">
        <v>218213.511</v>
      </c>
      <c r="P138" s="12">
        <v>220516.837</v>
      </c>
      <c r="Q138" s="12">
        <v>222724.13699999999</v>
      </c>
      <c r="R138" s="12">
        <v>224830.28899999999</v>
      </c>
      <c r="S138" s="12">
        <v>226843.9</v>
      </c>
      <c r="T138" s="12">
        <v>228776.25599999999</v>
      </c>
      <c r="U138" s="12">
        <v>230625.81299999999</v>
      </c>
      <c r="V138" s="12">
        <v>232416.34</v>
      </c>
      <c r="W138" s="12">
        <v>234140.55900000001</v>
      </c>
      <c r="X138" s="12">
        <v>235827.073</v>
      </c>
      <c r="Y138" s="12">
        <v>237499.03400000001</v>
      </c>
      <c r="Z138" s="12">
        <v>239116.57</v>
      </c>
      <c r="AA138" s="12">
        <v>240688.05900000001</v>
      </c>
      <c r="AB138" s="12">
        <v>242217.89300000001</v>
      </c>
      <c r="AC138" s="12">
        <v>243721.31700000001</v>
      </c>
      <c r="AD138" s="12">
        <v>245211.04199999999</v>
      </c>
      <c r="AE138" s="12">
        <v>246692.65900000001</v>
      </c>
    </row>
    <row r="139" spans="1:31">
      <c r="A139" t="s">
        <v>19</v>
      </c>
      <c r="B139" t="s">
        <v>29</v>
      </c>
      <c r="C139" t="s">
        <v>47</v>
      </c>
      <c r="D139" t="s">
        <v>273</v>
      </c>
      <c r="E139" t="s">
        <v>274</v>
      </c>
      <c r="F139" s="12">
        <v>212962</v>
      </c>
      <c r="G139" s="12">
        <v>213334.845</v>
      </c>
      <c r="H139" s="12">
        <v>213785.035</v>
      </c>
      <c r="I139" s="12">
        <v>214276.28700000001</v>
      </c>
      <c r="J139" s="12">
        <v>214835.01800000001</v>
      </c>
      <c r="K139" s="12">
        <v>215416.79199999999</v>
      </c>
      <c r="L139" s="12">
        <v>215998.62100000001</v>
      </c>
      <c r="M139" s="12">
        <v>216581.747</v>
      </c>
      <c r="N139" s="12">
        <v>217168.927</v>
      </c>
      <c r="O139" s="12">
        <v>217722.88800000001</v>
      </c>
      <c r="P139" s="12">
        <v>218245.86799999999</v>
      </c>
      <c r="Q139" s="12">
        <v>218724.07199999999</v>
      </c>
      <c r="R139" s="12">
        <v>219176.894</v>
      </c>
      <c r="S139" s="12">
        <v>219609.76800000001</v>
      </c>
      <c r="T139" s="12">
        <v>220043.02900000001</v>
      </c>
      <c r="U139" s="12">
        <v>220463.28899999999</v>
      </c>
      <c r="V139" s="12">
        <v>220864.40900000001</v>
      </c>
      <c r="W139" s="12">
        <v>221254.47099999999</v>
      </c>
      <c r="X139" s="12">
        <v>221649.98300000001</v>
      </c>
      <c r="Y139" s="12">
        <v>222069.42800000001</v>
      </c>
      <c r="Z139" s="12">
        <v>222501.24299999999</v>
      </c>
      <c r="AA139" s="12">
        <v>222929.698</v>
      </c>
      <c r="AB139" s="12">
        <v>223355.00700000001</v>
      </c>
      <c r="AC139" s="12">
        <v>223775.44200000001</v>
      </c>
      <c r="AD139" s="12">
        <v>224198.9</v>
      </c>
      <c r="AE139" s="12">
        <v>224630.78</v>
      </c>
    </row>
    <row r="140" spans="1:31">
      <c r="A140" t="s">
        <v>19</v>
      </c>
      <c r="B140" t="s">
        <v>31</v>
      </c>
      <c r="C140" t="s">
        <v>45</v>
      </c>
      <c r="D140" t="s">
        <v>275</v>
      </c>
      <c r="E140" t="s">
        <v>276</v>
      </c>
      <c r="F140" s="12">
        <v>260070</v>
      </c>
      <c r="G140" s="12">
        <v>260653.133</v>
      </c>
      <c r="H140" s="12">
        <v>261411.94699999999</v>
      </c>
      <c r="I140" s="12">
        <v>262214.91800000001</v>
      </c>
      <c r="J140" s="12">
        <v>263075.08500000002</v>
      </c>
      <c r="K140" s="12">
        <v>263978.37099999998</v>
      </c>
      <c r="L140" s="12">
        <v>264880.92499999999</v>
      </c>
      <c r="M140" s="12">
        <v>265782.848</v>
      </c>
      <c r="N140" s="12">
        <v>266672.13</v>
      </c>
      <c r="O140" s="12">
        <v>267543.67200000002</v>
      </c>
      <c r="P140" s="12">
        <v>268369.86499999999</v>
      </c>
      <c r="Q140" s="12">
        <v>269147.364</v>
      </c>
      <c r="R140" s="12">
        <v>269895.62599999999</v>
      </c>
      <c r="S140" s="12">
        <v>270595.52600000001</v>
      </c>
      <c r="T140" s="12">
        <v>271269.69799999997</v>
      </c>
      <c r="U140" s="12">
        <v>271936.27299999999</v>
      </c>
      <c r="V140" s="12">
        <v>272587.58600000001</v>
      </c>
      <c r="W140" s="12">
        <v>273214.88299999997</v>
      </c>
      <c r="X140" s="12">
        <v>273843.36300000001</v>
      </c>
      <c r="Y140" s="12">
        <v>274475.59700000001</v>
      </c>
      <c r="Z140" s="12">
        <v>275115.489</v>
      </c>
      <c r="AA140" s="12">
        <v>275734.2</v>
      </c>
      <c r="AB140" s="12">
        <v>276334.19799999997</v>
      </c>
      <c r="AC140" s="12">
        <v>276922.53700000001</v>
      </c>
      <c r="AD140" s="12">
        <v>277506.93099999998</v>
      </c>
      <c r="AE140" s="12">
        <v>278089.61499999999</v>
      </c>
    </row>
    <row r="141" spans="1:31">
      <c r="A141" t="s">
        <v>21</v>
      </c>
      <c r="B141" t="s">
        <v>33</v>
      </c>
      <c r="C141" t="s">
        <v>57</v>
      </c>
      <c r="D141" t="s">
        <v>277</v>
      </c>
      <c r="E141" t="s">
        <v>278</v>
      </c>
      <c r="F141" s="12">
        <v>38022</v>
      </c>
      <c r="G141" s="12">
        <v>37935.400999999998</v>
      </c>
      <c r="H141" s="12">
        <v>37965.917000000001</v>
      </c>
      <c r="I141" s="12">
        <v>38000.228000000003</v>
      </c>
      <c r="J141" s="12">
        <v>38087.360000000001</v>
      </c>
      <c r="K141" s="12">
        <v>38198.152000000002</v>
      </c>
      <c r="L141" s="12">
        <v>38388.853000000003</v>
      </c>
      <c r="M141" s="12">
        <v>38581.341</v>
      </c>
      <c r="N141" s="12">
        <v>38781.733999999997</v>
      </c>
      <c r="O141" s="12">
        <v>38963.978000000003</v>
      </c>
      <c r="P141" s="12">
        <v>39125.730000000003</v>
      </c>
      <c r="Q141" s="12">
        <v>39274.167000000001</v>
      </c>
      <c r="R141" s="12">
        <v>39415.283000000003</v>
      </c>
      <c r="S141" s="12">
        <v>39568.430999999997</v>
      </c>
      <c r="T141" s="12">
        <v>39720.430999999997</v>
      </c>
      <c r="U141" s="12">
        <v>39868.775000000001</v>
      </c>
      <c r="V141" s="12">
        <v>40002.777000000002</v>
      </c>
      <c r="W141" s="12">
        <v>40142.540999999997</v>
      </c>
      <c r="X141" s="12">
        <v>40284.85</v>
      </c>
      <c r="Y141" s="12">
        <v>40433.822</v>
      </c>
      <c r="Z141" s="12">
        <v>40589.046999999999</v>
      </c>
      <c r="AA141" s="12">
        <v>40739.786</v>
      </c>
      <c r="AB141" s="12">
        <v>40883.701999999997</v>
      </c>
      <c r="AC141" s="12">
        <v>41021.213000000003</v>
      </c>
      <c r="AD141" s="12">
        <v>41155.56</v>
      </c>
      <c r="AE141" s="12">
        <v>41287.434999999998</v>
      </c>
    </row>
    <row r="142" spans="1:31">
      <c r="A142" t="s">
        <v>19</v>
      </c>
      <c r="B142" t="s">
        <v>29</v>
      </c>
      <c r="C142" t="s">
        <v>47</v>
      </c>
      <c r="D142" t="s">
        <v>279</v>
      </c>
      <c r="E142" t="s">
        <v>280</v>
      </c>
      <c r="F142" s="12">
        <v>242040</v>
      </c>
      <c r="G142" s="12">
        <v>245094.109</v>
      </c>
      <c r="H142" s="12">
        <v>247928.83499999999</v>
      </c>
      <c r="I142" s="12">
        <v>250616.04</v>
      </c>
      <c r="J142" s="12">
        <v>253263.78099999999</v>
      </c>
      <c r="K142" s="12">
        <v>255785.796</v>
      </c>
      <c r="L142" s="12">
        <v>258215.33</v>
      </c>
      <c r="M142" s="12">
        <v>260545.10399999999</v>
      </c>
      <c r="N142" s="12">
        <v>262838.83299999998</v>
      </c>
      <c r="O142" s="12">
        <v>265098.09899999999</v>
      </c>
      <c r="P142" s="12">
        <v>267301.48100000003</v>
      </c>
      <c r="Q142" s="12">
        <v>269465.20699999999</v>
      </c>
      <c r="R142" s="12">
        <v>271569.66600000003</v>
      </c>
      <c r="S142" s="12">
        <v>273630.83299999998</v>
      </c>
      <c r="T142" s="12">
        <v>275654.61200000002</v>
      </c>
      <c r="U142" s="12">
        <v>277646.44199999998</v>
      </c>
      <c r="V142" s="12">
        <v>279608.08199999999</v>
      </c>
      <c r="W142" s="12">
        <v>281547.51299999998</v>
      </c>
      <c r="X142" s="12">
        <v>283450.64500000002</v>
      </c>
      <c r="Y142" s="12">
        <v>285322.875</v>
      </c>
      <c r="Z142" s="12">
        <v>287165.89799999999</v>
      </c>
      <c r="AA142" s="12">
        <v>288978.51</v>
      </c>
      <c r="AB142" s="12">
        <v>290762.78000000003</v>
      </c>
      <c r="AC142" s="12">
        <v>292523.75799999997</v>
      </c>
      <c r="AD142" s="12">
        <v>294260.40899999999</v>
      </c>
      <c r="AE142" s="12">
        <v>295976.18900000001</v>
      </c>
    </row>
    <row r="143" spans="1:31">
      <c r="A143" t="s">
        <v>21</v>
      </c>
      <c r="B143" t="s">
        <v>35</v>
      </c>
      <c r="C143" t="s">
        <v>55</v>
      </c>
      <c r="D143" t="s">
        <v>281</v>
      </c>
      <c r="E143" t="s">
        <v>282</v>
      </c>
      <c r="F143" s="12">
        <v>316719</v>
      </c>
      <c r="G143" s="12">
        <v>319446.94500000001</v>
      </c>
      <c r="H143" s="12">
        <v>322184.69500000001</v>
      </c>
      <c r="I143" s="12">
        <v>324916.44300000003</v>
      </c>
      <c r="J143" s="12">
        <v>327648.06099999999</v>
      </c>
      <c r="K143" s="12">
        <v>330323.00900000002</v>
      </c>
      <c r="L143" s="12">
        <v>332976.79800000001</v>
      </c>
      <c r="M143" s="12">
        <v>335595.32900000003</v>
      </c>
      <c r="N143" s="12">
        <v>338195.45500000002</v>
      </c>
      <c r="O143" s="12">
        <v>340764.52</v>
      </c>
      <c r="P143" s="12">
        <v>343288.49099999998</v>
      </c>
      <c r="Q143" s="12">
        <v>345758.94500000001</v>
      </c>
      <c r="R143" s="12">
        <v>348182.80599999998</v>
      </c>
      <c r="S143" s="12">
        <v>350554.98300000001</v>
      </c>
      <c r="T143" s="12">
        <v>352902.81699999998</v>
      </c>
      <c r="U143" s="12">
        <v>355246.65600000002</v>
      </c>
      <c r="V143" s="12">
        <v>357567.46899999998</v>
      </c>
      <c r="W143" s="12">
        <v>359854.03399999999</v>
      </c>
      <c r="X143" s="12">
        <v>362125.91</v>
      </c>
      <c r="Y143" s="12">
        <v>364410.739</v>
      </c>
      <c r="Z143" s="12">
        <v>366703.86900000001</v>
      </c>
      <c r="AA143" s="12">
        <v>368989.152</v>
      </c>
      <c r="AB143" s="12">
        <v>371263.59700000001</v>
      </c>
      <c r="AC143" s="12">
        <v>373533.70299999998</v>
      </c>
      <c r="AD143" s="12">
        <v>375795.20500000002</v>
      </c>
      <c r="AE143" s="12">
        <v>378039.24400000001</v>
      </c>
    </row>
    <row r="144" spans="1:31">
      <c r="A144" t="s">
        <v>19</v>
      </c>
      <c r="B144" t="s">
        <v>29</v>
      </c>
      <c r="C144" t="s">
        <v>51</v>
      </c>
      <c r="D144" t="s">
        <v>283</v>
      </c>
      <c r="E144" t="s">
        <v>284</v>
      </c>
      <c r="F144" s="12">
        <v>273531</v>
      </c>
      <c r="G144" s="12">
        <v>273463.00199999998</v>
      </c>
      <c r="H144" s="12">
        <v>273578.71399999998</v>
      </c>
      <c r="I144" s="12">
        <v>273777.924</v>
      </c>
      <c r="J144" s="12">
        <v>274088.15399999998</v>
      </c>
      <c r="K144" s="12">
        <v>274475.10200000001</v>
      </c>
      <c r="L144" s="12">
        <v>274893.446</v>
      </c>
      <c r="M144" s="12">
        <v>275346.41700000002</v>
      </c>
      <c r="N144" s="12">
        <v>275826.64</v>
      </c>
      <c r="O144" s="12">
        <v>276326.125</v>
      </c>
      <c r="P144" s="12">
        <v>276839.92700000003</v>
      </c>
      <c r="Q144" s="12">
        <v>277327.15500000003</v>
      </c>
      <c r="R144" s="12">
        <v>277794.51299999998</v>
      </c>
      <c r="S144" s="12">
        <v>278259.02799999999</v>
      </c>
      <c r="T144" s="12">
        <v>278723.05300000001</v>
      </c>
      <c r="U144" s="12">
        <v>279169.27100000001</v>
      </c>
      <c r="V144" s="12">
        <v>279595.21799999999</v>
      </c>
      <c r="W144" s="12">
        <v>279997.636</v>
      </c>
      <c r="X144" s="12">
        <v>280388.12599999999</v>
      </c>
      <c r="Y144" s="12">
        <v>280776.603</v>
      </c>
      <c r="Z144" s="12">
        <v>281169.61099999998</v>
      </c>
      <c r="AA144" s="12">
        <v>281538.99599999998</v>
      </c>
      <c r="AB144" s="12">
        <v>281881.19699999999</v>
      </c>
      <c r="AC144" s="12">
        <v>282196.66700000002</v>
      </c>
      <c r="AD144" s="12">
        <v>282494.82199999999</v>
      </c>
      <c r="AE144" s="12">
        <v>282785.255</v>
      </c>
    </row>
    <row r="145" spans="1:31">
      <c r="A145" t="s">
        <v>19</v>
      </c>
      <c r="B145" t="s">
        <v>31</v>
      </c>
      <c r="C145" t="s">
        <v>45</v>
      </c>
      <c r="D145" t="s">
        <v>285</v>
      </c>
      <c r="E145" t="s">
        <v>286</v>
      </c>
      <c r="F145" s="12">
        <v>563749</v>
      </c>
      <c r="G145" s="12">
        <v>568930.245</v>
      </c>
      <c r="H145" s="12">
        <v>573519.821</v>
      </c>
      <c r="I145" s="12">
        <v>577777.326</v>
      </c>
      <c r="J145" s="12">
        <v>581745.96299999999</v>
      </c>
      <c r="K145" s="12">
        <v>585211.92799999996</v>
      </c>
      <c r="L145" s="12">
        <v>588381.32299999997</v>
      </c>
      <c r="M145" s="12">
        <v>591354.95299999998</v>
      </c>
      <c r="N145" s="12">
        <v>594513.45299999998</v>
      </c>
      <c r="O145" s="12">
        <v>597970.14</v>
      </c>
      <c r="P145" s="12">
        <v>601630.076</v>
      </c>
      <c r="Q145" s="12">
        <v>605505.88800000004</v>
      </c>
      <c r="R145" s="12">
        <v>609433.929</v>
      </c>
      <c r="S145" s="12">
        <v>613405.75699999998</v>
      </c>
      <c r="T145" s="12">
        <v>617197.054</v>
      </c>
      <c r="U145" s="12">
        <v>620879.18299999996</v>
      </c>
      <c r="V145" s="12">
        <v>624538.45200000005</v>
      </c>
      <c r="W145" s="12">
        <v>628142.11199999996</v>
      </c>
      <c r="X145" s="12">
        <v>631453.63800000004</v>
      </c>
      <c r="Y145" s="12">
        <v>634480.755</v>
      </c>
      <c r="Z145" s="12">
        <v>637328.30599999998</v>
      </c>
      <c r="AA145" s="12">
        <v>640213.45700000005</v>
      </c>
      <c r="AB145" s="12">
        <v>643196.26399999997</v>
      </c>
      <c r="AC145" s="12">
        <v>646246.23199999996</v>
      </c>
      <c r="AD145" s="12">
        <v>649302.38600000006</v>
      </c>
      <c r="AE145" s="12">
        <v>652330.87300000002</v>
      </c>
    </row>
    <row r="146" spans="1:31">
      <c r="A146" t="s">
        <v>21</v>
      </c>
      <c r="B146" t="s">
        <v>35</v>
      </c>
      <c r="C146" t="s">
        <v>53</v>
      </c>
      <c r="D146" t="s">
        <v>287</v>
      </c>
      <c r="E146" t="s">
        <v>288</v>
      </c>
      <c r="F146" s="12">
        <v>310121</v>
      </c>
      <c r="G146" s="12">
        <v>311190.69799999997</v>
      </c>
      <c r="H146" s="12">
        <v>312407.804</v>
      </c>
      <c r="I146" s="12">
        <v>313663.31599999999</v>
      </c>
      <c r="J146" s="12">
        <v>315018.01899999997</v>
      </c>
      <c r="K146" s="12">
        <v>316431.78000000003</v>
      </c>
      <c r="L146" s="12">
        <v>317882.22700000001</v>
      </c>
      <c r="M146" s="12">
        <v>319353.19</v>
      </c>
      <c r="N146" s="12">
        <v>320785.29700000002</v>
      </c>
      <c r="O146" s="12">
        <v>322202.68699999998</v>
      </c>
      <c r="P146" s="12">
        <v>323571.22899999999</v>
      </c>
      <c r="Q146" s="12">
        <v>324902.22700000001</v>
      </c>
      <c r="R146" s="12">
        <v>326176.24099999998</v>
      </c>
      <c r="S146" s="12">
        <v>327377.96100000001</v>
      </c>
      <c r="T146" s="12">
        <v>328573.31099999999</v>
      </c>
      <c r="U146" s="12">
        <v>329708.88299999997</v>
      </c>
      <c r="V146" s="12">
        <v>330794.788</v>
      </c>
      <c r="W146" s="12">
        <v>331829.17800000001</v>
      </c>
      <c r="X146" s="12">
        <v>332841.12099999998</v>
      </c>
      <c r="Y146" s="12">
        <v>333829.07400000002</v>
      </c>
      <c r="Z146" s="12">
        <v>334782.90500000003</v>
      </c>
      <c r="AA146" s="12">
        <v>335683.59299999999</v>
      </c>
      <c r="AB146" s="12">
        <v>336531.47100000002</v>
      </c>
      <c r="AC146" s="12">
        <v>337336.837</v>
      </c>
      <c r="AD146" s="12">
        <v>338102.88699999999</v>
      </c>
      <c r="AE146" s="12">
        <v>338841.484</v>
      </c>
    </row>
    <row r="147" spans="1:31">
      <c r="A147" t="s">
        <v>25</v>
      </c>
      <c r="B147" t="s">
        <v>41</v>
      </c>
      <c r="C147" t="s">
        <v>65</v>
      </c>
      <c r="D147" t="s">
        <v>289</v>
      </c>
      <c r="E147" t="s">
        <v>290</v>
      </c>
      <c r="F147" s="12">
        <v>144575</v>
      </c>
      <c r="G147" s="12">
        <v>146303.734</v>
      </c>
      <c r="H147" s="12">
        <v>147820.55900000001</v>
      </c>
      <c r="I147" s="12">
        <v>149284.804</v>
      </c>
      <c r="J147" s="12">
        <v>150748.84700000001</v>
      </c>
      <c r="K147" s="12">
        <v>152137.25</v>
      </c>
      <c r="L147" s="12">
        <v>153456.71799999999</v>
      </c>
      <c r="M147" s="12">
        <v>154716.61900000001</v>
      </c>
      <c r="N147" s="12">
        <v>155942.78200000001</v>
      </c>
      <c r="O147" s="12">
        <v>157126.73699999999</v>
      </c>
      <c r="P147" s="12">
        <v>158255.954</v>
      </c>
      <c r="Q147" s="12">
        <v>159321.00200000001</v>
      </c>
      <c r="R147" s="12">
        <v>160328.43799999999</v>
      </c>
      <c r="S147" s="12">
        <v>161302.05799999999</v>
      </c>
      <c r="T147" s="12">
        <v>162250.74400000001</v>
      </c>
      <c r="U147" s="12">
        <v>163179.34700000001</v>
      </c>
      <c r="V147" s="12">
        <v>164090.14499999999</v>
      </c>
      <c r="W147" s="12">
        <v>164982.579</v>
      </c>
      <c r="X147" s="12">
        <v>165884.75700000001</v>
      </c>
      <c r="Y147" s="12">
        <v>166802.761</v>
      </c>
      <c r="Z147" s="12">
        <v>167737.33499999999</v>
      </c>
      <c r="AA147" s="12">
        <v>168674.06200000001</v>
      </c>
      <c r="AB147" s="12">
        <v>169610.54199999999</v>
      </c>
      <c r="AC147" s="12">
        <v>170551.06</v>
      </c>
      <c r="AD147" s="12">
        <v>171493.91</v>
      </c>
      <c r="AE147" s="12">
        <v>172437.17800000001</v>
      </c>
    </row>
    <row r="148" spans="1:31">
      <c r="A148" t="s">
        <v>21</v>
      </c>
      <c r="B148" t="s">
        <v>35</v>
      </c>
      <c r="C148" t="s">
        <v>55</v>
      </c>
      <c r="D148" t="s">
        <v>291</v>
      </c>
      <c r="E148" t="s">
        <v>292</v>
      </c>
      <c r="F148" s="12">
        <v>209890</v>
      </c>
      <c r="G148" s="12">
        <v>210762.81700000001</v>
      </c>
      <c r="H148" s="12">
        <v>211804.89600000001</v>
      </c>
      <c r="I148" s="12">
        <v>212903.29199999999</v>
      </c>
      <c r="J148" s="12">
        <v>214045.52799999999</v>
      </c>
      <c r="K148" s="12">
        <v>215261.84099999999</v>
      </c>
      <c r="L148" s="12">
        <v>216545.774</v>
      </c>
      <c r="M148" s="12">
        <v>217869.04</v>
      </c>
      <c r="N148" s="12">
        <v>219182.94399999999</v>
      </c>
      <c r="O148" s="12">
        <v>220482.21</v>
      </c>
      <c r="P148" s="12">
        <v>221780.391</v>
      </c>
      <c r="Q148" s="12">
        <v>223063.79300000001</v>
      </c>
      <c r="R148" s="12">
        <v>224320.39600000001</v>
      </c>
      <c r="S148" s="12">
        <v>225572.628</v>
      </c>
      <c r="T148" s="12">
        <v>226828.79300000001</v>
      </c>
      <c r="U148" s="12">
        <v>228071.36300000001</v>
      </c>
      <c r="V148" s="12">
        <v>229270.57500000001</v>
      </c>
      <c r="W148" s="12">
        <v>230418.18299999999</v>
      </c>
      <c r="X148" s="12">
        <v>231588.57800000001</v>
      </c>
      <c r="Y148" s="12">
        <v>232755.519</v>
      </c>
      <c r="Z148" s="12">
        <v>233918.15100000001</v>
      </c>
      <c r="AA148" s="12">
        <v>235040.44699999999</v>
      </c>
      <c r="AB148" s="12">
        <v>236134.649</v>
      </c>
      <c r="AC148" s="12">
        <v>237211.52100000001</v>
      </c>
      <c r="AD148" s="12">
        <v>238282.50099999999</v>
      </c>
      <c r="AE148" s="12">
        <v>239351.54500000001</v>
      </c>
    </row>
    <row r="149" spans="1:31">
      <c r="A149" t="s">
        <v>25</v>
      </c>
      <c r="B149" t="s">
        <v>43</v>
      </c>
      <c r="C149" t="s">
        <v>61</v>
      </c>
      <c r="D149" t="s">
        <v>293</v>
      </c>
      <c r="E149" t="s">
        <v>294</v>
      </c>
      <c r="F149" s="12">
        <v>541609</v>
      </c>
      <c r="G149" s="12">
        <v>544722.52</v>
      </c>
      <c r="H149" s="12">
        <v>548121.30599999998</v>
      </c>
      <c r="I149" s="12">
        <v>551598.23900000006</v>
      </c>
      <c r="J149" s="12">
        <v>555206.86800000002</v>
      </c>
      <c r="K149" s="12">
        <v>558910.64899999998</v>
      </c>
      <c r="L149" s="12">
        <v>562724.25</v>
      </c>
      <c r="M149" s="12">
        <v>566588.37</v>
      </c>
      <c r="N149" s="12">
        <v>570419.78700000001</v>
      </c>
      <c r="O149" s="12">
        <v>574214.99100000004</v>
      </c>
      <c r="P149" s="12">
        <v>577936.201</v>
      </c>
      <c r="Q149" s="12">
        <v>581552.85699999996</v>
      </c>
      <c r="R149" s="12">
        <v>585075.52499999991</v>
      </c>
      <c r="S149" s="12">
        <v>588488.30199999991</v>
      </c>
      <c r="T149" s="12">
        <v>591831.19600000011</v>
      </c>
      <c r="U149" s="12">
        <v>595099.03799999994</v>
      </c>
      <c r="V149" s="12">
        <v>598263.44400000002</v>
      </c>
      <c r="W149" s="12">
        <v>601337.65699999989</v>
      </c>
      <c r="X149" s="12">
        <v>604384.05300000007</v>
      </c>
      <c r="Y149" s="12">
        <v>607399.51500000001</v>
      </c>
      <c r="Z149" s="12">
        <v>610360.05599999998</v>
      </c>
      <c r="AA149" s="12">
        <v>613214.28499999992</v>
      </c>
      <c r="AB149" s="12">
        <v>615954.40600000008</v>
      </c>
      <c r="AC149" s="12">
        <v>618591.397</v>
      </c>
      <c r="AD149" s="12">
        <v>621148.25600000005</v>
      </c>
      <c r="AE149" s="12">
        <v>623649.27300000004</v>
      </c>
    </row>
    <row r="150" spans="1:31">
      <c r="A150" t="s">
        <v>25</v>
      </c>
      <c r="B150" t="s">
        <v>43</v>
      </c>
      <c r="C150" t="s">
        <v>61</v>
      </c>
      <c r="D150" t="s">
        <v>295</v>
      </c>
      <c r="E150" t="s">
        <v>296</v>
      </c>
      <c r="F150" s="12">
        <v>271556</v>
      </c>
      <c r="G150" s="12">
        <v>274278.63099999999</v>
      </c>
      <c r="H150" s="12">
        <v>276890.31</v>
      </c>
      <c r="I150" s="12">
        <v>279464.86200000002</v>
      </c>
      <c r="J150" s="12">
        <v>282075.02899999998</v>
      </c>
      <c r="K150" s="12">
        <v>284666.86700000003</v>
      </c>
      <c r="L150" s="12">
        <v>287204.86700000003</v>
      </c>
      <c r="M150" s="12">
        <v>289727.56800000003</v>
      </c>
      <c r="N150" s="12">
        <v>292287.68800000002</v>
      </c>
      <c r="O150" s="12">
        <v>294873.75300000003</v>
      </c>
      <c r="P150" s="12">
        <v>297439.67700000003</v>
      </c>
      <c r="Q150" s="12">
        <v>299978.57400000002</v>
      </c>
      <c r="R150" s="12">
        <v>302489.00199999998</v>
      </c>
      <c r="S150" s="12">
        <v>304941.93599999999</v>
      </c>
      <c r="T150" s="12">
        <v>307324.09399999998</v>
      </c>
      <c r="U150" s="12">
        <v>309664.47499999998</v>
      </c>
      <c r="V150" s="12">
        <v>311974.16200000001</v>
      </c>
      <c r="W150" s="12">
        <v>314236.00199999998</v>
      </c>
      <c r="X150" s="12">
        <v>316433.06900000002</v>
      </c>
      <c r="Y150" s="12">
        <v>318563.14</v>
      </c>
      <c r="Z150" s="12">
        <v>320658.315</v>
      </c>
      <c r="AA150" s="12">
        <v>322733.576</v>
      </c>
      <c r="AB150" s="12">
        <v>324786.98499999999</v>
      </c>
      <c r="AC150" s="12">
        <v>326822.06199999998</v>
      </c>
      <c r="AD150" s="12">
        <v>328836.48100000003</v>
      </c>
      <c r="AE150" s="12">
        <v>330830.95899999997</v>
      </c>
    </row>
    <row r="151" spans="1:31">
      <c r="A151" t="s">
        <v>19</v>
      </c>
      <c r="B151" t="s">
        <v>27</v>
      </c>
      <c r="C151" t="s">
        <v>49</v>
      </c>
      <c r="D151" t="s">
        <v>297</v>
      </c>
      <c r="E151" t="s">
        <v>298</v>
      </c>
      <c r="F151" s="12">
        <v>148740</v>
      </c>
      <c r="G151" s="12">
        <v>148910.084</v>
      </c>
      <c r="H151" s="12">
        <v>149163.49100000001</v>
      </c>
      <c r="I151" s="12">
        <v>149452.08100000001</v>
      </c>
      <c r="J151" s="12">
        <v>149760.25899999999</v>
      </c>
      <c r="K151" s="12">
        <v>150080.33900000001</v>
      </c>
      <c r="L151" s="12">
        <v>150410.69699999999</v>
      </c>
      <c r="M151" s="12">
        <v>150747.83900000001</v>
      </c>
      <c r="N151" s="12">
        <v>151089.587</v>
      </c>
      <c r="O151" s="12">
        <v>151425.761</v>
      </c>
      <c r="P151" s="12">
        <v>151753.288</v>
      </c>
      <c r="Q151" s="12">
        <v>152070.95000000001</v>
      </c>
      <c r="R151" s="12">
        <v>152378.69699999999</v>
      </c>
      <c r="S151" s="12">
        <v>152672.60200000001</v>
      </c>
      <c r="T151" s="12">
        <v>152956.56400000001</v>
      </c>
      <c r="U151" s="12">
        <v>153232.54699999999</v>
      </c>
      <c r="V151" s="12">
        <v>153497.70600000001</v>
      </c>
      <c r="W151" s="12">
        <v>153749.62700000001</v>
      </c>
      <c r="X151" s="12">
        <v>153991.37400000001</v>
      </c>
      <c r="Y151" s="12">
        <v>154222.87100000001</v>
      </c>
      <c r="Z151" s="12">
        <v>154447.076</v>
      </c>
      <c r="AA151" s="12">
        <v>154659.73300000001</v>
      </c>
      <c r="AB151" s="12">
        <v>154855.53899999999</v>
      </c>
      <c r="AC151" s="12">
        <v>155039.152</v>
      </c>
      <c r="AD151" s="12">
        <v>155210.89199999999</v>
      </c>
      <c r="AE151" s="12">
        <v>155372.80499999999</v>
      </c>
    </row>
    <row r="152" spans="1:31">
      <c r="A152" t="s">
        <v>25</v>
      </c>
      <c r="B152" t="s">
        <v>41</v>
      </c>
      <c r="C152" t="s">
        <v>67</v>
      </c>
      <c r="D152" t="s">
        <v>299</v>
      </c>
      <c r="E152" t="s">
        <v>300</v>
      </c>
      <c r="F152" s="12">
        <v>245290</v>
      </c>
      <c r="G152" s="12">
        <v>248318.679</v>
      </c>
      <c r="H152" s="12">
        <v>250806.641</v>
      </c>
      <c r="I152" s="12">
        <v>252947.57800000001</v>
      </c>
      <c r="J152" s="12">
        <v>254869.533</v>
      </c>
      <c r="K152" s="12">
        <v>256442.07699999999</v>
      </c>
      <c r="L152" s="12">
        <v>257830.98800000001</v>
      </c>
      <c r="M152" s="12">
        <v>259036.56</v>
      </c>
      <c r="N152" s="12">
        <v>260372.81</v>
      </c>
      <c r="O152" s="12">
        <v>261928.24299999999</v>
      </c>
      <c r="P152" s="12">
        <v>263641.94199999998</v>
      </c>
      <c r="Q152" s="12">
        <v>265516.337</v>
      </c>
      <c r="R152" s="12">
        <v>267464.402</v>
      </c>
      <c r="S152" s="12">
        <v>269468.19199999998</v>
      </c>
      <c r="T152" s="12">
        <v>271344.26</v>
      </c>
      <c r="U152" s="12">
        <v>273156.31400000001</v>
      </c>
      <c r="V152" s="12">
        <v>274931.348</v>
      </c>
      <c r="W152" s="12">
        <v>276670.815</v>
      </c>
      <c r="X152" s="12">
        <v>278194.723</v>
      </c>
      <c r="Y152" s="12">
        <v>279494.717</v>
      </c>
      <c r="Z152" s="12">
        <v>280705.03000000003</v>
      </c>
      <c r="AA152" s="12">
        <v>281969.853</v>
      </c>
      <c r="AB152" s="12">
        <v>283321.29800000001</v>
      </c>
      <c r="AC152" s="12">
        <v>284719.57699999999</v>
      </c>
      <c r="AD152" s="12">
        <v>286130.88799999998</v>
      </c>
      <c r="AE152" s="12">
        <v>287539.66600000003</v>
      </c>
    </row>
    <row r="153" spans="1:31">
      <c r="A153" t="s">
        <v>21</v>
      </c>
      <c r="B153" t="s">
        <v>37</v>
      </c>
      <c r="C153" t="s">
        <v>59</v>
      </c>
      <c r="D153" t="s">
        <v>301</v>
      </c>
      <c r="E153" t="s">
        <v>302</v>
      </c>
      <c r="F153" s="12">
        <v>177931</v>
      </c>
      <c r="G153" s="12">
        <v>179210.049</v>
      </c>
      <c r="H153" s="12">
        <v>180588.72099999999</v>
      </c>
      <c r="I153" s="12">
        <v>182046.04199999999</v>
      </c>
      <c r="J153" s="12">
        <v>183540.45300000001</v>
      </c>
      <c r="K153" s="12">
        <v>185054.239</v>
      </c>
      <c r="L153" s="12">
        <v>186575.527</v>
      </c>
      <c r="M153" s="12">
        <v>188118.038</v>
      </c>
      <c r="N153" s="12">
        <v>189671.307</v>
      </c>
      <c r="O153" s="12">
        <v>191209.81599999999</v>
      </c>
      <c r="P153" s="12">
        <v>192730.492</v>
      </c>
      <c r="Q153" s="12">
        <v>194230.19500000001</v>
      </c>
      <c r="R153" s="12">
        <v>195701.984</v>
      </c>
      <c r="S153" s="12">
        <v>197162.55100000001</v>
      </c>
      <c r="T153" s="12">
        <v>198610.28400000001</v>
      </c>
      <c r="U153" s="12">
        <v>200054.75099999999</v>
      </c>
      <c r="V153" s="12">
        <v>201501.57199999999</v>
      </c>
      <c r="W153" s="12">
        <v>202935.02600000001</v>
      </c>
      <c r="X153" s="12">
        <v>204363.677</v>
      </c>
      <c r="Y153" s="12">
        <v>205780.41500000001</v>
      </c>
      <c r="Z153" s="12">
        <v>207191.272</v>
      </c>
      <c r="AA153" s="12">
        <v>208579.33300000001</v>
      </c>
      <c r="AB153" s="12">
        <v>209941.90599999999</v>
      </c>
      <c r="AC153" s="12">
        <v>211289.976</v>
      </c>
      <c r="AD153" s="12">
        <v>212630.394</v>
      </c>
      <c r="AE153" s="12">
        <v>213972.967</v>
      </c>
    </row>
    <row r="154" spans="1:31">
      <c r="A154" t="s">
        <v>23</v>
      </c>
      <c r="B154" t="s">
        <v>39</v>
      </c>
      <c r="C154" t="s">
        <v>69</v>
      </c>
      <c r="D154" t="s">
        <v>303</v>
      </c>
      <c r="E154" t="s">
        <v>304</v>
      </c>
      <c r="F154" s="12">
        <v>302538</v>
      </c>
      <c r="G154" s="12">
        <v>309177.64399999997</v>
      </c>
      <c r="H154" s="12">
        <v>314574.891</v>
      </c>
      <c r="I154" s="12">
        <v>319426.038</v>
      </c>
      <c r="J154" s="12">
        <v>324059.19</v>
      </c>
      <c r="K154" s="12">
        <v>328242.48</v>
      </c>
      <c r="L154" s="12">
        <v>332141.93599999999</v>
      </c>
      <c r="M154" s="12">
        <v>335706.47200000001</v>
      </c>
      <c r="N154" s="12">
        <v>339135.24800000002</v>
      </c>
      <c r="O154" s="12">
        <v>342463.69099999999</v>
      </c>
      <c r="P154" s="12">
        <v>345675.01500000001</v>
      </c>
      <c r="Q154" s="12">
        <v>348809.326</v>
      </c>
      <c r="R154" s="12">
        <v>351880.06099999999</v>
      </c>
      <c r="S154" s="12">
        <v>354914.054</v>
      </c>
      <c r="T154" s="12">
        <v>357928.52899999998</v>
      </c>
      <c r="U154" s="12">
        <v>360938.73100000003</v>
      </c>
      <c r="V154" s="12">
        <v>363951.03499999997</v>
      </c>
      <c r="W154" s="12">
        <v>366964.78200000001</v>
      </c>
      <c r="X154" s="12">
        <v>369948.67599999998</v>
      </c>
      <c r="Y154" s="12">
        <v>372903.288</v>
      </c>
      <c r="Z154" s="12">
        <v>375822.84</v>
      </c>
      <c r="AA154" s="12">
        <v>378704.571</v>
      </c>
      <c r="AB154" s="12">
        <v>381537.679</v>
      </c>
      <c r="AC154" s="12">
        <v>384318.57199999999</v>
      </c>
      <c r="AD154" s="12">
        <v>387052.55499999999</v>
      </c>
      <c r="AE154" s="12">
        <v>389748.75199999998</v>
      </c>
    </row>
    <row r="155" spans="1:31">
      <c r="A155" t="s">
        <v>19</v>
      </c>
      <c r="B155" t="s">
        <v>29</v>
      </c>
      <c r="C155" t="s">
        <v>51</v>
      </c>
      <c r="D155" t="s">
        <v>305</v>
      </c>
      <c r="E155" t="s">
        <v>306</v>
      </c>
      <c r="F155" s="12">
        <v>177188</v>
      </c>
      <c r="G155" s="12">
        <v>177652.304</v>
      </c>
      <c r="H155" s="12">
        <v>178226.057</v>
      </c>
      <c r="I155" s="12">
        <v>178824.81899999999</v>
      </c>
      <c r="J155" s="12">
        <v>179430.12100000001</v>
      </c>
      <c r="K155" s="12">
        <v>180066.23199999999</v>
      </c>
      <c r="L155" s="12">
        <v>180708.58100000001</v>
      </c>
      <c r="M155" s="12">
        <v>181343.989</v>
      </c>
      <c r="N155" s="12">
        <v>181961.96599999999</v>
      </c>
      <c r="O155" s="12">
        <v>182540.69500000001</v>
      </c>
      <c r="P155" s="12">
        <v>183086.21599999999</v>
      </c>
      <c r="Q155" s="12">
        <v>183589.50899999999</v>
      </c>
      <c r="R155" s="12">
        <v>184066</v>
      </c>
      <c r="S155" s="12">
        <v>184497.84599999999</v>
      </c>
      <c r="T155" s="12">
        <v>184907.37299999999</v>
      </c>
      <c r="U155" s="12">
        <v>185295.59599999999</v>
      </c>
      <c r="V155" s="12">
        <v>185666.258</v>
      </c>
      <c r="W155" s="12">
        <v>186006.84099999999</v>
      </c>
      <c r="X155" s="12">
        <v>186347.04500000001</v>
      </c>
      <c r="Y155" s="12">
        <v>186680.234</v>
      </c>
      <c r="Z155" s="12">
        <v>187014.74299999999</v>
      </c>
      <c r="AA155" s="12">
        <v>187336.22099999999</v>
      </c>
      <c r="AB155" s="12">
        <v>187641.717</v>
      </c>
      <c r="AC155" s="12">
        <v>187938.524</v>
      </c>
      <c r="AD155" s="12">
        <v>188235.37100000001</v>
      </c>
      <c r="AE155" s="12">
        <v>188533.37700000001</v>
      </c>
    </row>
    <row r="156" spans="1:31">
      <c r="A156" t="s">
        <v>21</v>
      </c>
      <c r="B156" t="s">
        <v>35</v>
      </c>
      <c r="C156" t="s">
        <v>53</v>
      </c>
      <c r="D156" t="s">
        <v>307</v>
      </c>
      <c r="E156" t="s">
        <v>308</v>
      </c>
      <c r="F156" s="12">
        <v>860165</v>
      </c>
      <c r="G156" s="12">
        <v>862807.10700000008</v>
      </c>
      <c r="H156" s="12">
        <v>865760.72599999991</v>
      </c>
      <c r="I156" s="12">
        <v>868761.35700000008</v>
      </c>
      <c r="J156" s="12">
        <v>871820.67700000003</v>
      </c>
      <c r="K156" s="12">
        <v>874904.8679999999</v>
      </c>
      <c r="L156" s="12">
        <v>877991.11</v>
      </c>
      <c r="M156" s="12">
        <v>881082.19400000002</v>
      </c>
      <c r="N156" s="12">
        <v>884186.72700000007</v>
      </c>
      <c r="O156" s="12">
        <v>887194.8409999999</v>
      </c>
      <c r="P156" s="12">
        <v>890145.68900000001</v>
      </c>
      <c r="Q156" s="12">
        <v>893033.07799999986</v>
      </c>
      <c r="R156" s="12">
        <v>895804.51399999997</v>
      </c>
      <c r="S156" s="12">
        <v>898474.40899999999</v>
      </c>
      <c r="T156" s="12">
        <v>901071.32699999993</v>
      </c>
      <c r="U156" s="12">
        <v>903593.45099999988</v>
      </c>
      <c r="V156" s="12">
        <v>906014.18299999996</v>
      </c>
      <c r="W156" s="12">
        <v>908364.23300000001</v>
      </c>
      <c r="X156" s="12">
        <v>910636.17200000002</v>
      </c>
      <c r="Y156" s="12">
        <v>912854.07299999986</v>
      </c>
      <c r="Z156" s="12">
        <v>915020.18500000006</v>
      </c>
      <c r="AA156" s="12">
        <v>917121.44</v>
      </c>
      <c r="AB156" s="12">
        <v>919157.98600000003</v>
      </c>
      <c r="AC156" s="12">
        <v>921158.16999999993</v>
      </c>
      <c r="AD156" s="12">
        <v>923137.5560000001</v>
      </c>
      <c r="AE156" s="12">
        <v>925103.32799999998</v>
      </c>
    </row>
    <row r="157" spans="1:31">
      <c r="A157" t="s">
        <v>19</v>
      </c>
      <c r="B157" t="s">
        <v>29</v>
      </c>
      <c r="C157" t="s">
        <v>47</v>
      </c>
      <c r="D157" t="s">
        <v>309</v>
      </c>
      <c r="E157" t="s">
        <v>310</v>
      </c>
      <c r="F157" s="12">
        <v>286755</v>
      </c>
      <c r="G157" s="12">
        <v>287930.96100000001</v>
      </c>
      <c r="H157" s="12">
        <v>289288.65700000001</v>
      </c>
      <c r="I157" s="12">
        <v>290737.85700000002</v>
      </c>
      <c r="J157" s="12">
        <v>292298.10100000002</v>
      </c>
      <c r="K157" s="12">
        <v>293882</v>
      </c>
      <c r="L157" s="12">
        <v>295510.39899999998</v>
      </c>
      <c r="M157" s="12">
        <v>297173.36700000003</v>
      </c>
      <c r="N157" s="12">
        <v>298827.72100000002</v>
      </c>
      <c r="O157" s="12">
        <v>300423.30300000001</v>
      </c>
      <c r="P157" s="12">
        <v>301960.55300000001</v>
      </c>
      <c r="Q157" s="12">
        <v>303430.01299999998</v>
      </c>
      <c r="R157" s="12">
        <v>304835.685</v>
      </c>
      <c r="S157" s="12">
        <v>306194.95</v>
      </c>
      <c r="T157" s="12">
        <v>307533.48100000003</v>
      </c>
      <c r="U157" s="12">
        <v>308847.02100000001</v>
      </c>
      <c r="V157" s="12">
        <v>310097.89</v>
      </c>
      <c r="W157" s="12">
        <v>311288.16899999999</v>
      </c>
      <c r="X157" s="12">
        <v>312451.41700000002</v>
      </c>
      <c r="Y157" s="12">
        <v>313608.85200000001</v>
      </c>
      <c r="Z157" s="12">
        <v>314771.69500000001</v>
      </c>
      <c r="AA157" s="12">
        <v>315899.451</v>
      </c>
      <c r="AB157" s="12">
        <v>316986.93300000002</v>
      </c>
      <c r="AC157" s="12">
        <v>318044.75900000002</v>
      </c>
      <c r="AD157" s="12">
        <v>319093.98300000001</v>
      </c>
      <c r="AE157" s="12">
        <v>320147.60800000001</v>
      </c>
    </row>
    <row r="158" spans="1:31">
      <c r="A158" t="s">
        <v>19</v>
      </c>
      <c r="B158" t="s">
        <v>27</v>
      </c>
      <c r="C158" t="s">
        <v>49</v>
      </c>
      <c r="D158" t="s">
        <v>311</v>
      </c>
      <c r="E158" t="s">
        <v>312</v>
      </c>
      <c r="F158" s="12">
        <v>194119</v>
      </c>
      <c r="G158" s="12">
        <v>195005.05</v>
      </c>
      <c r="H158" s="12">
        <v>195952.27100000001</v>
      </c>
      <c r="I158" s="12">
        <v>196913.277</v>
      </c>
      <c r="J158" s="12">
        <v>197894.97500000001</v>
      </c>
      <c r="K158" s="12">
        <v>198862.28200000001</v>
      </c>
      <c r="L158" s="12">
        <v>199836.63699999999</v>
      </c>
      <c r="M158" s="12">
        <v>200794.375</v>
      </c>
      <c r="N158" s="12">
        <v>201737.92300000001</v>
      </c>
      <c r="O158" s="12">
        <v>202655.38699999999</v>
      </c>
      <c r="P158" s="12">
        <v>203549.989</v>
      </c>
      <c r="Q158" s="12">
        <v>204411.30600000001</v>
      </c>
      <c r="R158" s="12">
        <v>205241.70800000001</v>
      </c>
      <c r="S158" s="12">
        <v>206040.791</v>
      </c>
      <c r="T158" s="12">
        <v>206821.622</v>
      </c>
      <c r="U158" s="12">
        <v>207571.258</v>
      </c>
      <c r="V158" s="12">
        <v>208294.97200000001</v>
      </c>
      <c r="W158" s="12">
        <v>209000.11900000001</v>
      </c>
      <c r="X158" s="12">
        <v>209687.06400000001</v>
      </c>
      <c r="Y158" s="12">
        <v>210370.75700000001</v>
      </c>
      <c r="Z158" s="12">
        <v>211036.37700000001</v>
      </c>
      <c r="AA158" s="12">
        <v>211685.40400000001</v>
      </c>
      <c r="AB158" s="12">
        <v>212323.48699999999</v>
      </c>
      <c r="AC158" s="12">
        <v>212947.003</v>
      </c>
      <c r="AD158" s="12">
        <v>213559.44899999999</v>
      </c>
      <c r="AE158" s="12">
        <v>214160.147</v>
      </c>
    </row>
    <row r="159" spans="1:31">
      <c r="A159" t="s">
        <v>21</v>
      </c>
      <c r="B159" t="s">
        <v>35</v>
      </c>
      <c r="C159" t="s">
        <v>53</v>
      </c>
      <c r="D159" t="s">
        <v>313</v>
      </c>
      <c r="E159" t="s">
        <v>314</v>
      </c>
      <c r="F159" s="12">
        <v>251027</v>
      </c>
      <c r="G159" s="12">
        <v>251830.598</v>
      </c>
      <c r="H159" s="12">
        <v>252663.46400000001</v>
      </c>
      <c r="I159" s="12">
        <v>253466.99100000001</v>
      </c>
      <c r="J159" s="12">
        <v>254293.15700000001</v>
      </c>
      <c r="K159" s="12">
        <v>255074.17600000001</v>
      </c>
      <c r="L159" s="12">
        <v>255807.682</v>
      </c>
      <c r="M159" s="12">
        <v>256507.14600000001</v>
      </c>
      <c r="N159" s="12">
        <v>257209.68299999999</v>
      </c>
      <c r="O159" s="12">
        <v>257933.93100000001</v>
      </c>
      <c r="P159" s="12">
        <v>258656.40400000001</v>
      </c>
      <c r="Q159" s="12">
        <v>259381.64499999999</v>
      </c>
      <c r="R159" s="12">
        <v>260097.492</v>
      </c>
      <c r="S159" s="12">
        <v>260792.42</v>
      </c>
      <c r="T159" s="12">
        <v>261480.527</v>
      </c>
      <c r="U159" s="12">
        <v>262164.98499999999</v>
      </c>
      <c r="V159" s="12">
        <v>262832.52899999998</v>
      </c>
      <c r="W159" s="12">
        <v>263502.20199999999</v>
      </c>
      <c r="X159" s="12">
        <v>264150.52399999998</v>
      </c>
      <c r="Y159" s="12">
        <v>264766.3</v>
      </c>
      <c r="Z159" s="12">
        <v>265365.57</v>
      </c>
      <c r="AA159" s="12">
        <v>265962.63400000002</v>
      </c>
      <c r="AB159" s="12">
        <v>266565.05</v>
      </c>
      <c r="AC159" s="12">
        <v>267178.32299999997</v>
      </c>
      <c r="AD159" s="12">
        <v>267795.40700000001</v>
      </c>
      <c r="AE159" s="12">
        <v>268412.87099999998</v>
      </c>
    </row>
    <row r="160" spans="1:31">
      <c r="A160" t="s">
        <v>21</v>
      </c>
      <c r="B160" t="s">
        <v>37</v>
      </c>
      <c r="C160" t="s">
        <v>59</v>
      </c>
      <c r="D160" t="s">
        <v>315</v>
      </c>
      <c r="E160" t="s">
        <v>316</v>
      </c>
      <c r="F160" s="12">
        <v>738512</v>
      </c>
      <c r="G160" s="12">
        <v>741492.19900000002</v>
      </c>
      <c r="H160" s="12">
        <v>744833.94400000002</v>
      </c>
      <c r="I160" s="12">
        <v>748296.62</v>
      </c>
      <c r="J160" s="12">
        <v>751926.16800000006</v>
      </c>
      <c r="K160" s="12">
        <v>755602.75900000008</v>
      </c>
      <c r="L160" s="12">
        <v>759388.96</v>
      </c>
      <c r="M160" s="12">
        <v>763230.24399999995</v>
      </c>
      <c r="N160" s="12">
        <v>767042.55299999996</v>
      </c>
      <c r="O160" s="12">
        <v>770738.9090000001</v>
      </c>
      <c r="P160" s="12">
        <v>774369.06499999994</v>
      </c>
      <c r="Q160" s="12">
        <v>777918.1</v>
      </c>
      <c r="R160" s="12">
        <v>781374.65599999996</v>
      </c>
      <c r="S160" s="12">
        <v>784735.625</v>
      </c>
      <c r="T160" s="12">
        <v>788070.77099999995</v>
      </c>
      <c r="U160" s="12">
        <v>791370.18099999987</v>
      </c>
      <c r="V160" s="12">
        <v>794587.58299999987</v>
      </c>
      <c r="W160" s="12">
        <v>797808.08499999996</v>
      </c>
      <c r="X160" s="12">
        <v>801058.245</v>
      </c>
      <c r="Y160" s="12">
        <v>804330.05200000003</v>
      </c>
      <c r="Z160" s="12">
        <v>807598.23199999996</v>
      </c>
      <c r="AA160" s="12">
        <v>810791.69900000002</v>
      </c>
      <c r="AB160" s="12">
        <v>813885.19900000002</v>
      </c>
      <c r="AC160" s="12">
        <v>816896.04999999993</v>
      </c>
      <c r="AD160" s="12">
        <v>819866.97200000007</v>
      </c>
      <c r="AE160" s="12">
        <v>822826.90799999994</v>
      </c>
    </row>
    <row r="161" spans="1:31">
      <c r="A161" t="s">
        <v>19</v>
      </c>
      <c r="B161" t="s">
        <v>27</v>
      </c>
      <c r="C161" t="s">
        <v>49</v>
      </c>
      <c r="D161" t="s">
        <v>317</v>
      </c>
      <c r="E161" t="s">
        <v>318</v>
      </c>
      <c r="F161" s="12">
        <v>276889</v>
      </c>
      <c r="G161" s="12">
        <v>277406.245</v>
      </c>
      <c r="H161" s="12">
        <v>277946.15700000001</v>
      </c>
      <c r="I161" s="12">
        <v>278465.69699999999</v>
      </c>
      <c r="J161" s="12">
        <v>278969.31800000003</v>
      </c>
      <c r="K161" s="12">
        <v>279454.554</v>
      </c>
      <c r="L161" s="12">
        <v>279943.79100000003</v>
      </c>
      <c r="M161" s="12">
        <v>280417.35200000001</v>
      </c>
      <c r="N161" s="12">
        <v>280901.27399999998</v>
      </c>
      <c r="O161" s="12">
        <v>281394.71899999998</v>
      </c>
      <c r="P161" s="12">
        <v>281903.05800000002</v>
      </c>
      <c r="Q161" s="12">
        <v>282418.64299999998</v>
      </c>
      <c r="R161" s="12">
        <v>282916.158</v>
      </c>
      <c r="S161" s="12">
        <v>283402.66100000002</v>
      </c>
      <c r="T161" s="12">
        <v>283875.08299999998</v>
      </c>
      <c r="U161" s="12">
        <v>284338.00900000002</v>
      </c>
      <c r="V161" s="12">
        <v>284783.98800000001</v>
      </c>
      <c r="W161" s="12">
        <v>285198.34499999997</v>
      </c>
      <c r="X161" s="12">
        <v>285595.81199999998</v>
      </c>
      <c r="Y161" s="12">
        <v>285965.864</v>
      </c>
      <c r="Z161" s="12">
        <v>286307.92</v>
      </c>
      <c r="AA161" s="12">
        <v>286622.29300000001</v>
      </c>
      <c r="AB161" s="12">
        <v>286914.55300000001</v>
      </c>
      <c r="AC161" s="12">
        <v>287184.46299999999</v>
      </c>
      <c r="AD161" s="12">
        <v>287438.19799999997</v>
      </c>
      <c r="AE161" s="12">
        <v>287677.21600000001</v>
      </c>
    </row>
    <row r="162" spans="1:31">
      <c r="A162" t="s">
        <v>25</v>
      </c>
      <c r="B162" t="s">
        <v>41</v>
      </c>
      <c r="C162" t="s">
        <v>63</v>
      </c>
      <c r="D162" t="s">
        <v>319</v>
      </c>
      <c r="E162" t="s">
        <v>320</v>
      </c>
      <c r="F162" s="12">
        <v>1161256</v>
      </c>
      <c r="G162" s="12">
        <v>1171837.9620000001</v>
      </c>
      <c r="H162" s="12">
        <v>1182135.7240000002</v>
      </c>
      <c r="I162" s="12">
        <v>1192285.277</v>
      </c>
      <c r="J162" s="12">
        <v>1202427.0439999998</v>
      </c>
      <c r="K162" s="12">
        <v>1212432.456</v>
      </c>
      <c r="L162" s="12">
        <v>1222352.0359999998</v>
      </c>
      <c r="M162" s="12">
        <v>1232144.818</v>
      </c>
      <c r="N162" s="12">
        <v>1241926.4080000001</v>
      </c>
      <c r="O162" s="12">
        <v>1251571.1980000001</v>
      </c>
      <c r="P162" s="12">
        <v>1261110.578</v>
      </c>
      <c r="Q162" s="12">
        <v>1270448.0080000001</v>
      </c>
      <c r="R162" s="12">
        <v>1279560.3900000001</v>
      </c>
      <c r="S162" s="12">
        <v>1288431.862</v>
      </c>
      <c r="T162" s="12">
        <v>1297224.2440000002</v>
      </c>
      <c r="U162" s="12">
        <v>1305786.4099999999</v>
      </c>
      <c r="V162" s="12">
        <v>1314087.1469999999</v>
      </c>
      <c r="W162" s="12">
        <v>1322165.6549999998</v>
      </c>
      <c r="X162" s="12">
        <v>1330155.831</v>
      </c>
      <c r="Y162" s="12">
        <v>1338094.1789999998</v>
      </c>
      <c r="Z162" s="12">
        <v>1345878.666</v>
      </c>
      <c r="AA162" s="12">
        <v>1353449.2</v>
      </c>
      <c r="AB162" s="12">
        <v>1360822.932</v>
      </c>
      <c r="AC162" s="12">
        <v>1368089.8330000001</v>
      </c>
      <c r="AD162" s="12">
        <v>1375314.7490000001</v>
      </c>
      <c r="AE162" s="12">
        <v>1382532.6869999999</v>
      </c>
    </row>
    <row r="163" spans="1:31">
      <c r="A163" t="s">
        <v>23</v>
      </c>
      <c r="B163" t="s">
        <v>39</v>
      </c>
      <c r="C163" t="s">
        <v>69</v>
      </c>
      <c r="D163" t="s">
        <v>321</v>
      </c>
      <c r="E163" t="s">
        <v>322</v>
      </c>
      <c r="F163" s="12">
        <v>198134</v>
      </c>
      <c r="G163" s="12">
        <v>200570.541</v>
      </c>
      <c r="H163" s="12">
        <v>203067.421</v>
      </c>
      <c r="I163" s="12">
        <v>205581.22</v>
      </c>
      <c r="J163" s="12">
        <v>208148.57800000001</v>
      </c>
      <c r="K163" s="12">
        <v>210716.652</v>
      </c>
      <c r="L163" s="12">
        <v>213302.853</v>
      </c>
      <c r="M163" s="12">
        <v>215901.47</v>
      </c>
      <c r="N163" s="12">
        <v>218433.524</v>
      </c>
      <c r="O163" s="12">
        <v>220894.144</v>
      </c>
      <c r="P163" s="12">
        <v>223295.33499999999</v>
      </c>
      <c r="Q163" s="12">
        <v>225625.74</v>
      </c>
      <c r="R163" s="12">
        <v>227858.981</v>
      </c>
      <c r="S163" s="12">
        <v>230041.43799999999</v>
      </c>
      <c r="T163" s="12">
        <v>232177.73300000001</v>
      </c>
      <c r="U163" s="12">
        <v>234256.139</v>
      </c>
      <c r="V163" s="12">
        <v>236273.177</v>
      </c>
      <c r="W163" s="12">
        <v>238205.93599999999</v>
      </c>
      <c r="X163" s="12">
        <v>240157.12700000001</v>
      </c>
      <c r="Y163" s="12">
        <v>242102.736</v>
      </c>
      <c r="Z163" s="12">
        <v>244016.11900000001</v>
      </c>
      <c r="AA163" s="12">
        <v>245888.47899999999</v>
      </c>
      <c r="AB163" s="12">
        <v>247716.48000000001</v>
      </c>
      <c r="AC163" s="12">
        <v>249517.01300000001</v>
      </c>
      <c r="AD163" s="12">
        <v>251301.549</v>
      </c>
      <c r="AE163" s="12">
        <v>253077.978</v>
      </c>
    </row>
    <row r="164" spans="1:31">
      <c r="A164" t="s">
        <v>25</v>
      </c>
      <c r="B164" t="s">
        <v>43</v>
      </c>
      <c r="C164" t="s">
        <v>65</v>
      </c>
      <c r="D164" t="s">
        <v>323</v>
      </c>
      <c r="E164" t="s">
        <v>324</v>
      </c>
      <c r="F164" s="12">
        <v>215799</v>
      </c>
      <c r="G164" s="12">
        <v>217801.18799999999</v>
      </c>
      <c r="H164" s="12">
        <v>219761.26199999999</v>
      </c>
      <c r="I164" s="12">
        <v>221681.505</v>
      </c>
      <c r="J164" s="12">
        <v>223604.13800000001</v>
      </c>
      <c r="K164" s="12">
        <v>225478.25599999999</v>
      </c>
      <c r="L164" s="12">
        <v>227314.59099999999</v>
      </c>
      <c r="M164" s="12">
        <v>229114.75099999999</v>
      </c>
      <c r="N164" s="12">
        <v>230885.38099999999</v>
      </c>
      <c r="O164" s="12">
        <v>232616.818</v>
      </c>
      <c r="P164" s="12">
        <v>234301.56099999999</v>
      </c>
      <c r="Q164" s="12">
        <v>235925.30600000001</v>
      </c>
      <c r="R164" s="12">
        <v>237489.02299999999</v>
      </c>
      <c r="S164" s="12">
        <v>238993.424</v>
      </c>
      <c r="T164" s="12">
        <v>240473.848</v>
      </c>
      <c r="U164" s="12">
        <v>241922.595</v>
      </c>
      <c r="V164" s="12">
        <v>243333.98199999999</v>
      </c>
      <c r="W164" s="12">
        <v>244697.77100000001</v>
      </c>
      <c r="X164" s="12">
        <v>246039.90299999999</v>
      </c>
      <c r="Y164" s="12">
        <v>247386.71599999999</v>
      </c>
      <c r="Z164" s="12">
        <v>248727.85800000001</v>
      </c>
      <c r="AA164" s="12">
        <v>250047.272</v>
      </c>
      <c r="AB164" s="12">
        <v>251342.65400000001</v>
      </c>
      <c r="AC164" s="12">
        <v>252613.136</v>
      </c>
      <c r="AD164" s="12">
        <v>253866.17499999999</v>
      </c>
      <c r="AE164" s="12">
        <v>255105.226</v>
      </c>
    </row>
    <row r="165" spans="1:31">
      <c r="A165" t="s">
        <v>19</v>
      </c>
      <c r="B165" t="s">
        <v>29</v>
      </c>
      <c r="C165" t="s">
        <v>47</v>
      </c>
      <c r="D165" t="s">
        <v>325</v>
      </c>
      <c r="E165" t="s">
        <v>326</v>
      </c>
      <c r="F165" s="12">
        <v>220771</v>
      </c>
      <c r="G165" s="12">
        <v>221402.63399999999</v>
      </c>
      <c r="H165" s="12">
        <v>222147.071</v>
      </c>
      <c r="I165" s="12">
        <v>222965.58900000001</v>
      </c>
      <c r="J165" s="12">
        <v>223821.20600000001</v>
      </c>
      <c r="K165" s="12">
        <v>224725.75099999999</v>
      </c>
      <c r="L165" s="12">
        <v>225625.59299999999</v>
      </c>
      <c r="M165" s="12">
        <v>226511.856</v>
      </c>
      <c r="N165" s="12">
        <v>227401.09099999999</v>
      </c>
      <c r="O165" s="12">
        <v>228253.527</v>
      </c>
      <c r="P165" s="12">
        <v>229070.084</v>
      </c>
      <c r="Q165" s="12">
        <v>229837.008</v>
      </c>
      <c r="R165" s="12">
        <v>230582.549</v>
      </c>
      <c r="S165" s="12">
        <v>231282.76300000001</v>
      </c>
      <c r="T165" s="12">
        <v>231972.976</v>
      </c>
      <c r="U165" s="12">
        <v>232636.97399999999</v>
      </c>
      <c r="V165" s="12">
        <v>233284.36600000001</v>
      </c>
      <c r="W165" s="12">
        <v>233922.09599999999</v>
      </c>
      <c r="X165" s="12">
        <v>234568.524</v>
      </c>
      <c r="Y165" s="12">
        <v>235223.38399999999</v>
      </c>
      <c r="Z165" s="12">
        <v>235889.508</v>
      </c>
      <c r="AA165" s="12">
        <v>236545.65</v>
      </c>
      <c r="AB165" s="12">
        <v>237192.465</v>
      </c>
      <c r="AC165" s="12">
        <v>237830.196</v>
      </c>
      <c r="AD165" s="12">
        <v>238465.16399999999</v>
      </c>
      <c r="AE165" s="12">
        <v>239102.139</v>
      </c>
    </row>
    <row r="166" spans="1:31">
      <c r="A166" t="s">
        <v>21</v>
      </c>
      <c r="B166" t="s">
        <v>35</v>
      </c>
      <c r="C166" t="s">
        <v>53</v>
      </c>
      <c r="D166" t="s">
        <v>327</v>
      </c>
      <c r="E166" t="s">
        <v>328</v>
      </c>
      <c r="F166" s="12">
        <v>169440</v>
      </c>
      <c r="G166" s="12">
        <v>170247.041</v>
      </c>
      <c r="H166" s="12">
        <v>171042.56</v>
      </c>
      <c r="I166" s="12">
        <v>171825.48199999999</v>
      </c>
      <c r="J166" s="12">
        <v>172615.58900000001</v>
      </c>
      <c r="K166" s="12">
        <v>173369.592</v>
      </c>
      <c r="L166" s="12">
        <v>174099.587</v>
      </c>
      <c r="M166" s="12">
        <v>174806.46</v>
      </c>
      <c r="N166" s="12">
        <v>175520.394</v>
      </c>
      <c r="O166" s="12">
        <v>176217.033</v>
      </c>
      <c r="P166" s="12">
        <v>176888.10800000001</v>
      </c>
      <c r="Q166" s="12">
        <v>177533.984</v>
      </c>
      <c r="R166" s="12">
        <v>178155.95699999999</v>
      </c>
      <c r="S166" s="12">
        <v>178758.08</v>
      </c>
      <c r="T166" s="12">
        <v>179325.43</v>
      </c>
      <c r="U166" s="12">
        <v>179864.55499999999</v>
      </c>
      <c r="V166" s="12">
        <v>180382.296</v>
      </c>
      <c r="W166" s="12">
        <v>180880.459</v>
      </c>
      <c r="X166" s="12">
        <v>181357.27799999999</v>
      </c>
      <c r="Y166" s="12">
        <v>181818.50099999999</v>
      </c>
      <c r="Z166" s="12">
        <v>182277.34599999999</v>
      </c>
      <c r="AA166" s="12">
        <v>182727.86900000001</v>
      </c>
      <c r="AB166" s="12">
        <v>183170.19200000001</v>
      </c>
      <c r="AC166" s="12">
        <v>183610.27799999999</v>
      </c>
      <c r="AD166" s="12">
        <v>184051.58600000001</v>
      </c>
      <c r="AE166" s="12">
        <v>184488.2</v>
      </c>
    </row>
    <row r="167" spans="1:31">
      <c r="A167" t="s">
        <v>21</v>
      </c>
      <c r="B167" t="s">
        <v>37</v>
      </c>
      <c r="C167" t="s">
        <v>59</v>
      </c>
      <c r="D167" t="s">
        <v>329</v>
      </c>
      <c r="E167" t="s">
        <v>330</v>
      </c>
      <c r="F167" s="12">
        <v>163270</v>
      </c>
      <c r="G167" s="12">
        <v>165061.79199999999</v>
      </c>
      <c r="H167" s="12">
        <v>166894.93100000001</v>
      </c>
      <c r="I167" s="12">
        <v>168756.60699999999</v>
      </c>
      <c r="J167" s="12">
        <v>170649.552</v>
      </c>
      <c r="K167" s="12">
        <v>172554.69099999999</v>
      </c>
      <c r="L167" s="12">
        <v>174481.88699999999</v>
      </c>
      <c r="M167" s="12">
        <v>176402.94399999999</v>
      </c>
      <c r="N167" s="12">
        <v>178314.67199999999</v>
      </c>
      <c r="O167" s="12">
        <v>180192.587</v>
      </c>
      <c r="P167" s="12">
        <v>182040.70300000001</v>
      </c>
      <c r="Q167" s="12">
        <v>183858.394</v>
      </c>
      <c r="R167" s="12">
        <v>185638.21100000001</v>
      </c>
      <c r="S167" s="12">
        <v>187379.99299999999</v>
      </c>
      <c r="T167" s="12">
        <v>189117.42</v>
      </c>
      <c r="U167" s="12">
        <v>190845.86199999999</v>
      </c>
      <c r="V167" s="12">
        <v>192550.93700000001</v>
      </c>
      <c r="W167" s="12">
        <v>194235.54399999999</v>
      </c>
      <c r="X167" s="12">
        <v>195919.83</v>
      </c>
      <c r="Y167" s="12">
        <v>197608.96799999999</v>
      </c>
      <c r="Z167" s="12">
        <v>199303.53400000001</v>
      </c>
      <c r="AA167" s="12">
        <v>200988.747</v>
      </c>
      <c r="AB167" s="12">
        <v>202664.989</v>
      </c>
      <c r="AC167" s="12">
        <v>204331.61900000001</v>
      </c>
      <c r="AD167" s="12">
        <v>205996.07699999999</v>
      </c>
      <c r="AE167" s="12">
        <v>207660.13699999999</v>
      </c>
    </row>
    <row r="168" spans="1:31">
      <c r="A168" t="s">
        <v>25</v>
      </c>
      <c r="B168" t="s">
        <v>43</v>
      </c>
      <c r="C168" t="s">
        <v>61</v>
      </c>
      <c r="D168" t="s">
        <v>331</v>
      </c>
      <c r="E168" t="s">
        <v>332</v>
      </c>
      <c r="F168" s="12">
        <v>132984</v>
      </c>
      <c r="G168" s="12">
        <v>133394.77499999999</v>
      </c>
      <c r="H168" s="12">
        <v>133929.47500000001</v>
      </c>
      <c r="I168" s="12">
        <v>134480.989</v>
      </c>
      <c r="J168" s="12">
        <v>135076.625</v>
      </c>
      <c r="K168" s="12">
        <v>135690.853</v>
      </c>
      <c r="L168" s="12">
        <v>136366.31099999999</v>
      </c>
      <c r="M168" s="12">
        <v>137051.867</v>
      </c>
      <c r="N168" s="12">
        <v>137741.033</v>
      </c>
      <c r="O168" s="12">
        <v>138433.712</v>
      </c>
      <c r="P168" s="12">
        <v>139119.416</v>
      </c>
      <c r="Q168" s="12">
        <v>139809.09899999999</v>
      </c>
      <c r="R168" s="12">
        <v>140488.42199999999</v>
      </c>
      <c r="S168" s="12">
        <v>141159.89300000001</v>
      </c>
      <c r="T168" s="12">
        <v>141834.81599999999</v>
      </c>
      <c r="U168" s="12">
        <v>142492.111</v>
      </c>
      <c r="V168" s="12">
        <v>143140.14499999999</v>
      </c>
      <c r="W168" s="12">
        <v>143772.52100000001</v>
      </c>
      <c r="X168" s="12">
        <v>144396.6</v>
      </c>
      <c r="Y168" s="12">
        <v>145016.20000000001</v>
      </c>
      <c r="Z168" s="12">
        <v>145631.038</v>
      </c>
      <c r="AA168" s="12">
        <v>146231.81</v>
      </c>
      <c r="AB168" s="12">
        <v>146819.36300000001</v>
      </c>
      <c r="AC168" s="12">
        <v>147388.09599999999</v>
      </c>
      <c r="AD168" s="12">
        <v>147944.57999999999</v>
      </c>
      <c r="AE168" s="12">
        <v>148489.82500000001</v>
      </c>
    </row>
    <row r="169" spans="1:31">
      <c r="A169" t="s">
        <v>23</v>
      </c>
      <c r="B169" t="s">
        <v>39</v>
      </c>
      <c r="C169" t="s">
        <v>69</v>
      </c>
      <c r="D169" t="s">
        <v>333</v>
      </c>
      <c r="E169" t="s">
        <v>334</v>
      </c>
      <c r="F169" s="12">
        <v>284015</v>
      </c>
      <c r="G169" s="12">
        <v>294906.20400000003</v>
      </c>
      <c r="H169" s="12">
        <v>303890.74</v>
      </c>
      <c r="I169" s="12">
        <v>312019.08600000001</v>
      </c>
      <c r="J169" s="12">
        <v>319719.924</v>
      </c>
      <c r="K169" s="12">
        <v>326657.18099999998</v>
      </c>
      <c r="L169" s="12">
        <v>333118.84899999999</v>
      </c>
      <c r="M169" s="12">
        <v>339046.38699999999</v>
      </c>
      <c r="N169" s="12">
        <v>344733.25799999997</v>
      </c>
      <c r="O169" s="12">
        <v>350196.57500000001</v>
      </c>
      <c r="P169" s="12">
        <v>355431.33</v>
      </c>
      <c r="Q169" s="12">
        <v>360487.18699999998</v>
      </c>
      <c r="R169" s="12">
        <v>365381.68</v>
      </c>
      <c r="S169" s="12">
        <v>370155.63799999998</v>
      </c>
      <c r="T169" s="12">
        <v>374820.84899999999</v>
      </c>
      <c r="U169" s="12">
        <v>379405.14500000002</v>
      </c>
      <c r="V169" s="12">
        <v>383945.57400000002</v>
      </c>
      <c r="W169" s="12">
        <v>388435.65</v>
      </c>
      <c r="X169" s="12">
        <v>392839.63900000002</v>
      </c>
      <c r="Y169" s="12">
        <v>397158.02</v>
      </c>
      <c r="Z169" s="12">
        <v>401393.07900000003</v>
      </c>
      <c r="AA169" s="12">
        <v>405560.48300000001</v>
      </c>
      <c r="AB169" s="12">
        <v>409643.87599999999</v>
      </c>
      <c r="AC169" s="12">
        <v>413625.34100000001</v>
      </c>
      <c r="AD169" s="12">
        <v>417499.29599999997</v>
      </c>
      <c r="AE169" s="12">
        <v>421276.41899999999</v>
      </c>
    </row>
    <row r="170" spans="1:31">
      <c r="A170" t="s">
        <v>19</v>
      </c>
      <c r="B170" t="s">
        <v>29</v>
      </c>
      <c r="C170" t="s">
        <v>47</v>
      </c>
      <c r="D170" t="s">
        <v>335</v>
      </c>
      <c r="E170" t="s">
        <v>336</v>
      </c>
      <c r="F170" s="12">
        <v>232458</v>
      </c>
      <c r="G170" s="12">
        <v>234250.43799999999</v>
      </c>
      <c r="H170" s="12">
        <v>236135.179</v>
      </c>
      <c r="I170" s="12">
        <v>238045.976</v>
      </c>
      <c r="J170" s="12">
        <v>240025.36499999999</v>
      </c>
      <c r="K170" s="12">
        <v>242030.07</v>
      </c>
      <c r="L170" s="12">
        <v>244047.06700000001</v>
      </c>
      <c r="M170" s="12">
        <v>246015.61300000001</v>
      </c>
      <c r="N170" s="12">
        <v>247943.78099999999</v>
      </c>
      <c r="O170" s="12">
        <v>249838.51</v>
      </c>
      <c r="P170" s="12">
        <v>251653.20199999999</v>
      </c>
      <c r="Q170" s="12">
        <v>253390.90400000001</v>
      </c>
      <c r="R170" s="12">
        <v>255078.54399999999</v>
      </c>
      <c r="S170" s="12">
        <v>256704.43599999999</v>
      </c>
      <c r="T170" s="12">
        <v>258305.52299999999</v>
      </c>
      <c r="U170" s="12">
        <v>259872.38399999999</v>
      </c>
      <c r="V170" s="12">
        <v>261378.52100000001</v>
      </c>
      <c r="W170" s="12">
        <v>262859.93300000002</v>
      </c>
      <c r="X170" s="12">
        <v>264348.36</v>
      </c>
      <c r="Y170" s="12">
        <v>265811.06900000002</v>
      </c>
      <c r="Z170" s="12">
        <v>267267.74800000002</v>
      </c>
      <c r="AA170" s="12">
        <v>268678.12199999997</v>
      </c>
      <c r="AB170" s="12">
        <v>270044.89399999997</v>
      </c>
      <c r="AC170" s="12">
        <v>271380.348</v>
      </c>
      <c r="AD170" s="12">
        <v>272695.10499999998</v>
      </c>
      <c r="AE170" s="12">
        <v>274000.22700000001</v>
      </c>
    </row>
    <row r="171" spans="1:31">
      <c r="A171" t="s">
        <v>19</v>
      </c>
      <c r="B171" t="s">
        <v>31</v>
      </c>
      <c r="C171" t="s">
        <v>45</v>
      </c>
      <c r="D171" t="s">
        <v>337</v>
      </c>
      <c r="E171" t="s">
        <v>338</v>
      </c>
      <c r="F171" s="12">
        <v>331379</v>
      </c>
      <c r="G171" s="12">
        <v>332799.41899999999</v>
      </c>
      <c r="H171" s="12">
        <v>334329.446</v>
      </c>
      <c r="I171" s="12">
        <v>335922.98599999998</v>
      </c>
      <c r="J171" s="12">
        <v>337557.995</v>
      </c>
      <c r="K171" s="12">
        <v>339198.31599999999</v>
      </c>
      <c r="L171" s="12">
        <v>340808.50799999997</v>
      </c>
      <c r="M171" s="12">
        <v>342404.52500000002</v>
      </c>
      <c r="N171" s="12">
        <v>343970.39299999998</v>
      </c>
      <c r="O171" s="12">
        <v>345453.913</v>
      </c>
      <c r="P171" s="12">
        <v>346881.326</v>
      </c>
      <c r="Q171" s="12">
        <v>348226.565</v>
      </c>
      <c r="R171" s="12">
        <v>349535.07299999997</v>
      </c>
      <c r="S171" s="12">
        <v>350789.75099999999</v>
      </c>
      <c r="T171" s="12">
        <v>352008.60100000002</v>
      </c>
      <c r="U171" s="12">
        <v>353193.71100000001</v>
      </c>
      <c r="V171" s="12">
        <v>354340.81699999998</v>
      </c>
      <c r="W171" s="12">
        <v>355434.42300000001</v>
      </c>
      <c r="X171" s="12">
        <v>356526.36700000003</v>
      </c>
      <c r="Y171" s="12">
        <v>357618.59100000001</v>
      </c>
      <c r="Z171" s="12">
        <v>358710.342</v>
      </c>
      <c r="AA171" s="12">
        <v>359776.91700000002</v>
      </c>
      <c r="AB171" s="12">
        <v>360810.95899999997</v>
      </c>
      <c r="AC171" s="12">
        <v>361824.44</v>
      </c>
      <c r="AD171" s="12">
        <v>362823.49099999998</v>
      </c>
      <c r="AE171" s="12">
        <v>363810.16700000002</v>
      </c>
    </row>
    <row r="172" spans="1:31">
      <c r="A172" t="s">
        <v>21</v>
      </c>
      <c r="B172" t="s">
        <v>35</v>
      </c>
      <c r="C172" t="s">
        <v>55</v>
      </c>
      <c r="D172" t="s">
        <v>339</v>
      </c>
      <c r="E172" t="s">
        <v>340</v>
      </c>
      <c r="F172" s="12">
        <v>274173</v>
      </c>
      <c r="G172" s="12">
        <v>275616.109</v>
      </c>
      <c r="H172" s="12">
        <v>277189.93300000002</v>
      </c>
      <c r="I172" s="12">
        <v>278784.72899999999</v>
      </c>
      <c r="J172" s="12">
        <v>280428.886</v>
      </c>
      <c r="K172" s="12">
        <v>282089.35499999998</v>
      </c>
      <c r="L172" s="12">
        <v>283737.82699999999</v>
      </c>
      <c r="M172" s="12">
        <v>285381.984</v>
      </c>
      <c r="N172" s="12">
        <v>287016.16399999999</v>
      </c>
      <c r="O172" s="12">
        <v>288637.54100000003</v>
      </c>
      <c r="P172" s="12">
        <v>290238.25099999999</v>
      </c>
      <c r="Q172" s="12">
        <v>291798.84100000001</v>
      </c>
      <c r="R172" s="12">
        <v>293342.86300000001</v>
      </c>
      <c r="S172" s="12">
        <v>294852.84999999998</v>
      </c>
      <c r="T172" s="12">
        <v>296344.91399999999</v>
      </c>
      <c r="U172" s="12">
        <v>297845.36200000002</v>
      </c>
      <c r="V172" s="12">
        <v>299333.32500000001</v>
      </c>
      <c r="W172" s="12">
        <v>300806.14399999997</v>
      </c>
      <c r="X172" s="12">
        <v>302280.27799999999</v>
      </c>
      <c r="Y172" s="12">
        <v>303768.625</v>
      </c>
      <c r="Z172" s="12">
        <v>305276.90899999999</v>
      </c>
      <c r="AA172" s="12">
        <v>306786.78000000003</v>
      </c>
      <c r="AB172" s="12">
        <v>308294.69500000001</v>
      </c>
      <c r="AC172" s="12">
        <v>309809.56199999998</v>
      </c>
      <c r="AD172" s="12">
        <v>311325.98300000001</v>
      </c>
      <c r="AE172" s="12">
        <v>312843.53600000002</v>
      </c>
    </row>
    <row r="173" spans="1:31">
      <c r="A173" t="s">
        <v>23</v>
      </c>
      <c r="B173" t="s">
        <v>39</v>
      </c>
      <c r="C173" t="s">
        <v>69</v>
      </c>
      <c r="D173" t="s">
        <v>341</v>
      </c>
      <c r="E173" t="s">
        <v>342</v>
      </c>
      <c r="F173" s="12">
        <v>268020</v>
      </c>
      <c r="G173" s="12">
        <v>272112.48100000003</v>
      </c>
      <c r="H173" s="12">
        <v>275577.91499999998</v>
      </c>
      <c r="I173" s="12">
        <v>278818.08799999999</v>
      </c>
      <c r="J173" s="12">
        <v>282084.674</v>
      </c>
      <c r="K173" s="12">
        <v>285157.022</v>
      </c>
      <c r="L173" s="12">
        <v>288122.78899999999</v>
      </c>
      <c r="M173" s="12">
        <v>290962.45400000003</v>
      </c>
      <c r="N173" s="12">
        <v>293768.12300000002</v>
      </c>
      <c r="O173" s="12">
        <v>296533.609</v>
      </c>
      <c r="P173" s="12">
        <v>299246.59000000003</v>
      </c>
      <c r="Q173" s="12">
        <v>301898.08199999999</v>
      </c>
      <c r="R173" s="12">
        <v>304483.61900000001</v>
      </c>
      <c r="S173" s="12">
        <v>307030.87</v>
      </c>
      <c r="T173" s="12">
        <v>309552.20199999999</v>
      </c>
      <c r="U173" s="12">
        <v>312060.41600000003</v>
      </c>
      <c r="V173" s="12">
        <v>314539.967</v>
      </c>
      <c r="W173" s="12">
        <v>316968.21299999999</v>
      </c>
      <c r="X173" s="12">
        <v>319397.29100000003</v>
      </c>
      <c r="Y173" s="12">
        <v>321833.85100000002</v>
      </c>
      <c r="Z173" s="12">
        <v>324260.75799999997</v>
      </c>
      <c r="AA173" s="12">
        <v>326666.83199999999</v>
      </c>
      <c r="AB173" s="12">
        <v>329041.07199999999</v>
      </c>
      <c r="AC173" s="12">
        <v>331393.299</v>
      </c>
      <c r="AD173" s="12">
        <v>333728.41399999999</v>
      </c>
      <c r="AE173" s="12">
        <v>336049.61200000002</v>
      </c>
    </row>
    <row r="174" spans="1:31">
      <c r="A174" t="s">
        <v>23</v>
      </c>
      <c r="B174" t="s">
        <v>39</v>
      </c>
      <c r="C174" t="s">
        <v>69</v>
      </c>
      <c r="D174" t="s">
        <v>343</v>
      </c>
      <c r="E174" t="s">
        <v>344</v>
      </c>
      <c r="F174" s="12">
        <v>312145</v>
      </c>
      <c r="G174" s="12">
        <v>316788.53700000001</v>
      </c>
      <c r="H174" s="12">
        <v>320598.32699999999</v>
      </c>
      <c r="I174" s="12">
        <v>324074.75</v>
      </c>
      <c r="J174" s="12">
        <v>327434.40700000001</v>
      </c>
      <c r="K174" s="12">
        <v>330532.07900000003</v>
      </c>
      <c r="L174" s="12">
        <v>333414.50699999998</v>
      </c>
      <c r="M174" s="12">
        <v>336034.83799999999</v>
      </c>
      <c r="N174" s="12">
        <v>338562.62900000002</v>
      </c>
      <c r="O174" s="12">
        <v>340970.80200000003</v>
      </c>
      <c r="P174" s="12">
        <v>343246.01699999999</v>
      </c>
      <c r="Q174" s="12">
        <v>345409.32699999999</v>
      </c>
      <c r="R174" s="12">
        <v>347462.815</v>
      </c>
      <c r="S174" s="12">
        <v>349486.25900000002</v>
      </c>
      <c r="T174" s="12">
        <v>351508.68800000002</v>
      </c>
      <c r="U174" s="12">
        <v>353559.39199999999</v>
      </c>
      <c r="V174" s="12">
        <v>355684.99699999997</v>
      </c>
      <c r="W174" s="12">
        <v>357883.41600000003</v>
      </c>
      <c r="X174" s="12">
        <v>360154.30800000002</v>
      </c>
      <c r="Y174" s="12">
        <v>362506.68400000001</v>
      </c>
      <c r="Z174" s="12">
        <v>364929.42099999997</v>
      </c>
      <c r="AA174" s="12">
        <v>367407.61099999998</v>
      </c>
      <c r="AB174" s="12">
        <v>369895.36800000002</v>
      </c>
      <c r="AC174" s="12">
        <v>372362.81800000003</v>
      </c>
      <c r="AD174" s="12">
        <v>374794.94099999999</v>
      </c>
      <c r="AE174" s="12">
        <v>377199.04599999997</v>
      </c>
    </row>
    <row r="175" spans="1:31">
      <c r="A175" t="s">
        <v>19</v>
      </c>
      <c r="B175" t="s">
        <v>29</v>
      </c>
      <c r="C175" t="s">
        <v>51</v>
      </c>
      <c r="D175" t="s">
        <v>345</v>
      </c>
      <c r="E175" t="s">
        <v>346</v>
      </c>
      <c r="F175" s="12">
        <v>206428</v>
      </c>
      <c r="G175" s="12">
        <v>207751.535</v>
      </c>
      <c r="H175" s="12">
        <v>209117.54399999999</v>
      </c>
      <c r="I175" s="12">
        <v>210479.02499999999</v>
      </c>
      <c r="J175" s="12">
        <v>211840.88200000001</v>
      </c>
      <c r="K175" s="12">
        <v>213231.11199999999</v>
      </c>
      <c r="L175" s="12">
        <v>214615.00099999999</v>
      </c>
      <c r="M175" s="12">
        <v>215954.31400000001</v>
      </c>
      <c r="N175" s="12">
        <v>217291.28599999999</v>
      </c>
      <c r="O175" s="12">
        <v>218572.53599999999</v>
      </c>
      <c r="P175" s="12">
        <v>219816.93599999999</v>
      </c>
      <c r="Q175" s="12">
        <v>221014.715</v>
      </c>
      <c r="R175" s="12">
        <v>222147.1</v>
      </c>
      <c r="S175" s="12">
        <v>223236.73</v>
      </c>
      <c r="T175" s="12">
        <v>224282.91</v>
      </c>
      <c r="U175" s="12">
        <v>225296.42300000001</v>
      </c>
      <c r="V175" s="12">
        <v>226250.60800000001</v>
      </c>
      <c r="W175" s="12">
        <v>227162.32</v>
      </c>
      <c r="X175" s="12">
        <v>228079.299</v>
      </c>
      <c r="Y175" s="12">
        <v>228991.79</v>
      </c>
      <c r="Z175" s="12">
        <v>229885.84899999999</v>
      </c>
      <c r="AA175" s="12">
        <v>230752.00899999999</v>
      </c>
      <c r="AB175" s="12">
        <v>231594.55799999999</v>
      </c>
      <c r="AC175" s="12">
        <v>232413.69</v>
      </c>
      <c r="AD175" s="12">
        <v>233218.84099999999</v>
      </c>
      <c r="AE175" s="12">
        <v>234016.08</v>
      </c>
    </row>
    <row r="176" spans="1:31">
      <c r="A176" t="s">
        <v>21</v>
      </c>
      <c r="B176" t="s">
        <v>35</v>
      </c>
      <c r="C176" t="s">
        <v>55</v>
      </c>
      <c r="D176" t="s">
        <v>347</v>
      </c>
      <c r="E176" t="s">
        <v>348</v>
      </c>
      <c r="F176" s="12">
        <v>551594</v>
      </c>
      <c r="G176" s="12">
        <v>553722.08499999996</v>
      </c>
      <c r="H176" s="12">
        <v>556274.19400000002</v>
      </c>
      <c r="I176" s="12">
        <v>558939.93499999994</v>
      </c>
      <c r="J176" s="12">
        <v>561725.25800000003</v>
      </c>
      <c r="K176" s="12">
        <v>564557.01100000006</v>
      </c>
      <c r="L176" s="12">
        <v>567459.59199999995</v>
      </c>
      <c r="M176" s="12">
        <v>570403.66799999995</v>
      </c>
      <c r="N176" s="12">
        <v>573353.46800000011</v>
      </c>
      <c r="O176" s="12">
        <v>576269.34700000007</v>
      </c>
      <c r="P176" s="12">
        <v>579176.86499999999</v>
      </c>
      <c r="Q176" s="12">
        <v>582016.23300000001</v>
      </c>
      <c r="R176" s="12">
        <v>584791.81400000001</v>
      </c>
      <c r="S176" s="12">
        <v>587549.902</v>
      </c>
      <c r="T176" s="12">
        <v>590312.38599999994</v>
      </c>
      <c r="U176" s="12">
        <v>593061.36100000003</v>
      </c>
      <c r="V176" s="12">
        <v>595712.27399999998</v>
      </c>
      <c r="W176" s="12">
        <v>598319.57899999991</v>
      </c>
      <c r="X176" s="12">
        <v>600943.51699999999</v>
      </c>
      <c r="Y176" s="12">
        <v>603556.14800000004</v>
      </c>
      <c r="Z176" s="12">
        <v>606108.99899999995</v>
      </c>
      <c r="AA176" s="12">
        <v>608622.53599999996</v>
      </c>
      <c r="AB176" s="12">
        <v>611115.06599999999</v>
      </c>
      <c r="AC176" s="12">
        <v>613588.321</v>
      </c>
      <c r="AD176" s="12">
        <v>616049.49699999997</v>
      </c>
      <c r="AE176" s="12">
        <v>618506.12899999996</v>
      </c>
    </row>
    <row r="177" spans="1:31">
      <c r="A177" t="s">
        <v>25</v>
      </c>
      <c r="B177" t="s">
        <v>41</v>
      </c>
      <c r="C177" t="s">
        <v>65</v>
      </c>
      <c r="D177" t="s">
        <v>349</v>
      </c>
      <c r="E177" t="s">
        <v>350</v>
      </c>
      <c r="F177" s="12">
        <v>155732</v>
      </c>
      <c r="G177" s="12">
        <v>156188.00700000001</v>
      </c>
      <c r="H177" s="12">
        <v>156731.07500000001</v>
      </c>
      <c r="I177" s="12">
        <v>157282.022</v>
      </c>
      <c r="J177" s="12">
        <v>157859.56899999999</v>
      </c>
      <c r="K177" s="12">
        <v>158447.70600000001</v>
      </c>
      <c r="L177" s="12">
        <v>159090.239</v>
      </c>
      <c r="M177" s="12">
        <v>159763.144</v>
      </c>
      <c r="N177" s="12">
        <v>160404.18299999999</v>
      </c>
      <c r="O177" s="12">
        <v>160997.606</v>
      </c>
      <c r="P177" s="12">
        <v>161576.42300000001</v>
      </c>
      <c r="Q177" s="12">
        <v>162082.378</v>
      </c>
      <c r="R177" s="12">
        <v>162526.71599999999</v>
      </c>
      <c r="S177" s="12">
        <v>162916.08499999999</v>
      </c>
      <c r="T177" s="12">
        <v>163322.98499999999</v>
      </c>
      <c r="U177" s="12">
        <v>163699.4</v>
      </c>
      <c r="V177" s="12">
        <v>164034.18400000001</v>
      </c>
      <c r="W177" s="12">
        <v>164385.24799999999</v>
      </c>
      <c r="X177" s="12">
        <v>164773.302</v>
      </c>
      <c r="Y177" s="12">
        <v>165181.64300000001</v>
      </c>
      <c r="Z177" s="12">
        <v>165588.367</v>
      </c>
      <c r="AA177" s="12">
        <v>165978.783</v>
      </c>
      <c r="AB177" s="12">
        <v>166355.345</v>
      </c>
      <c r="AC177" s="12">
        <v>166725.23699999999</v>
      </c>
      <c r="AD177" s="12">
        <v>167100.94099999999</v>
      </c>
      <c r="AE177" s="12">
        <v>167485.83100000001</v>
      </c>
    </row>
    <row r="178" spans="1:31">
      <c r="A178" t="s">
        <v>25</v>
      </c>
      <c r="B178" t="s">
        <v>41</v>
      </c>
      <c r="C178" t="s">
        <v>63</v>
      </c>
      <c r="D178" t="s">
        <v>351</v>
      </c>
      <c r="E178" t="s">
        <v>352</v>
      </c>
      <c r="F178" s="12">
        <v>828398</v>
      </c>
      <c r="G178" s="12">
        <v>835422.38899999997</v>
      </c>
      <c r="H178" s="12">
        <v>842690.52899999986</v>
      </c>
      <c r="I178" s="12">
        <v>849908.96100000001</v>
      </c>
      <c r="J178" s="12">
        <v>857301.22699999996</v>
      </c>
      <c r="K178" s="12">
        <v>864653.19900000002</v>
      </c>
      <c r="L178" s="12">
        <v>872043.74799999991</v>
      </c>
      <c r="M178" s="12">
        <v>879460.625</v>
      </c>
      <c r="N178" s="12">
        <v>886894.58199999994</v>
      </c>
      <c r="O178" s="12">
        <v>894276.37699999998</v>
      </c>
      <c r="P178" s="12">
        <v>901575.65099999995</v>
      </c>
      <c r="Q178" s="12">
        <v>908771.223</v>
      </c>
      <c r="R178" s="12">
        <v>915842.67499999993</v>
      </c>
      <c r="S178" s="12">
        <v>922773.179</v>
      </c>
      <c r="T178" s="12">
        <v>929609.902</v>
      </c>
      <c r="U178" s="12">
        <v>936314.88399999996</v>
      </c>
      <c r="V178" s="12">
        <v>942886.179</v>
      </c>
      <c r="W178" s="12">
        <v>949339.9040000001</v>
      </c>
      <c r="X178" s="12">
        <v>955749.28199999989</v>
      </c>
      <c r="Y178" s="12">
        <v>962079.30199999991</v>
      </c>
      <c r="Z178" s="12">
        <v>968304.75</v>
      </c>
      <c r="AA178" s="12">
        <v>974398.69000000006</v>
      </c>
      <c r="AB178" s="12">
        <v>980365.00699999998</v>
      </c>
      <c r="AC178" s="12">
        <v>986213.52</v>
      </c>
      <c r="AD178" s="12">
        <v>991976.27099999983</v>
      </c>
      <c r="AE178" s="12">
        <v>997683.55900000001</v>
      </c>
    </row>
    <row r="179" spans="1:31">
      <c r="A179" t="s">
        <v>23</v>
      </c>
      <c r="B179" t="s">
        <v>39</v>
      </c>
      <c r="C179" t="s">
        <v>69</v>
      </c>
      <c r="D179" t="s">
        <v>353</v>
      </c>
      <c r="E179" t="s">
        <v>354</v>
      </c>
      <c r="F179" s="12">
        <v>233292</v>
      </c>
      <c r="G179" s="12">
        <v>240885.859</v>
      </c>
      <c r="H179" s="12">
        <v>246149.41699999999</v>
      </c>
      <c r="I179" s="12">
        <v>250414.34099999999</v>
      </c>
      <c r="J179" s="12">
        <v>254323.61199999999</v>
      </c>
      <c r="K179" s="12">
        <v>257529.27299999999</v>
      </c>
      <c r="L179" s="12">
        <v>260332.68100000001</v>
      </c>
      <c r="M179" s="12">
        <v>262748.13500000001</v>
      </c>
      <c r="N179" s="12">
        <v>265129.37</v>
      </c>
      <c r="O179" s="12">
        <v>267474.15500000003</v>
      </c>
      <c r="P179" s="12">
        <v>269754.614</v>
      </c>
      <c r="Q179" s="12">
        <v>271986.44500000001</v>
      </c>
      <c r="R179" s="12">
        <v>274160.712</v>
      </c>
      <c r="S179" s="12">
        <v>276288.62800000003</v>
      </c>
      <c r="T179" s="12">
        <v>278330.49900000001</v>
      </c>
      <c r="U179" s="12">
        <v>280324.91700000002</v>
      </c>
      <c r="V179" s="12">
        <v>282285.70899999997</v>
      </c>
      <c r="W179" s="12">
        <v>284202.91899999999</v>
      </c>
      <c r="X179" s="12">
        <v>286044.83100000001</v>
      </c>
      <c r="Y179" s="12">
        <v>287872.96500000003</v>
      </c>
      <c r="Z179" s="12">
        <v>289714.95500000002</v>
      </c>
      <c r="AA179" s="12">
        <v>291557.22399999999</v>
      </c>
      <c r="AB179" s="12">
        <v>293385.17099999997</v>
      </c>
      <c r="AC179" s="12">
        <v>295198.67</v>
      </c>
      <c r="AD179" s="12">
        <v>296992.36800000002</v>
      </c>
      <c r="AE179" s="12">
        <v>298763.18400000001</v>
      </c>
    </row>
    <row r="180" spans="1:31">
      <c r="A180" t="s">
        <v>19</v>
      </c>
      <c r="B180" t="s">
        <v>29</v>
      </c>
      <c r="C180" t="s">
        <v>47</v>
      </c>
      <c r="D180" t="s">
        <v>355</v>
      </c>
      <c r="E180" t="s">
        <v>356</v>
      </c>
      <c r="F180" s="12">
        <v>320975</v>
      </c>
      <c r="G180" s="12">
        <v>321988.75799999997</v>
      </c>
      <c r="H180" s="12">
        <v>323171.99599999998</v>
      </c>
      <c r="I180" s="12">
        <v>324413.60499999998</v>
      </c>
      <c r="J180" s="12">
        <v>325695.68300000002</v>
      </c>
      <c r="K180" s="12">
        <v>327008.63199999998</v>
      </c>
      <c r="L180" s="12">
        <v>328295.16899999999</v>
      </c>
      <c r="M180" s="12">
        <v>329570.52500000002</v>
      </c>
      <c r="N180" s="12">
        <v>330816.11300000001</v>
      </c>
      <c r="O180" s="12">
        <v>332014.05200000003</v>
      </c>
      <c r="P180" s="12">
        <v>333154.973</v>
      </c>
      <c r="Q180" s="12">
        <v>334219.62699999998</v>
      </c>
      <c r="R180" s="12">
        <v>335255.16100000002</v>
      </c>
      <c r="S180" s="12">
        <v>336237.93099999998</v>
      </c>
      <c r="T180" s="12">
        <v>337189.58500000002</v>
      </c>
      <c r="U180" s="12">
        <v>338110.87599999999</v>
      </c>
      <c r="V180" s="12">
        <v>339000.73700000002</v>
      </c>
      <c r="W180" s="12">
        <v>339865.89299999998</v>
      </c>
      <c r="X180" s="12">
        <v>340736.58100000001</v>
      </c>
      <c r="Y180" s="12">
        <v>341603.02399999998</v>
      </c>
      <c r="Z180" s="12">
        <v>342459.38</v>
      </c>
      <c r="AA180" s="12">
        <v>343287.06300000002</v>
      </c>
      <c r="AB180" s="12">
        <v>344086.29800000001</v>
      </c>
      <c r="AC180" s="12">
        <v>344862.06699999998</v>
      </c>
      <c r="AD180" s="12">
        <v>345623.14299999998</v>
      </c>
      <c r="AE180" s="12">
        <v>346373.94900000002</v>
      </c>
    </row>
    <row r="181" spans="1:31">
      <c r="A181" t="s">
        <v>25</v>
      </c>
      <c r="B181" t="s">
        <v>43</v>
      </c>
      <c r="C181" t="s">
        <v>65</v>
      </c>
      <c r="D181" t="s">
        <v>357</v>
      </c>
      <c r="E181" t="s">
        <v>358</v>
      </c>
      <c r="F181" s="12">
        <v>483143</v>
      </c>
      <c r="G181" s="12">
        <v>485276.18900000001</v>
      </c>
      <c r="H181" s="12">
        <v>489784.87099999998</v>
      </c>
      <c r="I181" s="12">
        <v>492697.38500000001</v>
      </c>
      <c r="J181" s="12">
        <v>496273.473</v>
      </c>
      <c r="K181" s="12">
        <v>498754.59899999999</v>
      </c>
      <c r="L181" s="12">
        <v>501322.66200000001</v>
      </c>
      <c r="M181" s="12">
        <v>503925.99200000003</v>
      </c>
      <c r="N181" s="12">
        <v>506494.42200000002</v>
      </c>
      <c r="O181" s="12">
        <v>508958.15100000001</v>
      </c>
      <c r="P181" s="12">
        <v>511392.24400000001</v>
      </c>
      <c r="Q181" s="12">
        <v>513722.43199999997</v>
      </c>
      <c r="R181" s="12">
        <v>515951.99599999998</v>
      </c>
      <c r="S181" s="12">
        <v>518099.679</v>
      </c>
      <c r="T181" s="12">
        <v>520210.17</v>
      </c>
      <c r="U181" s="12">
        <v>522258.25699999998</v>
      </c>
      <c r="V181" s="12">
        <v>524228.48700000002</v>
      </c>
      <c r="W181" s="12">
        <v>526169.05200000003</v>
      </c>
      <c r="X181" s="12">
        <v>528113.05500000005</v>
      </c>
      <c r="Y181" s="12">
        <v>530056.55299999996</v>
      </c>
      <c r="Z181" s="12">
        <v>531987.66700000002</v>
      </c>
      <c r="AA181" s="12">
        <v>533847.71600000001</v>
      </c>
      <c r="AB181" s="12">
        <v>535633.45200000005</v>
      </c>
      <c r="AC181" s="12">
        <v>537360.22699999996</v>
      </c>
      <c r="AD181" s="12">
        <v>539041.28799999994</v>
      </c>
      <c r="AE181" s="12">
        <v>540702</v>
      </c>
    </row>
    <row r="182" spans="1:31">
      <c r="A182" t="s">
        <v>25</v>
      </c>
      <c r="B182" t="s">
        <v>41</v>
      </c>
      <c r="C182" t="s">
        <v>65</v>
      </c>
      <c r="D182" t="s">
        <v>359</v>
      </c>
      <c r="E182" t="s">
        <v>360</v>
      </c>
      <c r="F182" s="12">
        <v>147400</v>
      </c>
      <c r="G182" s="12">
        <v>148375.11499999999</v>
      </c>
      <c r="H182" s="12">
        <v>149409.30600000001</v>
      </c>
      <c r="I182" s="12">
        <v>150364.75</v>
      </c>
      <c r="J182" s="12">
        <v>151388.989</v>
      </c>
      <c r="K182" s="12">
        <v>152430.65400000001</v>
      </c>
      <c r="L182" s="12">
        <v>153527.736</v>
      </c>
      <c r="M182" s="12">
        <v>154610.755</v>
      </c>
      <c r="N182" s="12">
        <v>155656.647</v>
      </c>
      <c r="O182" s="12">
        <v>156646.50599999999</v>
      </c>
      <c r="P182" s="12">
        <v>157581.17600000001</v>
      </c>
      <c r="Q182" s="12">
        <v>158440.18</v>
      </c>
      <c r="R182" s="12">
        <v>159259.408</v>
      </c>
      <c r="S182" s="12">
        <v>160064.103</v>
      </c>
      <c r="T182" s="12">
        <v>160835.90400000001</v>
      </c>
      <c r="U182" s="12">
        <v>161579.81099999999</v>
      </c>
      <c r="V182" s="12">
        <v>162324.43900000001</v>
      </c>
      <c r="W182" s="12">
        <v>163051.48800000001</v>
      </c>
      <c r="X182" s="12">
        <v>163843.894</v>
      </c>
      <c r="Y182" s="12">
        <v>164670.46100000001</v>
      </c>
      <c r="Z182" s="12">
        <v>165482.99600000001</v>
      </c>
      <c r="AA182" s="12">
        <v>166271.69899999999</v>
      </c>
      <c r="AB182" s="12">
        <v>167043.427</v>
      </c>
      <c r="AC182" s="12">
        <v>167807.954</v>
      </c>
      <c r="AD182" s="12">
        <v>168570.66899999999</v>
      </c>
      <c r="AE182" s="12">
        <v>169337.26699999999</v>
      </c>
    </row>
    <row r="183" spans="1:31">
      <c r="A183" t="s">
        <v>19</v>
      </c>
      <c r="B183" t="s">
        <v>29</v>
      </c>
      <c r="C183" t="s">
        <v>51</v>
      </c>
      <c r="D183" t="s">
        <v>361</v>
      </c>
      <c r="E183" t="s">
        <v>362</v>
      </c>
      <c r="F183" s="12">
        <v>320914</v>
      </c>
      <c r="G183" s="12">
        <v>321082.99599999998</v>
      </c>
      <c r="H183" s="12">
        <v>321503.51</v>
      </c>
      <c r="I183" s="12">
        <v>322020.83500000002</v>
      </c>
      <c r="J183" s="12">
        <v>322598.56800000003</v>
      </c>
      <c r="K183" s="12">
        <v>323231.53899999999</v>
      </c>
      <c r="L183" s="12">
        <v>323929.89799999999</v>
      </c>
      <c r="M183" s="12">
        <v>324649.28000000003</v>
      </c>
      <c r="N183" s="12">
        <v>325368.07699999999</v>
      </c>
      <c r="O183" s="12">
        <v>326050.57299999997</v>
      </c>
      <c r="P183" s="12">
        <v>326709.00199999998</v>
      </c>
      <c r="Q183" s="12">
        <v>327317.19199999998</v>
      </c>
      <c r="R183" s="12">
        <v>327882.98300000001</v>
      </c>
      <c r="S183" s="12">
        <v>328418.16399999999</v>
      </c>
      <c r="T183" s="12">
        <v>328950.00300000003</v>
      </c>
      <c r="U183" s="12">
        <v>329457.36700000003</v>
      </c>
      <c r="V183" s="12">
        <v>329913.59399999998</v>
      </c>
      <c r="W183" s="12">
        <v>330280.95899999997</v>
      </c>
      <c r="X183" s="12">
        <v>330671.40700000001</v>
      </c>
      <c r="Y183" s="12">
        <v>331070.28499999997</v>
      </c>
      <c r="Z183" s="12">
        <v>331466.391</v>
      </c>
      <c r="AA183" s="12">
        <v>331836.28100000002</v>
      </c>
      <c r="AB183" s="12">
        <v>332166.25199999998</v>
      </c>
      <c r="AC183" s="12">
        <v>332473.06699999998</v>
      </c>
      <c r="AD183" s="12">
        <v>332765.24599999998</v>
      </c>
      <c r="AE183" s="12">
        <v>333051.163</v>
      </c>
    </row>
    <row r="184" spans="1:31">
      <c r="A184" t="s">
        <v>25</v>
      </c>
      <c r="B184" t="s">
        <v>41</v>
      </c>
      <c r="C184" t="s">
        <v>65</v>
      </c>
      <c r="D184" t="s">
        <v>363</v>
      </c>
      <c r="E184" t="s">
        <v>364</v>
      </c>
      <c r="F184" s="12">
        <v>159097</v>
      </c>
      <c r="G184" s="12">
        <v>160501.40900000001</v>
      </c>
      <c r="H184" s="12">
        <v>161954.61600000001</v>
      </c>
      <c r="I184" s="12">
        <v>163353.42499999999</v>
      </c>
      <c r="J184" s="12">
        <v>164707.83900000001</v>
      </c>
      <c r="K184" s="12">
        <v>166030.777</v>
      </c>
      <c r="L184" s="12">
        <v>167348.91899999999</v>
      </c>
      <c r="M184" s="12">
        <v>168589.52299999999</v>
      </c>
      <c r="N184" s="12">
        <v>169779.04</v>
      </c>
      <c r="O184" s="12">
        <v>170905.962</v>
      </c>
      <c r="P184" s="12">
        <v>171983.86499999999</v>
      </c>
      <c r="Q184" s="12">
        <v>173020.764</v>
      </c>
      <c r="R184" s="12">
        <v>173982.149</v>
      </c>
      <c r="S184" s="12">
        <v>174868.38699999999</v>
      </c>
      <c r="T184" s="12">
        <v>175691.54399999999</v>
      </c>
      <c r="U184" s="12">
        <v>176473.86199999999</v>
      </c>
      <c r="V184" s="12">
        <v>177221.872</v>
      </c>
      <c r="W184" s="12">
        <v>177949.054</v>
      </c>
      <c r="X184" s="12">
        <v>178657.62899999999</v>
      </c>
      <c r="Y184" s="12">
        <v>179399.359</v>
      </c>
      <c r="Z184" s="12">
        <v>180149.11499999999</v>
      </c>
      <c r="AA184" s="12">
        <v>180872.59099999999</v>
      </c>
      <c r="AB184" s="12">
        <v>181571.576</v>
      </c>
      <c r="AC184" s="12">
        <v>182256.13399999999</v>
      </c>
      <c r="AD184" s="12">
        <v>182940.67199999999</v>
      </c>
      <c r="AE184" s="12">
        <v>183633.48199999999</v>
      </c>
    </row>
    <row r="185" spans="1:31">
      <c r="A185" t="s">
        <v>21</v>
      </c>
      <c r="B185" t="s">
        <v>35</v>
      </c>
      <c r="C185" t="s">
        <v>55</v>
      </c>
      <c r="D185" t="s">
        <v>365</v>
      </c>
      <c r="E185" t="s">
        <v>366</v>
      </c>
      <c r="F185" s="12">
        <v>252987</v>
      </c>
      <c r="G185" s="12">
        <v>254475.55600000001</v>
      </c>
      <c r="H185" s="12">
        <v>255914.861</v>
      </c>
      <c r="I185" s="12">
        <v>257344.31099999999</v>
      </c>
      <c r="J185" s="12">
        <v>258803.16099999999</v>
      </c>
      <c r="K185" s="12">
        <v>260256.31</v>
      </c>
      <c r="L185" s="12">
        <v>261697.397</v>
      </c>
      <c r="M185" s="12">
        <v>263126.52299999999</v>
      </c>
      <c r="N185" s="12">
        <v>264567.84700000001</v>
      </c>
      <c r="O185" s="12">
        <v>266011.50199999998</v>
      </c>
      <c r="P185" s="12">
        <v>267452.397</v>
      </c>
      <c r="Q185" s="12">
        <v>268889.68</v>
      </c>
      <c r="R185" s="12">
        <v>270312.84299999999</v>
      </c>
      <c r="S185" s="12">
        <v>271722.51400000002</v>
      </c>
      <c r="T185" s="12">
        <v>273135.20899999997</v>
      </c>
      <c r="U185" s="12">
        <v>274529.61599999998</v>
      </c>
      <c r="V185" s="12">
        <v>275906.413</v>
      </c>
      <c r="W185" s="12">
        <v>277268.63799999998</v>
      </c>
      <c r="X185" s="12">
        <v>278632.57799999998</v>
      </c>
      <c r="Y185" s="12">
        <v>279988.29300000001</v>
      </c>
      <c r="Z185" s="12">
        <v>281350.24800000002</v>
      </c>
      <c r="AA185" s="12">
        <v>282702.13299999997</v>
      </c>
      <c r="AB185" s="12">
        <v>284043.64</v>
      </c>
      <c r="AC185" s="12">
        <v>285383.83199999999</v>
      </c>
      <c r="AD185" s="12">
        <v>286716.81599999999</v>
      </c>
      <c r="AE185" s="12">
        <v>288041.27899999998</v>
      </c>
    </row>
    <row r="186" spans="1:31">
      <c r="A186" t="s">
        <v>21</v>
      </c>
      <c r="B186" t="s">
        <v>35</v>
      </c>
      <c r="C186" t="s">
        <v>55</v>
      </c>
      <c r="D186" t="s">
        <v>367</v>
      </c>
      <c r="E186" t="s">
        <v>368</v>
      </c>
      <c r="F186" s="12">
        <v>575421</v>
      </c>
      <c r="G186" s="12">
        <v>577773.44900000002</v>
      </c>
      <c r="H186" s="12">
        <v>580351.28599999996</v>
      </c>
      <c r="I186" s="12">
        <v>582936.83100000001</v>
      </c>
      <c r="J186" s="12">
        <v>585629.98</v>
      </c>
      <c r="K186" s="12">
        <v>588327.98400000005</v>
      </c>
      <c r="L186" s="12">
        <v>591066.31400000001</v>
      </c>
      <c r="M186" s="12">
        <v>593802.74600000004</v>
      </c>
      <c r="N186" s="12">
        <v>596564.09699999995</v>
      </c>
      <c r="O186" s="12">
        <v>599266.41</v>
      </c>
      <c r="P186" s="12">
        <v>601911.49699999997</v>
      </c>
      <c r="Q186" s="12">
        <v>604531.549</v>
      </c>
      <c r="R186" s="12">
        <v>607077.48</v>
      </c>
      <c r="S186" s="12">
        <v>609590.58100000001</v>
      </c>
      <c r="T186" s="12">
        <v>612061.48</v>
      </c>
      <c r="U186" s="12">
        <v>614484.08799999999</v>
      </c>
      <c r="V186" s="12">
        <v>616826.92200000002</v>
      </c>
      <c r="W186" s="12">
        <v>619059.3189999999</v>
      </c>
      <c r="X186" s="12">
        <v>621226.39099999995</v>
      </c>
      <c r="Y186" s="12">
        <v>623372.93999999994</v>
      </c>
      <c r="Z186" s="12">
        <v>625458.67599999998</v>
      </c>
      <c r="AA186" s="12">
        <v>627454.91300000006</v>
      </c>
      <c r="AB186" s="12">
        <v>629380.53399999999</v>
      </c>
      <c r="AC186" s="12">
        <v>631258.66899999999</v>
      </c>
      <c r="AD186" s="12">
        <v>633111.81099999999</v>
      </c>
      <c r="AE186" s="12">
        <v>634939.11100000003</v>
      </c>
    </row>
    <row r="187" spans="1:31">
      <c r="A187" t="s">
        <v>19</v>
      </c>
      <c r="B187" t="s">
        <v>31</v>
      </c>
      <c r="C187" t="s">
        <v>45</v>
      </c>
      <c r="D187" t="s">
        <v>369</v>
      </c>
      <c r="E187" t="s">
        <v>370</v>
      </c>
      <c r="F187" s="12">
        <v>204439</v>
      </c>
      <c r="G187" s="12">
        <v>206808.89</v>
      </c>
      <c r="H187" s="12">
        <v>208747.57800000001</v>
      </c>
      <c r="I187" s="12">
        <v>210483.302</v>
      </c>
      <c r="J187" s="12">
        <v>212068.01</v>
      </c>
      <c r="K187" s="12">
        <v>213445.40400000001</v>
      </c>
      <c r="L187" s="12">
        <v>214705.88699999999</v>
      </c>
      <c r="M187" s="12">
        <v>215875.79399999999</v>
      </c>
      <c r="N187" s="12">
        <v>217149.67499999999</v>
      </c>
      <c r="O187" s="12">
        <v>218552.93400000001</v>
      </c>
      <c r="P187" s="12">
        <v>220033.93</v>
      </c>
      <c r="Q187" s="12">
        <v>221597.285</v>
      </c>
      <c r="R187" s="12">
        <v>223146.728</v>
      </c>
      <c r="S187" s="12">
        <v>224694.913</v>
      </c>
      <c r="T187" s="12">
        <v>226136.84899999999</v>
      </c>
      <c r="U187" s="12">
        <v>227522.609</v>
      </c>
      <c r="V187" s="12">
        <v>228876.42300000001</v>
      </c>
      <c r="W187" s="12">
        <v>230204.41899999999</v>
      </c>
      <c r="X187" s="12">
        <v>231374.25200000001</v>
      </c>
      <c r="Y187" s="12">
        <v>232392.26199999999</v>
      </c>
      <c r="Z187" s="12">
        <v>233337.571</v>
      </c>
      <c r="AA187" s="12">
        <v>234319.61499999999</v>
      </c>
      <c r="AB187" s="12">
        <v>235338.049</v>
      </c>
      <c r="AC187" s="12">
        <v>236365.52499999999</v>
      </c>
      <c r="AD187" s="12">
        <v>237379.296</v>
      </c>
      <c r="AE187" s="12">
        <v>238369.48499999999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A1:BJ198"/>
  <sheetViews>
    <sheetView showGridLines="0" zoomScale="70" zoomScaleNormal="70" workbookViewId="0">
      <selection activeCell="I12" sqref="I12"/>
    </sheetView>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28515625" style="2" hidden="1" customWidth="1" outlineLevel="1"/>
    <col min="5" max="5" width="25.7109375" style="40" customWidth="1" collapsed="1"/>
    <col min="6" max="6" width="56.7109375" style="40" bestFit="1" customWidth="1"/>
    <col min="7" max="8" width="19.7109375" style="40" hidden="1" customWidth="1" outlineLevel="1"/>
    <col min="9" max="9" width="19.7109375" style="40" customWidth="1" collapsed="1"/>
    <col min="10" max="11" width="19.7109375" style="40" hidden="1" customWidth="1" outlineLevel="1"/>
    <col min="12" max="12" width="19.7109375" style="40" customWidth="1" collapsed="1"/>
    <col min="13" max="14" width="19.7109375" style="40" hidden="1" customWidth="1" outlineLevel="1"/>
    <col min="15" max="15" width="19.7109375" style="40" customWidth="1" collapsed="1"/>
    <col min="16" max="17" width="19.7109375" style="40" hidden="1" customWidth="1" outlineLevel="1"/>
    <col min="18" max="18" width="19.7109375" style="40" customWidth="1" collapsed="1"/>
    <col min="19" max="20" width="19.7109375" style="40" hidden="1" customWidth="1" outlineLevel="1"/>
    <col min="21" max="21" width="19.7109375" style="40" customWidth="1" collapsed="1"/>
    <col min="22" max="23" width="19.7109375" style="40" hidden="1" customWidth="1" outlineLevel="1"/>
    <col min="24" max="24" width="19.7109375" style="40" customWidth="1" collapsed="1"/>
    <col min="25" max="26" width="19.7109375" style="40" hidden="1" customWidth="1" outlineLevel="1"/>
    <col min="27" max="27" width="19.7109375" style="40" customWidth="1" collapsed="1"/>
    <col min="28" max="29" width="19.7109375" style="40" hidden="1" customWidth="1" outlineLevel="1"/>
    <col min="30" max="30" width="19.7109375" style="40" customWidth="1" collapsed="1"/>
    <col min="31" max="32" width="19.7109375" style="40" hidden="1" customWidth="1" outlineLevel="1"/>
    <col min="33" max="33" width="19.7109375" style="40" customWidth="1" collapsed="1"/>
    <col min="34" max="35" width="19.7109375" style="40" hidden="1" customWidth="1" outlineLevel="1"/>
    <col min="36" max="36" width="19.7109375" style="40" customWidth="1" collapsed="1"/>
    <col min="37" max="38" width="19.7109375" style="40" hidden="1" customWidth="1" outlineLevel="1"/>
    <col min="39" max="39" width="19.7109375" style="40" customWidth="1" collapsed="1"/>
    <col min="40" max="41" width="19.7109375" style="40" hidden="1" customWidth="1" outlineLevel="1"/>
    <col min="42" max="42" width="19.7109375" style="40" customWidth="1" collapsed="1"/>
    <col min="43" max="54" width="19.7109375" style="40" customWidth="1"/>
    <col min="55" max="55" width="21" style="40" customWidth="1"/>
    <col min="56" max="58" width="19.7109375" style="40" customWidth="1"/>
    <col min="59" max="59" width="9.140625" style="40" customWidth="1"/>
    <col min="60" max="60" width="8.85546875" style="40" customWidth="1"/>
    <col min="61" max="61" width="8.85546875" style="40"/>
    <col min="62" max="62" width="9.140625" style="8" customWidth="1"/>
    <col min="63" max="16384" width="8.85546875" style="40"/>
  </cols>
  <sheetData>
    <row r="1" spans="1:62" ht="9.9499999999999993" customHeight="1">
      <c r="A1" s="189"/>
      <c r="B1" s="189"/>
      <c r="C1" s="189"/>
      <c r="D1" s="189"/>
      <c r="E1" s="294" t="s">
        <v>511</v>
      </c>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64"/>
    </row>
    <row r="2" spans="1:62" ht="9.9499999999999993" customHeight="1">
      <c r="A2" s="189"/>
      <c r="B2" s="189"/>
      <c r="C2" s="189"/>
      <c r="D2" s="189"/>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64"/>
    </row>
    <row r="3" spans="1:62" ht="9.9499999999999993" customHeight="1">
      <c r="A3" s="189"/>
      <c r="B3" s="189"/>
      <c r="C3" s="189"/>
      <c r="D3" s="189"/>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64"/>
    </row>
    <row r="4" spans="1:62" ht="15.75">
      <c r="A4" s="1"/>
      <c r="B4" s="1"/>
      <c r="C4" s="1"/>
      <c r="D4" s="1"/>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64"/>
    </row>
    <row r="5" spans="1:62" ht="9.9499999999999993" customHeight="1">
      <c r="A5" s="189"/>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264"/>
    </row>
    <row r="6" spans="1:62" ht="9.9499999999999993" customHeight="1">
      <c r="A6" s="189"/>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264"/>
    </row>
    <row r="7" spans="1:62" ht="15" customHeight="1"/>
    <row r="8" spans="1:62" ht="15" customHeight="1">
      <c r="A8" s="189"/>
      <c r="B8" s="189"/>
      <c r="C8" s="189"/>
      <c r="D8" s="189"/>
      <c r="E8" s="190" t="s">
        <v>398</v>
      </c>
      <c r="F8" s="191"/>
      <c r="G8" s="190"/>
      <c r="H8" s="189"/>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row>
    <row r="9" spans="1:62" s="5" customFormat="1" ht="16.5" customHeight="1" thickBot="1">
      <c r="A9" s="193"/>
      <c r="B9" s="193"/>
      <c r="C9" s="193"/>
      <c r="D9" s="193"/>
      <c r="E9" s="194"/>
      <c r="F9" s="194"/>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40"/>
      <c r="BJ9" s="9"/>
    </row>
    <row r="10" spans="1:62" ht="15.75" hidden="1" thickBot="1">
      <c r="H10" s="40">
        <v>3</v>
      </c>
      <c r="K10" s="40">
        <v>3</v>
      </c>
      <c r="N10" s="40">
        <v>3</v>
      </c>
      <c r="Q10" s="40">
        <v>4</v>
      </c>
      <c r="T10" s="40">
        <v>4</v>
      </c>
      <c r="W10" s="40">
        <v>4</v>
      </c>
      <c r="Z10" s="40">
        <v>4</v>
      </c>
      <c r="AC10" s="40">
        <v>5</v>
      </c>
      <c r="AF10" s="40">
        <v>4</v>
      </c>
      <c r="AI10" s="40">
        <v>4</v>
      </c>
      <c r="AL10" s="40">
        <v>4</v>
      </c>
      <c r="AO10" s="40">
        <v>5</v>
      </c>
    </row>
    <row r="11" spans="1:62" ht="15" customHeight="1" thickBot="1">
      <c r="E11" s="42"/>
      <c r="F11" s="71"/>
      <c r="G11" s="312" t="s">
        <v>483</v>
      </c>
      <c r="H11" s="313"/>
      <c r="I11" s="314"/>
      <c r="J11" s="312" t="s">
        <v>484</v>
      </c>
      <c r="K11" s="313"/>
      <c r="L11" s="314"/>
      <c r="M11" s="312" t="s">
        <v>485</v>
      </c>
      <c r="N11" s="313"/>
      <c r="O11" s="314"/>
      <c r="P11" s="312" t="s">
        <v>486</v>
      </c>
      <c r="Q11" s="313"/>
      <c r="R11" s="314"/>
      <c r="S11" s="309" t="s">
        <v>491</v>
      </c>
      <c r="T11" s="310"/>
      <c r="U11" s="311"/>
      <c r="V11" s="309" t="s">
        <v>493</v>
      </c>
      <c r="W11" s="310"/>
      <c r="X11" s="311"/>
      <c r="Y11" s="309" t="s">
        <v>494</v>
      </c>
      <c r="Z11" s="310"/>
      <c r="AA11" s="311"/>
      <c r="AB11" s="309" t="s">
        <v>495</v>
      </c>
      <c r="AC11" s="310"/>
      <c r="AD11" s="311"/>
      <c r="AE11" s="309" t="s">
        <v>501</v>
      </c>
      <c r="AF11" s="310"/>
      <c r="AG11" s="311"/>
      <c r="AH11" s="309" t="s">
        <v>502</v>
      </c>
      <c r="AI11" s="310"/>
      <c r="AJ11" s="311"/>
      <c r="AK11" s="309" t="s">
        <v>503</v>
      </c>
      <c r="AL11" s="310"/>
      <c r="AM11" s="311"/>
      <c r="AN11" s="309" t="s">
        <v>500</v>
      </c>
      <c r="AO11" s="310"/>
      <c r="AP11" s="311"/>
      <c r="AQ11" s="309" t="s">
        <v>506</v>
      </c>
      <c r="AR11" s="310"/>
      <c r="AS11" s="310"/>
      <c r="AT11" s="311"/>
      <c r="AU11" s="309" t="s">
        <v>507</v>
      </c>
      <c r="AV11" s="310"/>
      <c r="AW11" s="310"/>
      <c r="AX11" s="311"/>
      <c r="AY11" s="309" t="s">
        <v>508</v>
      </c>
      <c r="AZ11" s="310"/>
      <c r="BA11" s="310"/>
      <c r="BB11" s="311"/>
      <c r="BC11" s="309" t="s">
        <v>505</v>
      </c>
      <c r="BD11" s="310"/>
      <c r="BE11" s="310"/>
      <c r="BF11" s="311"/>
    </row>
    <row r="12" spans="1:62" ht="75.75" thickBot="1">
      <c r="E12" s="42"/>
      <c r="F12" s="42"/>
      <c r="G12" s="72" t="s">
        <v>512</v>
      </c>
      <c r="H12" s="91" t="s">
        <v>513</v>
      </c>
      <c r="I12" s="92" t="s">
        <v>424</v>
      </c>
      <c r="J12" s="72" t="s">
        <v>512</v>
      </c>
      <c r="K12" s="91" t="s">
        <v>513</v>
      </c>
      <c r="L12" s="92" t="s">
        <v>424</v>
      </c>
      <c r="M12" s="72" t="s">
        <v>512</v>
      </c>
      <c r="N12" s="91" t="s">
        <v>513</v>
      </c>
      <c r="O12" s="92" t="s">
        <v>424</v>
      </c>
      <c r="P12" s="72" t="s">
        <v>512</v>
      </c>
      <c r="Q12" s="91" t="s">
        <v>513</v>
      </c>
      <c r="R12" s="92" t="s">
        <v>424</v>
      </c>
      <c r="S12" s="72" t="s">
        <v>512</v>
      </c>
      <c r="T12" s="93" t="s">
        <v>513</v>
      </c>
      <c r="U12" s="92" t="s">
        <v>424</v>
      </c>
      <c r="V12" s="72" t="s">
        <v>512</v>
      </c>
      <c r="W12" s="93" t="s">
        <v>513</v>
      </c>
      <c r="X12" s="92" t="s">
        <v>424</v>
      </c>
      <c r="Y12" s="72" t="s">
        <v>512</v>
      </c>
      <c r="Z12" s="93" t="s">
        <v>513</v>
      </c>
      <c r="AA12" s="92" t="s">
        <v>424</v>
      </c>
      <c r="AB12" s="72" t="s">
        <v>512</v>
      </c>
      <c r="AC12" s="93" t="s">
        <v>513</v>
      </c>
      <c r="AD12" s="92" t="s">
        <v>424</v>
      </c>
      <c r="AE12" s="72" t="s">
        <v>512</v>
      </c>
      <c r="AF12" s="93" t="s">
        <v>513</v>
      </c>
      <c r="AG12" s="92" t="s">
        <v>424</v>
      </c>
      <c r="AH12" s="72" t="s">
        <v>512</v>
      </c>
      <c r="AI12" s="93" t="s">
        <v>513</v>
      </c>
      <c r="AJ12" s="92" t="s">
        <v>424</v>
      </c>
      <c r="AK12" s="72" t="s">
        <v>512</v>
      </c>
      <c r="AL12" s="93" t="s">
        <v>513</v>
      </c>
      <c r="AM12" s="92" t="s">
        <v>424</v>
      </c>
      <c r="AN12" s="72" t="s">
        <v>512</v>
      </c>
      <c r="AO12" s="93" t="s">
        <v>513</v>
      </c>
      <c r="AP12" s="92" t="s">
        <v>424</v>
      </c>
      <c r="AQ12" s="72" t="s">
        <v>481</v>
      </c>
      <c r="AR12" s="73" t="s">
        <v>479</v>
      </c>
      <c r="AS12" s="72" t="s">
        <v>504</v>
      </c>
      <c r="AT12" s="73" t="s">
        <v>480</v>
      </c>
      <c r="AU12" s="72" t="s">
        <v>481</v>
      </c>
      <c r="AV12" s="73" t="s">
        <v>479</v>
      </c>
      <c r="AW12" s="72" t="s">
        <v>504</v>
      </c>
      <c r="AX12" s="73" t="s">
        <v>480</v>
      </c>
      <c r="AY12" s="72" t="s">
        <v>481</v>
      </c>
      <c r="AZ12" s="73" t="s">
        <v>479</v>
      </c>
      <c r="BA12" s="72" t="s">
        <v>504</v>
      </c>
      <c r="BB12" s="73" t="s">
        <v>480</v>
      </c>
      <c r="BC12" s="72" t="s">
        <v>481</v>
      </c>
      <c r="BD12" s="73" t="s">
        <v>479</v>
      </c>
      <c r="BE12" s="72" t="s">
        <v>504</v>
      </c>
      <c r="BF12" s="73" t="s">
        <v>480</v>
      </c>
    </row>
    <row r="13" spans="1:62" ht="15" customHeight="1" thickBot="1">
      <c r="B13" s="75" t="s">
        <v>417</v>
      </c>
      <c r="C13" s="76" t="s">
        <v>457</v>
      </c>
      <c r="D13" s="77" t="s">
        <v>419</v>
      </c>
      <c r="E13" s="76" t="s">
        <v>11</v>
      </c>
      <c r="F13" s="74" t="s">
        <v>12</v>
      </c>
      <c r="G13" s="75" t="s">
        <v>394</v>
      </c>
      <c r="H13" s="77" t="s">
        <v>448</v>
      </c>
      <c r="I13" s="44" t="s">
        <v>487</v>
      </c>
      <c r="J13" s="75" t="s">
        <v>395</v>
      </c>
      <c r="K13" s="77" t="s">
        <v>448</v>
      </c>
      <c r="L13" s="44" t="s">
        <v>488</v>
      </c>
      <c r="M13" s="75" t="s">
        <v>396</v>
      </c>
      <c r="N13" s="77" t="s">
        <v>448</v>
      </c>
      <c r="O13" s="44" t="s">
        <v>489</v>
      </c>
      <c r="P13" s="75" t="s">
        <v>397</v>
      </c>
      <c r="Q13" s="77" t="s">
        <v>449</v>
      </c>
      <c r="R13" s="44" t="s">
        <v>490</v>
      </c>
      <c r="S13" s="75" t="s">
        <v>13</v>
      </c>
      <c r="T13" s="76" t="s">
        <v>449</v>
      </c>
      <c r="U13" s="44" t="s">
        <v>492</v>
      </c>
      <c r="V13" s="75" t="s">
        <v>14</v>
      </c>
      <c r="W13" s="76" t="s">
        <v>449</v>
      </c>
      <c r="X13" s="44" t="s">
        <v>499</v>
      </c>
      <c r="Y13" s="75" t="s">
        <v>15</v>
      </c>
      <c r="Z13" s="76" t="s">
        <v>449</v>
      </c>
      <c r="AA13" s="44" t="s">
        <v>498</v>
      </c>
      <c r="AB13" s="75" t="s">
        <v>16</v>
      </c>
      <c r="AC13" s="76" t="s">
        <v>496</v>
      </c>
      <c r="AD13" s="44" t="s">
        <v>497</v>
      </c>
      <c r="AE13" s="75" t="s">
        <v>13</v>
      </c>
      <c r="AF13" s="76" t="s">
        <v>449</v>
      </c>
      <c r="AG13" s="44" t="s">
        <v>492</v>
      </c>
      <c r="AH13" s="75" t="s">
        <v>14</v>
      </c>
      <c r="AI13" s="76" t="s">
        <v>449</v>
      </c>
      <c r="AJ13" s="44" t="s">
        <v>499</v>
      </c>
      <c r="AK13" s="75" t="s">
        <v>15</v>
      </c>
      <c r="AL13" s="76" t="s">
        <v>449</v>
      </c>
      <c r="AM13" s="44" t="s">
        <v>498</v>
      </c>
      <c r="AN13" s="75" t="s">
        <v>16</v>
      </c>
      <c r="AO13" s="76" t="s">
        <v>496</v>
      </c>
      <c r="AP13" s="44" t="s">
        <v>497</v>
      </c>
      <c r="AQ13" s="75" t="s">
        <v>13</v>
      </c>
      <c r="AR13" s="74" t="s">
        <v>375</v>
      </c>
      <c r="AS13" s="75" t="s">
        <v>13</v>
      </c>
      <c r="AT13" s="74" t="s">
        <v>375</v>
      </c>
      <c r="AU13" s="75" t="s">
        <v>14</v>
      </c>
      <c r="AV13" s="74" t="s">
        <v>375</v>
      </c>
      <c r="AW13" s="75" t="s">
        <v>14</v>
      </c>
      <c r="AX13" s="74" t="s">
        <v>375</v>
      </c>
      <c r="AY13" s="75" t="s">
        <v>15</v>
      </c>
      <c r="AZ13" s="74" t="s">
        <v>375</v>
      </c>
      <c r="BA13" s="75" t="s">
        <v>15</v>
      </c>
      <c r="BB13" s="74" t="s">
        <v>375</v>
      </c>
      <c r="BC13" s="75" t="s">
        <v>16</v>
      </c>
      <c r="BD13" s="74" t="s">
        <v>375</v>
      </c>
      <c r="BE13" s="75" t="s">
        <v>16</v>
      </c>
      <c r="BF13" s="74" t="s">
        <v>375</v>
      </c>
    </row>
    <row r="14" spans="1:62" s="82" customFormat="1" ht="16.5" customHeight="1">
      <c r="A14" s="5"/>
      <c r="B14" s="59"/>
      <c r="C14" s="64"/>
      <c r="D14" s="66"/>
      <c r="E14" s="94" t="s">
        <v>1</v>
      </c>
      <c r="F14" s="95" t="s">
        <v>3</v>
      </c>
      <c r="G14" s="96">
        <v>1366101.4724592508</v>
      </c>
      <c r="H14" s="97">
        <f>VLOOKUP($E14,'Population All (2014)'!$D$11:$H$187,H$10,0)</f>
        <v>54316618</v>
      </c>
      <c r="I14" s="98">
        <f>(G14/H14)*100000</f>
        <v>2515.0709354902228</v>
      </c>
      <c r="J14" s="96">
        <v>1355506.9431727917</v>
      </c>
      <c r="K14" s="97">
        <f>VLOOKUP($E14,'Population All (2014)'!$D$11:$H$187,K$10,0)</f>
        <v>54316618</v>
      </c>
      <c r="L14" s="98">
        <f>(J14/K14)*100000</f>
        <v>2495.5658011932769</v>
      </c>
      <c r="M14" s="96">
        <v>1408451.7048718713</v>
      </c>
      <c r="N14" s="97">
        <f>VLOOKUP($E14,'Population All (2014)'!$D$11:$H$187,N$10,0)</f>
        <v>54316618</v>
      </c>
      <c r="O14" s="98">
        <f>(M14/N14)*100000</f>
        <v>2593.0401352894824</v>
      </c>
      <c r="P14" s="96">
        <v>1354374.8524057043</v>
      </c>
      <c r="Q14" s="97">
        <f>VLOOKUP($E14,'Population All (2014)'!$D$11:$H$187,Q$10,0)</f>
        <v>54779871.998999998</v>
      </c>
      <c r="R14" s="98">
        <f>(P14/Q14)*100000</f>
        <v>2472.3950658928675</v>
      </c>
      <c r="S14" s="96">
        <v>1344247.2070956961</v>
      </c>
      <c r="T14" s="97">
        <f>VLOOKUP($E14,'Population All (2014)'!$D$11:$H$187,T$10,0)</f>
        <v>54779871.998999998</v>
      </c>
      <c r="U14" s="98">
        <f>(S14/T14)*100000</f>
        <v>2453.9071707218213</v>
      </c>
      <c r="V14" s="96">
        <v>1328955.0759458435</v>
      </c>
      <c r="W14" s="97">
        <f>VLOOKUP($E14,'Population All (2014)'!$D$11:$H$187,W$10,0)</f>
        <v>54779871.998999998</v>
      </c>
      <c r="X14" s="98">
        <f>(V14/W14)*100000</f>
        <v>2425.9915685274027</v>
      </c>
      <c r="Y14" s="96">
        <v>1371120.857213048</v>
      </c>
      <c r="Z14" s="97">
        <f>VLOOKUP($E14,'Population All (2014)'!$D$11:$H$187,Z$10,0)</f>
        <v>54779871.998999998</v>
      </c>
      <c r="AA14" s="98">
        <f>(Y14/Z14)*100000</f>
        <v>2502.9646970297367</v>
      </c>
      <c r="AB14" s="96">
        <v>1334175</v>
      </c>
      <c r="AC14" s="97">
        <f>VLOOKUP($E14,'Population All (2014)'!$D$11:$H$187,AC$10,0)</f>
        <v>55218701</v>
      </c>
      <c r="AD14" s="98">
        <f>(AB14/AC14)*100000</f>
        <v>2416.1651321714357</v>
      </c>
      <c r="AE14" s="96">
        <v>1365035.0043324586</v>
      </c>
      <c r="AF14" s="97">
        <f>VLOOKUP($E14,'Population All (2014)'!$D$11:$H$187,AF$10,0)</f>
        <v>54779871.998999998</v>
      </c>
      <c r="AG14" s="98">
        <f>(AE14/AF14)*100000</f>
        <v>2491.8550455126606</v>
      </c>
      <c r="AH14" s="96">
        <v>1366610.7233723414</v>
      </c>
      <c r="AI14" s="97">
        <f>VLOOKUP($E14,'Population All (2014)'!$D$11:$H$187,AI$10,0)</f>
        <v>54779871.998999998</v>
      </c>
      <c r="AJ14" s="98">
        <f>(AH14/AI14)*100000</f>
        <v>2494.7315017408014</v>
      </c>
      <c r="AK14" s="96">
        <v>1413823.6381085739</v>
      </c>
      <c r="AL14" s="97">
        <f>VLOOKUP($E14,'Population All (2014)'!$D$11:$H$187,AL$10,0)</f>
        <v>54779871.998999998</v>
      </c>
      <c r="AM14" s="98">
        <f>(AK14/AL14)*100000</f>
        <v>2580.9181119196173</v>
      </c>
      <c r="AN14" s="96">
        <v>1425996.7566888412</v>
      </c>
      <c r="AO14" s="97">
        <f>VLOOKUP($E14,'Population All (2014)'!$D$11:$H$187,AO$10,0)</f>
        <v>55218701</v>
      </c>
      <c r="AP14" s="98">
        <f>(AN14/AO14)*100000</f>
        <v>2582.4525583983605</v>
      </c>
      <c r="AQ14" s="99">
        <f>I14-AG14</f>
        <v>23.215889977562256</v>
      </c>
      <c r="AR14" s="90">
        <f>IFERROR(AQ14/I14,"")</f>
        <v>9.230709818145607E-3</v>
      </c>
      <c r="AS14" s="100">
        <f>U14-AG14</f>
        <v>-37.947874790839251</v>
      </c>
      <c r="AT14" s="90">
        <f>IFERROR(AS14/U14,"")</f>
        <v>-1.5464266637142926E-2</v>
      </c>
      <c r="AU14" s="99">
        <f>L14-AJ14</f>
        <v>0.83429945247553405</v>
      </c>
      <c r="AV14" s="90">
        <f>IFERROR(AU14/L14,"")</f>
        <v>3.3431274465959036E-4</v>
      </c>
      <c r="AW14" s="100">
        <f>X14-AJ14</f>
        <v>-68.739933213398672</v>
      </c>
      <c r="AX14" s="90">
        <f>IFERROR(AW14/X14,"")</f>
        <v>-2.8334778284132452E-2</v>
      </c>
      <c r="AY14" s="99">
        <f>O14-AM14</f>
        <v>12.122023369865019</v>
      </c>
      <c r="AZ14" s="90">
        <f>IFERROR(AY14/O14,"")</f>
        <v>4.6748305993774128E-3</v>
      </c>
      <c r="BA14" s="100">
        <f>AA14-AM14</f>
        <v>-77.953414889880605</v>
      </c>
      <c r="BB14" s="90">
        <f>IFERROR(BA14/AA14,"")</f>
        <v>-3.1144432433420962E-2</v>
      </c>
      <c r="BC14" s="99">
        <f>R14-AP14</f>
        <v>-110.05749250549297</v>
      </c>
      <c r="BD14" s="90">
        <f>IFERROR(BC14/R14,"")</f>
        <v>-4.4514525216360359E-2</v>
      </c>
      <c r="BE14" s="100">
        <f>AD14-AP14</f>
        <v>-166.28742622692471</v>
      </c>
      <c r="BF14" s="90">
        <f>IFERROR(BE14/AD14,"")</f>
        <v>-6.8822873078000363E-2</v>
      </c>
      <c r="BG14" s="7"/>
      <c r="BH14" s="101"/>
      <c r="BJ14" s="9"/>
    </row>
    <row r="15" spans="1:62" ht="16.5" customHeight="1">
      <c r="B15" s="63" t="s">
        <v>20</v>
      </c>
      <c r="C15" s="65"/>
      <c r="D15" s="66"/>
      <c r="E15" s="78" t="s">
        <v>19</v>
      </c>
      <c r="F15" s="79" t="s">
        <v>20</v>
      </c>
      <c r="G15" s="102">
        <v>433800.59997904242</v>
      </c>
      <c r="H15" s="103">
        <f>VLOOKUP($E15,'Population All (2014)'!$D$11:$H$187,H$10,0)</f>
        <v>15111728</v>
      </c>
      <c r="I15" s="104">
        <f t="shared" ref="I15:I78" si="0">(G15/H15)*100000</f>
        <v>2870.6220756424573</v>
      </c>
      <c r="J15" s="102">
        <v>429417.48142629664</v>
      </c>
      <c r="K15" s="103">
        <f>VLOOKUP($E15,'Population All (2014)'!$D$11:$H$187,K$10,0)</f>
        <v>15111728</v>
      </c>
      <c r="L15" s="104">
        <f t="shared" ref="L15:L78" si="1">(J15/K15)*100000</f>
        <v>2841.6173281195679</v>
      </c>
      <c r="M15" s="102">
        <v>448221.43286974565</v>
      </c>
      <c r="N15" s="103">
        <f>VLOOKUP($E15,'Population All (2014)'!$D$11:$H$187,N$10,0)</f>
        <v>15111728</v>
      </c>
      <c r="O15" s="104">
        <f t="shared" ref="O15:O78" si="2">(M15/N15)*100000</f>
        <v>2966.0501622961033</v>
      </c>
      <c r="P15" s="102">
        <v>434521</v>
      </c>
      <c r="Q15" s="103">
        <f>VLOOKUP($E15,'Population All (2014)'!$D$11:$H$187,Q$10,0)</f>
        <v>15176847.208999997</v>
      </c>
      <c r="R15" s="104">
        <f t="shared" ref="R15:R78" si="3">(P15/Q15)*100000</f>
        <v>2863.051818445701</v>
      </c>
      <c r="S15" s="102">
        <v>423677.59905364638</v>
      </c>
      <c r="T15" s="103">
        <f>VLOOKUP($E15,'Population All (2014)'!$D$11:$H$187,T$10,0)</f>
        <v>15176847.208999997</v>
      </c>
      <c r="U15" s="104">
        <f t="shared" ref="U15:U78" si="4">(S15/T15)*100000</f>
        <v>2791.6048255556138</v>
      </c>
      <c r="V15" s="102">
        <v>417025.30025838112</v>
      </c>
      <c r="W15" s="103">
        <f>VLOOKUP($E15,'Population All (2014)'!$D$11:$H$187,W$10,0)</f>
        <v>15176847.208999997</v>
      </c>
      <c r="X15" s="104">
        <f t="shared" ref="X15:X78" si="5">(V15/W15)*100000</f>
        <v>2747.7729367340644</v>
      </c>
      <c r="Y15" s="102">
        <v>434961.37877852697</v>
      </c>
      <c r="Z15" s="103">
        <f>VLOOKUP($E15,'Population All (2014)'!$D$11:$H$187,Z$10,0)</f>
        <v>15176847.208999997</v>
      </c>
      <c r="AA15" s="104">
        <f t="shared" ref="AA15:AA78" si="6">(Y15/Z15)*100000</f>
        <v>2865.9534670718122</v>
      </c>
      <c r="AB15" s="102">
        <v>424911</v>
      </c>
      <c r="AC15" s="103">
        <f>VLOOKUP($E15,'Population All (2014)'!$D$11:$H$187,AC$10,0)</f>
        <v>15241526.049000001</v>
      </c>
      <c r="AD15" s="104">
        <f t="shared" ref="AD15:AD78" si="7">(AB15/AC15)*100000</f>
        <v>2787.8507613604643</v>
      </c>
      <c r="AE15" s="102">
        <v>430187.00433245872</v>
      </c>
      <c r="AF15" s="103">
        <f>VLOOKUP($E15,'Population All (2014)'!$D$11:$H$187,AF$10,0)</f>
        <v>15176847.208999997</v>
      </c>
      <c r="AG15" s="104">
        <f t="shared" ref="AG15:AG78" si="8">(AE15/AF15)*100000</f>
        <v>2834.4951913158502</v>
      </c>
      <c r="AH15" s="102">
        <v>425915.83500000002</v>
      </c>
      <c r="AI15" s="103">
        <f>VLOOKUP($E15,'Population All (2014)'!$D$11:$H$187,AI$10,0)</f>
        <v>15176847.208999997</v>
      </c>
      <c r="AJ15" s="104">
        <f t="shared" ref="AJ15:AJ78" si="9">(AH15/AI15)*100000</f>
        <v>2806.352525888436</v>
      </c>
      <c r="AK15" s="102">
        <v>440972.67598853272</v>
      </c>
      <c r="AL15" s="103">
        <f>VLOOKUP($E15,'Population All (2014)'!$D$11:$H$187,AL$10,0)</f>
        <v>15176847.208999997</v>
      </c>
      <c r="AM15" s="104">
        <f t="shared" ref="AM15:AM78" si="10">(AK15/AL15)*100000</f>
        <v>2905.5618068490026</v>
      </c>
      <c r="AN15" s="102">
        <v>445823</v>
      </c>
      <c r="AO15" s="103">
        <f>VLOOKUP($E15,'Population All (2014)'!$D$11:$H$187,AO$10,0)</f>
        <v>15241526.049000001</v>
      </c>
      <c r="AP15" s="104">
        <f t="shared" ref="AP15:AP78" si="11">(AN15/AO15)*100000</f>
        <v>2925.0548702716715</v>
      </c>
      <c r="AQ15" s="84">
        <f t="shared" ref="AQ15:AQ78" si="12">I15-AG15</f>
        <v>36.126884326607069</v>
      </c>
      <c r="AR15" s="85">
        <f t="shared" ref="AR15:AR78" si="13">IFERROR(AQ15/I15,"")</f>
        <v>1.2585036753234653E-2</v>
      </c>
      <c r="AS15" s="105">
        <f t="shared" ref="AS15:AS78" si="14">U15-AG15</f>
        <v>-42.890365760236364</v>
      </c>
      <c r="AT15" s="85">
        <f t="shared" ref="AT15:AT78" si="15">IFERROR(AS15/U15,"")</f>
        <v>-1.536405345326765E-2</v>
      </c>
      <c r="AU15" s="84">
        <f t="shared" ref="AU15:AU78" si="16">L15-AJ15</f>
        <v>35.264802231131853</v>
      </c>
      <c r="AV15" s="85">
        <f t="shared" ref="AV15:AV78" si="17">IFERROR(AU15/L15,"")</f>
        <v>1.2410116549531402E-2</v>
      </c>
      <c r="AW15" s="105">
        <f t="shared" ref="AW15:AW78" si="18">X15-AJ15</f>
        <v>-58.579589154371661</v>
      </c>
      <c r="AX15" s="85">
        <f t="shared" ref="AX15:AX78" si="19">IFERROR(AW15/X15,"")</f>
        <v>-2.1318933734021678E-2</v>
      </c>
      <c r="AY15" s="84">
        <f t="shared" ref="AY15:AY78" si="20">O15-AM15</f>
        <v>60.48835544710073</v>
      </c>
      <c r="AZ15" s="85">
        <f t="shared" ref="AZ15:AZ78" si="21">IFERROR(AY15/O15,"")</f>
        <v>2.0393571294247764E-2</v>
      </c>
      <c r="BA15" s="105">
        <f t="shared" ref="BA15:BA78" si="22">AA15-AM15</f>
        <v>-39.608339777190395</v>
      </c>
      <c r="BB15" s="85">
        <f t="shared" ref="BB15:BB78" si="23">IFERROR(BA15/AA15,"")</f>
        <v>-1.3820301073366285E-2</v>
      </c>
      <c r="BC15" s="84">
        <f t="shared" ref="BC15:BC78" si="24">R15-AP15</f>
        <v>-62.003051825970488</v>
      </c>
      <c r="BD15" s="85">
        <f t="shared" ref="BD15:BD78" si="25">IFERROR(BC15/R15,"")</f>
        <v>-2.1656279996926785E-2</v>
      </c>
      <c r="BE15" s="105">
        <f t="shared" ref="BE15:BE78" si="26">AD15-AP15</f>
        <v>-137.20410891120719</v>
      </c>
      <c r="BF15" s="85">
        <f t="shared" ref="BF15:BF78" si="27">IFERROR(BE15/AD15,"")</f>
        <v>-4.9215012084883596E-2</v>
      </c>
      <c r="BG15" s="7"/>
      <c r="BH15" s="101"/>
    </row>
    <row r="16" spans="1:62" ht="16.5" customHeight="1">
      <c r="B16" s="63" t="s">
        <v>22</v>
      </c>
      <c r="C16" s="65"/>
      <c r="D16" s="66"/>
      <c r="E16" s="78" t="s">
        <v>21</v>
      </c>
      <c r="F16" s="79" t="s">
        <v>22</v>
      </c>
      <c r="G16" s="102">
        <v>425297.79567726323</v>
      </c>
      <c r="H16" s="103">
        <f>VLOOKUP($E16,'Population All (2014)'!$D$11:$H$187,H$10,0)</f>
        <v>16628325</v>
      </c>
      <c r="I16" s="104">
        <f t="shared" si="0"/>
        <v>2557.6706954985739</v>
      </c>
      <c r="J16" s="102">
        <v>421860.7917794931</v>
      </c>
      <c r="K16" s="103">
        <f>VLOOKUP($E16,'Population All (2014)'!$D$11:$H$187,K$10,0)</f>
        <v>16628325</v>
      </c>
      <c r="L16" s="104">
        <f t="shared" si="1"/>
        <v>2537.001121757562</v>
      </c>
      <c r="M16" s="102">
        <v>436327.90523312788</v>
      </c>
      <c r="N16" s="103">
        <f>VLOOKUP($E16,'Population All (2014)'!$D$11:$H$187,N$10,0)</f>
        <v>16628325</v>
      </c>
      <c r="O16" s="104">
        <f t="shared" si="2"/>
        <v>2624.0039524914741</v>
      </c>
      <c r="P16" s="102">
        <v>415489</v>
      </c>
      <c r="Q16" s="103">
        <f>VLOOKUP($E16,'Population All (2014)'!$D$11:$H$187,Q$10,0)</f>
        <v>16755268.264000002</v>
      </c>
      <c r="R16" s="104">
        <f t="shared" si="3"/>
        <v>2479.7514038776117</v>
      </c>
      <c r="S16" s="102">
        <v>418193.93736942066</v>
      </c>
      <c r="T16" s="103">
        <f>VLOOKUP($E16,'Population All (2014)'!$D$11:$H$187,T$10,0)</f>
        <v>16755268.264000002</v>
      </c>
      <c r="U16" s="104">
        <f t="shared" si="4"/>
        <v>2495.8952060943293</v>
      </c>
      <c r="V16" s="102">
        <v>414581.03623443842</v>
      </c>
      <c r="W16" s="103">
        <f>VLOOKUP($E16,'Population All (2014)'!$D$11:$H$187,W$10,0)</f>
        <v>16755268.264000002</v>
      </c>
      <c r="X16" s="104">
        <f t="shared" si="5"/>
        <v>2474.3324290736546</v>
      </c>
      <c r="Y16" s="102">
        <v>423822.60531459912</v>
      </c>
      <c r="Z16" s="103">
        <f>VLOOKUP($E16,'Population All (2014)'!$D$11:$H$187,Z$10,0)</f>
        <v>16755268.264000002</v>
      </c>
      <c r="AA16" s="104">
        <f t="shared" si="6"/>
        <v>2529.4886279154061</v>
      </c>
      <c r="AB16" s="102">
        <v>411833</v>
      </c>
      <c r="AC16" s="103">
        <f>VLOOKUP($E16,'Population All (2014)'!$D$11:$H$187,AC$10,0)</f>
        <v>16880973.777999997</v>
      </c>
      <c r="AD16" s="104">
        <f t="shared" si="7"/>
        <v>2439.6282194142036</v>
      </c>
      <c r="AE16" s="102">
        <v>425822</v>
      </c>
      <c r="AF16" s="103">
        <f>VLOOKUP($E16,'Population All (2014)'!$D$11:$H$187,AF$10,0)</f>
        <v>16755268.264000002</v>
      </c>
      <c r="AG16" s="104">
        <f t="shared" si="8"/>
        <v>2541.4215594202792</v>
      </c>
      <c r="AH16" s="102">
        <v>430285.8883723414</v>
      </c>
      <c r="AI16" s="103">
        <f>VLOOKUP($E16,'Population All (2014)'!$D$11:$H$187,AI$10,0)</f>
        <v>16755268.264000002</v>
      </c>
      <c r="AJ16" s="104">
        <f t="shared" si="9"/>
        <v>2568.0632598216534</v>
      </c>
      <c r="AK16" s="102">
        <v>444608.96212004119</v>
      </c>
      <c r="AL16" s="103">
        <f>VLOOKUP($E16,'Population All (2014)'!$D$11:$H$187,AL$10,0)</f>
        <v>16755268.264000002</v>
      </c>
      <c r="AM16" s="104">
        <f t="shared" si="10"/>
        <v>2653.5472611639298</v>
      </c>
      <c r="AN16" s="102">
        <v>448315.39339109825</v>
      </c>
      <c r="AO16" s="103">
        <f>VLOOKUP($E16,'Population All (2014)'!$D$11:$H$187,AO$10,0)</f>
        <v>16880973.777999997</v>
      </c>
      <c r="AP16" s="104">
        <f t="shared" si="11"/>
        <v>2655.7436750204656</v>
      </c>
      <c r="AQ16" s="84">
        <f t="shared" si="12"/>
        <v>16.249136078294669</v>
      </c>
      <c r="AR16" s="85">
        <f t="shared" si="13"/>
        <v>6.3530993676757042E-3</v>
      </c>
      <c r="AS16" s="105">
        <f t="shared" si="14"/>
        <v>-45.526353325949913</v>
      </c>
      <c r="AT16" s="85">
        <f t="shared" si="15"/>
        <v>-1.8240490712425086E-2</v>
      </c>
      <c r="AU16" s="84">
        <f t="shared" si="16"/>
        <v>-31.062138064091414</v>
      </c>
      <c r="AV16" s="85">
        <f t="shared" si="17"/>
        <v>-1.2243643803583519E-2</v>
      </c>
      <c r="AW16" s="105">
        <f t="shared" si="18"/>
        <v>-93.73083074799888</v>
      </c>
      <c r="AX16" s="85">
        <f t="shared" si="19"/>
        <v>-3.7881260273135577E-2</v>
      </c>
      <c r="AY16" s="84">
        <f t="shared" si="20"/>
        <v>-29.543308672455623</v>
      </c>
      <c r="AZ16" s="85">
        <f t="shared" si="21"/>
        <v>-1.1258865919163136E-2</v>
      </c>
      <c r="BA16" s="105">
        <f t="shared" si="22"/>
        <v>-124.05863324852362</v>
      </c>
      <c r="BB16" s="85">
        <f t="shared" si="23"/>
        <v>-4.9044946033523946E-2</v>
      </c>
      <c r="BC16" s="84">
        <f t="shared" si="24"/>
        <v>-175.99227114285395</v>
      </c>
      <c r="BD16" s="85">
        <f t="shared" si="25"/>
        <v>-7.0971739694411742E-2</v>
      </c>
      <c r="BE16" s="105">
        <f t="shared" si="26"/>
        <v>-216.115455606262</v>
      </c>
      <c r="BF16" s="85">
        <f t="shared" si="27"/>
        <v>-8.8585405713234047E-2</v>
      </c>
      <c r="BG16" s="7"/>
      <c r="BH16" s="101"/>
    </row>
    <row r="17" spans="1:62" ht="16.5" customHeight="1">
      <c r="B17" s="63" t="s">
        <v>24</v>
      </c>
      <c r="C17" s="65"/>
      <c r="D17" s="66"/>
      <c r="E17" s="78" t="s">
        <v>23</v>
      </c>
      <c r="F17" s="79" t="s">
        <v>24</v>
      </c>
      <c r="G17" s="102">
        <v>183877.84302963183</v>
      </c>
      <c r="H17" s="103">
        <f>VLOOKUP($E17,'Population All (2014)'!$D$11:$H$187,H$10,0)</f>
        <v>8538689</v>
      </c>
      <c r="I17" s="104">
        <f t="shared" si="0"/>
        <v>2153.4669201516981</v>
      </c>
      <c r="J17" s="102">
        <v>182746.07679246276</v>
      </c>
      <c r="K17" s="103">
        <f>VLOOKUP($E17,'Population All (2014)'!$D$11:$H$187,K$10,0)</f>
        <v>8538689</v>
      </c>
      <c r="L17" s="104">
        <f t="shared" si="1"/>
        <v>2140.2123533538083</v>
      </c>
      <c r="M17" s="102">
        <v>189785.60009631352</v>
      </c>
      <c r="N17" s="103">
        <f>VLOOKUP($E17,'Population All (2014)'!$D$11:$H$187,N$10,0)</f>
        <v>8538689</v>
      </c>
      <c r="O17" s="104">
        <f t="shared" si="2"/>
        <v>2222.6550246333309</v>
      </c>
      <c r="P17" s="102">
        <v>181616.1831427888</v>
      </c>
      <c r="Q17" s="103">
        <f>VLOOKUP($E17,'Population All (2014)'!$D$11:$H$187,Q$10,0)</f>
        <v>8697366.8169999998</v>
      </c>
      <c r="R17" s="104">
        <f t="shared" si="3"/>
        <v>2088.1743516646802</v>
      </c>
      <c r="S17" s="102">
        <v>182236.76855030528</v>
      </c>
      <c r="T17" s="103">
        <f>VLOOKUP($E17,'Population All (2014)'!$D$11:$H$187,T$10,0)</f>
        <v>8697366.8169999998</v>
      </c>
      <c r="U17" s="104">
        <f t="shared" si="4"/>
        <v>2095.3096768794735</v>
      </c>
      <c r="V17" s="102">
        <v>181271.12020984158</v>
      </c>
      <c r="W17" s="103">
        <f>VLOOKUP($E17,'Population All (2014)'!$D$11:$H$187,W$10,0)</f>
        <v>8697366.8169999998</v>
      </c>
      <c r="X17" s="104">
        <f t="shared" si="5"/>
        <v>2084.2069102515766</v>
      </c>
      <c r="Y17" s="102">
        <v>186915.55302660685</v>
      </c>
      <c r="Z17" s="103">
        <f>VLOOKUP($E17,'Population All (2014)'!$D$11:$H$187,Z$10,0)</f>
        <v>8697366.8169999998</v>
      </c>
      <c r="AA17" s="104">
        <f t="shared" si="6"/>
        <v>2149.1050907644712</v>
      </c>
      <c r="AB17" s="102">
        <v>178579</v>
      </c>
      <c r="AC17" s="103">
        <f>VLOOKUP($E17,'Population All (2014)'!$D$11:$H$187,AC$10,0)</f>
        <v>8832369.5420000013</v>
      </c>
      <c r="AD17" s="104">
        <f t="shared" si="7"/>
        <v>2021.8696596741647</v>
      </c>
      <c r="AE17" s="102">
        <v>184529</v>
      </c>
      <c r="AF17" s="103">
        <f>VLOOKUP($E17,'Population All (2014)'!$D$11:$H$187,AF$10,0)</f>
        <v>8697366.8169999998</v>
      </c>
      <c r="AG17" s="104">
        <f t="shared" si="8"/>
        <v>2121.6651416761788</v>
      </c>
      <c r="AH17" s="102">
        <v>182647</v>
      </c>
      <c r="AI17" s="103">
        <f>VLOOKUP($E17,'Population All (2014)'!$D$11:$H$187,AI$10,0)</f>
        <v>8697366.8169999998</v>
      </c>
      <c r="AJ17" s="104">
        <f t="shared" si="9"/>
        <v>2100.0264084871701</v>
      </c>
      <c r="AK17" s="102">
        <v>187176</v>
      </c>
      <c r="AL17" s="103">
        <f>VLOOKUP($E17,'Population All (2014)'!$D$11:$H$187,AL$10,0)</f>
        <v>8697366.8169999998</v>
      </c>
      <c r="AM17" s="104">
        <f t="shared" si="10"/>
        <v>2152.0996404813359</v>
      </c>
      <c r="AN17" s="102">
        <v>187971</v>
      </c>
      <c r="AO17" s="103">
        <f>VLOOKUP($E17,'Population All (2014)'!$D$11:$H$187,AO$10,0)</f>
        <v>8832369.5420000013</v>
      </c>
      <c r="AP17" s="104">
        <f t="shared" si="11"/>
        <v>2128.2057901467274</v>
      </c>
      <c r="AQ17" s="84">
        <f t="shared" si="12"/>
        <v>31.801778475519313</v>
      </c>
      <c r="AR17" s="85">
        <f t="shared" si="13"/>
        <v>1.4767711627202093E-2</v>
      </c>
      <c r="AS17" s="105">
        <f t="shared" si="14"/>
        <v>-26.355464796705292</v>
      </c>
      <c r="AT17" s="85">
        <f t="shared" si="15"/>
        <v>-1.2578314836953484E-2</v>
      </c>
      <c r="AU17" s="84">
        <f t="shared" si="16"/>
        <v>40.185944866638238</v>
      </c>
      <c r="AV17" s="85">
        <f t="shared" si="17"/>
        <v>1.8776615695944875E-2</v>
      </c>
      <c r="AW17" s="105">
        <f t="shared" si="18"/>
        <v>-15.819498235593528</v>
      </c>
      <c r="AX17" s="85">
        <f t="shared" si="19"/>
        <v>-7.59017646366215E-3</v>
      </c>
      <c r="AY17" s="84">
        <f t="shared" si="20"/>
        <v>70.555384151994986</v>
      </c>
      <c r="AZ17" s="85">
        <f t="shared" si="21"/>
        <v>3.1743740423071022E-2</v>
      </c>
      <c r="BA17" s="105">
        <f t="shared" si="22"/>
        <v>-2.9945497168646398</v>
      </c>
      <c r="BB17" s="85">
        <f t="shared" si="23"/>
        <v>-1.3933938036503513E-3</v>
      </c>
      <c r="BC17" s="84">
        <f t="shared" si="24"/>
        <v>-40.031438482047179</v>
      </c>
      <c r="BD17" s="85">
        <f t="shared" si="25"/>
        <v>-1.9170544092802572E-2</v>
      </c>
      <c r="BE17" s="105">
        <f t="shared" si="26"/>
        <v>-106.33613047256267</v>
      </c>
      <c r="BF17" s="85">
        <f t="shared" si="27"/>
        <v>-5.259297005806958E-2</v>
      </c>
      <c r="BG17" s="7"/>
    </row>
    <row r="18" spans="1:62" s="41" customFormat="1" ht="16.5" customHeight="1">
      <c r="A18" s="6"/>
      <c r="B18" s="63" t="s">
        <v>26</v>
      </c>
      <c r="C18" s="65"/>
      <c r="D18" s="66"/>
      <c r="E18" s="78" t="s">
        <v>25</v>
      </c>
      <c r="F18" s="79" t="s">
        <v>26</v>
      </c>
      <c r="G18" s="102">
        <v>323125.23377331346</v>
      </c>
      <c r="H18" s="103">
        <f>VLOOKUP($E18,'Population All (2014)'!$D$11:$H$187,H$10,0)</f>
        <v>14037876</v>
      </c>
      <c r="I18" s="104">
        <f t="shared" si="0"/>
        <v>2301.8100015509003</v>
      </c>
      <c r="J18" s="102">
        <v>321482.59317453927</v>
      </c>
      <c r="K18" s="103">
        <f>VLOOKUP($E18,'Population All (2014)'!$D$11:$H$187,K$10,0)</f>
        <v>14037876</v>
      </c>
      <c r="L18" s="104">
        <f t="shared" si="1"/>
        <v>2290.1085119610634</v>
      </c>
      <c r="M18" s="102">
        <v>334116.76667268405</v>
      </c>
      <c r="N18" s="103">
        <f>VLOOKUP($E18,'Population All (2014)'!$D$11:$H$187,N$10,0)</f>
        <v>14037876</v>
      </c>
      <c r="O18" s="104">
        <f t="shared" si="2"/>
        <v>2380.1091181649135</v>
      </c>
      <c r="P18" s="102">
        <v>322748.66926291544</v>
      </c>
      <c r="Q18" s="103">
        <f>VLOOKUP($E18,'Population All (2014)'!$D$11:$H$187,Q$10,0)</f>
        <v>14150389.708999995</v>
      </c>
      <c r="R18" s="104">
        <f t="shared" si="3"/>
        <v>2280.8465059986252</v>
      </c>
      <c r="S18" s="102">
        <v>320138.90212232375</v>
      </c>
      <c r="T18" s="103">
        <f>VLOOKUP($E18,'Population All (2014)'!$D$11:$H$187,T$10,0)</f>
        <v>14150389.708999995</v>
      </c>
      <c r="U18" s="104">
        <f t="shared" si="4"/>
        <v>2262.4034299119517</v>
      </c>
      <c r="V18" s="102">
        <v>316077.61924318259</v>
      </c>
      <c r="W18" s="103">
        <f>VLOOKUP($E18,'Population All (2014)'!$D$11:$H$187,W$10,0)</f>
        <v>14150389.708999995</v>
      </c>
      <c r="X18" s="104">
        <f t="shared" si="5"/>
        <v>2233.7025745810342</v>
      </c>
      <c r="Y18" s="102">
        <v>325421.32009331509</v>
      </c>
      <c r="Z18" s="103">
        <f>VLOOKUP($E18,'Population All (2014)'!$D$11:$H$187,Z$10,0)</f>
        <v>14150389.708999995</v>
      </c>
      <c r="AA18" s="104">
        <f t="shared" si="6"/>
        <v>2299.7339775479054</v>
      </c>
      <c r="AB18" s="102">
        <v>318852</v>
      </c>
      <c r="AC18" s="103">
        <f>VLOOKUP($E18,'Population All (2014)'!$D$11:$H$187,AC$10,0)</f>
        <v>14263831.630999997</v>
      </c>
      <c r="AD18" s="104">
        <f t="shared" si="7"/>
        <v>2235.3881358710778</v>
      </c>
      <c r="AE18" s="102">
        <v>324497</v>
      </c>
      <c r="AF18" s="103">
        <f>VLOOKUP($E18,'Population All (2014)'!$D$11:$H$187,AF$10,0)</f>
        <v>14150389.708999995</v>
      </c>
      <c r="AG18" s="104">
        <f t="shared" si="8"/>
        <v>2293.2018599714747</v>
      </c>
      <c r="AH18" s="102">
        <v>327762</v>
      </c>
      <c r="AI18" s="103">
        <f>VLOOKUP($E18,'Population All (2014)'!$D$11:$H$187,AI$10,0)</f>
        <v>14150389.708999995</v>
      </c>
      <c r="AJ18" s="104">
        <f t="shared" si="9"/>
        <v>2316.275429443016</v>
      </c>
      <c r="AK18" s="102">
        <v>341066</v>
      </c>
      <c r="AL18" s="103">
        <f>VLOOKUP($E18,'Population All (2014)'!$D$11:$H$187,AL$10,0)</f>
        <v>14150389.708999995</v>
      </c>
      <c r="AM18" s="104">
        <f t="shared" si="10"/>
        <v>2410.294041464269</v>
      </c>
      <c r="AN18" s="102">
        <v>343887.36329774279</v>
      </c>
      <c r="AO18" s="103">
        <f>VLOOKUP($E18,'Population All (2014)'!$D$11:$H$187,AO$10,0)</f>
        <v>14263831.630999997</v>
      </c>
      <c r="AP18" s="104">
        <f t="shared" si="11"/>
        <v>2410.9045324845429</v>
      </c>
      <c r="AQ18" s="84">
        <f t="shared" si="12"/>
        <v>8.6081415794255918</v>
      </c>
      <c r="AR18" s="85">
        <f t="shared" si="13"/>
        <v>3.7397272466561738E-3</v>
      </c>
      <c r="AS18" s="105">
        <f t="shared" si="14"/>
        <v>-30.798430059523071</v>
      </c>
      <c r="AT18" s="85">
        <f t="shared" si="15"/>
        <v>-1.3613146820910577E-2</v>
      </c>
      <c r="AU18" s="84">
        <f t="shared" si="16"/>
        <v>-26.166917481952623</v>
      </c>
      <c r="AV18" s="85">
        <f t="shared" si="17"/>
        <v>-1.1426060095093657E-2</v>
      </c>
      <c r="AW18" s="105">
        <f t="shared" si="18"/>
        <v>-82.572854861981796</v>
      </c>
      <c r="AX18" s="85">
        <f t="shared" si="19"/>
        <v>-3.6966808294729939E-2</v>
      </c>
      <c r="AY18" s="84">
        <f t="shared" si="20"/>
        <v>-30.184923299355432</v>
      </c>
      <c r="AZ18" s="85">
        <f t="shared" si="21"/>
        <v>-1.2682159430836637E-2</v>
      </c>
      <c r="BA18" s="105">
        <f t="shared" si="22"/>
        <v>-110.56006391636356</v>
      </c>
      <c r="BB18" s="85">
        <f t="shared" si="23"/>
        <v>-4.8075153472423963E-2</v>
      </c>
      <c r="BC18" s="84">
        <f t="shared" si="24"/>
        <v>-130.05802648591771</v>
      </c>
      <c r="BD18" s="85">
        <f t="shared" si="25"/>
        <v>-5.7021823320361611E-2</v>
      </c>
      <c r="BE18" s="105">
        <f t="shared" si="26"/>
        <v>-175.51639661346508</v>
      </c>
      <c r="BF18" s="85">
        <f t="shared" si="27"/>
        <v>-7.8517190727180136E-2</v>
      </c>
      <c r="BG18" s="40"/>
      <c r="BH18" s="40"/>
      <c r="BJ18" s="7"/>
    </row>
    <row r="19" spans="1:62" ht="16.5" customHeight="1">
      <c r="B19" s="63"/>
      <c r="C19" s="64" t="s">
        <v>28</v>
      </c>
      <c r="D19" s="66"/>
      <c r="E19" s="78" t="s">
        <v>27</v>
      </c>
      <c r="F19" s="79" t="s">
        <v>28</v>
      </c>
      <c r="G19" s="102">
        <v>75752.349979042425</v>
      </c>
      <c r="H19" s="103">
        <f>VLOOKUP($E19,'Population All (2014)'!$D$11:$H$187,H$10,0)</f>
        <v>2618710</v>
      </c>
      <c r="I19" s="104">
        <f t="shared" si="0"/>
        <v>2892.7353536299329</v>
      </c>
      <c r="J19" s="102">
        <v>76254.23142629661</v>
      </c>
      <c r="K19" s="103">
        <f>VLOOKUP($E19,'Population All (2014)'!$D$11:$H$187,K$10,0)</f>
        <v>2618710</v>
      </c>
      <c r="L19" s="104">
        <f t="shared" si="1"/>
        <v>2911.900570368487</v>
      </c>
      <c r="M19" s="102">
        <v>78234.182869745622</v>
      </c>
      <c r="N19" s="103">
        <f>VLOOKUP($E19,'Population All (2014)'!$D$11:$H$187,N$10,0)</f>
        <v>2618710</v>
      </c>
      <c r="O19" s="104">
        <f t="shared" si="2"/>
        <v>2987.5084629357821</v>
      </c>
      <c r="P19" s="102">
        <v>77965</v>
      </c>
      <c r="Q19" s="103">
        <f>VLOOKUP($E19,'Population All (2014)'!$D$11:$H$187,Q$10,0)</f>
        <v>2627362.8810000001</v>
      </c>
      <c r="R19" s="104">
        <f t="shared" si="3"/>
        <v>2967.4241256817086</v>
      </c>
      <c r="S19" s="102">
        <v>73413.694479671161</v>
      </c>
      <c r="T19" s="103">
        <f>VLOOKUP($E19,'Population All (2014)'!$D$11:$H$187,T$10,0)</f>
        <v>2627362.8810000001</v>
      </c>
      <c r="U19" s="104">
        <f t="shared" si="4"/>
        <v>2794.1969878073783</v>
      </c>
      <c r="V19" s="102">
        <v>73804.712483507697</v>
      </c>
      <c r="W19" s="103">
        <f>VLOOKUP($E19,'Population All (2014)'!$D$11:$H$187,W$10,0)</f>
        <v>2627362.8810000001</v>
      </c>
      <c r="X19" s="104">
        <f t="shared" si="5"/>
        <v>2809.0795153281947</v>
      </c>
      <c r="Y19" s="102">
        <v>75981.157383653248</v>
      </c>
      <c r="Z19" s="103">
        <f>VLOOKUP($E19,'Population All (2014)'!$D$11:$H$187,Z$10,0)</f>
        <v>2627362.8810000001</v>
      </c>
      <c r="AA19" s="104">
        <f t="shared" si="6"/>
        <v>2891.9171361184062</v>
      </c>
      <c r="AB19" s="102">
        <v>75110</v>
      </c>
      <c r="AC19" s="103">
        <f>VLOOKUP($E19,'Population All (2014)'!$D$11:$H$187,AC$10,0)</f>
        <v>2636127.7250000006</v>
      </c>
      <c r="AD19" s="104">
        <f t="shared" si="7"/>
        <v>2849.2549616502361</v>
      </c>
      <c r="AE19" s="102">
        <v>75454.110332458731</v>
      </c>
      <c r="AF19" s="103">
        <f>VLOOKUP($E19,'Population All (2014)'!$D$11:$H$187,AF$10,0)</f>
        <v>2627362.8810000001</v>
      </c>
      <c r="AG19" s="104">
        <f t="shared" si="8"/>
        <v>2871.8572100607648</v>
      </c>
      <c r="AH19" s="102">
        <v>73008</v>
      </c>
      <c r="AI19" s="103">
        <f>VLOOKUP($E19,'Population All (2014)'!$D$11:$H$187,AI$10,0)</f>
        <v>2627362.8810000001</v>
      </c>
      <c r="AJ19" s="104">
        <f t="shared" si="9"/>
        <v>2778.7558592672376</v>
      </c>
      <c r="AK19" s="102">
        <v>74502</v>
      </c>
      <c r="AL19" s="103">
        <f>VLOOKUP($E19,'Population All (2014)'!$D$11:$H$187,AL$10,0)</f>
        <v>2627362.8810000001</v>
      </c>
      <c r="AM19" s="104">
        <f t="shared" si="10"/>
        <v>2835.6189599376471</v>
      </c>
      <c r="AN19" s="102">
        <v>77220</v>
      </c>
      <c r="AO19" s="103">
        <f>VLOOKUP($E19,'Population All (2014)'!$D$11:$H$187,AO$10,0)</f>
        <v>2636127.7250000006</v>
      </c>
      <c r="AP19" s="104">
        <f t="shared" si="11"/>
        <v>2929.296606825073</v>
      </c>
      <c r="AQ19" s="84">
        <f t="shared" si="12"/>
        <v>20.87814356916806</v>
      </c>
      <c r="AR19" s="85">
        <f t="shared" si="13"/>
        <v>7.2174399026752436E-3</v>
      </c>
      <c r="AS19" s="105">
        <f t="shared" si="14"/>
        <v>-77.660222253386564</v>
      </c>
      <c r="AT19" s="85">
        <f t="shared" si="15"/>
        <v>-2.7793395595321634E-2</v>
      </c>
      <c r="AU19" s="84">
        <f t="shared" si="16"/>
        <v>133.14471110124941</v>
      </c>
      <c r="AV19" s="85">
        <f t="shared" si="17"/>
        <v>4.5724332917178069E-2</v>
      </c>
      <c r="AW19" s="105">
        <f t="shared" si="18"/>
        <v>30.323656060957092</v>
      </c>
      <c r="AX19" s="85">
        <f t="shared" si="19"/>
        <v>1.0794872802813583E-2</v>
      </c>
      <c r="AY19" s="84">
        <f t="shared" si="20"/>
        <v>151.88950299813496</v>
      </c>
      <c r="AZ19" s="85">
        <f t="shared" si="21"/>
        <v>5.0841530620761924E-2</v>
      </c>
      <c r="BA19" s="105">
        <f t="shared" si="22"/>
        <v>56.298176180759128</v>
      </c>
      <c r="BB19" s="85">
        <f t="shared" si="23"/>
        <v>1.9467423695384217E-2</v>
      </c>
      <c r="BC19" s="84">
        <f t="shared" si="24"/>
        <v>38.127518856635561</v>
      </c>
      <c r="BD19" s="85">
        <f t="shared" si="25"/>
        <v>1.2848692078311016E-2</v>
      </c>
      <c r="BE19" s="105">
        <f t="shared" si="26"/>
        <v>-80.041645174836958</v>
      </c>
      <c r="BF19" s="85">
        <f t="shared" si="27"/>
        <v>-2.809213154040743E-2</v>
      </c>
    </row>
    <row r="20" spans="1:62" ht="16.5" customHeight="1">
      <c r="B20" s="63"/>
      <c r="C20" s="64" t="s">
        <v>30</v>
      </c>
      <c r="D20" s="66"/>
      <c r="E20" s="78" t="s">
        <v>29</v>
      </c>
      <c r="F20" s="79" t="s">
        <v>30</v>
      </c>
      <c r="G20" s="102">
        <v>215298.25</v>
      </c>
      <c r="H20" s="103">
        <f>VLOOKUP($E20,'Population All (2014)'!$D$11:$H$187,H$10,0)</f>
        <v>7132991</v>
      </c>
      <c r="I20" s="104">
        <f t="shared" si="0"/>
        <v>3018.3446186880092</v>
      </c>
      <c r="J20" s="102">
        <v>212383.25</v>
      </c>
      <c r="K20" s="103">
        <f>VLOOKUP($E20,'Population All (2014)'!$D$11:$H$187,K$10,0)</f>
        <v>7132991</v>
      </c>
      <c r="L20" s="104">
        <f t="shared" si="1"/>
        <v>2977.478171499165</v>
      </c>
      <c r="M20" s="102">
        <v>222752.25</v>
      </c>
      <c r="N20" s="103">
        <f>VLOOKUP($E20,'Population All (2014)'!$D$11:$H$187,N$10,0)</f>
        <v>7132991</v>
      </c>
      <c r="O20" s="104">
        <f t="shared" si="2"/>
        <v>3122.8449608305968</v>
      </c>
      <c r="P20" s="102">
        <v>215286</v>
      </c>
      <c r="Q20" s="103">
        <f>VLOOKUP($E20,'Population All (2014)'!$D$11:$H$187,Q$10,0)</f>
        <v>7161637.5360000003</v>
      </c>
      <c r="R20" s="104">
        <f t="shared" si="3"/>
        <v>3006.1001959091609</v>
      </c>
      <c r="S20" s="102">
        <v>211480.90457397525</v>
      </c>
      <c r="T20" s="103">
        <f>VLOOKUP($E20,'Population All (2014)'!$D$11:$H$187,T$10,0)</f>
        <v>7161637.5360000003</v>
      </c>
      <c r="U20" s="104">
        <f t="shared" si="4"/>
        <v>2952.9685565753161</v>
      </c>
      <c r="V20" s="102">
        <v>208473.58777487333</v>
      </c>
      <c r="W20" s="103">
        <f>VLOOKUP($E20,'Population All (2014)'!$D$11:$H$187,W$10,0)</f>
        <v>7161637.5360000003</v>
      </c>
      <c r="X20" s="104">
        <f t="shared" si="5"/>
        <v>2910.9765291376698</v>
      </c>
      <c r="Y20" s="102">
        <v>218549.22139487366</v>
      </c>
      <c r="Z20" s="103">
        <f>VLOOKUP($E20,'Population All (2014)'!$D$11:$H$187,Z$10,0)</f>
        <v>7161637.5360000003</v>
      </c>
      <c r="AA20" s="104">
        <f t="shared" si="6"/>
        <v>3051.6654926512838</v>
      </c>
      <c r="AB20" s="102">
        <v>211417</v>
      </c>
      <c r="AC20" s="103">
        <f>VLOOKUP($E20,'Population All (2014)'!$D$11:$H$187,AC$10,0)</f>
        <v>7190524.9559999993</v>
      </c>
      <c r="AD20" s="104">
        <f t="shared" si="7"/>
        <v>2940.2164834096989</v>
      </c>
      <c r="AE20" s="102">
        <v>215590</v>
      </c>
      <c r="AF20" s="103">
        <f>VLOOKUP($E20,'Population All (2014)'!$D$11:$H$187,AF$10,0)</f>
        <v>7161637.5360000003</v>
      </c>
      <c r="AG20" s="104">
        <f t="shared" si="8"/>
        <v>3010.3450351442079</v>
      </c>
      <c r="AH20" s="102">
        <v>212198.83499999999</v>
      </c>
      <c r="AI20" s="103">
        <f>VLOOKUP($E20,'Population All (2014)'!$D$11:$H$187,AI$10,0)</f>
        <v>7161637.5360000003</v>
      </c>
      <c r="AJ20" s="104">
        <f t="shared" si="9"/>
        <v>2962.9932251293426</v>
      </c>
      <c r="AK20" s="102">
        <v>221237.67598853269</v>
      </c>
      <c r="AL20" s="103">
        <f>VLOOKUP($E20,'Population All (2014)'!$D$11:$H$187,AL$10,0)</f>
        <v>7161637.5360000003</v>
      </c>
      <c r="AM20" s="104">
        <f t="shared" si="10"/>
        <v>3089.2051556144643</v>
      </c>
      <c r="AN20" s="102">
        <v>219127</v>
      </c>
      <c r="AO20" s="103">
        <f>VLOOKUP($E20,'Population All (2014)'!$D$11:$H$187,AO$10,0)</f>
        <v>7190524.9559999993</v>
      </c>
      <c r="AP20" s="104">
        <f t="shared" si="11"/>
        <v>3047.4409217807324</v>
      </c>
      <c r="AQ20" s="84">
        <f t="shared" si="12"/>
        <v>7.9995835438012364</v>
      </c>
      <c r="AR20" s="85">
        <f t="shared" si="13"/>
        <v>2.6503214690171573E-3</v>
      </c>
      <c r="AS20" s="105">
        <f t="shared" si="14"/>
        <v>-57.376478568891798</v>
      </c>
      <c r="AT20" s="85">
        <f t="shared" si="15"/>
        <v>-1.9430101428317866E-2</v>
      </c>
      <c r="AU20" s="84">
        <f t="shared" si="16"/>
        <v>14.48494636982241</v>
      </c>
      <c r="AV20" s="85">
        <f t="shared" si="17"/>
        <v>4.8648371324681167E-3</v>
      </c>
      <c r="AW20" s="105">
        <f t="shared" si="18"/>
        <v>-52.016695991672805</v>
      </c>
      <c r="AX20" s="85">
        <f t="shared" si="19"/>
        <v>-1.7869156783301827E-2</v>
      </c>
      <c r="AY20" s="84">
        <f t="shared" si="20"/>
        <v>33.639805216132572</v>
      </c>
      <c r="AZ20" s="85">
        <f t="shared" si="21"/>
        <v>1.0772166290056629E-2</v>
      </c>
      <c r="BA20" s="105">
        <f t="shared" si="22"/>
        <v>-37.53966296318049</v>
      </c>
      <c r="BB20" s="85">
        <f t="shared" si="23"/>
        <v>-1.2301368893012605E-2</v>
      </c>
      <c r="BC20" s="84">
        <f t="shared" si="24"/>
        <v>-41.340725871571522</v>
      </c>
      <c r="BD20" s="85">
        <f t="shared" si="25"/>
        <v>-1.3752278093667629E-2</v>
      </c>
      <c r="BE20" s="105">
        <f t="shared" si="26"/>
        <v>-107.22443837103356</v>
      </c>
      <c r="BF20" s="85">
        <f t="shared" si="27"/>
        <v>-3.6468212111608847E-2</v>
      </c>
    </row>
    <row r="21" spans="1:62" ht="16.5" customHeight="1">
      <c r="B21" s="63"/>
      <c r="C21" s="64" t="s">
        <v>32</v>
      </c>
      <c r="D21" s="66"/>
      <c r="E21" s="78" t="s">
        <v>31</v>
      </c>
      <c r="F21" s="79" t="s">
        <v>32</v>
      </c>
      <c r="G21" s="102">
        <v>142750</v>
      </c>
      <c r="H21" s="103">
        <f>VLOOKUP($E21,'Population All (2014)'!$D$11:$H$187,H$10,0)</f>
        <v>5360027</v>
      </c>
      <c r="I21" s="104">
        <f t="shared" si="0"/>
        <v>2663.2328531180906</v>
      </c>
      <c r="J21" s="102">
        <v>140780</v>
      </c>
      <c r="K21" s="103">
        <f>VLOOKUP($E21,'Population All (2014)'!$D$11:$H$187,K$10,0)</f>
        <v>5360027</v>
      </c>
      <c r="L21" s="104">
        <f t="shared" si="1"/>
        <v>2626.4793069139391</v>
      </c>
      <c r="M21" s="102">
        <v>147235</v>
      </c>
      <c r="N21" s="103">
        <f>VLOOKUP($E21,'Population All (2014)'!$D$11:$H$187,N$10,0)</f>
        <v>5360027</v>
      </c>
      <c r="O21" s="104">
        <f t="shared" si="2"/>
        <v>2746.9078047554613</v>
      </c>
      <c r="P21" s="102">
        <v>141270</v>
      </c>
      <c r="Q21" s="103">
        <f>VLOOKUP($E21,'Population All (2014)'!$D$11:$H$187,Q$10,0)</f>
        <v>5387846.7919999994</v>
      </c>
      <c r="R21" s="104">
        <f t="shared" si="3"/>
        <v>2622.0121962220787</v>
      </c>
      <c r="S21" s="102">
        <v>138783</v>
      </c>
      <c r="T21" s="103">
        <f>VLOOKUP($E21,'Population All (2014)'!$D$11:$H$187,T$10,0)</f>
        <v>5387846.7919999994</v>
      </c>
      <c r="U21" s="104">
        <f t="shared" si="4"/>
        <v>2575.8527545005222</v>
      </c>
      <c r="V21" s="102">
        <v>134747</v>
      </c>
      <c r="W21" s="103">
        <f>VLOOKUP($E21,'Population All (2014)'!$D$11:$H$187,W$10,0)</f>
        <v>5387846.7919999994</v>
      </c>
      <c r="X21" s="104">
        <f t="shared" si="5"/>
        <v>2500.943423262805</v>
      </c>
      <c r="Y21" s="102">
        <v>140431</v>
      </c>
      <c r="Z21" s="103">
        <f>VLOOKUP($E21,'Population All (2014)'!$D$11:$H$187,Z$10,0)</f>
        <v>5387846.7919999994</v>
      </c>
      <c r="AA21" s="104">
        <f t="shared" si="6"/>
        <v>2606.4401127462502</v>
      </c>
      <c r="AB21" s="102">
        <v>138384</v>
      </c>
      <c r="AC21" s="103">
        <f>VLOOKUP($E21,'Population All (2014)'!$D$11:$H$187,AC$10,0)</f>
        <v>5414873.3680000007</v>
      </c>
      <c r="AD21" s="104">
        <f t="shared" si="7"/>
        <v>2555.6276314382681</v>
      </c>
      <c r="AE21" s="102">
        <v>139142.894</v>
      </c>
      <c r="AF21" s="103">
        <f>VLOOKUP($E21,'Population All (2014)'!$D$11:$H$187,AF$10,0)</f>
        <v>5387846.7919999994</v>
      </c>
      <c r="AG21" s="104">
        <f t="shared" si="8"/>
        <v>2582.5324915809156</v>
      </c>
      <c r="AH21" s="102">
        <v>140709</v>
      </c>
      <c r="AI21" s="103">
        <f>VLOOKUP($E21,'Population All (2014)'!$D$11:$H$187,AI$10,0)</f>
        <v>5387846.7919999994</v>
      </c>
      <c r="AJ21" s="104">
        <f t="shared" si="9"/>
        <v>2611.5998734211967</v>
      </c>
      <c r="AK21" s="102">
        <v>145233</v>
      </c>
      <c r="AL21" s="103">
        <f>VLOOKUP($E21,'Population All (2014)'!$D$11:$H$187,AL$10,0)</f>
        <v>5387846.7919999994</v>
      </c>
      <c r="AM21" s="104">
        <f t="shared" si="10"/>
        <v>2695.5666262753675</v>
      </c>
      <c r="AN21" s="102">
        <v>149476</v>
      </c>
      <c r="AO21" s="103">
        <f>VLOOKUP($E21,'Population All (2014)'!$D$11:$H$187,AO$10,0)</f>
        <v>5414873.3680000007</v>
      </c>
      <c r="AP21" s="104">
        <f t="shared" si="11"/>
        <v>2760.4708335997411</v>
      </c>
      <c r="AQ21" s="84">
        <f t="shared" si="12"/>
        <v>80.700361537175013</v>
      </c>
      <c r="AR21" s="85">
        <f t="shared" si="13"/>
        <v>3.0301654413241303E-2</v>
      </c>
      <c r="AS21" s="105">
        <f t="shared" si="14"/>
        <v>-6.6797370803933518</v>
      </c>
      <c r="AT21" s="85">
        <f t="shared" si="15"/>
        <v>-2.593213866251685E-3</v>
      </c>
      <c r="AU21" s="84">
        <f t="shared" si="16"/>
        <v>14.879433492742464</v>
      </c>
      <c r="AV21" s="85">
        <f t="shared" si="17"/>
        <v>5.6651630391961862E-3</v>
      </c>
      <c r="AW21" s="105">
        <f t="shared" si="18"/>
        <v>-110.65645015839164</v>
      </c>
      <c r="AX21" s="85">
        <f t="shared" si="19"/>
        <v>-4.4245883025224912E-2</v>
      </c>
      <c r="AY21" s="84">
        <f t="shared" si="20"/>
        <v>51.341178480093731</v>
      </c>
      <c r="AZ21" s="85">
        <f t="shared" si="21"/>
        <v>1.8690535733020094E-2</v>
      </c>
      <c r="BA21" s="105">
        <f t="shared" si="22"/>
        <v>-89.126513529117346</v>
      </c>
      <c r="BB21" s="85">
        <f t="shared" si="23"/>
        <v>-3.4194729084034113E-2</v>
      </c>
      <c r="BC21" s="84">
        <f t="shared" si="24"/>
        <v>-138.4586373776624</v>
      </c>
      <c r="BD21" s="85">
        <f t="shared" si="25"/>
        <v>-5.28062522276442E-2</v>
      </c>
      <c r="BE21" s="105">
        <f t="shared" si="26"/>
        <v>-204.84320216147307</v>
      </c>
      <c r="BF21" s="85">
        <f t="shared" si="27"/>
        <v>-8.0153775002890559E-2</v>
      </c>
    </row>
    <row r="22" spans="1:62" ht="16.5" customHeight="1">
      <c r="B22" s="63"/>
      <c r="C22" s="64" t="s">
        <v>34</v>
      </c>
      <c r="D22" s="66"/>
      <c r="E22" s="78" t="s">
        <v>33</v>
      </c>
      <c r="F22" s="79" t="s">
        <v>34</v>
      </c>
      <c r="G22" s="102">
        <v>118759.79567726323</v>
      </c>
      <c r="H22" s="103">
        <f>VLOOKUP($E22,'Population All (2014)'!$D$11:$H$187,H$10,0)</f>
        <v>4637413</v>
      </c>
      <c r="I22" s="104">
        <f t="shared" si="0"/>
        <v>2560.9061706874768</v>
      </c>
      <c r="J22" s="102">
        <v>118394.79177949311</v>
      </c>
      <c r="K22" s="103">
        <f>VLOOKUP($E22,'Population All (2014)'!$D$11:$H$187,K$10,0)</f>
        <v>4637413</v>
      </c>
      <c r="L22" s="104">
        <f t="shared" si="1"/>
        <v>2553.0353190344081</v>
      </c>
      <c r="M22" s="102">
        <v>122662.90523312784</v>
      </c>
      <c r="N22" s="103">
        <f>VLOOKUP($E22,'Population All (2014)'!$D$11:$H$187,N$10,0)</f>
        <v>4637413</v>
      </c>
      <c r="O22" s="104">
        <f t="shared" si="2"/>
        <v>2645.07183710245</v>
      </c>
      <c r="P22" s="102">
        <v>117243</v>
      </c>
      <c r="Q22" s="103">
        <f>VLOOKUP($E22,'Population All (2014)'!$D$11:$H$187,Q$10,0)</f>
        <v>4670688.1149999993</v>
      </c>
      <c r="R22" s="104">
        <f t="shared" si="3"/>
        <v>2510.186874252468</v>
      </c>
      <c r="S22" s="102">
        <v>114612.13677713336</v>
      </c>
      <c r="T22" s="103">
        <f>VLOOKUP($E22,'Population All (2014)'!$D$11:$H$187,T$10,0)</f>
        <v>4670688.1149999993</v>
      </c>
      <c r="U22" s="104">
        <f t="shared" si="4"/>
        <v>2453.8597730183355</v>
      </c>
      <c r="V22" s="102">
        <v>115740.27338871665</v>
      </c>
      <c r="W22" s="103">
        <f>VLOOKUP($E22,'Population All (2014)'!$D$11:$H$187,W$10,0)</f>
        <v>4670688.1149999993</v>
      </c>
      <c r="X22" s="104">
        <f t="shared" si="5"/>
        <v>2478.0133149335038</v>
      </c>
      <c r="Y22" s="102">
        <v>118874.19260179777</v>
      </c>
      <c r="Z22" s="103">
        <f>VLOOKUP($E22,'Population All (2014)'!$D$11:$H$187,Z$10,0)</f>
        <v>4670688.1149999993</v>
      </c>
      <c r="AA22" s="104">
        <f t="shared" si="6"/>
        <v>2545.1109060361182</v>
      </c>
      <c r="AB22" s="102">
        <v>115911</v>
      </c>
      <c r="AC22" s="103">
        <f>VLOOKUP($E22,'Population All (2014)'!$D$11:$H$187,AC$10,0)</f>
        <v>4703686.7320000008</v>
      </c>
      <c r="AD22" s="104">
        <f t="shared" si="7"/>
        <v>2464.2584977319443</v>
      </c>
      <c r="AE22" s="102">
        <v>120207</v>
      </c>
      <c r="AF22" s="103">
        <f>VLOOKUP($E22,'Population All (2014)'!$D$11:$H$187,AF$10,0)</f>
        <v>4670688.1149999993</v>
      </c>
      <c r="AG22" s="104">
        <f t="shared" si="8"/>
        <v>2573.6464743589504</v>
      </c>
      <c r="AH22" s="102">
        <v>119230</v>
      </c>
      <c r="AI22" s="103">
        <f>VLOOKUP($E22,'Population All (2014)'!$D$11:$H$187,AI$10,0)</f>
        <v>4670688.1149999993</v>
      </c>
      <c r="AJ22" s="104">
        <f t="shared" si="9"/>
        <v>2552.7287856598841</v>
      </c>
      <c r="AK22" s="102">
        <v>122497</v>
      </c>
      <c r="AL22" s="103">
        <f>VLOOKUP($E22,'Population All (2014)'!$D$11:$H$187,AL$10,0)</f>
        <v>4670688.1149999993</v>
      </c>
      <c r="AM22" s="104">
        <f t="shared" si="10"/>
        <v>2622.675652578871</v>
      </c>
      <c r="AN22" s="102">
        <v>123115.09</v>
      </c>
      <c r="AO22" s="103">
        <f>VLOOKUP($E22,'Population All (2014)'!$D$11:$H$187,AO$10,0)</f>
        <v>4703686.7320000008</v>
      </c>
      <c r="AP22" s="104">
        <f t="shared" si="11"/>
        <v>2617.4168692491057</v>
      </c>
      <c r="AQ22" s="84">
        <f t="shared" si="12"/>
        <v>-12.740303671473612</v>
      </c>
      <c r="AR22" s="85">
        <f t="shared" si="13"/>
        <v>-4.9749201346386968E-3</v>
      </c>
      <c r="AS22" s="105">
        <f t="shared" si="14"/>
        <v>-119.78670134061485</v>
      </c>
      <c r="AT22" s="85">
        <f t="shared" si="15"/>
        <v>-4.8815626164845152E-2</v>
      </c>
      <c r="AU22" s="84">
        <f t="shared" si="16"/>
        <v>0.30653337452395135</v>
      </c>
      <c r="AV22" s="85">
        <f t="shared" si="17"/>
        <v>1.200662490795021E-4</v>
      </c>
      <c r="AW22" s="105">
        <f t="shared" si="18"/>
        <v>-74.715470726380318</v>
      </c>
      <c r="AX22" s="85">
        <f t="shared" si="19"/>
        <v>-3.0151359670311243E-2</v>
      </c>
      <c r="AY22" s="84">
        <f t="shared" si="20"/>
        <v>22.396184523578995</v>
      </c>
      <c r="AZ22" s="85">
        <f t="shared" si="21"/>
        <v>8.4671365856410722E-3</v>
      </c>
      <c r="BA22" s="105">
        <f t="shared" si="22"/>
        <v>-77.5647465427528</v>
      </c>
      <c r="BB22" s="85">
        <f t="shared" si="23"/>
        <v>-3.0475979006964367E-2</v>
      </c>
      <c r="BC22" s="84">
        <f t="shared" si="24"/>
        <v>-107.22999499663774</v>
      </c>
      <c r="BD22" s="85">
        <f t="shared" si="25"/>
        <v>-4.2717933113474174E-2</v>
      </c>
      <c r="BE22" s="105">
        <f t="shared" si="26"/>
        <v>-153.15837151716141</v>
      </c>
      <c r="BF22" s="85">
        <f t="shared" si="27"/>
        <v>-6.2151909654821279E-2</v>
      </c>
    </row>
    <row r="23" spans="1:62" ht="16.5" customHeight="1">
      <c r="B23" s="63"/>
      <c r="C23" s="64" t="s">
        <v>36</v>
      </c>
      <c r="D23" s="66"/>
      <c r="E23" s="78" t="s">
        <v>35</v>
      </c>
      <c r="F23" s="79" t="s">
        <v>36</v>
      </c>
      <c r="G23" s="102">
        <v>150759</v>
      </c>
      <c r="H23" s="103">
        <f>VLOOKUP($E23,'Population All (2014)'!$D$11:$H$187,H$10,0)</f>
        <v>5713284</v>
      </c>
      <c r="I23" s="104">
        <f t="shared" si="0"/>
        <v>2638.7450720111233</v>
      </c>
      <c r="J23" s="102">
        <v>150557</v>
      </c>
      <c r="K23" s="103">
        <f>VLOOKUP($E23,'Population All (2014)'!$D$11:$H$187,K$10,0)</f>
        <v>5713284</v>
      </c>
      <c r="L23" s="104">
        <f t="shared" si="1"/>
        <v>2635.2094522169737</v>
      </c>
      <c r="M23" s="102">
        <v>154731</v>
      </c>
      <c r="N23" s="103">
        <f>VLOOKUP($E23,'Population All (2014)'!$D$11:$H$187,N$10,0)</f>
        <v>5713284</v>
      </c>
      <c r="O23" s="104">
        <f t="shared" si="2"/>
        <v>2708.2672592505469</v>
      </c>
      <c r="P23" s="102">
        <v>145482</v>
      </c>
      <c r="Q23" s="103">
        <f>VLOOKUP($E23,'Population All (2014)'!$D$11:$H$187,Q$10,0)</f>
        <v>5749600.7070000004</v>
      </c>
      <c r="R23" s="104">
        <f t="shared" si="3"/>
        <v>2530.297448705945</v>
      </c>
      <c r="S23" s="102">
        <v>147722.63394</v>
      </c>
      <c r="T23" s="103">
        <f>VLOOKUP($E23,'Population All (2014)'!$D$11:$H$187,T$10,0)</f>
        <v>5749600.7070000004</v>
      </c>
      <c r="U23" s="104">
        <f t="shared" si="4"/>
        <v>2569.2677016710268</v>
      </c>
      <c r="V23" s="102">
        <v>146417.34176000001</v>
      </c>
      <c r="W23" s="103">
        <f>VLOOKUP($E23,'Population All (2014)'!$D$11:$H$187,W$10,0)</f>
        <v>5749600.7070000004</v>
      </c>
      <c r="X23" s="104">
        <f t="shared" si="5"/>
        <v>2546.5653916060714</v>
      </c>
      <c r="Y23" s="102">
        <v>146958.44261999999</v>
      </c>
      <c r="Z23" s="103">
        <f>VLOOKUP($E23,'Population All (2014)'!$D$11:$H$187,Z$10,0)</f>
        <v>5749600.7070000004</v>
      </c>
      <c r="AA23" s="104">
        <f t="shared" si="6"/>
        <v>2555.9764948734896</v>
      </c>
      <c r="AB23" s="102">
        <v>142790</v>
      </c>
      <c r="AC23" s="103">
        <f>VLOOKUP($E23,'Population All (2014)'!$D$11:$H$187,AC$10,0)</f>
        <v>5784911.9010000005</v>
      </c>
      <c r="AD23" s="104">
        <f t="shared" si="7"/>
        <v>2468.317624254862</v>
      </c>
      <c r="AE23" s="102">
        <v>147897</v>
      </c>
      <c r="AF23" s="103">
        <f>VLOOKUP($E23,'Population All (2014)'!$D$11:$H$187,AF$10,0)</f>
        <v>5749600.7070000004</v>
      </c>
      <c r="AG23" s="104">
        <f t="shared" si="8"/>
        <v>2572.3003654834492</v>
      </c>
      <c r="AH23" s="102">
        <v>152901.8883723414</v>
      </c>
      <c r="AI23" s="103">
        <f>VLOOKUP($E23,'Population All (2014)'!$D$11:$H$187,AI$10,0)</f>
        <v>5749600.7070000004</v>
      </c>
      <c r="AJ23" s="104">
        <f t="shared" si="9"/>
        <v>2659.3479471746105</v>
      </c>
      <c r="AK23" s="102">
        <v>160057.96212004119</v>
      </c>
      <c r="AL23" s="103">
        <f>VLOOKUP($E23,'Population All (2014)'!$D$11:$H$187,AL$10,0)</f>
        <v>5749600.7070000004</v>
      </c>
      <c r="AM23" s="104">
        <f t="shared" si="10"/>
        <v>2783.8100465859216</v>
      </c>
      <c r="AN23" s="102">
        <v>162237.30339109831</v>
      </c>
      <c r="AO23" s="103">
        <f>VLOOKUP($E23,'Population All (2014)'!$D$11:$H$187,AO$10,0)</f>
        <v>5784911.9010000005</v>
      </c>
      <c r="AP23" s="104">
        <f t="shared" si="11"/>
        <v>2804.4904774272081</v>
      </c>
      <c r="AQ23" s="84">
        <f t="shared" si="12"/>
        <v>66.444706527674043</v>
      </c>
      <c r="AR23" s="85">
        <f t="shared" si="13"/>
        <v>2.518041899251492E-2</v>
      </c>
      <c r="AS23" s="105">
        <f t="shared" si="14"/>
        <v>-3.0326638124224701</v>
      </c>
      <c r="AT23" s="85">
        <f t="shared" si="15"/>
        <v>-1.1803611630076753E-3</v>
      </c>
      <c r="AU23" s="84">
        <f t="shared" si="16"/>
        <v>-24.138494957636794</v>
      </c>
      <c r="AV23" s="85">
        <f t="shared" si="17"/>
        <v>-9.1599910349931899E-3</v>
      </c>
      <c r="AW23" s="105">
        <f t="shared" si="18"/>
        <v>-112.78255556853901</v>
      </c>
      <c r="AX23" s="85">
        <f t="shared" si="19"/>
        <v>-4.4288105045442852E-2</v>
      </c>
      <c r="AY23" s="84">
        <f t="shared" si="20"/>
        <v>-75.542787335374669</v>
      </c>
      <c r="AZ23" s="85">
        <f t="shared" si="21"/>
        <v>-2.7893401981412817E-2</v>
      </c>
      <c r="BA23" s="105">
        <f t="shared" si="22"/>
        <v>-227.83355171243193</v>
      </c>
      <c r="BB23" s="85">
        <f t="shared" si="23"/>
        <v>-8.9137577035390048E-2</v>
      </c>
      <c r="BC23" s="84">
        <f t="shared" si="24"/>
        <v>-274.19302872126309</v>
      </c>
      <c r="BD23" s="85">
        <f t="shared" si="25"/>
        <v>-0.10836395098983007</v>
      </c>
      <c r="BE23" s="105">
        <f t="shared" si="26"/>
        <v>-336.17285317234609</v>
      </c>
      <c r="BF23" s="85">
        <f t="shared" si="27"/>
        <v>-0.13619513545135029</v>
      </c>
    </row>
    <row r="24" spans="1:62" ht="16.5" customHeight="1">
      <c r="B24" s="63"/>
      <c r="C24" s="64" t="s">
        <v>38</v>
      </c>
      <c r="D24" s="66"/>
      <c r="E24" s="78" t="s">
        <v>37</v>
      </c>
      <c r="F24" s="79" t="s">
        <v>38</v>
      </c>
      <c r="G24" s="102">
        <v>149104</v>
      </c>
      <c r="H24" s="103">
        <f>VLOOKUP($E24,'Population All (2014)'!$D$11:$H$187,H$10,0)</f>
        <v>6018383</v>
      </c>
      <c r="I24" s="104">
        <f t="shared" si="0"/>
        <v>2477.4760928309147</v>
      </c>
      <c r="J24" s="102">
        <v>146790</v>
      </c>
      <c r="K24" s="103">
        <f>VLOOKUP($E24,'Population All (2014)'!$D$11:$H$187,K$10,0)</f>
        <v>6018383</v>
      </c>
      <c r="L24" s="104">
        <f t="shared" si="1"/>
        <v>2439.0272270807623</v>
      </c>
      <c r="M24" s="102">
        <v>152572</v>
      </c>
      <c r="N24" s="103">
        <f>VLOOKUP($E24,'Population All (2014)'!$D$11:$H$187,N$10,0)</f>
        <v>6018383</v>
      </c>
      <c r="O24" s="104">
        <f t="shared" si="2"/>
        <v>2535.09954417989</v>
      </c>
      <c r="P24" s="102">
        <v>146533</v>
      </c>
      <c r="Q24" s="103">
        <f>VLOOKUP($E24,'Population All (2014)'!$D$11:$H$187,Q$10,0)</f>
        <v>6072131.676</v>
      </c>
      <c r="R24" s="104">
        <f t="shared" si="3"/>
        <v>2413.2052435418891</v>
      </c>
      <c r="S24" s="102">
        <v>149417.1666522873</v>
      </c>
      <c r="T24" s="103">
        <f>VLOOKUP($E24,'Population All (2014)'!$D$11:$H$187,T$10,0)</f>
        <v>6072131.676</v>
      </c>
      <c r="U24" s="104">
        <f t="shared" si="4"/>
        <v>2460.7036642972712</v>
      </c>
      <c r="V24" s="102">
        <v>146533.42108572178</v>
      </c>
      <c r="W24" s="103">
        <f>VLOOKUP($E24,'Population All (2014)'!$D$11:$H$187,W$10,0)</f>
        <v>6072131.676</v>
      </c>
      <c r="X24" s="104">
        <f t="shared" si="5"/>
        <v>2413.2121782683453</v>
      </c>
      <c r="Y24" s="102">
        <v>151856.97009280135</v>
      </c>
      <c r="Z24" s="103">
        <f>VLOOKUP($E24,'Population All (2014)'!$D$11:$H$187,Z$10,0)</f>
        <v>6072131.676</v>
      </c>
      <c r="AA24" s="104">
        <f t="shared" si="6"/>
        <v>2500.8840090377735</v>
      </c>
      <c r="AB24" s="102">
        <v>146959</v>
      </c>
      <c r="AC24" s="103">
        <f>VLOOKUP($E24,'Population All (2014)'!$D$11:$H$187,AC$10,0)</f>
        <v>6126014.6440000003</v>
      </c>
      <c r="AD24" s="104">
        <f t="shared" si="7"/>
        <v>2398.9332141727082</v>
      </c>
      <c r="AE24" s="102">
        <v>150966</v>
      </c>
      <c r="AF24" s="103">
        <f>VLOOKUP($E24,'Population All (2014)'!$D$11:$H$187,AF$10,0)</f>
        <v>6072131.676</v>
      </c>
      <c r="AG24" s="104">
        <f t="shared" si="8"/>
        <v>2486.2109067346255</v>
      </c>
      <c r="AH24" s="102">
        <v>151382</v>
      </c>
      <c r="AI24" s="103">
        <f>VLOOKUP($E24,'Population All (2014)'!$D$11:$H$187,AI$10,0)</f>
        <v>6072131.676</v>
      </c>
      <c r="AJ24" s="104">
        <f t="shared" si="9"/>
        <v>2493.0618780606301</v>
      </c>
      <c r="AK24" s="102">
        <v>155020</v>
      </c>
      <c r="AL24" s="103">
        <f>VLOOKUP($E24,'Population All (2014)'!$D$11:$H$187,AL$10,0)</f>
        <v>6072131.676</v>
      </c>
      <c r="AM24" s="104">
        <f t="shared" si="10"/>
        <v>2552.9749398010254</v>
      </c>
      <c r="AN24" s="102">
        <v>156347</v>
      </c>
      <c r="AO24" s="103">
        <f>VLOOKUP($E24,'Population All (2014)'!$D$11:$H$187,AO$10,0)</f>
        <v>6126014.6440000003</v>
      </c>
      <c r="AP24" s="104">
        <f t="shared" si="11"/>
        <v>2552.1812970710225</v>
      </c>
      <c r="AQ24" s="84">
        <f t="shared" si="12"/>
        <v>-8.7348139037108012</v>
      </c>
      <c r="AR24" s="85">
        <f t="shared" si="13"/>
        <v>-3.5256904916203943E-3</v>
      </c>
      <c r="AS24" s="105">
        <f t="shared" si="14"/>
        <v>-25.507242437354307</v>
      </c>
      <c r="AT24" s="85">
        <f t="shared" si="15"/>
        <v>-1.0365832671135018E-2</v>
      </c>
      <c r="AU24" s="84">
        <f t="shared" si="16"/>
        <v>-54.03465097986782</v>
      </c>
      <c r="AV24" s="85">
        <f t="shared" si="17"/>
        <v>-2.2154181134148774E-2</v>
      </c>
      <c r="AW24" s="105">
        <f t="shared" si="18"/>
        <v>-79.84969979228481</v>
      </c>
      <c r="AX24" s="85">
        <f t="shared" si="19"/>
        <v>-3.3088553303084509E-2</v>
      </c>
      <c r="AY24" s="84">
        <f t="shared" si="20"/>
        <v>-17.87539562113534</v>
      </c>
      <c r="AZ24" s="85">
        <f t="shared" si="21"/>
        <v>-7.0511612304037033E-3</v>
      </c>
      <c r="BA24" s="105">
        <f t="shared" si="22"/>
        <v>-52.09093076325189</v>
      </c>
      <c r="BB24" s="85">
        <f t="shared" si="23"/>
        <v>-2.0829007093093498E-2</v>
      </c>
      <c r="BC24" s="84">
        <f t="shared" si="24"/>
        <v>-138.97605352913342</v>
      </c>
      <c r="BD24" s="85">
        <f t="shared" si="25"/>
        <v>-5.7589819142426807E-2</v>
      </c>
      <c r="BE24" s="105">
        <f t="shared" si="26"/>
        <v>-153.24808289831435</v>
      </c>
      <c r="BF24" s="85">
        <f t="shared" si="27"/>
        <v>-6.3881762940684123E-2</v>
      </c>
    </row>
    <row r="25" spans="1:62" ht="16.5" customHeight="1">
      <c r="B25" s="63"/>
      <c r="C25" s="64" t="s">
        <v>40</v>
      </c>
      <c r="D25" s="66"/>
      <c r="E25" s="78" t="s">
        <v>39</v>
      </c>
      <c r="F25" s="79" t="s">
        <v>40</v>
      </c>
      <c r="G25" s="102">
        <v>183877.84302963183</v>
      </c>
      <c r="H25" s="103">
        <f>VLOOKUP($E25,'Population All (2014)'!$D$11:$H$187,H$10,0)</f>
        <v>8538689</v>
      </c>
      <c r="I25" s="104">
        <f t="shared" si="0"/>
        <v>2153.4669201516981</v>
      </c>
      <c r="J25" s="102">
        <v>182746.07679246276</v>
      </c>
      <c r="K25" s="103">
        <f>VLOOKUP($E25,'Population All (2014)'!$D$11:$H$187,K$10,0)</f>
        <v>8538689</v>
      </c>
      <c r="L25" s="104">
        <f t="shared" si="1"/>
        <v>2140.2123533538083</v>
      </c>
      <c r="M25" s="102">
        <v>189785.60009631352</v>
      </c>
      <c r="N25" s="103">
        <f>VLOOKUP($E25,'Population All (2014)'!$D$11:$H$187,N$10,0)</f>
        <v>8538689</v>
      </c>
      <c r="O25" s="104">
        <f t="shared" si="2"/>
        <v>2222.6550246333309</v>
      </c>
      <c r="P25" s="102">
        <v>181616.1831427888</v>
      </c>
      <c r="Q25" s="103">
        <f>VLOOKUP($E25,'Population All (2014)'!$D$11:$H$187,Q$10,0)</f>
        <v>8697366.8169999998</v>
      </c>
      <c r="R25" s="104">
        <f t="shared" si="3"/>
        <v>2088.1743516646802</v>
      </c>
      <c r="S25" s="102">
        <v>182236.76855030528</v>
      </c>
      <c r="T25" s="103">
        <f>VLOOKUP($E25,'Population All (2014)'!$D$11:$H$187,T$10,0)</f>
        <v>8697366.8169999998</v>
      </c>
      <c r="U25" s="104">
        <f t="shared" si="4"/>
        <v>2095.3096768794735</v>
      </c>
      <c r="V25" s="102">
        <v>181271.12020984158</v>
      </c>
      <c r="W25" s="103">
        <f>VLOOKUP($E25,'Population All (2014)'!$D$11:$H$187,W$10,0)</f>
        <v>8697366.8169999998</v>
      </c>
      <c r="X25" s="104">
        <f t="shared" si="5"/>
        <v>2084.2069102515766</v>
      </c>
      <c r="Y25" s="102">
        <v>186915.55302660685</v>
      </c>
      <c r="Z25" s="103">
        <f>VLOOKUP($E25,'Population All (2014)'!$D$11:$H$187,Z$10,0)</f>
        <v>8697366.8169999998</v>
      </c>
      <c r="AA25" s="104">
        <f t="shared" si="6"/>
        <v>2149.1050907644712</v>
      </c>
      <c r="AB25" s="102">
        <v>178579</v>
      </c>
      <c r="AC25" s="103">
        <f>VLOOKUP($E25,'Population All (2014)'!$D$11:$H$187,AC$10,0)</f>
        <v>8832369.5420000013</v>
      </c>
      <c r="AD25" s="104">
        <f t="shared" si="7"/>
        <v>2021.8696596741647</v>
      </c>
      <c r="AE25" s="102">
        <v>184529</v>
      </c>
      <c r="AF25" s="103">
        <f>VLOOKUP($E25,'Population All (2014)'!$D$11:$H$187,AF$10,0)</f>
        <v>8697366.8169999998</v>
      </c>
      <c r="AG25" s="104">
        <f t="shared" si="8"/>
        <v>2121.6651416761788</v>
      </c>
      <c r="AH25" s="102">
        <v>182647</v>
      </c>
      <c r="AI25" s="103">
        <f>VLOOKUP($E25,'Population All (2014)'!$D$11:$H$187,AI$10,0)</f>
        <v>8697366.8169999998</v>
      </c>
      <c r="AJ25" s="104">
        <f t="shared" si="9"/>
        <v>2100.0264084871701</v>
      </c>
      <c r="AK25" s="102">
        <v>187176</v>
      </c>
      <c r="AL25" s="103">
        <f>VLOOKUP($E25,'Population All (2014)'!$D$11:$H$187,AL$10,0)</f>
        <v>8697366.8169999998</v>
      </c>
      <c r="AM25" s="104">
        <f t="shared" si="10"/>
        <v>2152.0996404813359</v>
      </c>
      <c r="AN25" s="102">
        <v>187971</v>
      </c>
      <c r="AO25" s="103">
        <f>VLOOKUP($E25,'Population All (2014)'!$D$11:$H$187,AO$10,0)</f>
        <v>8832369.5420000013</v>
      </c>
      <c r="AP25" s="104">
        <f t="shared" si="11"/>
        <v>2128.2057901467274</v>
      </c>
      <c r="AQ25" s="84">
        <f t="shared" si="12"/>
        <v>31.801778475519313</v>
      </c>
      <c r="AR25" s="85">
        <f t="shared" si="13"/>
        <v>1.4767711627202093E-2</v>
      </c>
      <c r="AS25" s="105">
        <f t="shared" si="14"/>
        <v>-26.355464796705292</v>
      </c>
      <c r="AT25" s="85">
        <f t="shared" si="15"/>
        <v>-1.2578314836953484E-2</v>
      </c>
      <c r="AU25" s="84">
        <f t="shared" si="16"/>
        <v>40.185944866638238</v>
      </c>
      <c r="AV25" s="85">
        <f t="shared" si="17"/>
        <v>1.8776615695944875E-2</v>
      </c>
      <c r="AW25" s="105">
        <f t="shared" si="18"/>
        <v>-15.819498235593528</v>
      </c>
      <c r="AX25" s="85">
        <f t="shared" si="19"/>
        <v>-7.59017646366215E-3</v>
      </c>
      <c r="AY25" s="84">
        <f t="shared" si="20"/>
        <v>70.555384151994986</v>
      </c>
      <c r="AZ25" s="85">
        <f t="shared" si="21"/>
        <v>3.1743740423071022E-2</v>
      </c>
      <c r="BA25" s="105">
        <f t="shared" si="22"/>
        <v>-2.9945497168646398</v>
      </c>
      <c r="BB25" s="85">
        <f t="shared" si="23"/>
        <v>-1.3933938036503513E-3</v>
      </c>
      <c r="BC25" s="84">
        <f t="shared" si="24"/>
        <v>-40.031438482047179</v>
      </c>
      <c r="BD25" s="85">
        <f t="shared" si="25"/>
        <v>-1.9170544092802572E-2</v>
      </c>
      <c r="BE25" s="105">
        <f t="shared" si="26"/>
        <v>-106.33613047256267</v>
      </c>
      <c r="BF25" s="85">
        <f t="shared" si="27"/>
        <v>-5.259297005806958E-2</v>
      </c>
    </row>
    <row r="26" spans="1:62" ht="16.5" customHeight="1">
      <c r="B26" s="63"/>
      <c r="C26" s="64" t="s">
        <v>42</v>
      </c>
      <c r="D26" s="66"/>
      <c r="E26" s="78" t="s">
        <v>41</v>
      </c>
      <c r="F26" s="79" t="s">
        <v>42</v>
      </c>
      <c r="G26" s="102">
        <v>204024.37296364782</v>
      </c>
      <c r="H26" s="103">
        <f>VLOOKUP($E26,'Population All (2014)'!$D$11:$H$187,H$10,0)</f>
        <v>8873818</v>
      </c>
      <c r="I26" s="104">
        <f t="shared" si="0"/>
        <v>2299.1723851407346</v>
      </c>
      <c r="J26" s="102">
        <v>201744.29915783391</v>
      </c>
      <c r="K26" s="103">
        <f>VLOOKUP($E26,'Population All (2014)'!$D$11:$H$187,K$10,0)</f>
        <v>8873818</v>
      </c>
      <c r="L26" s="104">
        <f t="shared" si="1"/>
        <v>2273.4779906217809</v>
      </c>
      <c r="M26" s="102">
        <v>210478.62162612929</v>
      </c>
      <c r="N26" s="103">
        <f>VLOOKUP($E26,'Population All (2014)'!$D$11:$H$187,N$10,0)</f>
        <v>8873818</v>
      </c>
      <c r="O26" s="104">
        <f t="shared" si="2"/>
        <v>2371.9060006203563</v>
      </c>
      <c r="P26" s="102">
        <v>199480.66926291544</v>
      </c>
      <c r="Q26" s="103">
        <f>VLOOKUP($E26,'Population All (2014)'!$D$11:$H$187,Q$10,0)</f>
        <v>8949717.5130000021</v>
      </c>
      <c r="R26" s="104">
        <f t="shared" si="3"/>
        <v>2228.9046438969476</v>
      </c>
      <c r="S26" s="102">
        <v>202408.39323564683</v>
      </c>
      <c r="T26" s="103">
        <f>VLOOKUP($E26,'Population All (2014)'!$D$11:$H$187,T$10,0)</f>
        <v>8949717.5130000021</v>
      </c>
      <c r="U26" s="104">
        <f t="shared" si="4"/>
        <v>2261.6176761069437</v>
      </c>
      <c r="V26" s="102">
        <v>200153.1293784625</v>
      </c>
      <c r="W26" s="103">
        <f>VLOOKUP($E26,'Population All (2014)'!$D$11:$H$187,W$10,0)</f>
        <v>8949717.5130000021</v>
      </c>
      <c r="X26" s="104">
        <f t="shared" si="5"/>
        <v>2236.4184018962392</v>
      </c>
      <c r="Y26" s="102">
        <v>208772.92642073907</v>
      </c>
      <c r="Z26" s="103">
        <f>VLOOKUP($E26,'Population All (2014)'!$D$11:$H$187,Z$10,0)</f>
        <v>8949717.5130000021</v>
      </c>
      <c r="AA26" s="104">
        <f t="shared" si="6"/>
        <v>2332.7320233011137</v>
      </c>
      <c r="AB26" s="102">
        <v>198770</v>
      </c>
      <c r="AC26" s="103">
        <f>VLOOKUP($E26,'Population All (2014)'!$D$11:$H$187,AC$10,0)</f>
        <v>9024480.6920000017</v>
      </c>
      <c r="AD26" s="104">
        <f t="shared" si="7"/>
        <v>2202.5644110048916</v>
      </c>
      <c r="AE26" s="102">
        <v>203118</v>
      </c>
      <c r="AF26" s="103">
        <f>VLOOKUP($E26,'Population All (2014)'!$D$11:$H$187,AF$10,0)</f>
        <v>8949717.5130000021</v>
      </c>
      <c r="AG26" s="104">
        <f t="shared" si="8"/>
        <v>2269.5464935620471</v>
      </c>
      <c r="AH26" s="102">
        <v>204691</v>
      </c>
      <c r="AI26" s="103">
        <f>VLOOKUP($E26,'Population All (2014)'!$D$11:$H$187,AI$10,0)</f>
        <v>8949717.5130000021</v>
      </c>
      <c r="AJ26" s="104">
        <f t="shared" si="9"/>
        <v>2287.1224673032866</v>
      </c>
      <c r="AK26" s="102">
        <v>211548</v>
      </c>
      <c r="AL26" s="103">
        <f>VLOOKUP($E26,'Population All (2014)'!$D$11:$H$187,AL$10,0)</f>
        <v>8949717.5130000021</v>
      </c>
      <c r="AM26" s="104">
        <f t="shared" si="10"/>
        <v>2363.7394106876986</v>
      </c>
      <c r="AN26" s="102">
        <v>212363.36329774279</v>
      </c>
      <c r="AO26" s="103">
        <f>VLOOKUP($E26,'Population All (2014)'!$D$11:$H$187,AO$10,0)</f>
        <v>9024480.6920000017</v>
      </c>
      <c r="AP26" s="104">
        <f t="shared" si="11"/>
        <v>2353.1920621870031</v>
      </c>
      <c r="AQ26" s="84">
        <f t="shared" si="12"/>
        <v>29.625891578687515</v>
      </c>
      <c r="AR26" s="85">
        <f t="shared" si="13"/>
        <v>1.2885459033065972E-2</v>
      </c>
      <c r="AS26" s="105">
        <f t="shared" si="14"/>
        <v>-7.928817455103399</v>
      </c>
      <c r="AT26" s="85">
        <f t="shared" si="15"/>
        <v>-3.5058168933096339E-3</v>
      </c>
      <c r="AU26" s="84">
        <f t="shared" si="16"/>
        <v>-13.644476681505694</v>
      </c>
      <c r="AV26" s="85">
        <f t="shared" si="17"/>
        <v>-6.0015873203039111E-3</v>
      </c>
      <c r="AW26" s="105">
        <f t="shared" si="18"/>
        <v>-50.704065407047437</v>
      </c>
      <c r="AX26" s="85">
        <f t="shared" si="19"/>
        <v>-2.267199436565891E-2</v>
      </c>
      <c r="AY26" s="84">
        <f t="shared" si="20"/>
        <v>8.1665899326576437</v>
      </c>
      <c r="AZ26" s="85">
        <f t="shared" si="21"/>
        <v>3.4430495687947692E-3</v>
      </c>
      <c r="BA26" s="105">
        <f t="shared" si="22"/>
        <v>-31.007387386584924</v>
      </c>
      <c r="BB26" s="85">
        <f t="shared" si="23"/>
        <v>-1.3292305792889795E-2</v>
      </c>
      <c r="BC26" s="84">
        <f t="shared" si="24"/>
        <v>-124.28741829005548</v>
      </c>
      <c r="BD26" s="85">
        <f t="shared" si="25"/>
        <v>-5.5761657920347471E-2</v>
      </c>
      <c r="BE26" s="105">
        <f t="shared" si="26"/>
        <v>-150.62765118211155</v>
      </c>
      <c r="BF26" s="85">
        <f t="shared" si="27"/>
        <v>-6.8387398992517834E-2</v>
      </c>
    </row>
    <row r="27" spans="1:62" ht="16.5" customHeight="1">
      <c r="B27" s="63"/>
      <c r="C27" s="64" t="s">
        <v>44</v>
      </c>
      <c r="D27" s="66"/>
      <c r="E27" s="78" t="s">
        <v>43</v>
      </c>
      <c r="F27" s="79" t="s">
        <v>44</v>
      </c>
      <c r="G27" s="102">
        <v>125775.8608096656</v>
      </c>
      <c r="H27" s="103">
        <f>VLOOKUP($E27,'Population All (2014)'!$D$11:$H$187,H$10,0)</f>
        <v>5423303</v>
      </c>
      <c r="I27" s="104">
        <f t="shared" si="0"/>
        <v>2319.174510619554</v>
      </c>
      <c r="J27" s="102">
        <v>125857.29401670533</v>
      </c>
      <c r="K27" s="103">
        <f>VLOOKUP($E27,'Population All (2014)'!$D$11:$H$187,K$10,0)</f>
        <v>5423303</v>
      </c>
      <c r="L27" s="104">
        <f t="shared" si="1"/>
        <v>2320.6760532595235</v>
      </c>
      <c r="M27" s="102">
        <v>130000.1450465548</v>
      </c>
      <c r="N27" s="103">
        <f>VLOOKUP($E27,'Population All (2014)'!$D$11:$H$187,N$10,0)</f>
        <v>5423303</v>
      </c>
      <c r="O27" s="104">
        <f t="shared" si="2"/>
        <v>2397.065866438862</v>
      </c>
      <c r="P27" s="102">
        <v>129499</v>
      </c>
      <c r="Q27" s="103">
        <f>VLOOKUP($E27,'Population All (2014)'!$D$11:$H$187,Q$10,0)</f>
        <v>5463519.9620000003</v>
      </c>
      <c r="R27" s="104">
        <f t="shared" si="3"/>
        <v>2370.2485009791203</v>
      </c>
      <c r="S27" s="102">
        <v>124172.50888667689</v>
      </c>
      <c r="T27" s="103">
        <f>VLOOKUP($E27,'Population All (2014)'!$D$11:$H$187,T$10,0)</f>
        <v>5463519.9620000003</v>
      </c>
      <c r="U27" s="104">
        <f t="shared" si="4"/>
        <v>2272.7565699461957</v>
      </c>
      <c r="V27" s="102">
        <v>121814.48986472009</v>
      </c>
      <c r="W27" s="103">
        <f>VLOOKUP($E27,'Population All (2014)'!$D$11:$H$187,W$10,0)</f>
        <v>5463519.9620000003</v>
      </c>
      <c r="X27" s="104">
        <f t="shared" si="5"/>
        <v>2229.5972324063428</v>
      </c>
      <c r="Y27" s="102">
        <v>122781.39367257598</v>
      </c>
      <c r="Z27" s="103">
        <f>VLOOKUP($E27,'Population All (2014)'!$D$11:$H$187,Z$10,0)</f>
        <v>5463519.9620000003</v>
      </c>
      <c r="AA27" s="104">
        <f t="shared" si="6"/>
        <v>2247.2946841330854</v>
      </c>
      <c r="AB27" s="102">
        <v>126255</v>
      </c>
      <c r="AC27" s="103">
        <f>VLOOKUP($E27,'Population All (2014)'!$D$11:$H$187,AC$10,0)</f>
        <v>5505711.4399999995</v>
      </c>
      <c r="AD27" s="104">
        <f t="shared" si="7"/>
        <v>2293.1641328445648</v>
      </c>
      <c r="AE27" s="102">
        <v>128131</v>
      </c>
      <c r="AF27" s="103">
        <f>VLOOKUP($E27,'Population All (2014)'!$D$11:$H$187,AF$10,0)</f>
        <v>5463519.9620000003</v>
      </c>
      <c r="AG27" s="104">
        <f t="shared" si="8"/>
        <v>2345.2096979818812</v>
      </c>
      <c r="AH27" s="102">
        <v>129843</v>
      </c>
      <c r="AI27" s="103">
        <f>VLOOKUP($E27,'Population All (2014)'!$D$11:$H$187,AI$10,0)</f>
        <v>5463519.9620000003</v>
      </c>
      <c r="AJ27" s="104">
        <f t="shared" si="9"/>
        <v>2376.5448081655604</v>
      </c>
      <c r="AK27" s="102">
        <v>136552</v>
      </c>
      <c r="AL27" s="103">
        <f>VLOOKUP($E27,'Population All (2014)'!$D$11:$H$187,AL$10,0)</f>
        <v>5463519.9620000003</v>
      </c>
      <c r="AM27" s="104">
        <f t="shared" si="10"/>
        <v>2499.3411015197089</v>
      </c>
      <c r="AN27" s="102">
        <v>138140</v>
      </c>
      <c r="AO27" s="103">
        <f>VLOOKUP($E27,'Population All (2014)'!$D$11:$H$187,AO$10,0)</f>
        <v>5505711.4399999995</v>
      </c>
      <c r="AP27" s="104">
        <f t="shared" si="11"/>
        <v>2509.0308764892338</v>
      </c>
      <c r="AQ27" s="84">
        <f t="shared" si="12"/>
        <v>-26.035187362327179</v>
      </c>
      <c r="AR27" s="85">
        <f t="shared" si="13"/>
        <v>-1.1226057911171173E-2</v>
      </c>
      <c r="AS27" s="105">
        <f t="shared" si="14"/>
        <v>-72.453128035685495</v>
      </c>
      <c r="AT27" s="85">
        <f t="shared" si="15"/>
        <v>-3.1878965391089253E-2</v>
      </c>
      <c r="AU27" s="84">
        <f t="shared" si="16"/>
        <v>-55.868754906036884</v>
      </c>
      <c r="AV27" s="85">
        <f t="shared" si="17"/>
        <v>-2.4074344554711111E-2</v>
      </c>
      <c r="AW27" s="105">
        <f t="shared" si="18"/>
        <v>-146.94757575921767</v>
      </c>
      <c r="AX27" s="85">
        <f t="shared" si="19"/>
        <v>-6.5907677684287944E-2</v>
      </c>
      <c r="AY27" s="84">
        <f t="shared" si="20"/>
        <v>-102.27523508084687</v>
      </c>
      <c r="AZ27" s="85">
        <f t="shared" si="21"/>
        <v>-4.2666843874753176E-2</v>
      </c>
      <c r="BA27" s="105">
        <f t="shared" si="22"/>
        <v>-252.04641738662349</v>
      </c>
      <c r="BB27" s="85">
        <f t="shared" si="23"/>
        <v>-0.11215548150680235</v>
      </c>
      <c r="BC27" s="84">
        <f t="shared" si="24"/>
        <v>-138.78237551011352</v>
      </c>
      <c r="BD27" s="85">
        <f t="shared" si="25"/>
        <v>-5.8551825031335006E-2</v>
      </c>
      <c r="BE27" s="105">
        <f t="shared" si="26"/>
        <v>-215.86674364466899</v>
      </c>
      <c r="BF27" s="85">
        <f t="shared" si="27"/>
        <v>-9.4134885747099231E-2</v>
      </c>
    </row>
    <row r="28" spans="1:62" ht="16.5" customHeight="1">
      <c r="B28" s="63" t="s">
        <v>20</v>
      </c>
      <c r="C28" s="64"/>
      <c r="D28" s="66" t="s">
        <v>46</v>
      </c>
      <c r="E28" s="78" t="s">
        <v>45</v>
      </c>
      <c r="F28" s="79" t="s">
        <v>46</v>
      </c>
      <c r="G28" s="102">
        <v>142750</v>
      </c>
      <c r="H28" s="103">
        <f>VLOOKUP($E28,'Population All (2014)'!$D$11:$H$187,H$10,0)</f>
        <v>5360027</v>
      </c>
      <c r="I28" s="104">
        <f t="shared" si="0"/>
        <v>2663.2328531180906</v>
      </c>
      <c r="J28" s="102">
        <v>140780</v>
      </c>
      <c r="K28" s="103">
        <f>VLOOKUP($E28,'Population All (2014)'!$D$11:$H$187,K$10,0)</f>
        <v>5360027</v>
      </c>
      <c r="L28" s="104">
        <f t="shared" si="1"/>
        <v>2626.4793069139391</v>
      </c>
      <c r="M28" s="102">
        <v>147235</v>
      </c>
      <c r="N28" s="103">
        <f>VLOOKUP($E28,'Population All (2014)'!$D$11:$H$187,N$10,0)</f>
        <v>5360027</v>
      </c>
      <c r="O28" s="104">
        <f t="shared" si="2"/>
        <v>2746.9078047554613</v>
      </c>
      <c r="P28" s="102">
        <v>141270</v>
      </c>
      <c r="Q28" s="103">
        <f>VLOOKUP($E28,'Population All (2014)'!$D$11:$H$187,Q$10,0)</f>
        <v>5387846.7919999994</v>
      </c>
      <c r="R28" s="104">
        <f t="shared" si="3"/>
        <v>2622.0121962220787</v>
      </c>
      <c r="S28" s="102">
        <v>138783</v>
      </c>
      <c r="T28" s="103">
        <f>VLOOKUP($E28,'Population All (2014)'!$D$11:$H$187,T$10,0)</f>
        <v>5387846.7919999994</v>
      </c>
      <c r="U28" s="104">
        <f t="shared" si="4"/>
        <v>2575.8527545005222</v>
      </c>
      <c r="V28" s="102">
        <v>134747</v>
      </c>
      <c r="W28" s="103">
        <f>VLOOKUP($E28,'Population All (2014)'!$D$11:$H$187,W$10,0)</f>
        <v>5387846.7919999994</v>
      </c>
      <c r="X28" s="104">
        <f t="shared" si="5"/>
        <v>2500.943423262805</v>
      </c>
      <c r="Y28" s="102">
        <v>140431</v>
      </c>
      <c r="Z28" s="103">
        <f>VLOOKUP($E28,'Population All (2014)'!$D$11:$H$187,Z$10,0)</f>
        <v>5387846.7919999994</v>
      </c>
      <c r="AA28" s="104">
        <f t="shared" si="6"/>
        <v>2606.4401127462502</v>
      </c>
      <c r="AB28" s="102">
        <v>138384</v>
      </c>
      <c r="AC28" s="103">
        <f>VLOOKUP($E28,'Population All (2014)'!$D$11:$H$187,AC$10,0)</f>
        <v>5414873.3680000007</v>
      </c>
      <c r="AD28" s="104">
        <f t="shared" si="7"/>
        <v>2555.6276314382681</v>
      </c>
      <c r="AE28" s="102">
        <v>139142.894</v>
      </c>
      <c r="AF28" s="103">
        <f>VLOOKUP($E28,'Population All (2014)'!$D$11:$H$187,AF$10,0)</f>
        <v>5387846.7919999994</v>
      </c>
      <c r="AG28" s="104">
        <f t="shared" si="8"/>
        <v>2582.5324915809156</v>
      </c>
      <c r="AH28" s="102">
        <v>140709</v>
      </c>
      <c r="AI28" s="103">
        <f>VLOOKUP($E28,'Population All (2014)'!$D$11:$H$187,AI$10,0)</f>
        <v>5387846.7919999994</v>
      </c>
      <c r="AJ28" s="104">
        <f t="shared" si="9"/>
        <v>2611.5998734211967</v>
      </c>
      <c r="AK28" s="102">
        <v>145233</v>
      </c>
      <c r="AL28" s="103">
        <f>VLOOKUP($E28,'Population All (2014)'!$D$11:$H$187,AL$10,0)</f>
        <v>5387846.7919999994</v>
      </c>
      <c r="AM28" s="104">
        <f t="shared" si="10"/>
        <v>2695.5666262753675</v>
      </c>
      <c r="AN28" s="102">
        <v>149476</v>
      </c>
      <c r="AO28" s="103">
        <f>VLOOKUP($E28,'Population All (2014)'!$D$11:$H$187,AO$10,0)</f>
        <v>5414873.3680000007</v>
      </c>
      <c r="AP28" s="104">
        <f t="shared" si="11"/>
        <v>2760.4708335997411</v>
      </c>
      <c r="AQ28" s="84">
        <f t="shared" si="12"/>
        <v>80.700361537175013</v>
      </c>
      <c r="AR28" s="85">
        <f t="shared" si="13"/>
        <v>3.0301654413241303E-2</v>
      </c>
      <c r="AS28" s="105">
        <f t="shared" si="14"/>
        <v>-6.6797370803933518</v>
      </c>
      <c r="AT28" s="85">
        <f t="shared" si="15"/>
        <v>-2.593213866251685E-3</v>
      </c>
      <c r="AU28" s="84">
        <f t="shared" si="16"/>
        <v>14.879433492742464</v>
      </c>
      <c r="AV28" s="85">
        <f t="shared" si="17"/>
        <v>5.6651630391961862E-3</v>
      </c>
      <c r="AW28" s="105">
        <f t="shared" si="18"/>
        <v>-110.65645015839164</v>
      </c>
      <c r="AX28" s="85">
        <f t="shared" si="19"/>
        <v>-4.4245883025224912E-2</v>
      </c>
      <c r="AY28" s="84">
        <f t="shared" si="20"/>
        <v>51.341178480093731</v>
      </c>
      <c r="AZ28" s="85">
        <f t="shared" si="21"/>
        <v>1.8690535733020094E-2</v>
      </c>
      <c r="BA28" s="105">
        <f t="shared" si="22"/>
        <v>-89.126513529117346</v>
      </c>
      <c r="BB28" s="85">
        <f t="shared" si="23"/>
        <v>-3.4194729084034113E-2</v>
      </c>
      <c r="BC28" s="84">
        <f t="shared" si="24"/>
        <v>-138.4586373776624</v>
      </c>
      <c r="BD28" s="85">
        <f t="shared" si="25"/>
        <v>-5.28062522276442E-2</v>
      </c>
      <c r="BE28" s="105">
        <f t="shared" si="26"/>
        <v>-204.84320216147307</v>
      </c>
      <c r="BF28" s="85">
        <f t="shared" si="27"/>
        <v>-8.0153775002890559E-2</v>
      </c>
    </row>
    <row r="29" spans="1:62" ht="16.5" customHeight="1">
      <c r="B29" s="63" t="s">
        <v>20</v>
      </c>
      <c r="C29" s="64"/>
      <c r="D29" s="66" t="s">
        <v>48</v>
      </c>
      <c r="E29" s="78" t="s">
        <v>47</v>
      </c>
      <c r="F29" s="79" t="s">
        <v>48</v>
      </c>
      <c r="G29" s="102">
        <v>124715.25</v>
      </c>
      <c r="H29" s="103">
        <f>VLOOKUP($E29,'Population All (2014)'!$D$11:$H$187,H$10,0)</f>
        <v>4204833</v>
      </c>
      <c r="I29" s="104">
        <f t="shared" si="0"/>
        <v>2965.9976983628126</v>
      </c>
      <c r="J29" s="102">
        <v>122141.25</v>
      </c>
      <c r="K29" s="103">
        <f>VLOOKUP($E29,'Population All (2014)'!$D$11:$H$187,K$10,0)</f>
        <v>4204833</v>
      </c>
      <c r="L29" s="104">
        <f t="shared" si="1"/>
        <v>2904.7824253662393</v>
      </c>
      <c r="M29" s="102">
        <v>129945.25</v>
      </c>
      <c r="N29" s="103">
        <f>VLOOKUP($E29,'Population All (2014)'!$D$11:$H$187,N$10,0)</f>
        <v>4204833</v>
      </c>
      <c r="O29" s="104">
        <f t="shared" si="2"/>
        <v>3090.3783812579477</v>
      </c>
      <c r="P29" s="102">
        <v>125505</v>
      </c>
      <c r="Q29" s="103">
        <f>VLOOKUP($E29,'Population All (2014)'!$D$11:$H$187,Q$10,0)</f>
        <v>4227117.7500000009</v>
      </c>
      <c r="R29" s="104">
        <f t="shared" si="3"/>
        <v>2969.044332867235</v>
      </c>
      <c r="S29" s="102">
        <v>121183.90457397523</v>
      </c>
      <c r="T29" s="103">
        <f>VLOOKUP($E29,'Population All (2014)'!$D$11:$H$187,T$10,0)</f>
        <v>4227117.7500000009</v>
      </c>
      <c r="U29" s="104">
        <f t="shared" si="4"/>
        <v>2866.8211235415715</v>
      </c>
      <c r="V29" s="102">
        <v>118325.58777487332</v>
      </c>
      <c r="W29" s="103">
        <f>VLOOKUP($E29,'Population All (2014)'!$D$11:$H$187,W$10,0)</f>
        <v>4227117.7500000009</v>
      </c>
      <c r="X29" s="104">
        <f t="shared" si="5"/>
        <v>2799.2025482345102</v>
      </c>
      <c r="Y29" s="102">
        <v>126104.22139487369</v>
      </c>
      <c r="Z29" s="103">
        <f>VLOOKUP($E29,'Population All (2014)'!$D$11:$H$187,Z$10,0)</f>
        <v>4227117.7500000009</v>
      </c>
      <c r="AA29" s="104">
        <f t="shared" si="6"/>
        <v>2983.2199823360411</v>
      </c>
      <c r="AB29" s="102">
        <v>121030</v>
      </c>
      <c r="AC29" s="103">
        <f>VLOOKUP($E29,'Population All (2014)'!$D$11:$H$187,AC$10,0)</f>
        <v>4248757.9520000005</v>
      </c>
      <c r="AD29" s="104">
        <f t="shared" si="7"/>
        <v>2848.597198694928</v>
      </c>
      <c r="AE29" s="102">
        <v>125191</v>
      </c>
      <c r="AF29" s="103">
        <f>VLOOKUP($E29,'Population All (2014)'!$D$11:$H$187,AF$10,0)</f>
        <v>4227117.7500000009</v>
      </c>
      <c r="AG29" s="104">
        <f t="shared" si="8"/>
        <v>2961.6161035495161</v>
      </c>
      <c r="AH29" s="102">
        <v>122984</v>
      </c>
      <c r="AI29" s="103">
        <f>VLOOKUP($E29,'Population All (2014)'!$D$11:$H$187,AI$10,0)</f>
        <v>4227117.7500000009</v>
      </c>
      <c r="AJ29" s="104">
        <f t="shared" si="9"/>
        <v>2909.4055872940844</v>
      </c>
      <c r="AK29" s="102">
        <v>129036.70999999999</v>
      </c>
      <c r="AL29" s="103">
        <f>VLOOKUP($E29,'Population All (2014)'!$D$11:$H$187,AL$10,0)</f>
        <v>4227117.7500000009</v>
      </c>
      <c r="AM29" s="104">
        <f t="shared" si="10"/>
        <v>3052.5932238343717</v>
      </c>
      <c r="AN29" s="102">
        <v>126277</v>
      </c>
      <c r="AO29" s="103">
        <f>VLOOKUP($E29,'Population All (2014)'!$D$11:$H$187,AO$10,0)</f>
        <v>4248757.9520000005</v>
      </c>
      <c r="AP29" s="104">
        <f t="shared" si="11"/>
        <v>2972.0921131917657</v>
      </c>
      <c r="AQ29" s="84">
        <f t="shared" si="12"/>
        <v>4.3815948132964877</v>
      </c>
      <c r="AR29" s="85">
        <f t="shared" si="13"/>
        <v>1.4772751899689821E-3</v>
      </c>
      <c r="AS29" s="105">
        <f t="shared" si="14"/>
        <v>-94.794980007944559</v>
      </c>
      <c r="AT29" s="85">
        <f t="shared" si="15"/>
        <v>-3.306623466302569E-2</v>
      </c>
      <c r="AU29" s="84">
        <f t="shared" si="16"/>
        <v>-4.6231619278451035</v>
      </c>
      <c r="AV29" s="85">
        <f t="shared" si="17"/>
        <v>-1.591569092222874E-3</v>
      </c>
      <c r="AW29" s="105">
        <f t="shared" si="18"/>
        <v>-110.20303905957417</v>
      </c>
      <c r="AX29" s="85">
        <f t="shared" si="19"/>
        <v>-3.9369440817735933E-2</v>
      </c>
      <c r="AY29" s="84">
        <f t="shared" si="20"/>
        <v>37.785157423576038</v>
      </c>
      <c r="AZ29" s="85">
        <f t="shared" si="21"/>
        <v>1.2226709082852009E-2</v>
      </c>
      <c r="BA29" s="105">
        <f t="shared" si="22"/>
        <v>-69.373241498330572</v>
      </c>
      <c r="BB29" s="85">
        <f t="shared" si="23"/>
        <v>-2.3254484050488005E-2</v>
      </c>
      <c r="BC29" s="84">
        <f t="shared" si="24"/>
        <v>-3.0477803245307769</v>
      </c>
      <c r="BD29" s="85">
        <f t="shared" si="25"/>
        <v>-1.0265189680032517E-3</v>
      </c>
      <c r="BE29" s="105">
        <f t="shared" si="26"/>
        <v>-123.49491449683774</v>
      </c>
      <c r="BF29" s="85">
        <f t="shared" si="27"/>
        <v>-4.3352887713789923E-2</v>
      </c>
    </row>
    <row r="30" spans="1:62" ht="16.5" customHeight="1">
      <c r="B30" s="63" t="s">
        <v>20</v>
      </c>
      <c r="C30" s="64"/>
      <c r="D30" s="66" t="s">
        <v>50</v>
      </c>
      <c r="E30" s="78" t="s">
        <v>49</v>
      </c>
      <c r="F30" s="79" t="s">
        <v>50</v>
      </c>
      <c r="G30" s="102">
        <v>89897.349979042425</v>
      </c>
      <c r="H30" s="103">
        <f>VLOOKUP($E30,'Population All (2014)'!$D$11:$H$187,H$10,0)</f>
        <v>3116584</v>
      </c>
      <c r="I30" s="104">
        <f t="shared" si="0"/>
        <v>2884.4834594236004</v>
      </c>
      <c r="J30" s="102">
        <v>89911.23142629661</v>
      </c>
      <c r="K30" s="103">
        <f>VLOOKUP($E30,'Population All (2014)'!$D$11:$H$187,K$10,0)</f>
        <v>3116584</v>
      </c>
      <c r="L30" s="104">
        <f t="shared" si="1"/>
        <v>2884.9288652671194</v>
      </c>
      <c r="M30" s="102">
        <v>92461.182869745622</v>
      </c>
      <c r="N30" s="103">
        <f>VLOOKUP($E30,'Population All (2014)'!$D$11:$H$187,N$10,0)</f>
        <v>3116584</v>
      </c>
      <c r="O30" s="104">
        <f t="shared" si="2"/>
        <v>2966.7476592880416</v>
      </c>
      <c r="P30" s="102">
        <v>91717</v>
      </c>
      <c r="Q30" s="103">
        <f>VLOOKUP($E30,'Population All (2014)'!$D$11:$H$187,Q$10,0)</f>
        <v>3124405.8249999997</v>
      </c>
      <c r="R30" s="104">
        <f t="shared" si="3"/>
        <v>2935.5021446357728</v>
      </c>
      <c r="S30" s="102">
        <v>87450.694479671161</v>
      </c>
      <c r="T30" s="103">
        <f>VLOOKUP($E30,'Population All (2014)'!$D$11:$H$187,T$10,0)</f>
        <v>3124405.8249999997</v>
      </c>
      <c r="U30" s="104">
        <f t="shared" si="4"/>
        <v>2798.9544053442919</v>
      </c>
      <c r="V30" s="102">
        <v>87283.712483507697</v>
      </c>
      <c r="W30" s="103">
        <f>VLOOKUP($E30,'Population All (2014)'!$D$11:$H$187,W$10,0)</f>
        <v>3124405.8249999997</v>
      </c>
      <c r="X30" s="104">
        <f t="shared" si="5"/>
        <v>2793.6099652966082</v>
      </c>
      <c r="Y30" s="102">
        <v>89858.157383653248</v>
      </c>
      <c r="Z30" s="103">
        <f>VLOOKUP($E30,'Population All (2014)'!$D$11:$H$187,Z$10,0)</f>
        <v>3124405.8249999997</v>
      </c>
      <c r="AA30" s="104">
        <f t="shared" si="6"/>
        <v>2876.0078689090669</v>
      </c>
      <c r="AB30" s="102">
        <v>88648</v>
      </c>
      <c r="AC30" s="103">
        <f>VLOOKUP($E30,'Population All (2014)'!$D$11:$H$187,AC$10,0)</f>
        <v>3132652.7380000008</v>
      </c>
      <c r="AD30" s="104">
        <f t="shared" si="7"/>
        <v>2829.806155169184</v>
      </c>
      <c r="AE30" s="102">
        <v>89243.110332458731</v>
      </c>
      <c r="AF30" s="103">
        <f>VLOOKUP($E30,'Population All (2014)'!$D$11:$H$187,AF$10,0)</f>
        <v>3124405.8249999997</v>
      </c>
      <c r="AG30" s="104">
        <f t="shared" si="8"/>
        <v>2856.3226203964314</v>
      </c>
      <c r="AH30" s="102">
        <v>86120</v>
      </c>
      <c r="AI30" s="103">
        <f>VLOOKUP($E30,'Population All (2014)'!$D$11:$H$187,AI$10,0)</f>
        <v>3124405.8249999997</v>
      </c>
      <c r="AJ30" s="104">
        <f t="shared" si="9"/>
        <v>2756.3640840414837</v>
      </c>
      <c r="AK30" s="102">
        <v>87624</v>
      </c>
      <c r="AL30" s="103">
        <f>VLOOKUP($E30,'Population All (2014)'!$D$11:$H$187,AL$10,0)</f>
        <v>3124405.8249999997</v>
      </c>
      <c r="AM30" s="104">
        <f t="shared" si="10"/>
        <v>2804.5012366471315</v>
      </c>
      <c r="AN30" s="102">
        <v>91753</v>
      </c>
      <c r="AO30" s="103">
        <f>VLOOKUP($E30,'Population All (2014)'!$D$11:$H$187,AO$10,0)</f>
        <v>3132652.7380000008</v>
      </c>
      <c r="AP30" s="104">
        <f t="shared" si="11"/>
        <v>2928.9234292396686</v>
      </c>
      <c r="AQ30" s="84">
        <f t="shared" si="12"/>
        <v>28.160839027169004</v>
      </c>
      <c r="AR30" s="85">
        <f t="shared" si="13"/>
        <v>9.7628706918625636E-3</v>
      </c>
      <c r="AS30" s="105">
        <f t="shared" si="14"/>
        <v>-57.368215052139476</v>
      </c>
      <c r="AT30" s="85">
        <f t="shared" si="15"/>
        <v>-2.0496302098598412E-2</v>
      </c>
      <c r="AU30" s="84">
        <f t="shared" si="16"/>
        <v>128.56478122563567</v>
      </c>
      <c r="AV30" s="85">
        <f t="shared" si="17"/>
        <v>4.4564281211048745E-2</v>
      </c>
      <c r="AW30" s="105">
        <f t="shared" si="18"/>
        <v>37.245881255124459</v>
      </c>
      <c r="AX30" s="85">
        <f t="shared" si="19"/>
        <v>1.3332527345552308E-2</v>
      </c>
      <c r="AY30" s="84">
        <f t="shared" si="20"/>
        <v>162.24642264091017</v>
      </c>
      <c r="AZ30" s="85">
        <f t="shared" si="21"/>
        <v>5.4688312345326319E-2</v>
      </c>
      <c r="BA30" s="105">
        <f t="shared" si="22"/>
        <v>71.506632261935465</v>
      </c>
      <c r="BB30" s="85">
        <f t="shared" si="23"/>
        <v>2.4863155986099408E-2</v>
      </c>
      <c r="BC30" s="84">
        <f t="shared" si="24"/>
        <v>6.578715396104144</v>
      </c>
      <c r="BD30" s="85">
        <f t="shared" si="25"/>
        <v>2.2410868982418708E-3</v>
      </c>
      <c r="BE30" s="105">
        <f t="shared" si="26"/>
        <v>-99.117274070484655</v>
      </c>
      <c r="BF30" s="85">
        <f t="shared" si="27"/>
        <v>-3.5026170923201906E-2</v>
      </c>
    </row>
    <row r="31" spans="1:62" ht="16.5" customHeight="1">
      <c r="B31" s="63" t="s">
        <v>20</v>
      </c>
      <c r="C31" s="64"/>
      <c r="D31" s="66" t="s">
        <v>52</v>
      </c>
      <c r="E31" s="78" t="s">
        <v>51</v>
      </c>
      <c r="F31" s="79" t="s">
        <v>52</v>
      </c>
      <c r="G31" s="102">
        <v>76438</v>
      </c>
      <c r="H31" s="103">
        <f>VLOOKUP($E31,'Population All (2014)'!$D$11:$H$187,H$10,0)</f>
        <v>2430284</v>
      </c>
      <c r="I31" s="104">
        <f t="shared" si="0"/>
        <v>3145.2291172554319</v>
      </c>
      <c r="J31" s="102">
        <v>76585</v>
      </c>
      <c r="K31" s="103">
        <f>VLOOKUP($E31,'Population All (2014)'!$D$11:$H$187,K$10,0)</f>
        <v>2430284</v>
      </c>
      <c r="L31" s="104">
        <f t="shared" si="1"/>
        <v>3151.2777930480552</v>
      </c>
      <c r="M31" s="102">
        <v>78580</v>
      </c>
      <c r="N31" s="103">
        <f>VLOOKUP($E31,'Population All (2014)'!$D$11:$H$187,N$10,0)</f>
        <v>2430284</v>
      </c>
      <c r="O31" s="104">
        <f t="shared" si="2"/>
        <v>3233.3669645193727</v>
      </c>
      <c r="P31" s="102">
        <v>76029</v>
      </c>
      <c r="Q31" s="103">
        <f>VLOOKUP($E31,'Population All (2014)'!$D$11:$H$187,Q$10,0)</f>
        <v>2437476.8419999997</v>
      </c>
      <c r="R31" s="104">
        <f t="shared" si="3"/>
        <v>3119.1680958747756</v>
      </c>
      <c r="S31" s="102">
        <v>76260</v>
      </c>
      <c r="T31" s="103">
        <f>VLOOKUP($E31,'Population All (2014)'!$D$11:$H$187,T$10,0)</f>
        <v>2437476.8419999997</v>
      </c>
      <c r="U31" s="104">
        <f t="shared" si="4"/>
        <v>3128.6451089901275</v>
      </c>
      <c r="V31" s="102">
        <v>76669</v>
      </c>
      <c r="W31" s="103">
        <f>VLOOKUP($E31,'Population All (2014)'!$D$11:$H$187,W$10,0)</f>
        <v>2437476.8419999997</v>
      </c>
      <c r="X31" s="104">
        <f t="shared" si="5"/>
        <v>3145.4247555883039</v>
      </c>
      <c r="Y31" s="102">
        <v>78568</v>
      </c>
      <c r="Z31" s="103">
        <f>VLOOKUP($E31,'Population All (2014)'!$D$11:$H$187,Z$10,0)</f>
        <v>2437476.8419999997</v>
      </c>
      <c r="AA31" s="104">
        <f t="shared" si="6"/>
        <v>3223.3331880820392</v>
      </c>
      <c r="AB31" s="102">
        <v>76849</v>
      </c>
      <c r="AC31" s="103">
        <f>VLOOKUP($E31,'Population All (2014)'!$D$11:$H$187,AC$10,0)</f>
        <v>2445241.9909999995</v>
      </c>
      <c r="AD31" s="104">
        <f t="shared" si="7"/>
        <v>3142.7973297878812</v>
      </c>
      <c r="AE31" s="102">
        <v>76610</v>
      </c>
      <c r="AF31" s="103">
        <f>VLOOKUP($E31,'Population All (2014)'!$D$11:$H$187,AF$10,0)</f>
        <v>2437476.8419999997</v>
      </c>
      <c r="AG31" s="104">
        <f t="shared" si="8"/>
        <v>3143.0042197709631</v>
      </c>
      <c r="AH31" s="102">
        <v>76102.834999999992</v>
      </c>
      <c r="AI31" s="103">
        <f>VLOOKUP($E31,'Population All (2014)'!$D$11:$H$187,AI$10,0)</f>
        <v>2437476.8419999997</v>
      </c>
      <c r="AJ31" s="104">
        <f t="shared" si="9"/>
        <v>3122.1972528590695</v>
      </c>
      <c r="AK31" s="102">
        <v>79078.965988532698</v>
      </c>
      <c r="AL31" s="103">
        <f>VLOOKUP($E31,'Population All (2014)'!$D$11:$H$187,AL$10,0)</f>
        <v>2437476.8419999997</v>
      </c>
      <c r="AM31" s="104">
        <f t="shared" si="10"/>
        <v>3244.2960944665547</v>
      </c>
      <c r="AN31" s="102">
        <v>78317</v>
      </c>
      <c r="AO31" s="103">
        <f>VLOOKUP($E31,'Population All (2014)'!$D$11:$H$187,AO$10,0)</f>
        <v>2445241.9909999995</v>
      </c>
      <c r="AP31" s="104">
        <f t="shared" si="11"/>
        <v>3202.8322876940165</v>
      </c>
      <c r="AQ31" s="84">
        <f t="shared" si="12"/>
        <v>2.2248974844687837</v>
      </c>
      <c r="AR31" s="85">
        <f t="shared" si="13"/>
        <v>7.0738804758689827E-4</v>
      </c>
      <c r="AS31" s="105">
        <f t="shared" si="14"/>
        <v>-14.359110780835636</v>
      </c>
      <c r="AT31" s="85">
        <f t="shared" si="15"/>
        <v>-4.5895620246524244E-3</v>
      </c>
      <c r="AU31" s="84">
        <f t="shared" si="16"/>
        <v>29.080540188985651</v>
      </c>
      <c r="AV31" s="85">
        <f t="shared" si="17"/>
        <v>9.2281741245216174E-3</v>
      </c>
      <c r="AW31" s="105">
        <f t="shared" si="18"/>
        <v>23.227502729234402</v>
      </c>
      <c r="AX31" s="85">
        <f t="shared" si="19"/>
        <v>7.3845361228137372E-3</v>
      </c>
      <c r="AY31" s="84">
        <f t="shared" si="20"/>
        <v>-10.929129947181991</v>
      </c>
      <c r="AZ31" s="85">
        <f t="shared" si="21"/>
        <v>-3.3801081247845813E-3</v>
      </c>
      <c r="BA31" s="105">
        <f t="shared" si="22"/>
        <v>-20.962906384515463</v>
      </c>
      <c r="BB31" s="85">
        <f t="shared" si="23"/>
        <v>-6.5034872789520391E-3</v>
      </c>
      <c r="BC31" s="84">
        <f t="shared" si="24"/>
        <v>-83.664191819240841</v>
      </c>
      <c r="BD31" s="85">
        <f t="shared" si="25"/>
        <v>-2.6822597964466895E-2</v>
      </c>
      <c r="BE31" s="105">
        <f t="shared" si="26"/>
        <v>-60.034957906135332</v>
      </c>
      <c r="BF31" s="85">
        <f t="shared" si="27"/>
        <v>-1.9102395606969448E-2</v>
      </c>
    </row>
    <row r="32" spans="1:62" ht="16.5" customHeight="1">
      <c r="B32" s="63" t="s">
        <v>22</v>
      </c>
      <c r="C32" s="64"/>
      <c r="D32" s="66" t="s">
        <v>54</v>
      </c>
      <c r="E32" s="78" t="s">
        <v>53</v>
      </c>
      <c r="F32" s="79" t="s">
        <v>54</v>
      </c>
      <c r="G32" s="102">
        <v>100705.43548768977</v>
      </c>
      <c r="H32" s="103">
        <f>VLOOKUP($E32,'Population All (2014)'!$D$11:$H$187,H$10,0)</f>
        <v>3738678</v>
      </c>
      <c r="I32" s="104">
        <f t="shared" si="0"/>
        <v>2693.6108294881178</v>
      </c>
      <c r="J32" s="102">
        <v>100609.13775105709</v>
      </c>
      <c r="K32" s="103">
        <f>VLOOKUP($E32,'Population All (2014)'!$D$11:$H$187,K$10,0)</f>
        <v>3738678</v>
      </c>
      <c r="L32" s="104">
        <f t="shared" si="1"/>
        <v>2691.0351132420897</v>
      </c>
      <c r="M32" s="102">
        <v>103033.30807672974</v>
      </c>
      <c r="N32" s="103">
        <f>VLOOKUP($E32,'Population All (2014)'!$D$11:$H$187,N$10,0)</f>
        <v>3738678</v>
      </c>
      <c r="O32" s="104">
        <f t="shared" si="2"/>
        <v>2755.8754211175642</v>
      </c>
      <c r="P32" s="102">
        <v>96900</v>
      </c>
      <c r="Q32" s="103">
        <f>VLOOKUP($E32,'Population All (2014)'!$D$11:$H$187,Q$10,0)</f>
        <v>3756323.301</v>
      </c>
      <c r="R32" s="104">
        <f t="shared" si="3"/>
        <v>2579.6501588189572</v>
      </c>
      <c r="S32" s="102">
        <v>99231.445259603133</v>
      </c>
      <c r="T32" s="103">
        <f>VLOOKUP($E32,'Population All (2014)'!$D$11:$H$187,T$10,0)</f>
        <v>3756323.301</v>
      </c>
      <c r="U32" s="104">
        <f t="shared" si="4"/>
        <v>2641.7173738263145</v>
      </c>
      <c r="V32" s="102">
        <v>100112.00547875327</v>
      </c>
      <c r="W32" s="103">
        <f>VLOOKUP($E32,'Population All (2014)'!$D$11:$H$187,W$10,0)</f>
        <v>3756323.301</v>
      </c>
      <c r="X32" s="104">
        <f t="shared" si="5"/>
        <v>2665.1594513204354</v>
      </c>
      <c r="Y32" s="102">
        <v>98472.005478753272</v>
      </c>
      <c r="Z32" s="103">
        <f>VLOOKUP($E32,'Population All (2014)'!$D$11:$H$187,Z$10,0)</f>
        <v>3756323.301</v>
      </c>
      <c r="AA32" s="104">
        <f t="shared" si="6"/>
        <v>2621.4997375901662</v>
      </c>
      <c r="AB32" s="102">
        <v>97092</v>
      </c>
      <c r="AC32" s="103">
        <f>VLOOKUP($E32,'Population All (2014)'!$D$11:$H$187,AC$10,0)</f>
        <v>3774487.165</v>
      </c>
      <c r="AD32" s="104">
        <f t="shared" si="7"/>
        <v>2572.3229608597699</v>
      </c>
      <c r="AE32" s="102">
        <v>98516</v>
      </c>
      <c r="AF32" s="103">
        <f>VLOOKUP($E32,'Population All (2014)'!$D$11:$H$187,AF$10,0)</f>
        <v>3756323.301</v>
      </c>
      <c r="AG32" s="104">
        <f t="shared" si="8"/>
        <v>2622.6709499092717</v>
      </c>
      <c r="AH32" s="102">
        <v>98901</v>
      </c>
      <c r="AI32" s="103">
        <f>VLOOKUP($E32,'Population All (2014)'!$D$11:$H$187,AI$10,0)</f>
        <v>3756323.301</v>
      </c>
      <c r="AJ32" s="104">
        <f t="shared" si="9"/>
        <v>2632.920333925219</v>
      </c>
      <c r="AK32" s="102">
        <v>103634</v>
      </c>
      <c r="AL32" s="103">
        <f>VLOOKUP($E32,'Population All (2014)'!$D$11:$H$187,AL$10,0)</f>
        <v>3756323.301</v>
      </c>
      <c r="AM32" s="104">
        <f t="shared" si="10"/>
        <v>2758.9212028797092</v>
      </c>
      <c r="AN32" s="102">
        <v>103163.09</v>
      </c>
      <c r="AO32" s="103">
        <f>VLOOKUP($E32,'Population All (2014)'!$D$11:$H$187,AO$10,0)</f>
        <v>3774487.165</v>
      </c>
      <c r="AP32" s="104">
        <f t="shared" si="11"/>
        <v>2733.1683879232369</v>
      </c>
      <c r="AQ32" s="84">
        <f t="shared" si="12"/>
        <v>70.939879578846103</v>
      </c>
      <c r="AR32" s="85">
        <f t="shared" si="13"/>
        <v>2.6336350746082801E-2</v>
      </c>
      <c r="AS32" s="105">
        <f t="shared" si="14"/>
        <v>19.04642391704283</v>
      </c>
      <c r="AT32" s="85">
        <f t="shared" si="15"/>
        <v>7.2098643502713621E-3</v>
      </c>
      <c r="AU32" s="84">
        <f t="shared" si="16"/>
        <v>58.114779316870681</v>
      </c>
      <c r="AV32" s="85">
        <f t="shared" si="17"/>
        <v>2.1595697146759074E-2</v>
      </c>
      <c r="AW32" s="105">
        <f t="shared" si="18"/>
        <v>32.239117395216454</v>
      </c>
      <c r="AX32" s="85">
        <f t="shared" si="19"/>
        <v>1.2096506038032282E-2</v>
      </c>
      <c r="AY32" s="84">
        <f t="shared" si="20"/>
        <v>-3.0457817621449976</v>
      </c>
      <c r="AZ32" s="85">
        <f t="shared" si="21"/>
        <v>-1.1051957351939626E-3</v>
      </c>
      <c r="BA32" s="105">
        <f t="shared" si="22"/>
        <v>-137.42146528954299</v>
      </c>
      <c r="BB32" s="85">
        <f t="shared" si="23"/>
        <v>-5.2420934215262872E-2</v>
      </c>
      <c r="BC32" s="84">
        <f t="shared" si="24"/>
        <v>-153.51822910427973</v>
      </c>
      <c r="BD32" s="85">
        <f t="shared" si="25"/>
        <v>-5.9511259144753595E-2</v>
      </c>
      <c r="BE32" s="105">
        <f t="shared" si="26"/>
        <v>-160.84542706346701</v>
      </c>
      <c r="BF32" s="85">
        <f t="shared" si="27"/>
        <v>-6.2529250607671075E-2</v>
      </c>
      <c r="BJ32" s="40"/>
    </row>
    <row r="33" spans="2:58" s="40" customFormat="1" ht="16.5" customHeight="1">
      <c r="B33" s="63" t="s">
        <v>22</v>
      </c>
      <c r="C33" s="64"/>
      <c r="D33" s="66" t="s">
        <v>56</v>
      </c>
      <c r="E33" s="78" t="s">
        <v>55</v>
      </c>
      <c r="F33" s="79" t="s">
        <v>56</v>
      </c>
      <c r="G33" s="102">
        <v>109419</v>
      </c>
      <c r="H33" s="103">
        <f>VLOOKUP($E33,'Population All (2014)'!$D$11:$H$187,H$10,0)</f>
        <v>4122531</v>
      </c>
      <c r="I33" s="104">
        <f t="shared" si="0"/>
        <v>2654.1704598461479</v>
      </c>
      <c r="J33" s="102">
        <v>109090</v>
      </c>
      <c r="K33" s="103">
        <f>VLOOKUP($E33,'Population All (2014)'!$D$11:$H$187,K$10,0)</f>
        <v>4122531</v>
      </c>
      <c r="L33" s="104">
        <f t="shared" si="1"/>
        <v>2646.1899255578674</v>
      </c>
      <c r="M33" s="102">
        <v>112286</v>
      </c>
      <c r="N33" s="103">
        <f>VLOOKUP($E33,'Population All (2014)'!$D$11:$H$187,N$10,0)</f>
        <v>4122531</v>
      </c>
      <c r="O33" s="104">
        <f t="shared" si="2"/>
        <v>2723.7151157868798</v>
      </c>
      <c r="P33" s="102">
        <v>106570</v>
      </c>
      <c r="Q33" s="103">
        <f>VLOOKUP($E33,'Population All (2014)'!$D$11:$H$187,Q$10,0)</f>
        <v>4153525.2629999998</v>
      </c>
      <c r="R33" s="104">
        <f t="shared" si="3"/>
        <v>2565.7722838316586</v>
      </c>
      <c r="S33" s="102">
        <v>106206.63394</v>
      </c>
      <c r="T33" s="103">
        <f>VLOOKUP($E33,'Population All (2014)'!$D$11:$H$187,T$10,0)</f>
        <v>4153525.2629999998</v>
      </c>
      <c r="U33" s="104">
        <f t="shared" si="4"/>
        <v>2557.0239065619476</v>
      </c>
      <c r="V33" s="102">
        <v>105143.34176000001</v>
      </c>
      <c r="W33" s="103">
        <f>VLOOKUP($E33,'Population All (2014)'!$D$11:$H$187,W$10,0)</f>
        <v>4153525.2629999998</v>
      </c>
      <c r="X33" s="104">
        <f t="shared" si="5"/>
        <v>2531.4241542389773</v>
      </c>
      <c r="Y33" s="102">
        <v>107637.44262</v>
      </c>
      <c r="Z33" s="103">
        <f>VLOOKUP($E33,'Population All (2014)'!$D$11:$H$187,Z$10,0)</f>
        <v>4153525.2629999998</v>
      </c>
      <c r="AA33" s="104">
        <f t="shared" si="6"/>
        <v>2591.4719618740405</v>
      </c>
      <c r="AB33" s="102">
        <v>102617</v>
      </c>
      <c r="AC33" s="103">
        <f>VLOOKUP($E33,'Population All (2014)'!$D$11:$H$187,AC$10,0)</f>
        <v>4183037.3470000005</v>
      </c>
      <c r="AD33" s="104">
        <f t="shared" si="7"/>
        <v>2453.1695867739522</v>
      </c>
      <c r="AE33" s="102">
        <v>107641</v>
      </c>
      <c r="AF33" s="103">
        <f>VLOOKUP($E33,'Population All (2014)'!$D$11:$H$187,AF$10,0)</f>
        <v>4153525.2629999998</v>
      </c>
      <c r="AG33" s="104">
        <f t="shared" si="8"/>
        <v>2591.5576091200483</v>
      </c>
      <c r="AH33" s="102">
        <v>111236.8883723414</v>
      </c>
      <c r="AI33" s="103">
        <f>VLOOKUP($E33,'Population All (2014)'!$D$11:$H$187,AI$10,0)</f>
        <v>4153525.2629999998</v>
      </c>
      <c r="AJ33" s="104">
        <f t="shared" si="9"/>
        <v>2678.1319801579216</v>
      </c>
      <c r="AK33" s="102">
        <v>114851.96212004119</v>
      </c>
      <c r="AL33" s="103">
        <f>VLOOKUP($E33,'Population All (2014)'!$D$11:$H$187,AL$10,0)</f>
        <v>4153525.2629999998</v>
      </c>
      <c r="AM33" s="104">
        <f t="shared" si="10"/>
        <v>2765.1682570262292</v>
      </c>
      <c r="AN33" s="102">
        <v>117998.30339109831</v>
      </c>
      <c r="AO33" s="103">
        <f>VLOOKUP($E33,'Population All (2014)'!$D$11:$H$187,AO$10,0)</f>
        <v>4183037.3470000005</v>
      </c>
      <c r="AP33" s="104">
        <f t="shared" si="11"/>
        <v>2820.8761625263655</v>
      </c>
      <c r="AQ33" s="84">
        <f t="shared" si="12"/>
        <v>62.612850726099623</v>
      </c>
      <c r="AR33" s="85">
        <f t="shared" si="13"/>
        <v>2.3590365303714913E-2</v>
      </c>
      <c r="AS33" s="105">
        <f t="shared" si="14"/>
        <v>-34.533702558100686</v>
      </c>
      <c r="AT33" s="85">
        <f t="shared" si="15"/>
        <v>-1.3505428114879479E-2</v>
      </c>
      <c r="AU33" s="84">
        <f t="shared" si="16"/>
        <v>-31.942054600054234</v>
      </c>
      <c r="AV33" s="85">
        <f t="shared" si="17"/>
        <v>-1.2070960701477328E-2</v>
      </c>
      <c r="AW33" s="105">
        <f t="shared" si="18"/>
        <v>-146.70782591894431</v>
      </c>
      <c r="AX33" s="85">
        <f t="shared" si="19"/>
        <v>-5.7954659898964707E-2</v>
      </c>
      <c r="AY33" s="84">
        <f t="shared" si="20"/>
        <v>-41.453141239349407</v>
      </c>
      <c r="AZ33" s="85">
        <f t="shared" si="21"/>
        <v>-1.521933810150832E-2</v>
      </c>
      <c r="BA33" s="105">
        <f t="shared" si="22"/>
        <v>-173.69629515218867</v>
      </c>
      <c r="BB33" s="85">
        <f t="shared" si="23"/>
        <v>-6.7026114003015877E-2</v>
      </c>
      <c r="BC33" s="84">
        <f t="shared" si="24"/>
        <v>-255.10387869470696</v>
      </c>
      <c r="BD33" s="85">
        <f t="shared" si="25"/>
        <v>-9.9425767556324748E-2</v>
      </c>
      <c r="BE33" s="105">
        <f t="shared" si="26"/>
        <v>-367.7065757524133</v>
      </c>
      <c r="BF33" s="85">
        <f t="shared" si="27"/>
        <v>-0.14989040208833132</v>
      </c>
    </row>
    <row r="34" spans="2:58" s="40" customFormat="1" ht="16.5" customHeight="1">
      <c r="B34" s="63" t="s">
        <v>22</v>
      </c>
      <c r="C34" s="64"/>
      <c r="D34" s="66" t="s">
        <v>58</v>
      </c>
      <c r="E34" s="78" t="s">
        <v>57</v>
      </c>
      <c r="F34" s="79" t="s">
        <v>58</v>
      </c>
      <c r="G34" s="102">
        <v>109977.36018957346</v>
      </c>
      <c r="H34" s="103">
        <f>VLOOKUP($E34,'Population All (2014)'!$D$11:$H$187,H$10,0)</f>
        <v>4547461</v>
      </c>
      <c r="I34" s="104">
        <f t="shared" si="0"/>
        <v>2418.4343788670967</v>
      </c>
      <c r="J34" s="102">
        <v>108435.65402843602</v>
      </c>
      <c r="K34" s="103">
        <f>VLOOKUP($E34,'Population All (2014)'!$D$11:$H$187,K$10,0)</f>
        <v>4547461</v>
      </c>
      <c r="L34" s="104">
        <f t="shared" si="1"/>
        <v>2384.5318085946428</v>
      </c>
      <c r="M34" s="102">
        <v>113538.5971563981</v>
      </c>
      <c r="N34" s="103">
        <f>VLOOKUP($E34,'Population All (2014)'!$D$11:$H$187,N$10,0)</f>
        <v>4547461</v>
      </c>
      <c r="O34" s="104">
        <f t="shared" si="2"/>
        <v>2496.7470233697022</v>
      </c>
      <c r="P34" s="102">
        <v>108651</v>
      </c>
      <c r="Q34" s="103">
        <f>VLOOKUP($E34,'Population All (2014)'!$D$11:$H$187,Q$10,0)</f>
        <v>4593669.8789999997</v>
      </c>
      <c r="R34" s="104">
        <f t="shared" si="3"/>
        <v>2365.2330894890588</v>
      </c>
      <c r="S34" s="102">
        <v>106202.76651753022</v>
      </c>
      <c r="T34" s="103">
        <f>VLOOKUP($E34,'Population All (2014)'!$D$11:$H$187,T$10,0)</f>
        <v>4593669.8789999997</v>
      </c>
      <c r="U34" s="104">
        <f t="shared" si="4"/>
        <v>2311.9372814106009</v>
      </c>
      <c r="V34" s="102">
        <v>104907.46790996338</v>
      </c>
      <c r="W34" s="103">
        <f>VLOOKUP($E34,'Population All (2014)'!$D$11:$H$187,W$10,0)</f>
        <v>4593669.8789999997</v>
      </c>
      <c r="X34" s="104">
        <f t="shared" si="5"/>
        <v>2283.7398131186733</v>
      </c>
      <c r="Y34" s="102">
        <v>109688.9371230445</v>
      </c>
      <c r="Z34" s="103">
        <f>VLOOKUP($E34,'Population All (2014)'!$D$11:$H$187,Z$10,0)</f>
        <v>4593669.8789999997</v>
      </c>
      <c r="AA34" s="104">
        <f t="shared" si="6"/>
        <v>2387.828033191684</v>
      </c>
      <c r="AB34" s="102">
        <v>107765</v>
      </c>
      <c r="AC34" s="103">
        <f>VLOOKUP($E34,'Population All (2014)'!$D$11:$H$187,AC$10,0)</f>
        <v>4639287.455000001</v>
      </c>
      <c r="AD34" s="104">
        <f t="shared" si="7"/>
        <v>2322.8782662271997</v>
      </c>
      <c r="AE34" s="102">
        <v>113683</v>
      </c>
      <c r="AF34" s="103">
        <f>VLOOKUP($E34,'Population All (2014)'!$D$11:$H$187,AF$10,0)</f>
        <v>4593669.8789999997</v>
      </c>
      <c r="AG34" s="104">
        <f t="shared" si="8"/>
        <v>2474.7751360998486</v>
      </c>
      <c r="AH34" s="102">
        <v>113318</v>
      </c>
      <c r="AI34" s="103">
        <f>VLOOKUP($E34,'Population All (2014)'!$D$11:$H$187,AI$10,0)</f>
        <v>4593669.8789999997</v>
      </c>
      <c r="AJ34" s="104">
        <f t="shared" si="9"/>
        <v>2466.8294192848771</v>
      </c>
      <c r="AK34" s="102">
        <v>116721</v>
      </c>
      <c r="AL34" s="103">
        <f>VLOOKUP($E34,'Population All (2014)'!$D$11:$H$187,AL$10,0)</f>
        <v>4593669.8789999997</v>
      </c>
      <c r="AM34" s="104">
        <f t="shared" si="10"/>
        <v>2540.9096229050119</v>
      </c>
      <c r="AN34" s="102">
        <v>116270</v>
      </c>
      <c r="AO34" s="103">
        <f>VLOOKUP($E34,'Population All (2014)'!$D$11:$H$187,AO$10,0)</f>
        <v>4639287.455000001</v>
      </c>
      <c r="AP34" s="104">
        <f t="shared" si="11"/>
        <v>2506.2038325452281</v>
      </c>
      <c r="AQ34" s="84">
        <f t="shared" si="12"/>
        <v>-56.340757232751912</v>
      </c>
      <c r="AR34" s="85">
        <f t="shared" si="13"/>
        <v>-2.3296376252782369E-2</v>
      </c>
      <c r="AS34" s="105">
        <f t="shared" si="14"/>
        <v>-162.83785468924771</v>
      </c>
      <c r="AT34" s="85">
        <f t="shared" si="15"/>
        <v>-7.0433508728184074E-2</v>
      </c>
      <c r="AU34" s="84">
        <f t="shared" si="16"/>
        <v>-82.297610690234251</v>
      </c>
      <c r="AV34" s="85">
        <f t="shared" si="17"/>
        <v>-3.4513110873005085E-2</v>
      </c>
      <c r="AW34" s="105">
        <f t="shared" si="18"/>
        <v>-183.08960616620379</v>
      </c>
      <c r="AX34" s="85">
        <f t="shared" si="19"/>
        <v>-8.0170956916574818E-2</v>
      </c>
      <c r="AY34" s="84">
        <f t="shared" si="20"/>
        <v>-44.16259953530971</v>
      </c>
      <c r="AZ34" s="85">
        <f t="shared" si="21"/>
        <v>-1.7688055346394779E-2</v>
      </c>
      <c r="BA34" s="105">
        <f t="shared" si="22"/>
        <v>-153.08158971332796</v>
      </c>
      <c r="BB34" s="85">
        <f t="shared" si="23"/>
        <v>-6.4109134990224512E-2</v>
      </c>
      <c r="BC34" s="84">
        <f t="shared" si="24"/>
        <v>-140.97074305616934</v>
      </c>
      <c r="BD34" s="85">
        <f t="shared" si="25"/>
        <v>-5.9601205345314212E-2</v>
      </c>
      <c r="BE34" s="105">
        <f t="shared" si="26"/>
        <v>-183.32556631802845</v>
      </c>
      <c r="BF34" s="85">
        <f t="shared" si="27"/>
        <v>-7.8921727833712249E-2</v>
      </c>
    </row>
    <row r="35" spans="2:58" s="40" customFormat="1" ht="16.5" customHeight="1">
      <c r="B35" s="63" t="s">
        <v>22</v>
      </c>
      <c r="C35" s="64"/>
      <c r="D35" s="66" t="s">
        <v>60</v>
      </c>
      <c r="E35" s="78" t="s">
        <v>59</v>
      </c>
      <c r="F35" s="79" t="s">
        <v>60</v>
      </c>
      <c r="G35" s="102">
        <v>105196</v>
      </c>
      <c r="H35" s="103">
        <f>VLOOKUP($E35,'Population All (2014)'!$D$11:$H$187,H$10,0)</f>
        <v>4219655</v>
      </c>
      <c r="I35" s="104">
        <f t="shared" si="0"/>
        <v>2493.000020143827</v>
      </c>
      <c r="J35" s="102">
        <v>103726</v>
      </c>
      <c r="K35" s="103">
        <f>VLOOKUP($E35,'Population All (2014)'!$D$11:$H$187,K$10,0)</f>
        <v>4219655</v>
      </c>
      <c r="L35" s="104">
        <f t="shared" si="1"/>
        <v>2458.1630488748488</v>
      </c>
      <c r="M35" s="102">
        <v>107470</v>
      </c>
      <c r="N35" s="103">
        <f>VLOOKUP($E35,'Population All (2014)'!$D$11:$H$187,N$10,0)</f>
        <v>4219655</v>
      </c>
      <c r="O35" s="104">
        <f t="shared" si="2"/>
        <v>2546.8906818211444</v>
      </c>
      <c r="P35" s="102">
        <v>103368</v>
      </c>
      <c r="Q35" s="103">
        <f>VLOOKUP($E35,'Population All (2014)'!$D$11:$H$187,Q$10,0)</f>
        <v>4251749.8210000005</v>
      </c>
      <c r="R35" s="104">
        <f t="shared" si="3"/>
        <v>2431.1872605827057</v>
      </c>
      <c r="S35" s="102">
        <v>106553.09165228732</v>
      </c>
      <c r="T35" s="103">
        <f>VLOOKUP($E35,'Population All (2014)'!$D$11:$H$187,T$10,0)</f>
        <v>4251749.8210000005</v>
      </c>
      <c r="U35" s="104">
        <f t="shared" si="4"/>
        <v>2506.0997504134971</v>
      </c>
      <c r="V35" s="102">
        <v>104418.22108572177</v>
      </c>
      <c r="W35" s="103">
        <f>VLOOKUP($E35,'Population All (2014)'!$D$11:$H$187,W$10,0)</f>
        <v>4251749.8210000005</v>
      </c>
      <c r="X35" s="104">
        <f t="shared" si="5"/>
        <v>2455.8881750282026</v>
      </c>
      <c r="Y35" s="102">
        <v>108024.22009280133</v>
      </c>
      <c r="Z35" s="103">
        <f>VLOOKUP($E35,'Population All (2014)'!$D$11:$H$187,Z$10,0)</f>
        <v>4251749.8210000005</v>
      </c>
      <c r="AA35" s="104">
        <f t="shared" si="6"/>
        <v>2540.7002914248214</v>
      </c>
      <c r="AB35" s="102">
        <v>104359</v>
      </c>
      <c r="AC35" s="103">
        <f>VLOOKUP($E35,'Population All (2014)'!$D$11:$H$187,AC$10,0)</f>
        <v>4284161.8110000007</v>
      </c>
      <c r="AD35" s="104">
        <f t="shared" si="7"/>
        <v>2435.9257330581713</v>
      </c>
      <c r="AE35" s="102">
        <v>105982</v>
      </c>
      <c r="AF35" s="103">
        <f>VLOOKUP($E35,'Population All (2014)'!$D$11:$H$187,AF$10,0)</f>
        <v>4251749.8210000005</v>
      </c>
      <c r="AG35" s="104">
        <f t="shared" si="8"/>
        <v>2492.6678299964815</v>
      </c>
      <c r="AH35" s="102">
        <v>106830</v>
      </c>
      <c r="AI35" s="103">
        <f>VLOOKUP($E35,'Population All (2014)'!$D$11:$H$187,AI$10,0)</f>
        <v>4251749.8210000005</v>
      </c>
      <c r="AJ35" s="104">
        <f t="shared" si="9"/>
        <v>2512.6125594773089</v>
      </c>
      <c r="AK35" s="102">
        <v>109402</v>
      </c>
      <c r="AL35" s="103">
        <f>VLOOKUP($E35,'Population All (2014)'!$D$11:$H$187,AL$10,0)</f>
        <v>4251749.8210000005</v>
      </c>
      <c r="AM35" s="104">
        <f t="shared" si="10"/>
        <v>2573.105300308308</v>
      </c>
      <c r="AN35" s="102">
        <v>110884</v>
      </c>
      <c r="AO35" s="103">
        <f>VLOOKUP($E35,'Population All (2014)'!$D$11:$H$187,AO$10,0)</f>
        <v>4284161.8110000007</v>
      </c>
      <c r="AP35" s="104">
        <f t="shared" si="11"/>
        <v>2588.2309047080007</v>
      </c>
      <c r="AQ35" s="84">
        <f t="shared" si="12"/>
        <v>0.33219014734550001</v>
      </c>
      <c r="AR35" s="85">
        <f t="shared" si="13"/>
        <v>1.3324915549994067E-4</v>
      </c>
      <c r="AS35" s="105">
        <f t="shared" si="14"/>
        <v>13.43192041701559</v>
      </c>
      <c r="AT35" s="85">
        <f t="shared" si="15"/>
        <v>5.3596910557129158E-3</v>
      </c>
      <c r="AU35" s="84">
        <f t="shared" si="16"/>
        <v>-54.449510602460123</v>
      </c>
      <c r="AV35" s="85">
        <f t="shared" si="17"/>
        <v>-2.2150487791028659E-2</v>
      </c>
      <c r="AW35" s="105">
        <f t="shared" si="18"/>
        <v>-56.72438444910631</v>
      </c>
      <c r="AX35" s="85">
        <f t="shared" si="19"/>
        <v>-2.3097299390862903E-2</v>
      </c>
      <c r="AY35" s="84">
        <f t="shared" si="20"/>
        <v>-26.214618487163534</v>
      </c>
      <c r="AZ35" s="85">
        <f t="shared" si="21"/>
        <v>-1.0292792962915421E-2</v>
      </c>
      <c r="BA35" s="105">
        <f t="shared" si="22"/>
        <v>-32.405008883486516</v>
      </c>
      <c r="BB35" s="85">
        <f t="shared" si="23"/>
        <v>-1.2754361068425677E-2</v>
      </c>
      <c r="BC35" s="84">
        <f t="shared" si="24"/>
        <v>-157.04364412529503</v>
      </c>
      <c r="BD35" s="85">
        <f t="shared" si="25"/>
        <v>-6.4595453699298713E-2</v>
      </c>
      <c r="BE35" s="105">
        <f t="shared" si="26"/>
        <v>-152.30517164982939</v>
      </c>
      <c r="BF35" s="85">
        <f t="shared" si="27"/>
        <v>-6.2524554662271498E-2</v>
      </c>
    </row>
    <row r="36" spans="2:58" s="40" customFormat="1" ht="16.5" customHeight="1">
      <c r="B36" s="63" t="s">
        <v>26</v>
      </c>
      <c r="C36" s="64"/>
      <c r="D36" s="66" t="s">
        <v>62</v>
      </c>
      <c r="E36" s="78" t="s">
        <v>61</v>
      </c>
      <c r="F36" s="79" t="s">
        <v>62</v>
      </c>
      <c r="G36" s="102">
        <v>71946</v>
      </c>
      <c r="H36" s="103">
        <f>VLOOKUP($E36,'Population All (2014)'!$D$11:$H$187,H$10,0)</f>
        <v>3171240</v>
      </c>
      <c r="I36" s="104">
        <f t="shared" si="0"/>
        <v>2268.7024633897149</v>
      </c>
      <c r="J36" s="102">
        <v>71966</v>
      </c>
      <c r="K36" s="103">
        <f>VLOOKUP($E36,'Population All (2014)'!$D$11:$H$187,K$10,0)</f>
        <v>3171240</v>
      </c>
      <c r="L36" s="104">
        <f t="shared" si="1"/>
        <v>2269.3331315195319</v>
      </c>
      <c r="M36" s="102">
        <v>74453</v>
      </c>
      <c r="N36" s="103">
        <f>VLOOKUP($E36,'Population All (2014)'!$D$11:$H$187,N$10,0)</f>
        <v>3171240</v>
      </c>
      <c r="O36" s="104">
        <f t="shared" si="2"/>
        <v>2347.7567134622418</v>
      </c>
      <c r="P36" s="102">
        <v>73916</v>
      </c>
      <c r="Q36" s="103">
        <f>VLOOKUP($E36,'Population All (2014)'!$D$11:$H$187,Q$10,0)</f>
        <v>3195540.0149999997</v>
      </c>
      <c r="R36" s="104">
        <f t="shared" si="3"/>
        <v>2313.0988707083989</v>
      </c>
      <c r="S36" s="102">
        <v>69865</v>
      </c>
      <c r="T36" s="103">
        <f>VLOOKUP($E36,'Population All (2014)'!$D$11:$H$187,T$10,0)</f>
        <v>3195540.0149999997</v>
      </c>
      <c r="U36" s="104">
        <f t="shared" si="4"/>
        <v>2186.3284350078779</v>
      </c>
      <c r="V36" s="102">
        <v>69182</v>
      </c>
      <c r="W36" s="103">
        <f>VLOOKUP($E36,'Population All (2014)'!$D$11:$H$187,W$10,0)</f>
        <v>3195540.0149999997</v>
      </c>
      <c r="X36" s="104">
        <f t="shared" si="5"/>
        <v>2164.9548957377083</v>
      </c>
      <c r="Y36" s="102">
        <v>70974</v>
      </c>
      <c r="Z36" s="103">
        <f>VLOOKUP($E36,'Population All (2014)'!$D$11:$H$187,Z$10,0)</f>
        <v>3195540.0149999997</v>
      </c>
      <c r="AA36" s="104">
        <f t="shared" si="6"/>
        <v>2221.0330544084895</v>
      </c>
      <c r="AB36" s="102">
        <v>76135</v>
      </c>
      <c r="AC36" s="103">
        <f>VLOOKUP($E36,'Population All (2014)'!$D$11:$H$187,AC$10,0)</f>
        <v>3219784.9699999997</v>
      </c>
      <c r="AD36" s="104">
        <f t="shared" si="7"/>
        <v>2364.5989005284414</v>
      </c>
      <c r="AE36" s="102">
        <v>72215</v>
      </c>
      <c r="AF36" s="103">
        <f>VLOOKUP($E36,'Population All (2014)'!$D$11:$H$187,AF$10,0)</f>
        <v>3195540.0149999997</v>
      </c>
      <c r="AG36" s="104">
        <f t="shared" si="8"/>
        <v>2259.8684310326184</v>
      </c>
      <c r="AH36" s="102">
        <v>73210</v>
      </c>
      <c r="AI36" s="103">
        <f>VLOOKUP($E36,'Population All (2014)'!$D$11:$H$187,AI$10,0)</f>
        <v>3195540.0149999997</v>
      </c>
      <c r="AJ36" s="104">
        <f t="shared" si="9"/>
        <v>2291.0055782856471</v>
      </c>
      <c r="AK36" s="102">
        <v>76418</v>
      </c>
      <c r="AL36" s="103">
        <f>VLOOKUP($E36,'Population All (2014)'!$D$11:$H$187,AL$10,0)</f>
        <v>3195540.0149999997</v>
      </c>
      <c r="AM36" s="104">
        <f t="shared" si="10"/>
        <v>2391.3954962632506</v>
      </c>
      <c r="AN36" s="102">
        <v>77948</v>
      </c>
      <c r="AO36" s="103">
        <f>VLOOKUP($E36,'Population All (2014)'!$D$11:$H$187,AO$10,0)</f>
        <v>3219784.9699999997</v>
      </c>
      <c r="AP36" s="104">
        <f t="shared" si="11"/>
        <v>2420.9070085820049</v>
      </c>
      <c r="AQ36" s="84">
        <f t="shared" si="12"/>
        <v>8.8340323570964756</v>
      </c>
      <c r="AR36" s="85">
        <f t="shared" si="13"/>
        <v>3.8938699541487547E-3</v>
      </c>
      <c r="AS36" s="105">
        <f t="shared" si="14"/>
        <v>-73.539996024740503</v>
      </c>
      <c r="AT36" s="85">
        <f t="shared" si="15"/>
        <v>-3.3636298575824689E-2</v>
      </c>
      <c r="AU36" s="84">
        <f t="shared" si="16"/>
        <v>-21.672446766115172</v>
      </c>
      <c r="AV36" s="85">
        <f t="shared" si="17"/>
        <v>-9.5501389659804741E-3</v>
      </c>
      <c r="AW36" s="105">
        <f t="shared" si="18"/>
        <v>-126.05068254793878</v>
      </c>
      <c r="AX36" s="85">
        <f t="shared" si="19"/>
        <v>-5.8223237258246442E-2</v>
      </c>
      <c r="AY36" s="84">
        <f t="shared" si="20"/>
        <v>-43.638782801008801</v>
      </c>
      <c r="AZ36" s="85">
        <f t="shared" si="21"/>
        <v>-1.8587438191862135E-2</v>
      </c>
      <c r="BA36" s="105">
        <f t="shared" si="22"/>
        <v>-170.36244185476107</v>
      </c>
      <c r="BB36" s="85">
        <f t="shared" si="23"/>
        <v>-7.6704145179925007E-2</v>
      </c>
      <c r="BC36" s="84">
        <f t="shared" si="24"/>
        <v>-107.80813787360603</v>
      </c>
      <c r="BD36" s="85">
        <f t="shared" si="25"/>
        <v>-4.6607665257555206E-2</v>
      </c>
      <c r="BE36" s="105">
        <f t="shared" si="26"/>
        <v>-56.308108053563501</v>
      </c>
      <c r="BF36" s="85">
        <f t="shared" si="27"/>
        <v>-2.3812963814277232E-2</v>
      </c>
    </row>
    <row r="37" spans="2:58" s="40" customFormat="1" ht="16.5" customHeight="1">
      <c r="B37" s="63" t="s">
        <v>26</v>
      </c>
      <c r="C37" s="64"/>
      <c r="D37" s="66" t="s">
        <v>64</v>
      </c>
      <c r="E37" s="78" t="s">
        <v>63</v>
      </c>
      <c r="F37" s="79" t="s">
        <v>64</v>
      </c>
      <c r="G37" s="102">
        <v>108221</v>
      </c>
      <c r="H37" s="103">
        <f>VLOOKUP($E37,'Population All (2014)'!$D$11:$H$187,H$10,0)</f>
        <v>4594865</v>
      </c>
      <c r="I37" s="104">
        <f t="shared" si="0"/>
        <v>2355.2596213381676</v>
      </c>
      <c r="J37" s="102">
        <v>106989</v>
      </c>
      <c r="K37" s="103">
        <f>VLOOKUP($E37,'Population All (2014)'!$D$11:$H$187,K$10,0)</f>
        <v>4594865</v>
      </c>
      <c r="L37" s="104">
        <f t="shared" si="1"/>
        <v>2328.4470816879279</v>
      </c>
      <c r="M37" s="102">
        <v>111354.29941488797</v>
      </c>
      <c r="N37" s="103">
        <f>VLOOKUP($E37,'Population All (2014)'!$D$11:$H$187,N$10,0)</f>
        <v>4594865</v>
      </c>
      <c r="O37" s="104">
        <f t="shared" si="2"/>
        <v>2423.4509482843991</v>
      </c>
      <c r="P37" s="102">
        <v>105907.48834427254</v>
      </c>
      <c r="Q37" s="103">
        <f>VLOOKUP($E37,'Population All (2014)'!$D$11:$H$187,Q$10,0)</f>
        <v>4635950.2569999993</v>
      </c>
      <c r="R37" s="104">
        <f t="shared" si="3"/>
        <v>2284.4828454394815</v>
      </c>
      <c r="S37" s="102">
        <v>106110.63922300164</v>
      </c>
      <c r="T37" s="103">
        <f>VLOOKUP($E37,'Population All (2014)'!$D$11:$H$187,T$10,0)</f>
        <v>4635950.2569999993</v>
      </c>
      <c r="U37" s="104">
        <f t="shared" si="4"/>
        <v>2288.8649217661709</v>
      </c>
      <c r="V37" s="102">
        <v>104897.37536581731</v>
      </c>
      <c r="W37" s="103">
        <f>VLOOKUP($E37,'Population All (2014)'!$D$11:$H$187,W$10,0)</f>
        <v>4635950.2569999993</v>
      </c>
      <c r="X37" s="104">
        <f t="shared" si="5"/>
        <v>2262.6941522383404</v>
      </c>
      <c r="Y37" s="102">
        <v>109217.9264207391</v>
      </c>
      <c r="Z37" s="103">
        <f>VLOOKUP($E37,'Population All (2014)'!$D$11:$H$187,Z$10,0)</f>
        <v>4635950.2569999993</v>
      </c>
      <c r="AA37" s="104">
        <f t="shared" si="6"/>
        <v>2355.8908177633434</v>
      </c>
      <c r="AB37" s="102">
        <v>104011</v>
      </c>
      <c r="AC37" s="103">
        <f>VLOOKUP($E37,'Population All (2014)'!$D$11:$H$187,AC$10,0)</f>
        <v>4677069.1630000006</v>
      </c>
      <c r="AD37" s="104">
        <f t="shared" si="7"/>
        <v>2223.8499448078396</v>
      </c>
      <c r="AE37" s="102">
        <v>107220</v>
      </c>
      <c r="AF37" s="103">
        <f>VLOOKUP($E37,'Population All (2014)'!$D$11:$H$187,AF$10,0)</f>
        <v>4635950.2569999993</v>
      </c>
      <c r="AG37" s="104">
        <f t="shared" si="8"/>
        <v>2312.7944446363376</v>
      </c>
      <c r="AH37" s="102">
        <v>108381</v>
      </c>
      <c r="AI37" s="103">
        <f>VLOOKUP($E37,'Population All (2014)'!$D$11:$H$187,AI$10,0)</f>
        <v>4635950.2569999993</v>
      </c>
      <c r="AJ37" s="104">
        <f t="shared" si="9"/>
        <v>2337.8378539836867</v>
      </c>
      <c r="AK37" s="102">
        <v>110991</v>
      </c>
      <c r="AL37" s="103">
        <f>VLOOKUP($E37,'Population All (2014)'!$D$11:$H$187,AL$10,0)</f>
        <v>4635950.2569999993</v>
      </c>
      <c r="AM37" s="104">
        <f t="shared" si="10"/>
        <v>2394.1369912761775</v>
      </c>
      <c r="AN37" s="102">
        <v>112805</v>
      </c>
      <c r="AO37" s="103">
        <f>VLOOKUP($E37,'Population All (2014)'!$D$11:$H$187,AO$10,0)</f>
        <v>4677069.1630000006</v>
      </c>
      <c r="AP37" s="104">
        <f t="shared" si="11"/>
        <v>2411.8736770538535</v>
      </c>
      <c r="AQ37" s="84">
        <f t="shared" si="12"/>
        <v>42.465176701829932</v>
      </c>
      <c r="AR37" s="85">
        <f t="shared" si="13"/>
        <v>1.802993449940897E-2</v>
      </c>
      <c r="AS37" s="105">
        <f t="shared" si="14"/>
        <v>-23.929522870166693</v>
      </c>
      <c r="AT37" s="85">
        <f t="shared" si="15"/>
        <v>-1.0454755386657683E-2</v>
      </c>
      <c r="AU37" s="84">
        <f t="shared" si="16"/>
        <v>-9.3907722957587794</v>
      </c>
      <c r="AV37" s="85">
        <f t="shared" si="17"/>
        <v>-4.0330623657340156E-3</v>
      </c>
      <c r="AW37" s="105">
        <f t="shared" si="18"/>
        <v>-75.143701745346334</v>
      </c>
      <c r="AX37" s="85">
        <f t="shared" si="19"/>
        <v>-3.3209836013856055E-2</v>
      </c>
      <c r="AY37" s="84">
        <f t="shared" si="20"/>
        <v>29.313957008221678</v>
      </c>
      <c r="AZ37" s="85">
        <f t="shared" si="21"/>
        <v>1.2095956400096941E-2</v>
      </c>
      <c r="BA37" s="105">
        <f t="shared" si="22"/>
        <v>-38.246173512834048</v>
      </c>
      <c r="BB37" s="85">
        <f t="shared" si="23"/>
        <v>-1.6234272498733427E-2</v>
      </c>
      <c r="BC37" s="84">
        <f t="shared" si="24"/>
        <v>-127.39083161437202</v>
      </c>
      <c r="BD37" s="85">
        <f t="shared" si="25"/>
        <v>-5.5763531719523585E-2</v>
      </c>
      <c r="BE37" s="105">
        <f t="shared" si="26"/>
        <v>-188.02373224601388</v>
      </c>
      <c r="BF37" s="85">
        <f t="shared" si="27"/>
        <v>-8.454874965147921E-2</v>
      </c>
    </row>
    <row r="38" spans="2:58" s="40" customFormat="1" ht="16.5" customHeight="1">
      <c r="B38" s="106" t="s">
        <v>26</v>
      </c>
      <c r="C38" s="64"/>
      <c r="D38" s="107" t="s">
        <v>66</v>
      </c>
      <c r="E38" s="78" t="s">
        <v>65</v>
      </c>
      <c r="F38" s="79" t="s">
        <v>66</v>
      </c>
      <c r="G38" s="102">
        <v>78407.233773313434</v>
      </c>
      <c r="H38" s="103">
        <f>VLOOKUP($E38,'Population All (2014)'!$D$11:$H$187,H$10,0)</f>
        <v>3572387</v>
      </c>
      <c r="I38" s="104">
        <f t="shared" si="0"/>
        <v>2194.8135454897088</v>
      </c>
      <c r="J38" s="102">
        <v>77765.593174539245</v>
      </c>
      <c r="K38" s="103">
        <f>VLOOKUP($E38,'Population All (2014)'!$D$11:$H$187,K$10,0)</f>
        <v>3572387</v>
      </c>
      <c r="L38" s="104">
        <f t="shared" si="1"/>
        <v>2176.8524287693144</v>
      </c>
      <c r="M38" s="102">
        <v>81361.467257796132</v>
      </c>
      <c r="N38" s="103">
        <f>VLOOKUP($E38,'Population All (2014)'!$D$11:$H$187,N$10,0)</f>
        <v>3572387</v>
      </c>
      <c r="O38" s="104">
        <f t="shared" si="2"/>
        <v>2277.5098906640328</v>
      </c>
      <c r="P38" s="102">
        <v>77672.180918642916</v>
      </c>
      <c r="Q38" s="103">
        <f>VLOOKUP($E38,'Population All (2014)'!$D$11:$H$187,Q$10,0)</f>
        <v>3600702.0810000002</v>
      </c>
      <c r="R38" s="104">
        <f t="shared" si="3"/>
        <v>2157.1398902591659</v>
      </c>
      <c r="S38" s="102">
        <v>78101.262899322086</v>
      </c>
      <c r="T38" s="103">
        <f>VLOOKUP($E38,'Population All (2014)'!$D$11:$H$187,T$10,0)</f>
        <v>3600702.0810000002</v>
      </c>
      <c r="U38" s="104">
        <f t="shared" si="4"/>
        <v>2169.0565101579168</v>
      </c>
      <c r="V38" s="102">
        <v>77022.243877365283</v>
      </c>
      <c r="W38" s="103">
        <f>VLOOKUP($E38,'Population All (2014)'!$D$11:$H$187,W$10,0)</f>
        <v>3600702.0810000002</v>
      </c>
      <c r="X38" s="104">
        <f t="shared" si="5"/>
        <v>2139.0896037690068</v>
      </c>
      <c r="Y38" s="102">
        <v>79842.393672575985</v>
      </c>
      <c r="Z38" s="103">
        <f>VLOOKUP($E38,'Population All (2014)'!$D$11:$H$187,Z$10,0)</f>
        <v>3600702.0810000002</v>
      </c>
      <c r="AA38" s="104">
        <f t="shared" si="6"/>
        <v>2217.4118234853204</v>
      </c>
      <c r="AB38" s="102">
        <v>76388</v>
      </c>
      <c r="AC38" s="103">
        <f>VLOOKUP($E38,'Population All (2014)'!$D$11:$H$187,AC$10,0)</f>
        <v>3630168.054</v>
      </c>
      <c r="AD38" s="104">
        <f t="shared" si="7"/>
        <v>2104.255198759457</v>
      </c>
      <c r="AE38" s="102">
        <v>80229</v>
      </c>
      <c r="AF38" s="103">
        <f>VLOOKUP($E38,'Population All (2014)'!$D$11:$H$187,AF$10,0)</f>
        <v>3600702.0810000002</v>
      </c>
      <c r="AG38" s="104">
        <f t="shared" si="8"/>
        <v>2228.1487941851192</v>
      </c>
      <c r="AH38" s="102">
        <v>80502</v>
      </c>
      <c r="AI38" s="103">
        <f>VLOOKUP($E38,'Population All (2014)'!$D$11:$H$187,AI$10,0)</f>
        <v>3600702.0810000002</v>
      </c>
      <c r="AJ38" s="104">
        <f t="shared" si="9"/>
        <v>2235.7306488861941</v>
      </c>
      <c r="AK38" s="102">
        <v>84252</v>
      </c>
      <c r="AL38" s="103">
        <f>VLOOKUP($E38,'Population All (2014)'!$D$11:$H$187,AL$10,0)</f>
        <v>3600702.0810000002</v>
      </c>
      <c r="AM38" s="104">
        <f t="shared" si="10"/>
        <v>2339.8770046701898</v>
      </c>
      <c r="AN38" s="102">
        <v>83112.363297742791</v>
      </c>
      <c r="AO38" s="103">
        <f>VLOOKUP($E38,'Population All (2014)'!$D$11:$H$187,AO$10,0)</f>
        <v>3630168.054</v>
      </c>
      <c r="AP38" s="104">
        <f t="shared" si="11"/>
        <v>2289.4907910988627</v>
      </c>
      <c r="AQ38" s="84">
        <f t="shared" si="12"/>
        <v>-33.335248695410428</v>
      </c>
      <c r="AR38" s="85">
        <f t="shared" si="13"/>
        <v>-1.5188191618332954E-2</v>
      </c>
      <c r="AS38" s="105">
        <f t="shared" si="14"/>
        <v>-59.092284027202368</v>
      </c>
      <c r="AT38" s="85">
        <f t="shared" si="15"/>
        <v>-2.7243312357454526E-2</v>
      </c>
      <c r="AU38" s="84">
        <f t="shared" si="16"/>
        <v>-58.878220116879675</v>
      </c>
      <c r="AV38" s="85">
        <f t="shared" si="17"/>
        <v>-2.7047409984592541E-2</v>
      </c>
      <c r="AW38" s="105">
        <f t="shared" si="18"/>
        <v>-96.641045117187332</v>
      </c>
      <c r="AX38" s="85">
        <f t="shared" si="19"/>
        <v>-4.5178586697307552E-2</v>
      </c>
      <c r="AY38" s="84">
        <f t="shared" si="20"/>
        <v>-62.367114006156953</v>
      </c>
      <c r="AZ38" s="85">
        <f t="shared" si="21"/>
        <v>-2.7383904790847315E-2</v>
      </c>
      <c r="BA38" s="105">
        <f t="shared" si="22"/>
        <v>-122.46518118486938</v>
      </c>
      <c r="BB38" s="85">
        <f t="shared" si="23"/>
        <v>-5.5228884363202779E-2</v>
      </c>
      <c r="BC38" s="84">
        <f t="shared" si="24"/>
        <v>-132.35090083969681</v>
      </c>
      <c r="BD38" s="85">
        <f t="shared" si="25"/>
        <v>-6.1354806629530051E-2</v>
      </c>
      <c r="BE38" s="105">
        <f t="shared" si="26"/>
        <v>-185.23559233940568</v>
      </c>
      <c r="BF38" s="85">
        <f t="shared" si="27"/>
        <v>-8.8029052963067178E-2</v>
      </c>
    </row>
    <row r="39" spans="2:58" s="40" customFormat="1" ht="16.5" customHeight="1">
      <c r="B39" s="63" t="s">
        <v>26</v>
      </c>
      <c r="C39" s="35"/>
      <c r="D39" s="66" t="s">
        <v>68</v>
      </c>
      <c r="E39" s="78" t="s">
        <v>67</v>
      </c>
      <c r="F39" s="79" t="s">
        <v>68</v>
      </c>
      <c r="G39" s="102">
        <v>64551</v>
      </c>
      <c r="H39" s="103">
        <f>VLOOKUP($E39,'Population All (2014)'!$D$11:$H$187,H$10,0)</f>
        <v>2699384</v>
      </c>
      <c r="I39" s="104">
        <f t="shared" si="0"/>
        <v>2391.3233537725646</v>
      </c>
      <c r="J39" s="102">
        <v>64762</v>
      </c>
      <c r="K39" s="103">
        <f>VLOOKUP($E39,'Population All (2014)'!$D$11:$H$187,K$10,0)</f>
        <v>2699384</v>
      </c>
      <c r="L39" s="104">
        <f t="shared" si="1"/>
        <v>2399.1399519297738</v>
      </c>
      <c r="M39" s="102">
        <v>66948</v>
      </c>
      <c r="N39" s="103">
        <f>VLOOKUP($E39,'Population All (2014)'!$D$11:$H$187,N$10,0)</f>
        <v>2699384</v>
      </c>
      <c r="O39" s="104">
        <f t="shared" si="2"/>
        <v>2480.1213906580169</v>
      </c>
      <c r="P39" s="102">
        <v>65253</v>
      </c>
      <c r="Q39" s="103">
        <f>VLOOKUP($E39,'Population All (2014)'!$D$11:$H$187,Q$10,0)</f>
        <v>2718197.3560000001</v>
      </c>
      <c r="R39" s="104">
        <f t="shared" si="3"/>
        <v>2400.5983177036096</v>
      </c>
      <c r="S39" s="102">
        <v>66062</v>
      </c>
      <c r="T39" s="103">
        <f>VLOOKUP($E39,'Population All (2014)'!$D$11:$H$187,T$10,0)</f>
        <v>2718197.3560000001</v>
      </c>
      <c r="U39" s="104">
        <f t="shared" si="4"/>
        <v>2430.360689380348</v>
      </c>
      <c r="V39" s="102">
        <v>64976</v>
      </c>
      <c r="W39" s="103">
        <f>VLOOKUP($E39,'Population All (2014)'!$D$11:$H$187,W$10,0)</f>
        <v>2718197.3560000001</v>
      </c>
      <c r="X39" s="104">
        <f t="shared" si="5"/>
        <v>2390.4077405040339</v>
      </c>
      <c r="Y39" s="102">
        <v>65387</v>
      </c>
      <c r="Z39" s="103">
        <f>VLOOKUP($E39,'Population All (2014)'!$D$11:$H$187,Z$10,0)</f>
        <v>2718197.3560000001</v>
      </c>
      <c r="AA39" s="104">
        <f t="shared" si="6"/>
        <v>2405.5280554102633</v>
      </c>
      <c r="AB39" s="102">
        <v>62318</v>
      </c>
      <c r="AC39" s="103">
        <f>VLOOKUP($E39,'Population All (2014)'!$D$11:$H$187,AC$10,0)</f>
        <v>2736809.4439999997</v>
      </c>
      <c r="AD39" s="104">
        <f t="shared" si="7"/>
        <v>2277.0310200668837</v>
      </c>
      <c r="AE39" s="102">
        <v>64833</v>
      </c>
      <c r="AF39" s="103">
        <f>VLOOKUP($E39,'Population All (2014)'!$D$11:$H$187,AF$10,0)</f>
        <v>2718197.3560000001</v>
      </c>
      <c r="AG39" s="104">
        <f t="shared" si="8"/>
        <v>2385.1469010111123</v>
      </c>
      <c r="AH39" s="102">
        <v>65669</v>
      </c>
      <c r="AI39" s="103">
        <f>VLOOKUP($E39,'Population All (2014)'!$D$11:$H$187,AI$10,0)</f>
        <v>2718197.3560000001</v>
      </c>
      <c r="AJ39" s="104">
        <f t="shared" si="9"/>
        <v>2415.9025780466541</v>
      </c>
      <c r="AK39" s="102">
        <v>69405</v>
      </c>
      <c r="AL39" s="103">
        <f>VLOOKUP($E39,'Population All (2014)'!$D$11:$H$187,AL$10,0)</f>
        <v>2718197.3560000001</v>
      </c>
      <c r="AM39" s="104">
        <f t="shared" si="10"/>
        <v>2553.3466084351526</v>
      </c>
      <c r="AN39" s="102">
        <v>70022</v>
      </c>
      <c r="AO39" s="103">
        <f>VLOOKUP($E39,'Population All (2014)'!$D$11:$H$187,AO$10,0)</f>
        <v>2736809.4439999997</v>
      </c>
      <c r="AP39" s="104">
        <f t="shared" si="11"/>
        <v>2558.5266871068284</v>
      </c>
      <c r="AQ39" s="84">
        <f t="shared" si="12"/>
        <v>6.1764527614523104</v>
      </c>
      <c r="AR39" s="85">
        <f t="shared" si="13"/>
        <v>2.5828597172809381E-3</v>
      </c>
      <c r="AS39" s="105">
        <f t="shared" si="14"/>
        <v>45.213788369235772</v>
      </c>
      <c r="AT39" s="85">
        <f t="shared" si="15"/>
        <v>1.86037358844722E-2</v>
      </c>
      <c r="AU39" s="84">
        <f t="shared" si="16"/>
        <v>-16.762626116880256</v>
      </c>
      <c r="AV39" s="85">
        <f t="shared" si="17"/>
        <v>-6.9869313390396662E-3</v>
      </c>
      <c r="AW39" s="105">
        <f t="shared" si="18"/>
        <v>-25.494837542620189</v>
      </c>
      <c r="AX39" s="85">
        <f t="shared" si="19"/>
        <v>-1.0665476483624684E-2</v>
      </c>
      <c r="AY39" s="84">
        <f t="shared" si="20"/>
        <v>-73.22521777713564</v>
      </c>
      <c r="AZ39" s="85">
        <f t="shared" si="21"/>
        <v>-2.9524852312857067E-2</v>
      </c>
      <c r="BA39" s="105">
        <f t="shared" si="22"/>
        <v>-147.8185530248893</v>
      </c>
      <c r="BB39" s="85">
        <f t="shared" si="23"/>
        <v>-6.1449523605609672E-2</v>
      </c>
      <c r="BC39" s="84">
        <f t="shared" si="24"/>
        <v>-157.92836940321877</v>
      </c>
      <c r="BD39" s="85">
        <f t="shared" si="25"/>
        <v>-6.5787086593600386E-2</v>
      </c>
      <c r="BE39" s="105">
        <f t="shared" si="26"/>
        <v>-281.49566703994469</v>
      </c>
      <c r="BF39" s="85">
        <f t="shared" si="27"/>
        <v>-0.12362399306781348</v>
      </c>
    </row>
    <row r="40" spans="2:58" s="40" customFormat="1" ht="16.5" customHeight="1">
      <c r="B40" s="63" t="s">
        <v>24</v>
      </c>
      <c r="C40" s="64" t="s">
        <v>40</v>
      </c>
      <c r="D40" s="66" t="s">
        <v>70</v>
      </c>
      <c r="E40" s="78" t="s">
        <v>69</v>
      </c>
      <c r="F40" s="79" t="s">
        <v>70</v>
      </c>
      <c r="G40" s="102">
        <v>183877.84302963183</v>
      </c>
      <c r="H40" s="103">
        <f>VLOOKUP($E40,'Population All (2014)'!$D$11:$H$187,H$10,0)</f>
        <v>8538689</v>
      </c>
      <c r="I40" s="104">
        <f t="shared" si="0"/>
        <v>2153.4669201516981</v>
      </c>
      <c r="J40" s="102">
        <v>182746.07679246276</v>
      </c>
      <c r="K40" s="103">
        <f>VLOOKUP($E40,'Population All (2014)'!$D$11:$H$187,K$10,0)</f>
        <v>8538689</v>
      </c>
      <c r="L40" s="104">
        <f t="shared" si="1"/>
        <v>2140.2123533538083</v>
      </c>
      <c r="M40" s="102">
        <v>189785.60009631352</v>
      </c>
      <c r="N40" s="103">
        <f>VLOOKUP($E40,'Population All (2014)'!$D$11:$H$187,N$10,0)</f>
        <v>8538689</v>
      </c>
      <c r="O40" s="104">
        <f t="shared" si="2"/>
        <v>2222.6550246333309</v>
      </c>
      <c r="P40" s="102">
        <v>181616.1831427888</v>
      </c>
      <c r="Q40" s="103">
        <f>VLOOKUP($E40,'Population All (2014)'!$D$11:$H$187,Q$10,0)</f>
        <v>8697366.8169999998</v>
      </c>
      <c r="R40" s="104">
        <f t="shared" si="3"/>
        <v>2088.1743516646802</v>
      </c>
      <c r="S40" s="102">
        <v>182236.76855030528</v>
      </c>
      <c r="T40" s="103">
        <f>VLOOKUP($E40,'Population All (2014)'!$D$11:$H$187,T$10,0)</f>
        <v>8697366.8169999998</v>
      </c>
      <c r="U40" s="104">
        <f t="shared" si="4"/>
        <v>2095.3096768794735</v>
      </c>
      <c r="V40" s="102">
        <v>181271.12020984158</v>
      </c>
      <c r="W40" s="103">
        <f>VLOOKUP($E40,'Population All (2014)'!$D$11:$H$187,W$10,0)</f>
        <v>8697366.8169999998</v>
      </c>
      <c r="X40" s="104">
        <f t="shared" si="5"/>
        <v>2084.2069102515766</v>
      </c>
      <c r="Y40" s="102">
        <v>186915.55302660685</v>
      </c>
      <c r="Z40" s="103">
        <f>VLOOKUP($E40,'Population All (2014)'!$D$11:$H$187,Z$10,0)</f>
        <v>8697366.8169999998</v>
      </c>
      <c r="AA40" s="104">
        <f t="shared" si="6"/>
        <v>2149.1050907644712</v>
      </c>
      <c r="AB40" s="102">
        <v>178579</v>
      </c>
      <c r="AC40" s="103">
        <f>VLOOKUP($E40,'Population All (2014)'!$D$11:$H$187,AC$10,0)</f>
        <v>8832369.5420000013</v>
      </c>
      <c r="AD40" s="104">
        <f t="shared" si="7"/>
        <v>2021.8696596741647</v>
      </c>
      <c r="AE40" s="102">
        <v>184529</v>
      </c>
      <c r="AF40" s="103">
        <f>VLOOKUP($E40,'Population All (2014)'!$D$11:$H$187,AF$10,0)</f>
        <v>8697366.8169999998</v>
      </c>
      <c r="AG40" s="104">
        <f t="shared" si="8"/>
        <v>2121.6651416761788</v>
      </c>
      <c r="AH40" s="102">
        <v>182647</v>
      </c>
      <c r="AI40" s="103">
        <f>VLOOKUP($E40,'Population All (2014)'!$D$11:$H$187,AI$10,0)</f>
        <v>8697366.8169999998</v>
      </c>
      <c r="AJ40" s="104">
        <f t="shared" si="9"/>
        <v>2100.0264084871701</v>
      </c>
      <c r="AK40" s="102">
        <v>187176</v>
      </c>
      <c r="AL40" s="103">
        <f>VLOOKUP($E40,'Population All (2014)'!$D$11:$H$187,AL$10,0)</f>
        <v>8697366.8169999998</v>
      </c>
      <c r="AM40" s="104">
        <f t="shared" si="10"/>
        <v>2152.0996404813359</v>
      </c>
      <c r="AN40" s="102">
        <v>187971</v>
      </c>
      <c r="AO40" s="103">
        <f>VLOOKUP($E40,'Population All (2014)'!$D$11:$H$187,AO$10,0)</f>
        <v>8832369.5420000013</v>
      </c>
      <c r="AP40" s="104">
        <f t="shared" si="11"/>
        <v>2128.2057901467274</v>
      </c>
      <c r="AQ40" s="84">
        <f t="shared" si="12"/>
        <v>31.801778475519313</v>
      </c>
      <c r="AR40" s="85">
        <f t="shared" si="13"/>
        <v>1.4767711627202093E-2</v>
      </c>
      <c r="AS40" s="105">
        <f t="shared" si="14"/>
        <v>-26.355464796705292</v>
      </c>
      <c r="AT40" s="85">
        <f t="shared" si="15"/>
        <v>-1.2578314836953484E-2</v>
      </c>
      <c r="AU40" s="84">
        <f t="shared" si="16"/>
        <v>40.185944866638238</v>
      </c>
      <c r="AV40" s="85">
        <f t="shared" si="17"/>
        <v>1.8776615695944875E-2</v>
      </c>
      <c r="AW40" s="105">
        <f t="shared" si="18"/>
        <v>-15.819498235593528</v>
      </c>
      <c r="AX40" s="85">
        <f t="shared" si="19"/>
        <v>-7.59017646366215E-3</v>
      </c>
      <c r="AY40" s="84">
        <f t="shared" si="20"/>
        <v>70.555384151994986</v>
      </c>
      <c r="AZ40" s="85">
        <f t="shared" si="21"/>
        <v>3.1743740423071022E-2</v>
      </c>
      <c r="BA40" s="105">
        <f t="shared" si="22"/>
        <v>-2.9945497168646398</v>
      </c>
      <c r="BB40" s="85">
        <f t="shared" si="23"/>
        <v>-1.3933938036503513E-3</v>
      </c>
      <c r="BC40" s="84">
        <f t="shared" si="24"/>
        <v>-40.031438482047179</v>
      </c>
      <c r="BD40" s="85">
        <f t="shared" si="25"/>
        <v>-1.9170544092802572E-2</v>
      </c>
      <c r="BE40" s="105">
        <f t="shared" si="26"/>
        <v>-106.33613047256267</v>
      </c>
      <c r="BF40" s="85">
        <f t="shared" si="27"/>
        <v>-5.259297005806958E-2</v>
      </c>
    </row>
    <row r="41" spans="2:58" s="40" customFormat="1" ht="16.5" customHeight="1">
      <c r="B41" s="63" t="s">
        <v>24</v>
      </c>
      <c r="C41" s="64" t="s">
        <v>40</v>
      </c>
      <c r="D41" s="66" t="s">
        <v>70</v>
      </c>
      <c r="E41" s="78" t="s">
        <v>71</v>
      </c>
      <c r="F41" s="79" t="s">
        <v>72</v>
      </c>
      <c r="G41" s="102">
        <v>4772.1602562418921</v>
      </c>
      <c r="H41" s="103">
        <f>VLOOKUP($E41,'Population All (2014)'!$D$11:$H$187,H$10,0)</f>
        <v>198294</v>
      </c>
      <c r="I41" s="104">
        <f t="shared" si="0"/>
        <v>2406.6084986141245</v>
      </c>
      <c r="J41" s="102">
        <v>4866.3983732147462</v>
      </c>
      <c r="K41" s="103">
        <f>VLOOKUP($E41,'Population All (2014)'!$D$11:$H$187,K$10,0)</f>
        <v>198294</v>
      </c>
      <c r="L41" s="104">
        <f t="shared" si="1"/>
        <v>2454.1329405906113</v>
      </c>
      <c r="M41" s="102">
        <v>4759.474642346413</v>
      </c>
      <c r="N41" s="103">
        <f>VLOOKUP($E41,'Population All (2014)'!$D$11:$H$187,N$10,0)</f>
        <v>198294</v>
      </c>
      <c r="O41" s="104">
        <f t="shared" si="2"/>
        <v>2400.2111220442439</v>
      </c>
      <c r="P41" s="102">
        <v>4697.7594937919303</v>
      </c>
      <c r="Q41" s="103">
        <f>VLOOKUP($E41,'Population All (2014)'!$D$11:$H$187,Q$10,0)</f>
        <v>202753.30100000001</v>
      </c>
      <c r="R41" s="104">
        <f t="shared" si="3"/>
        <v>2316.9829889930766</v>
      </c>
      <c r="S41" s="102">
        <v>4652.8562498358451</v>
      </c>
      <c r="T41" s="103">
        <f>VLOOKUP($E41,'Population All (2014)'!$D$11:$H$187,T$10,0)</f>
        <v>202753.30100000001</v>
      </c>
      <c r="U41" s="104">
        <f t="shared" si="4"/>
        <v>2294.8362502052901</v>
      </c>
      <c r="V41" s="102">
        <v>4744.7384138843772</v>
      </c>
      <c r="W41" s="103">
        <f>VLOOKUP($E41,'Population All (2014)'!$D$11:$H$187,W$10,0)</f>
        <v>202753.30100000001</v>
      </c>
      <c r="X41" s="104">
        <f t="shared" si="5"/>
        <v>2340.1534724627627</v>
      </c>
      <c r="Y41" s="102">
        <v>4640.4877762877531</v>
      </c>
      <c r="Z41" s="103">
        <f>VLOOKUP($E41,'Population All (2014)'!$D$11:$H$187,Z$10,0)</f>
        <v>202753.30100000001</v>
      </c>
      <c r="AA41" s="104">
        <f t="shared" si="6"/>
        <v>2288.7359926572799</v>
      </c>
      <c r="AB41" s="102">
        <v>4580</v>
      </c>
      <c r="AC41" s="103">
        <f>VLOOKUP($E41,'Population All (2014)'!$D$11:$H$187,AC$10,0)</f>
        <v>206934.19699999999</v>
      </c>
      <c r="AD41" s="104">
        <f t="shared" si="7"/>
        <v>2213.2639584940139</v>
      </c>
      <c r="AE41" s="102">
        <v>4981</v>
      </c>
      <c r="AF41" s="103">
        <f>VLOOKUP($E41,'Population All (2014)'!$D$11:$H$187,AF$10,0)</f>
        <v>202753.30100000001</v>
      </c>
      <c r="AG41" s="104">
        <f t="shared" si="8"/>
        <v>2456.680101104741</v>
      </c>
      <c r="AH41" s="102">
        <v>5030</v>
      </c>
      <c r="AI41" s="103">
        <f>VLOOKUP($E41,'Population All (2014)'!$D$11:$H$187,AI$10,0)</f>
        <v>202753.30100000001</v>
      </c>
      <c r="AJ41" s="104">
        <f t="shared" si="9"/>
        <v>2480.8474018383554</v>
      </c>
      <c r="AK41" s="102">
        <v>5221</v>
      </c>
      <c r="AL41" s="103">
        <f>VLOOKUP($E41,'Population All (2014)'!$D$11:$H$187,AL$10,0)</f>
        <v>202753.30100000001</v>
      </c>
      <c r="AM41" s="104">
        <f t="shared" si="10"/>
        <v>2575.0505536775454</v>
      </c>
      <c r="AN41" s="102">
        <v>4790</v>
      </c>
      <c r="AO41" s="103">
        <f>VLOOKUP($E41,'Population All (2014)'!$D$11:$H$187,AO$10,0)</f>
        <v>206934.19699999999</v>
      </c>
      <c r="AP41" s="104">
        <f t="shared" si="11"/>
        <v>2314.7454937088046</v>
      </c>
      <c r="AQ41" s="84">
        <f t="shared" si="12"/>
        <v>-50.071602490616442</v>
      </c>
      <c r="AR41" s="85">
        <f t="shared" si="13"/>
        <v>-2.0805877864825458E-2</v>
      </c>
      <c r="AS41" s="105">
        <f t="shared" si="14"/>
        <v>-161.8438508994509</v>
      </c>
      <c r="AT41" s="85">
        <f t="shared" si="15"/>
        <v>-7.0525228492870795E-2</v>
      </c>
      <c r="AU41" s="84">
        <f t="shared" si="16"/>
        <v>-26.714461247744111</v>
      </c>
      <c r="AV41" s="85">
        <f t="shared" si="17"/>
        <v>-1.0885498827669463E-2</v>
      </c>
      <c r="AW41" s="105">
        <f t="shared" si="18"/>
        <v>-140.69392937559269</v>
      </c>
      <c r="AX41" s="85">
        <f t="shared" si="19"/>
        <v>-6.0121667673157901E-2</v>
      </c>
      <c r="AY41" s="84">
        <f t="shared" si="20"/>
        <v>-174.8394316333015</v>
      </c>
      <c r="AZ41" s="85">
        <f t="shared" si="21"/>
        <v>-7.2843355331339316E-2</v>
      </c>
      <c r="BA41" s="105">
        <f t="shared" si="22"/>
        <v>-286.3145610202655</v>
      </c>
      <c r="BB41" s="85">
        <f t="shared" si="23"/>
        <v>-0.125097242293921</v>
      </c>
      <c r="BC41" s="84">
        <f t="shared" si="24"/>
        <v>2.2374952842719722</v>
      </c>
      <c r="BD41" s="85">
        <f t="shared" si="25"/>
        <v>9.6569344483808726E-4</v>
      </c>
      <c r="BE41" s="105">
        <f t="shared" si="26"/>
        <v>-101.48153521479071</v>
      </c>
      <c r="BF41" s="85">
        <f t="shared" si="27"/>
        <v>-4.5851528384279333E-2</v>
      </c>
    </row>
    <row r="42" spans="2:58" s="40" customFormat="1" ht="16.5" customHeight="1">
      <c r="B42" s="63" t="s">
        <v>24</v>
      </c>
      <c r="C42" s="64" t="s">
        <v>40</v>
      </c>
      <c r="D42" s="66" t="s">
        <v>70</v>
      </c>
      <c r="E42" s="78" t="s">
        <v>73</v>
      </c>
      <c r="F42" s="79" t="s">
        <v>74</v>
      </c>
      <c r="G42" s="102">
        <v>7590</v>
      </c>
      <c r="H42" s="103">
        <f>VLOOKUP($E42,'Population All (2014)'!$D$11:$H$187,H$10,0)</f>
        <v>374915</v>
      </c>
      <c r="I42" s="104">
        <f t="shared" si="0"/>
        <v>2024.4588773455318</v>
      </c>
      <c r="J42" s="102">
        <v>7407</v>
      </c>
      <c r="K42" s="103">
        <f>VLOOKUP($E42,'Population All (2014)'!$D$11:$H$187,K$10,0)</f>
        <v>374915</v>
      </c>
      <c r="L42" s="104">
        <f t="shared" si="1"/>
        <v>1975.6478135043942</v>
      </c>
      <c r="M42" s="102">
        <v>7637</v>
      </c>
      <c r="N42" s="103">
        <f>VLOOKUP($E42,'Population All (2014)'!$D$11:$H$187,N$10,0)</f>
        <v>374915</v>
      </c>
      <c r="O42" s="104">
        <f t="shared" si="2"/>
        <v>2036.9950522118347</v>
      </c>
      <c r="P42" s="102">
        <v>7372</v>
      </c>
      <c r="Q42" s="103">
        <f>VLOOKUP($E42,'Population All (2014)'!$D$11:$H$187,Q$10,0)</f>
        <v>382031.45799999998</v>
      </c>
      <c r="R42" s="104">
        <f t="shared" si="3"/>
        <v>1929.6840209425895</v>
      </c>
      <c r="S42" s="102">
        <v>7442</v>
      </c>
      <c r="T42" s="103">
        <f>VLOOKUP($E42,'Population All (2014)'!$D$11:$H$187,T$10,0)</f>
        <v>382031.45799999998</v>
      </c>
      <c r="U42" s="104">
        <f t="shared" si="4"/>
        <v>1948.0071193508888</v>
      </c>
      <c r="V42" s="102">
        <v>7262</v>
      </c>
      <c r="W42" s="103">
        <f>VLOOKUP($E42,'Population All (2014)'!$D$11:$H$187,W$10,0)</f>
        <v>382031.45799999998</v>
      </c>
      <c r="X42" s="104">
        <f t="shared" si="5"/>
        <v>1900.8905805866912</v>
      </c>
      <c r="Y42" s="102">
        <v>7488</v>
      </c>
      <c r="Z42" s="103">
        <f>VLOOKUP($E42,'Population All (2014)'!$D$11:$H$187,Z$10,0)</f>
        <v>382031.45799999998</v>
      </c>
      <c r="AA42" s="104">
        <f t="shared" si="6"/>
        <v>1960.0480125906281</v>
      </c>
      <c r="AB42" s="102">
        <v>7597</v>
      </c>
      <c r="AC42" s="103">
        <f>VLOOKUP($E42,'Population All (2014)'!$D$11:$H$187,AC$10,0)</f>
        <v>388416.28899999999</v>
      </c>
      <c r="AD42" s="104">
        <f t="shared" si="7"/>
        <v>1955.891195901931</v>
      </c>
      <c r="AE42" s="102">
        <v>7836</v>
      </c>
      <c r="AF42" s="103">
        <f>VLOOKUP($E42,'Population All (2014)'!$D$11:$H$187,AF$10,0)</f>
        <v>382031.45799999998</v>
      </c>
      <c r="AG42" s="104">
        <f t="shared" si="8"/>
        <v>2051.1399875347438</v>
      </c>
      <c r="AH42" s="102">
        <v>7584</v>
      </c>
      <c r="AI42" s="103">
        <f>VLOOKUP($E42,'Population All (2014)'!$D$11:$H$187,AI$10,0)</f>
        <v>382031.45799999998</v>
      </c>
      <c r="AJ42" s="104">
        <f t="shared" si="9"/>
        <v>1985.1768332648671</v>
      </c>
      <c r="AK42" s="102">
        <v>7478</v>
      </c>
      <c r="AL42" s="103">
        <f>VLOOKUP($E42,'Population All (2014)'!$D$11:$H$187,AL$10,0)</f>
        <v>382031.45799999998</v>
      </c>
      <c r="AM42" s="104">
        <f t="shared" si="10"/>
        <v>1957.4304271037283</v>
      </c>
      <c r="AN42" s="102">
        <v>7152</v>
      </c>
      <c r="AO42" s="103">
        <f>VLOOKUP($E42,'Population All (2014)'!$D$11:$H$187,AO$10,0)</f>
        <v>388416.28899999999</v>
      </c>
      <c r="AP42" s="104">
        <f t="shared" si="11"/>
        <v>1841.3233951679097</v>
      </c>
      <c r="AQ42" s="84">
        <f t="shared" si="12"/>
        <v>-26.68111018921195</v>
      </c>
      <c r="AR42" s="85">
        <f t="shared" si="13"/>
        <v>-1.3179378691157309E-2</v>
      </c>
      <c r="AS42" s="105">
        <f t="shared" si="14"/>
        <v>-103.13286818385495</v>
      </c>
      <c r="AT42" s="85">
        <f t="shared" si="15"/>
        <v>-5.2942757323300074E-2</v>
      </c>
      <c r="AU42" s="84">
        <f t="shared" si="16"/>
        <v>-9.5290197604729201</v>
      </c>
      <c r="AV42" s="85">
        <f t="shared" si="17"/>
        <v>-4.8232380768161269E-3</v>
      </c>
      <c r="AW42" s="105">
        <f t="shared" si="18"/>
        <v>-84.28625267817597</v>
      </c>
      <c r="AX42" s="85">
        <f t="shared" si="19"/>
        <v>-4.4340402093087254E-2</v>
      </c>
      <c r="AY42" s="84">
        <f t="shared" si="20"/>
        <v>79.564625108106384</v>
      </c>
      <c r="AZ42" s="85">
        <f t="shared" si="21"/>
        <v>3.9059802831485801E-2</v>
      </c>
      <c r="BA42" s="105">
        <f t="shared" si="22"/>
        <v>2.6175854868997703</v>
      </c>
      <c r="BB42" s="85">
        <f t="shared" si="23"/>
        <v>1.3354700854700309E-3</v>
      </c>
      <c r="BC42" s="84">
        <f t="shared" si="24"/>
        <v>88.360625774679875</v>
      </c>
      <c r="BD42" s="85">
        <f t="shared" si="25"/>
        <v>4.5790204414668113E-2</v>
      </c>
      <c r="BE42" s="105">
        <f t="shared" si="26"/>
        <v>114.56780073402138</v>
      </c>
      <c r="BF42" s="85">
        <f t="shared" si="27"/>
        <v>5.8575753586942288E-2</v>
      </c>
    </row>
    <row r="43" spans="2:58" s="40" customFormat="1" ht="16.5" customHeight="1">
      <c r="B43" s="63" t="s">
        <v>20</v>
      </c>
      <c r="C43" s="64" t="s">
        <v>32</v>
      </c>
      <c r="D43" s="66" t="s">
        <v>46</v>
      </c>
      <c r="E43" s="78" t="s">
        <v>75</v>
      </c>
      <c r="F43" s="79" t="s">
        <v>76</v>
      </c>
      <c r="G43" s="102">
        <v>7762</v>
      </c>
      <c r="H43" s="103">
        <f>VLOOKUP($E43,'Population All (2014)'!$D$11:$H$187,H$10,0)</f>
        <v>237843</v>
      </c>
      <c r="I43" s="104">
        <f t="shared" si="0"/>
        <v>3263.4973490916277</v>
      </c>
      <c r="J43" s="102">
        <v>7481</v>
      </c>
      <c r="K43" s="103">
        <f>VLOOKUP($E43,'Population All (2014)'!$D$11:$H$187,K$10,0)</f>
        <v>237843</v>
      </c>
      <c r="L43" s="104">
        <f t="shared" si="1"/>
        <v>3145.3521861059603</v>
      </c>
      <c r="M43" s="102">
        <v>7823</v>
      </c>
      <c r="N43" s="103">
        <f>VLOOKUP($E43,'Population All (2014)'!$D$11:$H$187,N$10,0)</f>
        <v>237843</v>
      </c>
      <c r="O43" s="104">
        <f t="shared" si="2"/>
        <v>3289.1445197041749</v>
      </c>
      <c r="P43" s="102">
        <v>7864</v>
      </c>
      <c r="Q43" s="103">
        <f>VLOOKUP($E43,'Population All (2014)'!$D$11:$H$187,Q$10,0)</f>
        <v>239341.758</v>
      </c>
      <c r="R43" s="104">
        <f t="shared" si="3"/>
        <v>3285.6782141626954</v>
      </c>
      <c r="S43" s="102">
        <v>7704</v>
      </c>
      <c r="T43" s="103">
        <f>VLOOKUP($E43,'Population All (2014)'!$D$11:$H$187,T$10,0)</f>
        <v>239341.758</v>
      </c>
      <c r="U43" s="104">
        <f t="shared" si="4"/>
        <v>3218.8281996324267</v>
      </c>
      <c r="V43" s="102">
        <v>7128</v>
      </c>
      <c r="W43" s="103">
        <f>VLOOKUP($E43,'Population All (2014)'!$D$11:$H$187,W$10,0)</f>
        <v>239341.758</v>
      </c>
      <c r="X43" s="104">
        <f t="shared" si="5"/>
        <v>2978.1681473234603</v>
      </c>
      <c r="Y43" s="102">
        <v>7470</v>
      </c>
      <c r="Z43" s="103">
        <f>VLOOKUP($E43,'Population All (2014)'!$D$11:$H$187,Z$10,0)</f>
        <v>239341.758</v>
      </c>
      <c r="AA43" s="104">
        <f t="shared" si="6"/>
        <v>3121.0600533819093</v>
      </c>
      <c r="AB43" s="102">
        <v>7388</v>
      </c>
      <c r="AC43" s="103">
        <f>VLOOKUP($E43,'Population All (2014)'!$D$11:$H$187,AC$10,0)</f>
        <v>240970.247</v>
      </c>
      <c r="AD43" s="104">
        <f t="shared" si="7"/>
        <v>3065.9386758233268</v>
      </c>
      <c r="AE43" s="102">
        <v>8149</v>
      </c>
      <c r="AF43" s="103">
        <f>VLOOKUP($E43,'Population All (2014)'!$D$11:$H$187,AF$10,0)</f>
        <v>239341.758</v>
      </c>
      <c r="AG43" s="104">
        <f t="shared" si="8"/>
        <v>3404.7548025447363</v>
      </c>
      <c r="AH43" s="102">
        <v>8142</v>
      </c>
      <c r="AI43" s="103">
        <f>VLOOKUP($E43,'Population All (2014)'!$D$11:$H$187,AI$10,0)</f>
        <v>239341.758</v>
      </c>
      <c r="AJ43" s="104">
        <f t="shared" si="9"/>
        <v>3401.8301144090365</v>
      </c>
      <c r="AK43" s="102">
        <v>7952</v>
      </c>
      <c r="AL43" s="103">
        <f>VLOOKUP($E43,'Population All (2014)'!$D$11:$H$187,AL$10,0)</f>
        <v>239341.758</v>
      </c>
      <c r="AM43" s="104">
        <f t="shared" si="10"/>
        <v>3322.445722154343</v>
      </c>
      <c r="AN43" s="102">
        <v>8016</v>
      </c>
      <c r="AO43" s="103">
        <f>VLOOKUP($E43,'Population All (2014)'!$D$11:$H$187,AO$10,0)</f>
        <v>240970.247</v>
      </c>
      <c r="AP43" s="104">
        <f t="shared" si="11"/>
        <v>3326.5517630481577</v>
      </c>
      <c r="AQ43" s="84">
        <f t="shared" si="12"/>
        <v>-141.25745345310861</v>
      </c>
      <c r="AR43" s="85">
        <f t="shared" si="13"/>
        <v>-4.3284071761978501E-2</v>
      </c>
      <c r="AS43" s="105">
        <f t="shared" si="14"/>
        <v>-185.92660291230959</v>
      </c>
      <c r="AT43" s="85">
        <f t="shared" si="15"/>
        <v>-5.7762201453790366E-2</v>
      </c>
      <c r="AU43" s="84">
        <f t="shared" si="16"/>
        <v>-256.47792830307617</v>
      </c>
      <c r="AV43" s="85">
        <f t="shared" si="17"/>
        <v>-8.1541879296068112E-2</v>
      </c>
      <c r="AW43" s="105">
        <f t="shared" si="18"/>
        <v>-423.66196708557618</v>
      </c>
      <c r="AX43" s="85">
        <f t="shared" si="19"/>
        <v>-0.14225589225589216</v>
      </c>
      <c r="AY43" s="84">
        <f t="shared" si="20"/>
        <v>-33.301202450168148</v>
      </c>
      <c r="AZ43" s="85">
        <f t="shared" si="21"/>
        <v>-1.0124578671040959E-2</v>
      </c>
      <c r="BA43" s="105">
        <f t="shared" si="22"/>
        <v>-201.38566877243375</v>
      </c>
      <c r="BB43" s="85">
        <f t="shared" si="23"/>
        <v>-6.4524765729585001E-2</v>
      </c>
      <c r="BC43" s="84">
        <f t="shared" si="24"/>
        <v>-40.873548885462242</v>
      </c>
      <c r="BD43" s="85">
        <f t="shared" si="25"/>
        <v>-1.2439912316817743E-2</v>
      </c>
      <c r="BE43" s="105">
        <f t="shared" si="26"/>
        <v>-260.61308722483091</v>
      </c>
      <c r="BF43" s="85">
        <f t="shared" si="27"/>
        <v>-8.5002707092582633E-2</v>
      </c>
    </row>
    <row r="44" spans="2:58" s="40" customFormat="1" ht="16.5" customHeight="1">
      <c r="B44" s="63" t="s">
        <v>26</v>
      </c>
      <c r="C44" s="64" t="s">
        <v>44</v>
      </c>
      <c r="D44" s="66" t="s">
        <v>66</v>
      </c>
      <c r="E44" s="78" t="s">
        <v>77</v>
      </c>
      <c r="F44" s="79" t="s">
        <v>78</v>
      </c>
      <c r="G44" s="102">
        <v>3525.860809665593</v>
      </c>
      <c r="H44" s="103">
        <f>VLOOKUP($E44,'Population All (2014)'!$D$11:$H$187,H$10,0)</f>
        <v>182021</v>
      </c>
      <c r="I44" s="104">
        <f t="shared" si="0"/>
        <v>1937.0626519278508</v>
      </c>
      <c r="J44" s="102">
        <v>3480.2940167053407</v>
      </c>
      <c r="K44" s="103">
        <f>VLOOKUP($E44,'Population All (2014)'!$D$11:$H$187,K$10,0)</f>
        <v>182021</v>
      </c>
      <c r="L44" s="104">
        <f t="shared" si="1"/>
        <v>1912.0288410157843</v>
      </c>
      <c r="M44" s="102">
        <v>3932.1450465547955</v>
      </c>
      <c r="N44" s="103">
        <f>VLOOKUP($E44,'Population All (2014)'!$D$11:$H$187,N$10,0)</f>
        <v>182021</v>
      </c>
      <c r="O44" s="104">
        <f t="shared" si="2"/>
        <v>2160.269994426355</v>
      </c>
      <c r="P44" s="102">
        <v>3631</v>
      </c>
      <c r="Q44" s="103">
        <f>VLOOKUP($E44,'Population All (2014)'!$D$11:$H$187,Q$10,0)</f>
        <v>183509.98</v>
      </c>
      <c r="R44" s="104">
        <f t="shared" si="3"/>
        <v>1978.6389819234896</v>
      </c>
      <c r="S44" s="102">
        <v>3548.5088866768901</v>
      </c>
      <c r="T44" s="103">
        <f>VLOOKUP($E44,'Population All (2014)'!$D$11:$H$187,T$10,0)</f>
        <v>183509.98</v>
      </c>
      <c r="U44" s="104">
        <f t="shared" si="4"/>
        <v>1933.6871415259759</v>
      </c>
      <c r="V44" s="102">
        <v>3500.4898647200926</v>
      </c>
      <c r="W44" s="103">
        <f>VLOOKUP($E44,'Population All (2014)'!$D$11:$H$187,W$10,0)</f>
        <v>183509.98</v>
      </c>
      <c r="X44" s="104">
        <f t="shared" si="5"/>
        <v>1907.5201603313851</v>
      </c>
      <c r="Y44" s="102">
        <v>3965.3936725759845</v>
      </c>
      <c r="Z44" s="103">
        <f>VLOOKUP($E44,'Population All (2014)'!$D$11:$H$187,Z$10,0)</f>
        <v>183509.98</v>
      </c>
      <c r="AA44" s="104">
        <f t="shared" si="6"/>
        <v>2160.8599557233802</v>
      </c>
      <c r="AB44" s="102">
        <v>3740</v>
      </c>
      <c r="AC44" s="103">
        <f>VLOOKUP($E44,'Population All (2014)'!$D$11:$H$187,AC$10,0)</f>
        <v>184740.26500000001</v>
      </c>
      <c r="AD44" s="104">
        <f t="shared" si="7"/>
        <v>2024.4639142419762</v>
      </c>
      <c r="AE44" s="102">
        <v>3792</v>
      </c>
      <c r="AF44" s="103">
        <f>VLOOKUP($E44,'Population All (2014)'!$D$11:$H$187,AF$10,0)</f>
        <v>183509.98</v>
      </c>
      <c r="AG44" s="104">
        <f t="shared" si="8"/>
        <v>2066.3726299790342</v>
      </c>
      <c r="AH44" s="102">
        <v>3792</v>
      </c>
      <c r="AI44" s="103">
        <f>VLOOKUP($E44,'Population All (2014)'!$D$11:$H$187,AI$10,0)</f>
        <v>183509.98</v>
      </c>
      <c r="AJ44" s="104">
        <f t="shared" si="9"/>
        <v>2066.3726299790342</v>
      </c>
      <c r="AK44" s="102">
        <v>3989</v>
      </c>
      <c r="AL44" s="103">
        <f>VLOOKUP($E44,'Population All (2014)'!$D$11:$H$187,AL$10,0)</f>
        <v>183509.98</v>
      </c>
      <c r="AM44" s="104">
        <f t="shared" si="10"/>
        <v>2173.7237397115946</v>
      </c>
      <c r="AN44" s="102">
        <v>3922</v>
      </c>
      <c r="AO44" s="103">
        <f>VLOOKUP($E44,'Population All (2014)'!$D$11:$H$187,AO$10,0)</f>
        <v>184740.26500000001</v>
      </c>
      <c r="AP44" s="104">
        <f t="shared" si="11"/>
        <v>2122.980607394928</v>
      </c>
      <c r="AQ44" s="84">
        <f t="shared" si="12"/>
        <v>-129.30997805118341</v>
      </c>
      <c r="AR44" s="85">
        <f t="shared" si="13"/>
        <v>-6.6755702466561095E-2</v>
      </c>
      <c r="AS44" s="105">
        <f t="shared" si="14"/>
        <v>-132.68548845305827</v>
      </c>
      <c r="AT44" s="85">
        <f t="shared" si="15"/>
        <v>-6.8617867701364063E-2</v>
      </c>
      <c r="AU44" s="84">
        <f t="shared" si="16"/>
        <v>-154.34378896324984</v>
      </c>
      <c r="AV44" s="85">
        <f t="shared" si="17"/>
        <v>-8.0722521361787175E-2</v>
      </c>
      <c r="AW44" s="105">
        <f t="shared" si="18"/>
        <v>-158.85246964764906</v>
      </c>
      <c r="AX44" s="85">
        <f t="shared" si="19"/>
        <v>-8.3276954525110927E-2</v>
      </c>
      <c r="AY44" s="84">
        <f t="shared" si="20"/>
        <v>-13.45374528523962</v>
      </c>
      <c r="AZ44" s="85">
        <f t="shared" si="21"/>
        <v>-6.2278073203586625E-3</v>
      </c>
      <c r="BA44" s="105">
        <f t="shared" si="22"/>
        <v>-12.863783988214436</v>
      </c>
      <c r="BB44" s="85">
        <f t="shared" si="23"/>
        <v>-5.9530854621756791E-3</v>
      </c>
      <c r="BC44" s="84">
        <f t="shared" si="24"/>
        <v>-144.34162547143842</v>
      </c>
      <c r="BD44" s="85">
        <f t="shared" si="25"/>
        <v>-7.2949955393641311E-2</v>
      </c>
      <c r="BE44" s="105">
        <f t="shared" si="26"/>
        <v>-98.516693152951802</v>
      </c>
      <c r="BF44" s="85">
        <f t="shared" si="27"/>
        <v>-4.8663101604278086E-2</v>
      </c>
    </row>
    <row r="45" spans="2:58" s="40" customFormat="1" ht="16.5" customHeight="1">
      <c r="B45" s="63" t="s">
        <v>22</v>
      </c>
      <c r="C45" s="64" t="s">
        <v>38</v>
      </c>
      <c r="D45" s="66" t="s">
        <v>58</v>
      </c>
      <c r="E45" s="78" t="s">
        <v>79</v>
      </c>
      <c r="F45" s="79" t="s">
        <v>80</v>
      </c>
      <c r="G45" s="102">
        <v>3618</v>
      </c>
      <c r="H45" s="103">
        <f>VLOOKUP($E45,'Population All (2014)'!$D$11:$H$187,H$10,0)</f>
        <v>163924</v>
      </c>
      <c r="I45" s="104">
        <f t="shared" si="0"/>
        <v>2207.1203728557134</v>
      </c>
      <c r="J45" s="102">
        <v>3558</v>
      </c>
      <c r="K45" s="103">
        <f>VLOOKUP($E45,'Population All (2014)'!$D$11:$H$187,K$10,0)</f>
        <v>163924</v>
      </c>
      <c r="L45" s="104">
        <f t="shared" si="1"/>
        <v>2170.5180449476584</v>
      </c>
      <c r="M45" s="102">
        <v>3958</v>
      </c>
      <c r="N45" s="103">
        <f>VLOOKUP($E45,'Population All (2014)'!$D$11:$H$187,N$10,0)</f>
        <v>163924</v>
      </c>
      <c r="O45" s="104">
        <f t="shared" si="2"/>
        <v>2414.5335643346916</v>
      </c>
      <c r="P45" s="102">
        <v>3837</v>
      </c>
      <c r="Q45" s="103">
        <f>VLOOKUP($E45,'Population All (2014)'!$D$11:$H$187,Q$10,0)</f>
        <v>166167.19500000001</v>
      </c>
      <c r="R45" s="104">
        <f t="shared" si="3"/>
        <v>2309.1200402101031</v>
      </c>
      <c r="S45" s="102">
        <v>3582</v>
      </c>
      <c r="T45" s="103">
        <f>VLOOKUP($E45,'Population All (2014)'!$D$11:$H$187,T$10,0)</f>
        <v>166167.19500000001</v>
      </c>
      <c r="U45" s="104">
        <f t="shared" si="4"/>
        <v>2155.6601469983289</v>
      </c>
      <c r="V45" s="102">
        <v>3522</v>
      </c>
      <c r="W45" s="103">
        <f>VLOOKUP($E45,'Population All (2014)'!$D$11:$H$187,W$10,0)</f>
        <v>166167.19500000001</v>
      </c>
      <c r="X45" s="104">
        <f t="shared" si="5"/>
        <v>2119.5519368308524</v>
      </c>
      <c r="Y45" s="102">
        <v>3918</v>
      </c>
      <c r="Z45" s="103">
        <f>VLOOKUP($E45,'Population All (2014)'!$D$11:$H$187,Z$10,0)</f>
        <v>166167.19500000001</v>
      </c>
      <c r="AA45" s="104">
        <f t="shared" si="6"/>
        <v>2357.8661239361954</v>
      </c>
      <c r="AB45" s="102">
        <v>3799</v>
      </c>
      <c r="AC45" s="103">
        <f>VLOOKUP($E45,'Population All (2014)'!$D$11:$H$187,AC$10,0)</f>
        <v>168302.94699999999</v>
      </c>
      <c r="AD45" s="104">
        <f t="shared" si="7"/>
        <v>2257.2391438873619</v>
      </c>
      <c r="AE45" s="102">
        <v>3968</v>
      </c>
      <c r="AF45" s="103">
        <f>VLOOKUP($E45,'Population All (2014)'!$D$11:$H$187,AF$10,0)</f>
        <v>166167.19500000001</v>
      </c>
      <c r="AG45" s="104">
        <f t="shared" si="8"/>
        <v>2387.956299075759</v>
      </c>
      <c r="AH45" s="102">
        <v>3976</v>
      </c>
      <c r="AI45" s="103">
        <f>VLOOKUP($E45,'Population All (2014)'!$D$11:$H$187,AI$10,0)</f>
        <v>166167.19500000001</v>
      </c>
      <c r="AJ45" s="104">
        <f t="shared" si="9"/>
        <v>2392.7707270980895</v>
      </c>
      <c r="AK45" s="102">
        <v>4167</v>
      </c>
      <c r="AL45" s="103">
        <f>VLOOKUP($E45,'Population All (2014)'!$D$11:$H$187,AL$10,0)</f>
        <v>166167.19500000001</v>
      </c>
      <c r="AM45" s="104">
        <f t="shared" si="10"/>
        <v>2507.715196131222</v>
      </c>
      <c r="AN45" s="102">
        <v>4216</v>
      </c>
      <c r="AO45" s="103">
        <f>VLOOKUP($E45,'Population All (2014)'!$D$11:$H$187,AO$10,0)</f>
        <v>168302.94699999999</v>
      </c>
      <c r="AP45" s="104">
        <f t="shared" si="11"/>
        <v>2505.0066413869749</v>
      </c>
      <c r="AQ45" s="84">
        <f t="shared" si="12"/>
        <v>-180.83592622004562</v>
      </c>
      <c r="AR45" s="85">
        <f t="shared" si="13"/>
        <v>-8.1932969512699724E-2</v>
      </c>
      <c r="AS45" s="105">
        <f t="shared" si="14"/>
        <v>-232.29615207743018</v>
      </c>
      <c r="AT45" s="85">
        <f t="shared" si="15"/>
        <v>-0.1077610273590173</v>
      </c>
      <c r="AU45" s="84">
        <f t="shared" si="16"/>
        <v>-222.25268215043116</v>
      </c>
      <c r="AV45" s="85">
        <f t="shared" si="17"/>
        <v>-0.10239614578085239</v>
      </c>
      <c r="AW45" s="105">
        <f t="shared" si="18"/>
        <v>-273.21879026723718</v>
      </c>
      <c r="AX45" s="85">
        <f t="shared" si="19"/>
        <v>-0.12890403180011389</v>
      </c>
      <c r="AY45" s="84">
        <f t="shared" si="20"/>
        <v>-93.181631796530382</v>
      </c>
      <c r="AZ45" s="85">
        <f t="shared" si="21"/>
        <v>-3.8591980319895018E-2</v>
      </c>
      <c r="BA45" s="105">
        <f t="shared" si="22"/>
        <v>-149.84907219502657</v>
      </c>
      <c r="BB45" s="85">
        <f t="shared" si="23"/>
        <v>-6.3552833078101223E-2</v>
      </c>
      <c r="BC45" s="84">
        <f t="shared" si="24"/>
        <v>-195.88660117687186</v>
      </c>
      <c r="BD45" s="85">
        <f t="shared" si="25"/>
        <v>-8.4831709814033082E-2</v>
      </c>
      <c r="BE45" s="105">
        <f t="shared" si="26"/>
        <v>-247.767497499613</v>
      </c>
      <c r="BF45" s="85">
        <f t="shared" si="27"/>
        <v>-0.10976572782311132</v>
      </c>
    </row>
    <row r="46" spans="2:58" s="40" customFormat="1" ht="16.5" customHeight="1">
      <c r="B46" s="63" t="s">
        <v>24</v>
      </c>
      <c r="C46" s="64" t="s">
        <v>40</v>
      </c>
      <c r="D46" s="66" t="s">
        <v>70</v>
      </c>
      <c r="E46" s="78" t="s">
        <v>81</v>
      </c>
      <c r="F46" s="79" t="s">
        <v>82</v>
      </c>
      <c r="G46" s="102">
        <v>5076.26</v>
      </c>
      <c r="H46" s="103">
        <f>VLOOKUP($E46,'Population All (2014)'!$D$11:$H$187,H$10,0)</f>
        <v>239865</v>
      </c>
      <c r="I46" s="104">
        <f t="shared" si="0"/>
        <v>2116.2987513809853</v>
      </c>
      <c r="J46" s="102">
        <v>5524.7</v>
      </c>
      <c r="K46" s="103">
        <f>VLOOKUP($E46,'Population All (2014)'!$D$11:$H$187,K$10,0)</f>
        <v>239865</v>
      </c>
      <c r="L46" s="104">
        <f t="shared" si="1"/>
        <v>2303.253913659767</v>
      </c>
      <c r="M46" s="102">
        <v>5683</v>
      </c>
      <c r="N46" s="103">
        <f>VLOOKUP($E46,'Population All (2014)'!$D$11:$H$187,N$10,0)</f>
        <v>239865</v>
      </c>
      <c r="O46" s="104">
        <f t="shared" si="2"/>
        <v>2369.249369436975</v>
      </c>
      <c r="P46" s="102">
        <v>4766</v>
      </c>
      <c r="Q46" s="103">
        <f>VLOOKUP($E46,'Population All (2014)'!$D$11:$H$187,Q$10,0)</f>
        <v>242474.07</v>
      </c>
      <c r="R46" s="104">
        <f t="shared" si="3"/>
        <v>1965.5709989938305</v>
      </c>
      <c r="S46" s="102">
        <v>5026</v>
      </c>
      <c r="T46" s="103">
        <f>VLOOKUP($E46,'Population All (2014)'!$D$11:$H$187,T$10,0)</f>
        <v>242474.07</v>
      </c>
      <c r="U46" s="104">
        <f t="shared" si="4"/>
        <v>2072.7989594928645</v>
      </c>
      <c r="V46" s="102">
        <v>5470</v>
      </c>
      <c r="W46" s="103">
        <f>VLOOKUP($E46,'Population All (2014)'!$D$11:$H$187,W$10,0)</f>
        <v>242474.07</v>
      </c>
      <c r="X46" s="104">
        <f t="shared" si="5"/>
        <v>2255.9113228065994</v>
      </c>
      <c r="Y46" s="102">
        <v>5637</v>
      </c>
      <c r="Z46" s="103">
        <f>VLOOKUP($E46,'Population All (2014)'!$D$11:$H$187,Z$10,0)</f>
        <v>242474.07</v>
      </c>
      <c r="AA46" s="104">
        <f t="shared" si="6"/>
        <v>2324.7846666655946</v>
      </c>
      <c r="AB46" s="102">
        <v>4889</v>
      </c>
      <c r="AC46" s="103">
        <f>VLOOKUP($E46,'Population All (2014)'!$D$11:$H$187,AC$10,0)</f>
        <v>245180.88399999999</v>
      </c>
      <c r="AD46" s="104">
        <f t="shared" si="7"/>
        <v>1994.0380017554714</v>
      </c>
      <c r="AE46" s="102">
        <v>5002</v>
      </c>
      <c r="AF46" s="103">
        <f>VLOOKUP($E46,'Population All (2014)'!$D$11:$H$187,AF$10,0)</f>
        <v>242474.07</v>
      </c>
      <c r="AG46" s="104">
        <f t="shared" si="8"/>
        <v>2062.9009939083385</v>
      </c>
      <c r="AH46" s="102">
        <v>5015</v>
      </c>
      <c r="AI46" s="103">
        <f>VLOOKUP($E46,'Population All (2014)'!$D$11:$H$187,AI$10,0)</f>
        <v>242474.07</v>
      </c>
      <c r="AJ46" s="104">
        <f t="shared" si="9"/>
        <v>2068.26239193329</v>
      </c>
      <c r="AK46" s="102">
        <v>5146</v>
      </c>
      <c r="AL46" s="103">
        <f>VLOOKUP($E46,'Population All (2014)'!$D$11:$H$187,AL$10,0)</f>
        <v>242474.07</v>
      </c>
      <c r="AM46" s="104">
        <f t="shared" si="10"/>
        <v>2122.2887874154958</v>
      </c>
      <c r="AN46" s="102">
        <v>5135</v>
      </c>
      <c r="AO46" s="103">
        <f>VLOOKUP($E46,'Population All (2014)'!$D$11:$H$187,AO$10,0)</f>
        <v>245180.88399999999</v>
      </c>
      <c r="AP46" s="104">
        <f t="shared" si="11"/>
        <v>2094.3720881600216</v>
      </c>
      <c r="AQ46" s="84">
        <f t="shared" si="12"/>
        <v>53.397757472646845</v>
      </c>
      <c r="AR46" s="85">
        <f t="shared" si="13"/>
        <v>2.5231672720027017E-2</v>
      </c>
      <c r="AS46" s="105">
        <f t="shared" si="14"/>
        <v>9.8979655845259913</v>
      </c>
      <c r="AT46" s="85">
        <f t="shared" si="15"/>
        <v>4.7751691205729129E-3</v>
      </c>
      <c r="AU46" s="84">
        <f t="shared" si="16"/>
        <v>234.991521726477</v>
      </c>
      <c r="AV46" s="85">
        <f t="shared" si="17"/>
        <v>0.10202588621811394</v>
      </c>
      <c r="AW46" s="105">
        <f t="shared" si="18"/>
        <v>187.64893087330938</v>
      </c>
      <c r="AX46" s="85">
        <f t="shared" si="19"/>
        <v>8.3180987202925008E-2</v>
      </c>
      <c r="AY46" s="84">
        <f t="shared" si="20"/>
        <v>246.96058202147924</v>
      </c>
      <c r="AZ46" s="85">
        <f t="shared" si="21"/>
        <v>0.10423579096706337</v>
      </c>
      <c r="BA46" s="105">
        <f t="shared" si="22"/>
        <v>202.49587925009882</v>
      </c>
      <c r="BB46" s="85">
        <f t="shared" si="23"/>
        <v>8.710306900833778E-2</v>
      </c>
      <c r="BC46" s="84">
        <f t="shared" si="24"/>
        <v>-128.8010891661911</v>
      </c>
      <c r="BD46" s="85">
        <f t="shared" si="25"/>
        <v>-6.5528586467812136E-2</v>
      </c>
      <c r="BE46" s="105">
        <f t="shared" si="26"/>
        <v>-100.33408640455013</v>
      </c>
      <c r="BF46" s="85">
        <f t="shared" si="27"/>
        <v>-5.0317038249130662E-2</v>
      </c>
    </row>
    <row r="47" spans="2:58" s="40" customFormat="1" ht="16.5" customHeight="1">
      <c r="B47" s="63" t="s">
        <v>22</v>
      </c>
      <c r="C47" s="64" t="s">
        <v>36</v>
      </c>
      <c r="D47" s="66" t="s">
        <v>56</v>
      </c>
      <c r="E47" s="78" t="s">
        <v>83</v>
      </c>
      <c r="F47" s="79" t="s">
        <v>84</v>
      </c>
      <c r="G47" s="102">
        <v>31066</v>
      </c>
      <c r="H47" s="103">
        <f>VLOOKUP($E47,'Population All (2014)'!$D$11:$H$187,H$10,0)</f>
        <v>1101360</v>
      </c>
      <c r="I47" s="104">
        <f t="shared" si="0"/>
        <v>2820.6944141788335</v>
      </c>
      <c r="J47" s="102">
        <v>31091</v>
      </c>
      <c r="K47" s="103">
        <f>VLOOKUP($E47,'Population All (2014)'!$D$11:$H$187,K$10,0)</f>
        <v>1101360</v>
      </c>
      <c r="L47" s="104">
        <f t="shared" si="1"/>
        <v>2822.9643350039951</v>
      </c>
      <c r="M47" s="102">
        <v>30529</v>
      </c>
      <c r="N47" s="103">
        <f>VLOOKUP($E47,'Population All (2014)'!$D$11:$H$187,N$10,0)</f>
        <v>1101360</v>
      </c>
      <c r="O47" s="104">
        <f t="shared" si="2"/>
        <v>2771.9365148543616</v>
      </c>
      <c r="P47" s="102">
        <v>30039</v>
      </c>
      <c r="Q47" s="103">
        <f>VLOOKUP($E47,'Population All (2014)'!$D$11:$H$187,Q$10,0)</f>
        <v>1112604.48</v>
      </c>
      <c r="R47" s="104">
        <f t="shared" si="3"/>
        <v>2699.8812731726553</v>
      </c>
      <c r="S47" s="102">
        <v>29978.69</v>
      </c>
      <c r="T47" s="103">
        <f>VLOOKUP($E47,'Population All (2014)'!$D$11:$H$187,T$10,0)</f>
        <v>1112604.48</v>
      </c>
      <c r="U47" s="104">
        <f t="shared" si="4"/>
        <v>2694.4606586520304</v>
      </c>
      <c r="V47" s="102">
        <v>30002.814999999999</v>
      </c>
      <c r="W47" s="103">
        <f>VLOOKUP($E47,'Population All (2014)'!$D$11:$H$187,W$10,0)</f>
        <v>1112604.48</v>
      </c>
      <c r="X47" s="104">
        <f t="shared" si="5"/>
        <v>2696.6289943394795</v>
      </c>
      <c r="Y47" s="102">
        <v>29460.485000000001</v>
      </c>
      <c r="Z47" s="103">
        <f>VLOOKUP($E47,'Population All (2014)'!$D$11:$H$187,Z$10,0)</f>
        <v>1112604.48</v>
      </c>
      <c r="AA47" s="104">
        <f t="shared" si="6"/>
        <v>2647.8848080856192</v>
      </c>
      <c r="AB47" s="102">
        <v>28994</v>
      </c>
      <c r="AC47" s="103">
        <f>VLOOKUP($E47,'Population All (2014)'!$D$11:$H$187,AC$10,0)</f>
        <v>1122524.2660000001</v>
      </c>
      <c r="AD47" s="104">
        <f t="shared" si="7"/>
        <v>2582.928572521389</v>
      </c>
      <c r="AE47" s="102">
        <v>31136</v>
      </c>
      <c r="AF47" s="103">
        <f>VLOOKUP($E47,'Population All (2014)'!$D$11:$H$187,AF$10,0)</f>
        <v>1112604.48</v>
      </c>
      <c r="AG47" s="104">
        <f t="shared" si="8"/>
        <v>2798.4787550019573</v>
      </c>
      <c r="AH47" s="102">
        <v>32597</v>
      </c>
      <c r="AI47" s="103">
        <f>VLOOKUP($E47,'Population All (2014)'!$D$11:$H$187,AI$10,0)</f>
        <v>1112604.48</v>
      </c>
      <c r="AJ47" s="104">
        <f t="shared" si="9"/>
        <v>2929.7922654418935</v>
      </c>
      <c r="AK47" s="102">
        <v>30552</v>
      </c>
      <c r="AL47" s="103">
        <f>VLOOKUP($E47,'Population All (2014)'!$D$11:$H$187,AL$10,0)</f>
        <v>1112604.48</v>
      </c>
      <c r="AM47" s="104">
        <f t="shared" si="10"/>
        <v>2745.9893025057745</v>
      </c>
      <c r="AN47" s="102">
        <v>33301</v>
      </c>
      <c r="AO47" s="103">
        <f>VLOOKUP($E47,'Population All (2014)'!$D$11:$H$187,AO$10,0)</f>
        <v>1122524.2660000001</v>
      </c>
      <c r="AP47" s="104">
        <f t="shared" si="11"/>
        <v>2966.6173826838235</v>
      </c>
      <c r="AQ47" s="84">
        <f t="shared" si="12"/>
        <v>22.215659176876215</v>
      </c>
      <c r="AR47" s="85">
        <f t="shared" si="13"/>
        <v>7.8759539017074585E-3</v>
      </c>
      <c r="AS47" s="105">
        <f t="shared" si="14"/>
        <v>-104.01809634992696</v>
      </c>
      <c r="AT47" s="85">
        <f t="shared" si="15"/>
        <v>-3.8604422007766315E-2</v>
      </c>
      <c r="AU47" s="84">
        <f t="shared" si="16"/>
        <v>-106.82793043789843</v>
      </c>
      <c r="AV47" s="85">
        <f t="shared" si="17"/>
        <v>-3.7842465493899781E-2</v>
      </c>
      <c r="AW47" s="105">
        <f t="shared" si="18"/>
        <v>-233.163271102414</v>
      </c>
      <c r="AX47" s="85">
        <f t="shared" si="19"/>
        <v>-8.6464720060434458E-2</v>
      </c>
      <c r="AY47" s="84">
        <f t="shared" si="20"/>
        <v>25.947212348587072</v>
      </c>
      <c r="AZ47" s="85">
        <f t="shared" si="21"/>
        <v>9.3606805962330453E-3</v>
      </c>
      <c r="BA47" s="105">
        <f t="shared" si="22"/>
        <v>-98.104494420155334</v>
      </c>
      <c r="BB47" s="85">
        <f t="shared" si="23"/>
        <v>-3.7050136818860865E-2</v>
      </c>
      <c r="BC47" s="84">
        <f t="shared" si="24"/>
        <v>-266.73610951116825</v>
      </c>
      <c r="BD47" s="85">
        <f t="shared" si="25"/>
        <v>-9.8795495995171748E-2</v>
      </c>
      <c r="BE47" s="105">
        <f t="shared" si="26"/>
        <v>-383.68881016243449</v>
      </c>
      <c r="BF47" s="85">
        <f t="shared" si="27"/>
        <v>-0.14854797544319517</v>
      </c>
    </row>
    <row r="48" spans="2:58" s="40" customFormat="1" ht="16.5" customHeight="1">
      <c r="B48" s="63" t="s">
        <v>20</v>
      </c>
      <c r="C48" s="64" t="s">
        <v>30</v>
      </c>
      <c r="D48" s="66" t="s">
        <v>48</v>
      </c>
      <c r="E48" s="78" t="s">
        <v>85</v>
      </c>
      <c r="F48" s="79" t="s">
        <v>86</v>
      </c>
      <c r="G48" s="102">
        <v>4757</v>
      </c>
      <c r="H48" s="103">
        <f>VLOOKUP($E48,'Population All (2014)'!$D$11:$H$187,H$10,0)</f>
        <v>146743</v>
      </c>
      <c r="I48" s="104">
        <f t="shared" si="0"/>
        <v>3241.7219219996864</v>
      </c>
      <c r="J48" s="102">
        <v>4565</v>
      </c>
      <c r="K48" s="103">
        <f>VLOOKUP($E48,'Population All (2014)'!$D$11:$H$187,K$10,0)</f>
        <v>146743</v>
      </c>
      <c r="L48" s="104">
        <f t="shared" si="1"/>
        <v>3110.8809278807166</v>
      </c>
      <c r="M48" s="102">
        <v>5027</v>
      </c>
      <c r="N48" s="103">
        <f>VLOOKUP($E48,'Population All (2014)'!$D$11:$H$187,N$10,0)</f>
        <v>146743</v>
      </c>
      <c r="O48" s="104">
        <f t="shared" si="2"/>
        <v>3425.7170699794879</v>
      </c>
      <c r="P48" s="102">
        <v>4644</v>
      </c>
      <c r="Q48" s="103">
        <f>VLOOKUP($E48,'Population All (2014)'!$D$11:$H$187,Q$10,0)</f>
        <v>146559.122</v>
      </c>
      <c r="R48" s="104">
        <f t="shared" si="3"/>
        <v>3168.6871049896163</v>
      </c>
      <c r="S48" s="102">
        <v>4582</v>
      </c>
      <c r="T48" s="103">
        <f>VLOOKUP($E48,'Population All (2014)'!$D$11:$H$187,T$10,0)</f>
        <v>146559.122</v>
      </c>
      <c r="U48" s="104">
        <f t="shared" si="4"/>
        <v>3126.3833581099098</v>
      </c>
      <c r="V48" s="102">
        <v>4484</v>
      </c>
      <c r="W48" s="103">
        <f>VLOOKUP($E48,'Population All (2014)'!$D$11:$H$187,W$10,0)</f>
        <v>146559.122</v>
      </c>
      <c r="X48" s="104">
        <f t="shared" si="5"/>
        <v>3059.5161453000514</v>
      </c>
      <c r="Y48" s="102">
        <v>4857</v>
      </c>
      <c r="Z48" s="103">
        <f>VLOOKUP($E48,'Population All (2014)'!$D$11:$H$187,Z$10,0)</f>
        <v>146559.122</v>
      </c>
      <c r="AA48" s="104">
        <f t="shared" si="6"/>
        <v>3314.0209450763491</v>
      </c>
      <c r="AB48" s="102">
        <v>4644</v>
      </c>
      <c r="AC48" s="103">
        <f>VLOOKUP($E48,'Population All (2014)'!$D$11:$H$187,AC$10,0)</f>
        <v>146426.489</v>
      </c>
      <c r="AD48" s="104">
        <f t="shared" si="7"/>
        <v>3171.5572993080505</v>
      </c>
      <c r="AE48" s="102">
        <v>4671</v>
      </c>
      <c r="AF48" s="103">
        <f>VLOOKUP($E48,'Population All (2014)'!$D$11:$H$187,AF$10,0)</f>
        <v>146559.122</v>
      </c>
      <c r="AG48" s="104">
        <f t="shared" si="8"/>
        <v>3187.1097044372304</v>
      </c>
      <c r="AH48" s="102">
        <v>4710</v>
      </c>
      <c r="AI48" s="103">
        <f>VLOOKUP($E48,'Population All (2014)'!$D$11:$H$187,AI$10,0)</f>
        <v>146559.122</v>
      </c>
      <c r="AJ48" s="104">
        <f t="shared" si="9"/>
        <v>3213.7201258615619</v>
      </c>
      <c r="AK48" s="102">
        <v>4707</v>
      </c>
      <c r="AL48" s="103">
        <f>VLOOKUP($E48,'Population All (2014)'!$D$11:$H$187,AL$10,0)</f>
        <v>146559.122</v>
      </c>
      <c r="AM48" s="104">
        <f t="shared" si="10"/>
        <v>3211.6731703673822</v>
      </c>
      <c r="AN48" s="102">
        <v>4631</v>
      </c>
      <c r="AO48" s="103">
        <f>VLOOKUP($E48,'Population All (2014)'!$D$11:$H$187,AO$10,0)</f>
        <v>146426.489</v>
      </c>
      <c r="AP48" s="104">
        <f t="shared" si="11"/>
        <v>3162.6791242669215</v>
      </c>
      <c r="AQ48" s="84">
        <f t="shared" si="12"/>
        <v>54.612217562455953</v>
      </c>
      <c r="AR48" s="85">
        <f t="shared" si="13"/>
        <v>1.6846669417211423E-2</v>
      </c>
      <c r="AS48" s="105">
        <f t="shared" si="14"/>
        <v>-60.726346327320698</v>
      </c>
      <c r="AT48" s="85">
        <f t="shared" si="15"/>
        <v>-1.9423832387603771E-2</v>
      </c>
      <c r="AU48" s="84">
        <f t="shared" si="16"/>
        <v>-102.83919798084526</v>
      </c>
      <c r="AV48" s="85">
        <f t="shared" si="17"/>
        <v>-3.3057902364300493E-2</v>
      </c>
      <c r="AW48" s="105">
        <f t="shared" si="18"/>
        <v>-154.20398056151043</v>
      </c>
      <c r="AX48" s="85">
        <f t="shared" si="19"/>
        <v>-5.0401427297056281E-2</v>
      </c>
      <c r="AY48" s="84">
        <f t="shared" si="20"/>
        <v>214.04389961210563</v>
      </c>
      <c r="AZ48" s="85">
        <f t="shared" si="21"/>
        <v>6.2481487886968806E-2</v>
      </c>
      <c r="BA48" s="105">
        <f t="shared" si="22"/>
        <v>102.34777470896688</v>
      </c>
      <c r="BB48" s="85">
        <f t="shared" si="23"/>
        <v>3.0883261272390352E-2</v>
      </c>
      <c r="BC48" s="84">
        <f t="shared" si="24"/>
        <v>6.0079807226948105</v>
      </c>
      <c r="BD48" s="85">
        <f t="shared" si="25"/>
        <v>1.8960473292658848E-3</v>
      </c>
      <c r="BE48" s="105">
        <f t="shared" si="26"/>
        <v>8.8781750411289977</v>
      </c>
      <c r="BF48" s="85">
        <f t="shared" si="27"/>
        <v>2.7993109388457144E-3</v>
      </c>
    </row>
    <row r="49" spans="2:58" s="40" customFormat="1" ht="16.5" customHeight="1">
      <c r="B49" s="63" t="s">
        <v>20</v>
      </c>
      <c r="C49" s="64" t="s">
        <v>30</v>
      </c>
      <c r="D49" s="66" t="s">
        <v>48</v>
      </c>
      <c r="E49" s="78" t="s">
        <v>87</v>
      </c>
      <c r="F49" s="79" t="s">
        <v>88</v>
      </c>
      <c r="G49" s="102">
        <v>5101</v>
      </c>
      <c r="H49" s="103">
        <f>VLOOKUP($E49,'Population All (2014)'!$D$11:$H$187,H$10,0)</f>
        <v>140501</v>
      </c>
      <c r="I49" s="104">
        <f t="shared" si="0"/>
        <v>3630.579141785468</v>
      </c>
      <c r="J49" s="102">
        <v>4853</v>
      </c>
      <c r="K49" s="103">
        <f>VLOOKUP($E49,'Population All (2014)'!$D$11:$H$187,K$10,0)</f>
        <v>140501</v>
      </c>
      <c r="L49" s="104">
        <f t="shared" si="1"/>
        <v>3454.0679425769208</v>
      </c>
      <c r="M49" s="102">
        <v>5129</v>
      </c>
      <c r="N49" s="103">
        <f>VLOOKUP($E49,'Population All (2014)'!$D$11:$H$187,N$10,0)</f>
        <v>140501</v>
      </c>
      <c r="O49" s="104">
        <f t="shared" si="2"/>
        <v>3650.5078255670778</v>
      </c>
      <c r="P49" s="102">
        <v>5046</v>
      </c>
      <c r="Q49" s="103">
        <f>VLOOKUP($E49,'Population All (2014)'!$D$11:$H$187,Q$10,0)</f>
        <v>140121.61300000001</v>
      </c>
      <c r="R49" s="104">
        <f t="shared" si="3"/>
        <v>3601.1575173631486</v>
      </c>
      <c r="S49" s="102">
        <v>4870</v>
      </c>
      <c r="T49" s="103">
        <f>VLOOKUP($E49,'Population All (2014)'!$D$11:$H$187,T$10,0)</f>
        <v>140121.61300000001</v>
      </c>
      <c r="U49" s="104">
        <f t="shared" si="4"/>
        <v>3475.5523403802094</v>
      </c>
      <c r="V49" s="102">
        <v>4672</v>
      </c>
      <c r="W49" s="103">
        <f>VLOOKUP($E49,'Population All (2014)'!$D$11:$H$187,W$10,0)</f>
        <v>140121.61300000001</v>
      </c>
      <c r="X49" s="104">
        <f t="shared" si="5"/>
        <v>3334.246516274402</v>
      </c>
      <c r="Y49" s="102">
        <v>4855</v>
      </c>
      <c r="Z49" s="103">
        <f>VLOOKUP($E49,'Population All (2014)'!$D$11:$H$187,Z$10,0)</f>
        <v>140121.61300000001</v>
      </c>
      <c r="AA49" s="104">
        <f t="shared" si="6"/>
        <v>3464.8473537055265</v>
      </c>
      <c r="AB49" s="102">
        <v>4698</v>
      </c>
      <c r="AC49" s="103">
        <f>VLOOKUP($E49,'Population All (2014)'!$D$11:$H$187,AC$10,0)</f>
        <v>139828.54</v>
      </c>
      <c r="AD49" s="104">
        <f t="shared" si="7"/>
        <v>3359.829116430737</v>
      </c>
      <c r="AE49" s="102">
        <v>5136</v>
      </c>
      <c r="AF49" s="103">
        <f>VLOOKUP($E49,'Population All (2014)'!$D$11:$H$187,AF$10,0)</f>
        <v>140121.61300000001</v>
      </c>
      <c r="AG49" s="104">
        <f t="shared" si="8"/>
        <v>3665.3874374112434</v>
      </c>
      <c r="AH49" s="102">
        <v>4959</v>
      </c>
      <c r="AI49" s="103">
        <f>VLOOKUP($E49,'Population All (2014)'!$D$11:$H$187,AI$10,0)</f>
        <v>140121.61300000001</v>
      </c>
      <c r="AJ49" s="104">
        <f t="shared" si="9"/>
        <v>3539.0685946499912</v>
      </c>
      <c r="AK49" s="102">
        <v>4925</v>
      </c>
      <c r="AL49" s="103">
        <f>VLOOKUP($E49,'Population All (2014)'!$D$11:$H$187,AL$10,0)</f>
        <v>140121.61300000001</v>
      </c>
      <c r="AM49" s="104">
        <f t="shared" si="10"/>
        <v>3514.8039581873777</v>
      </c>
      <c r="AN49" s="102">
        <v>4779</v>
      </c>
      <c r="AO49" s="103">
        <f>VLOOKUP($E49,'Population All (2014)'!$D$11:$H$187,AO$10,0)</f>
        <v>139828.54</v>
      </c>
      <c r="AP49" s="104">
        <f t="shared" si="11"/>
        <v>3417.7572046450605</v>
      </c>
      <c r="AQ49" s="84">
        <f t="shared" si="12"/>
        <v>-34.808295625775372</v>
      </c>
      <c r="AR49" s="85">
        <f t="shared" si="13"/>
        <v>-9.5875325303216331E-3</v>
      </c>
      <c r="AS49" s="105">
        <f t="shared" si="14"/>
        <v>-189.83509703103391</v>
      </c>
      <c r="AT49" s="85">
        <f t="shared" si="15"/>
        <v>-5.4620123203285388E-2</v>
      </c>
      <c r="AU49" s="84">
        <f t="shared" si="16"/>
        <v>-85.000652073070341</v>
      </c>
      <c r="AV49" s="85">
        <f t="shared" si="17"/>
        <v>-2.4608853527546791E-2</v>
      </c>
      <c r="AW49" s="105">
        <f t="shared" si="18"/>
        <v>-204.82207837558917</v>
      </c>
      <c r="AX49" s="85">
        <f t="shared" si="19"/>
        <v>-6.1429794520547899E-2</v>
      </c>
      <c r="AY49" s="84">
        <f t="shared" si="20"/>
        <v>135.70386737970011</v>
      </c>
      <c r="AZ49" s="85">
        <f t="shared" si="21"/>
        <v>3.7173969722587727E-2</v>
      </c>
      <c r="BA49" s="105">
        <f t="shared" si="22"/>
        <v>-49.956604481851173</v>
      </c>
      <c r="BB49" s="85">
        <f t="shared" si="23"/>
        <v>-1.4418125643666358E-2</v>
      </c>
      <c r="BC49" s="84">
        <f t="shared" si="24"/>
        <v>183.40031271808812</v>
      </c>
      <c r="BD49" s="85">
        <f t="shared" si="25"/>
        <v>5.0928156248043852E-2</v>
      </c>
      <c r="BE49" s="105">
        <f t="shared" si="26"/>
        <v>-57.928088214323452</v>
      </c>
      <c r="BF49" s="85">
        <f t="shared" si="27"/>
        <v>-1.7241379310344945E-2</v>
      </c>
    </row>
    <row r="50" spans="2:58" s="40" customFormat="1" ht="16.5" customHeight="1">
      <c r="B50" s="63" t="s">
        <v>20</v>
      </c>
      <c r="C50" s="64" t="s">
        <v>30</v>
      </c>
      <c r="D50" s="66" t="s">
        <v>48</v>
      </c>
      <c r="E50" s="78" t="s">
        <v>89</v>
      </c>
      <c r="F50" s="79" t="s">
        <v>90</v>
      </c>
      <c r="G50" s="102">
        <v>8610</v>
      </c>
      <c r="H50" s="103">
        <f>VLOOKUP($E50,'Population All (2014)'!$D$11:$H$187,H$10,0)</f>
        <v>280439</v>
      </c>
      <c r="I50" s="104">
        <f t="shared" si="0"/>
        <v>3070.1863863442672</v>
      </c>
      <c r="J50" s="102">
        <v>8310</v>
      </c>
      <c r="K50" s="103">
        <f>VLOOKUP($E50,'Population All (2014)'!$D$11:$H$187,K$10,0)</f>
        <v>280439</v>
      </c>
      <c r="L50" s="104">
        <f t="shared" si="1"/>
        <v>2963.2112509315753</v>
      </c>
      <c r="M50" s="102">
        <v>8983</v>
      </c>
      <c r="N50" s="103">
        <f>VLOOKUP($E50,'Population All (2014)'!$D$11:$H$187,N$10,0)</f>
        <v>280439</v>
      </c>
      <c r="O50" s="104">
        <f t="shared" si="2"/>
        <v>3203.1921380407148</v>
      </c>
      <c r="P50" s="102">
        <v>8437</v>
      </c>
      <c r="Q50" s="103">
        <f>VLOOKUP($E50,'Population All (2014)'!$D$11:$H$187,Q$10,0)</f>
        <v>281674.07</v>
      </c>
      <c r="R50" s="104">
        <f t="shared" si="3"/>
        <v>2995.3058866937945</v>
      </c>
      <c r="S50" s="102">
        <v>8315</v>
      </c>
      <c r="T50" s="103">
        <f>VLOOKUP($E50,'Population All (2014)'!$D$11:$H$187,T$10,0)</f>
        <v>281674.07</v>
      </c>
      <c r="U50" s="104">
        <f t="shared" si="4"/>
        <v>2951.9934156523532</v>
      </c>
      <c r="V50" s="102">
        <v>8018</v>
      </c>
      <c r="W50" s="103">
        <f>VLOOKUP($E50,'Population All (2014)'!$D$11:$H$187,W$10,0)</f>
        <v>281674.07</v>
      </c>
      <c r="X50" s="104">
        <f t="shared" si="5"/>
        <v>2846.5524000842533</v>
      </c>
      <c r="Y50" s="102">
        <v>8689</v>
      </c>
      <c r="Z50" s="103">
        <f>VLOOKUP($E50,'Population All (2014)'!$D$11:$H$187,Z$10,0)</f>
        <v>281674.07</v>
      </c>
      <c r="AA50" s="104">
        <f t="shared" si="6"/>
        <v>3084.7709908121824</v>
      </c>
      <c r="AB50" s="102">
        <v>7740</v>
      </c>
      <c r="AC50" s="103">
        <f>VLOOKUP($E50,'Population All (2014)'!$D$11:$H$187,AC$10,0)</f>
        <v>282915.995</v>
      </c>
      <c r="AD50" s="104">
        <f t="shared" si="7"/>
        <v>2735.794418410313</v>
      </c>
      <c r="AE50" s="102">
        <v>8436</v>
      </c>
      <c r="AF50" s="103">
        <f>VLOOKUP($E50,'Population All (2014)'!$D$11:$H$187,AF$10,0)</f>
        <v>281674.07</v>
      </c>
      <c r="AG50" s="104">
        <f t="shared" si="8"/>
        <v>2994.9508664393566</v>
      </c>
      <c r="AH50" s="102">
        <v>8441</v>
      </c>
      <c r="AI50" s="103">
        <f>VLOOKUP($E50,'Population All (2014)'!$D$11:$H$187,AI$10,0)</f>
        <v>281674.07</v>
      </c>
      <c r="AJ50" s="104">
        <f t="shared" si="9"/>
        <v>2996.7259677115467</v>
      </c>
      <c r="AK50" s="102">
        <v>9030</v>
      </c>
      <c r="AL50" s="103">
        <f>VLOOKUP($E50,'Population All (2014)'!$D$11:$H$187,AL$10,0)</f>
        <v>281674.07</v>
      </c>
      <c r="AM50" s="104">
        <f t="shared" si="10"/>
        <v>3205.8328975755558</v>
      </c>
      <c r="AN50" s="102">
        <v>8648</v>
      </c>
      <c r="AO50" s="103">
        <f>VLOOKUP($E50,'Population All (2014)'!$D$11:$H$187,AO$10,0)</f>
        <v>282915.995</v>
      </c>
      <c r="AP50" s="104">
        <f t="shared" si="11"/>
        <v>3056.7377429473368</v>
      </c>
      <c r="AQ50" s="84">
        <f t="shared" si="12"/>
        <v>75.235519904910689</v>
      </c>
      <c r="AR50" s="85">
        <f t="shared" si="13"/>
        <v>2.4505196244614693E-2</v>
      </c>
      <c r="AS50" s="105">
        <f t="shared" si="14"/>
        <v>-42.957450787003381</v>
      </c>
      <c r="AT50" s="85">
        <f t="shared" si="15"/>
        <v>-1.4552014431749784E-2</v>
      </c>
      <c r="AU50" s="84">
        <f t="shared" si="16"/>
        <v>-33.514716779971423</v>
      </c>
      <c r="AV50" s="85">
        <f t="shared" si="17"/>
        <v>-1.1310269144474616E-2</v>
      </c>
      <c r="AW50" s="105">
        <f t="shared" si="18"/>
        <v>-150.17356762729332</v>
      </c>
      <c r="AX50" s="85">
        <f t="shared" si="19"/>
        <v>-5.2756298328760234E-2</v>
      </c>
      <c r="AY50" s="84">
        <f t="shared" si="20"/>
        <v>-2.6407595348409814</v>
      </c>
      <c r="AZ50" s="85">
        <f t="shared" si="21"/>
        <v>-8.2441496514668814E-4</v>
      </c>
      <c r="BA50" s="105">
        <f t="shared" si="22"/>
        <v>-121.06190676337337</v>
      </c>
      <c r="BB50" s="85">
        <f t="shared" si="23"/>
        <v>-3.9245022442168147E-2</v>
      </c>
      <c r="BC50" s="84">
        <f t="shared" si="24"/>
        <v>-61.431856253542264</v>
      </c>
      <c r="BD50" s="85">
        <f t="shared" si="25"/>
        <v>-2.0509376530271663E-2</v>
      </c>
      <c r="BE50" s="105">
        <f t="shared" si="26"/>
        <v>-320.94332453702373</v>
      </c>
      <c r="BF50" s="85">
        <f t="shared" si="27"/>
        <v>-0.11731266149870798</v>
      </c>
    </row>
    <row r="51" spans="2:58" s="40" customFormat="1" ht="16.5" customHeight="1">
      <c r="B51" s="63" t="s">
        <v>26</v>
      </c>
      <c r="C51" s="64" t="s">
        <v>44</v>
      </c>
      <c r="D51" s="66" t="s">
        <v>68</v>
      </c>
      <c r="E51" s="78" t="s">
        <v>91</v>
      </c>
      <c r="F51" s="79" t="s">
        <v>92</v>
      </c>
      <c r="G51" s="102">
        <v>8765</v>
      </c>
      <c r="H51" s="103">
        <f>VLOOKUP($E51,'Population All (2014)'!$D$11:$H$187,H$10,0)</f>
        <v>341499</v>
      </c>
      <c r="I51" s="104">
        <f t="shared" si="0"/>
        <v>2566.625378112381</v>
      </c>
      <c r="J51" s="102">
        <v>8908</v>
      </c>
      <c r="K51" s="103">
        <f>VLOOKUP($E51,'Population All (2014)'!$D$11:$H$187,K$10,0)</f>
        <v>341499</v>
      </c>
      <c r="L51" s="104">
        <f t="shared" si="1"/>
        <v>2608.4995856503238</v>
      </c>
      <c r="M51" s="102">
        <v>9228</v>
      </c>
      <c r="N51" s="103">
        <f>VLOOKUP($E51,'Population All (2014)'!$D$11:$H$187,N$10,0)</f>
        <v>341499</v>
      </c>
      <c r="O51" s="104">
        <f t="shared" si="2"/>
        <v>2702.2041060149518</v>
      </c>
      <c r="P51" s="102">
        <v>9845</v>
      </c>
      <c r="Q51" s="103">
        <f>VLOOKUP($E51,'Population All (2014)'!$D$11:$H$187,Q$10,0)</f>
        <v>345737.42500000005</v>
      </c>
      <c r="R51" s="104">
        <f t="shared" si="3"/>
        <v>2847.5366819198121</v>
      </c>
      <c r="S51" s="102">
        <v>9196</v>
      </c>
      <c r="T51" s="103">
        <f>VLOOKUP($E51,'Population All (2014)'!$D$11:$H$187,T$10,0)</f>
        <v>345737.42500000005</v>
      </c>
      <c r="U51" s="104">
        <f t="shared" si="4"/>
        <v>2659.8219732792882</v>
      </c>
      <c r="V51" s="102">
        <v>8737</v>
      </c>
      <c r="W51" s="103">
        <f>VLOOKUP($E51,'Population All (2014)'!$D$11:$H$187,W$10,0)</f>
        <v>345737.42500000005</v>
      </c>
      <c r="X51" s="104">
        <f t="shared" si="5"/>
        <v>2527.0622640866836</v>
      </c>
      <c r="Y51" s="102">
        <v>8167</v>
      </c>
      <c r="Z51" s="103">
        <f>VLOOKUP($E51,'Population All (2014)'!$D$11:$H$187,Z$10,0)</f>
        <v>345737.42500000005</v>
      </c>
      <c r="AA51" s="104">
        <f t="shared" si="6"/>
        <v>2362.197265742926</v>
      </c>
      <c r="AB51" s="102">
        <v>7723</v>
      </c>
      <c r="AC51" s="103">
        <f>VLOOKUP($E51,'Population All (2014)'!$D$11:$H$187,AC$10,0)</f>
        <v>349521.04800000001</v>
      </c>
      <c r="AD51" s="104">
        <f t="shared" si="7"/>
        <v>2209.5951142833605</v>
      </c>
      <c r="AE51" s="102">
        <v>9781</v>
      </c>
      <c r="AF51" s="103">
        <f>VLOOKUP($E51,'Population All (2014)'!$D$11:$H$187,AF$10,0)</f>
        <v>345737.42500000005</v>
      </c>
      <c r="AG51" s="104">
        <f t="shared" si="8"/>
        <v>2829.0255242110393</v>
      </c>
      <c r="AH51" s="102">
        <v>9966</v>
      </c>
      <c r="AI51" s="103">
        <f>VLOOKUP($E51,'Population All (2014)'!$D$11:$H$187,AI$10,0)</f>
        <v>345737.42500000005</v>
      </c>
      <c r="AJ51" s="104">
        <f t="shared" si="9"/>
        <v>2882.5343394629608</v>
      </c>
      <c r="AK51" s="102">
        <v>10939</v>
      </c>
      <c r="AL51" s="103">
        <f>VLOOKUP($E51,'Population All (2014)'!$D$11:$H$187,AL$10,0)</f>
        <v>345737.42500000005</v>
      </c>
      <c r="AM51" s="104">
        <f t="shared" si="10"/>
        <v>3163.9617840041469</v>
      </c>
      <c r="AN51" s="102">
        <v>11014</v>
      </c>
      <c r="AO51" s="103">
        <f>VLOOKUP($E51,'Population All (2014)'!$D$11:$H$187,AO$10,0)</f>
        <v>349521.04800000001</v>
      </c>
      <c r="AP51" s="104">
        <f t="shared" si="11"/>
        <v>3151.1693109823818</v>
      </c>
      <c r="AQ51" s="84">
        <f t="shared" si="12"/>
        <v>-262.4001460986583</v>
      </c>
      <c r="AR51" s="85">
        <f t="shared" si="13"/>
        <v>-0.10223546776103333</v>
      </c>
      <c r="AS51" s="105">
        <f t="shared" si="14"/>
        <v>-169.20355093175112</v>
      </c>
      <c r="AT51" s="85">
        <f t="shared" si="15"/>
        <v>-6.3614615050021736E-2</v>
      </c>
      <c r="AU51" s="84">
        <f t="shared" si="16"/>
        <v>-274.03475381263706</v>
      </c>
      <c r="AV51" s="85">
        <f t="shared" si="17"/>
        <v>-0.10505455140577206</v>
      </c>
      <c r="AW51" s="105">
        <f t="shared" si="18"/>
        <v>-355.47207537627719</v>
      </c>
      <c r="AX51" s="85">
        <f t="shared" si="19"/>
        <v>-0.14066613253977336</v>
      </c>
      <c r="AY51" s="84">
        <f t="shared" si="20"/>
        <v>-461.75767798919514</v>
      </c>
      <c r="AZ51" s="85">
        <f t="shared" si="21"/>
        <v>-0.17088186527485061</v>
      </c>
      <c r="BA51" s="105">
        <f t="shared" si="22"/>
        <v>-801.76451826122093</v>
      </c>
      <c r="BB51" s="85">
        <f t="shared" si="23"/>
        <v>-0.3394147177666218</v>
      </c>
      <c r="BC51" s="84">
        <f t="shared" si="24"/>
        <v>-303.63262906256978</v>
      </c>
      <c r="BD51" s="85">
        <f t="shared" si="25"/>
        <v>-0.10662992718951046</v>
      </c>
      <c r="BE51" s="105">
        <f t="shared" si="26"/>
        <v>-941.57419669902129</v>
      </c>
      <c r="BF51" s="85">
        <f t="shared" si="27"/>
        <v>-0.42612974232811096</v>
      </c>
    </row>
    <row r="52" spans="2:58" s="40" customFormat="1" ht="16.5" customHeight="1">
      <c r="B52" s="63" t="s">
        <v>26</v>
      </c>
      <c r="C52" s="64" t="s">
        <v>42</v>
      </c>
      <c r="D52" s="66" t="s">
        <v>66</v>
      </c>
      <c r="E52" s="78" t="s">
        <v>93</v>
      </c>
      <c r="F52" s="79" t="s">
        <v>94</v>
      </c>
      <c r="G52" s="102">
        <v>2158</v>
      </c>
      <c r="H52" s="103">
        <f>VLOOKUP($E52,'Population All (2014)'!$D$11:$H$187,H$10,0)</f>
        <v>118025</v>
      </c>
      <c r="I52" s="104">
        <f t="shared" si="0"/>
        <v>1828.4261808938784</v>
      </c>
      <c r="J52" s="102">
        <v>2222</v>
      </c>
      <c r="K52" s="103">
        <f>VLOOKUP($E52,'Population All (2014)'!$D$11:$H$187,K$10,0)</f>
        <v>118025</v>
      </c>
      <c r="L52" s="104">
        <f t="shared" si="1"/>
        <v>1882.6519805126031</v>
      </c>
      <c r="M52" s="102">
        <v>2298</v>
      </c>
      <c r="N52" s="103">
        <f>VLOOKUP($E52,'Population All (2014)'!$D$11:$H$187,N$10,0)</f>
        <v>118025</v>
      </c>
      <c r="O52" s="104">
        <f t="shared" si="2"/>
        <v>1947.0451175598389</v>
      </c>
      <c r="P52" s="102">
        <v>2199</v>
      </c>
      <c r="Q52" s="103">
        <f>VLOOKUP($E52,'Population All (2014)'!$D$11:$H$187,Q$10,0)</f>
        <v>119346.264</v>
      </c>
      <c r="R52" s="104">
        <f t="shared" si="3"/>
        <v>1842.5377773031923</v>
      </c>
      <c r="S52" s="102">
        <v>2097</v>
      </c>
      <c r="T52" s="103">
        <f>VLOOKUP($E52,'Population All (2014)'!$D$11:$H$187,T$10,0)</f>
        <v>119346.264</v>
      </c>
      <c r="U52" s="104">
        <f t="shared" si="4"/>
        <v>1757.072177810275</v>
      </c>
      <c r="V52" s="102">
        <v>2149</v>
      </c>
      <c r="W52" s="103">
        <f>VLOOKUP($E52,'Population All (2014)'!$D$11:$H$187,W$10,0)</f>
        <v>119346.264</v>
      </c>
      <c r="X52" s="104">
        <f t="shared" si="5"/>
        <v>1800.6428755909781</v>
      </c>
      <c r="Y52" s="102">
        <v>2221</v>
      </c>
      <c r="Z52" s="103">
        <f>VLOOKUP($E52,'Population All (2014)'!$D$11:$H$187,Z$10,0)</f>
        <v>119346.264</v>
      </c>
      <c r="AA52" s="104">
        <f t="shared" si="6"/>
        <v>1860.9715340565667</v>
      </c>
      <c r="AB52" s="102">
        <v>1996</v>
      </c>
      <c r="AC52" s="103">
        <f>VLOOKUP($E52,'Population All (2014)'!$D$11:$H$187,AC$10,0)</f>
        <v>120599.855</v>
      </c>
      <c r="AD52" s="104">
        <f t="shared" si="7"/>
        <v>1655.060033032378</v>
      </c>
      <c r="AE52" s="102">
        <v>2345</v>
      </c>
      <c r="AF52" s="103">
        <f>VLOOKUP($E52,'Population All (2014)'!$D$11:$H$187,AF$10,0)</f>
        <v>119346.264</v>
      </c>
      <c r="AG52" s="104">
        <f t="shared" si="8"/>
        <v>1964.8708903028587</v>
      </c>
      <c r="AH52" s="102">
        <v>2332</v>
      </c>
      <c r="AI52" s="103">
        <f>VLOOKUP($E52,'Population All (2014)'!$D$11:$H$187,AI$10,0)</f>
        <v>119346.264</v>
      </c>
      <c r="AJ52" s="104">
        <f t="shared" si="9"/>
        <v>1953.9782158576827</v>
      </c>
      <c r="AK52" s="102">
        <v>2347</v>
      </c>
      <c r="AL52" s="103">
        <f>VLOOKUP($E52,'Population All (2014)'!$D$11:$H$187,AL$10,0)</f>
        <v>119346.264</v>
      </c>
      <c r="AM52" s="104">
        <f t="shared" si="10"/>
        <v>1966.5466863713473</v>
      </c>
      <c r="AN52" s="102">
        <v>2476</v>
      </c>
      <c r="AO52" s="103">
        <f>VLOOKUP($E52,'Population All (2014)'!$D$11:$H$187,AO$10,0)</f>
        <v>120599.855</v>
      </c>
      <c r="AP52" s="104">
        <f t="shared" si="11"/>
        <v>2053.0704618177192</v>
      </c>
      <c r="AQ52" s="84">
        <f t="shared" si="12"/>
        <v>-136.44470940898032</v>
      </c>
      <c r="AR52" s="85">
        <f t="shared" si="13"/>
        <v>-7.4624128025926328E-2</v>
      </c>
      <c r="AS52" s="105">
        <f t="shared" si="14"/>
        <v>-207.79871249258372</v>
      </c>
      <c r="AT52" s="85">
        <f t="shared" si="15"/>
        <v>-0.11826418693371479</v>
      </c>
      <c r="AU52" s="84">
        <f t="shared" si="16"/>
        <v>-71.326235345079567</v>
      </c>
      <c r="AV52" s="85">
        <f t="shared" si="17"/>
        <v>-3.788604377409098E-2</v>
      </c>
      <c r="AW52" s="105">
        <f t="shared" si="18"/>
        <v>-153.33534026670463</v>
      </c>
      <c r="AX52" s="85">
        <f t="shared" si="19"/>
        <v>-8.5155886458817873E-2</v>
      </c>
      <c r="AY52" s="84">
        <f t="shared" si="20"/>
        <v>-19.501568811508378</v>
      </c>
      <c r="AZ52" s="85">
        <f t="shared" si="21"/>
        <v>-1.0015981979888062E-2</v>
      </c>
      <c r="BA52" s="105">
        <f t="shared" si="22"/>
        <v>-105.57515231478055</v>
      </c>
      <c r="BB52" s="85">
        <f t="shared" si="23"/>
        <v>-5.6731202161188703E-2</v>
      </c>
      <c r="BC52" s="84">
        <f t="shared" si="24"/>
        <v>-210.53268451452686</v>
      </c>
      <c r="BD52" s="85">
        <f t="shared" si="25"/>
        <v>-0.11426234355024754</v>
      </c>
      <c r="BE52" s="105">
        <f t="shared" si="26"/>
        <v>-398.01042878534122</v>
      </c>
      <c r="BF52" s="85">
        <f t="shared" si="27"/>
        <v>-0.24048096192384757</v>
      </c>
    </row>
    <row r="53" spans="2:58" s="40" customFormat="1" ht="16.5" customHeight="1">
      <c r="B53" s="63" t="s">
        <v>20</v>
      </c>
      <c r="C53" s="64" t="s">
        <v>32</v>
      </c>
      <c r="D53" s="66" t="s">
        <v>46</v>
      </c>
      <c r="E53" s="78" t="s">
        <v>95</v>
      </c>
      <c r="F53" s="79" t="s">
        <v>96</v>
      </c>
      <c r="G53" s="102">
        <v>15693</v>
      </c>
      <c r="H53" s="103">
        <f>VLOOKUP($E53,'Population All (2014)'!$D$11:$H$187,H$10,0)</f>
        <v>528155</v>
      </c>
      <c r="I53" s="104">
        <f t="shared" si="0"/>
        <v>2971.2868381441058</v>
      </c>
      <c r="J53" s="102">
        <v>15325</v>
      </c>
      <c r="K53" s="103">
        <f>VLOOKUP($E53,'Population All (2014)'!$D$11:$H$187,K$10,0)</f>
        <v>528155</v>
      </c>
      <c r="L53" s="104">
        <f t="shared" si="1"/>
        <v>2901.6103227272297</v>
      </c>
      <c r="M53" s="102">
        <v>15415</v>
      </c>
      <c r="N53" s="103">
        <f>VLOOKUP($E53,'Population All (2014)'!$D$11:$H$187,N$10,0)</f>
        <v>528155</v>
      </c>
      <c r="O53" s="104">
        <f t="shared" si="2"/>
        <v>2918.6507748672266</v>
      </c>
      <c r="P53" s="102">
        <v>14173</v>
      </c>
      <c r="Q53" s="103">
        <f>VLOOKUP($E53,'Population All (2014)'!$D$11:$H$187,Q$10,0)</f>
        <v>531133.35100000002</v>
      </c>
      <c r="R53" s="104">
        <f t="shared" si="3"/>
        <v>2668.444746185784</v>
      </c>
      <c r="S53" s="102">
        <v>15264</v>
      </c>
      <c r="T53" s="103">
        <f>VLOOKUP($E53,'Population All (2014)'!$D$11:$H$187,T$10,0)</f>
        <v>531133.35100000002</v>
      </c>
      <c r="U53" s="104">
        <f t="shared" si="4"/>
        <v>2873.8545548422921</v>
      </c>
      <c r="V53" s="102">
        <v>14884</v>
      </c>
      <c r="W53" s="103">
        <f>VLOOKUP($E53,'Population All (2014)'!$D$11:$H$187,W$10,0)</f>
        <v>531133.35100000002</v>
      </c>
      <c r="X53" s="104">
        <f t="shared" si="5"/>
        <v>2802.3094335870464</v>
      </c>
      <c r="Y53" s="102">
        <v>14962</v>
      </c>
      <c r="Z53" s="103">
        <f>VLOOKUP($E53,'Population All (2014)'!$D$11:$H$187,Z$10,0)</f>
        <v>531133.35100000002</v>
      </c>
      <c r="AA53" s="104">
        <f t="shared" si="6"/>
        <v>2816.9950111078601</v>
      </c>
      <c r="AB53" s="102">
        <v>14400</v>
      </c>
      <c r="AC53" s="103">
        <f>VLOOKUP($E53,'Population All (2014)'!$D$11:$H$187,AC$10,0)</f>
        <v>533860.01800000004</v>
      </c>
      <c r="AD53" s="104">
        <f t="shared" si="7"/>
        <v>2697.3362893791382</v>
      </c>
      <c r="AE53" s="102">
        <v>14115</v>
      </c>
      <c r="AF53" s="103">
        <f>VLOOKUP($E53,'Population All (2014)'!$D$11:$H$187,AF$10,0)</f>
        <v>531133.35100000002</v>
      </c>
      <c r="AG53" s="104">
        <f t="shared" si="8"/>
        <v>2657.5247013626149</v>
      </c>
      <c r="AH53" s="102">
        <v>14271</v>
      </c>
      <c r="AI53" s="103">
        <f>VLOOKUP($E53,'Population All (2014)'!$D$11:$H$187,AI$10,0)</f>
        <v>531133.35100000002</v>
      </c>
      <c r="AJ53" s="104">
        <f t="shared" si="9"/>
        <v>2686.8958564042423</v>
      </c>
      <c r="AK53" s="102">
        <v>14944</v>
      </c>
      <c r="AL53" s="103">
        <f>VLOOKUP($E53,'Population All (2014)'!$D$11:$H$187,AL$10,0)</f>
        <v>531133.35100000002</v>
      </c>
      <c r="AM53" s="104">
        <f t="shared" si="10"/>
        <v>2813.6060316799799</v>
      </c>
      <c r="AN53" s="102">
        <v>15067</v>
      </c>
      <c r="AO53" s="103">
        <f>VLOOKUP($E53,'Population All (2014)'!$D$11:$H$187,AO$10,0)</f>
        <v>533860.01800000004</v>
      </c>
      <c r="AP53" s="104">
        <f t="shared" si="11"/>
        <v>2822.2754077830191</v>
      </c>
      <c r="AQ53" s="84">
        <f t="shared" si="12"/>
        <v>313.76213678149088</v>
      </c>
      <c r="AR53" s="85">
        <f t="shared" si="13"/>
        <v>0.1055980636919826</v>
      </c>
      <c r="AS53" s="105">
        <f t="shared" si="14"/>
        <v>216.32985347967724</v>
      </c>
      <c r="AT53" s="85">
        <f t="shared" si="15"/>
        <v>7.5275157232704393E-2</v>
      </c>
      <c r="AU53" s="84">
        <f t="shared" si="16"/>
        <v>214.71446632298739</v>
      </c>
      <c r="AV53" s="85">
        <f t="shared" si="17"/>
        <v>7.3998381051104345E-2</v>
      </c>
      <c r="AW53" s="105">
        <f t="shared" si="18"/>
        <v>115.41357718280415</v>
      </c>
      <c r="AX53" s="85">
        <f t="shared" si="19"/>
        <v>4.118516527815097E-2</v>
      </c>
      <c r="AY53" s="84">
        <f t="shared" si="20"/>
        <v>105.0447431872467</v>
      </c>
      <c r="AZ53" s="85">
        <f t="shared" si="21"/>
        <v>3.5990857176814973E-2</v>
      </c>
      <c r="BA53" s="105">
        <f t="shared" si="22"/>
        <v>3.3889794278802583</v>
      </c>
      <c r="BB53" s="85">
        <f t="shared" si="23"/>
        <v>1.2030477208929986E-3</v>
      </c>
      <c r="BC53" s="84">
        <f t="shared" si="24"/>
        <v>-153.83066159723512</v>
      </c>
      <c r="BD53" s="85">
        <f t="shared" si="25"/>
        <v>-5.764805953622134E-2</v>
      </c>
      <c r="BE53" s="105">
        <f t="shared" si="26"/>
        <v>-124.93911840388091</v>
      </c>
      <c r="BF53" s="85">
        <f t="shared" si="27"/>
        <v>-4.6319444444444441E-2</v>
      </c>
    </row>
    <row r="54" spans="2:58" s="40" customFormat="1" ht="16.5" customHeight="1">
      <c r="B54" s="63" t="s">
        <v>24</v>
      </c>
      <c r="C54" s="64" t="s">
        <v>40</v>
      </c>
      <c r="D54" s="66" t="s">
        <v>70</v>
      </c>
      <c r="E54" s="78" t="s">
        <v>97</v>
      </c>
      <c r="F54" s="79" t="s">
        <v>98</v>
      </c>
      <c r="G54" s="102">
        <v>6875</v>
      </c>
      <c r="H54" s="103">
        <f>VLOOKUP($E54,'Population All (2014)'!$D$11:$H$187,H$10,0)</f>
        <v>320762</v>
      </c>
      <c r="I54" s="104">
        <f t="shared" si="0"/>
        <v>2143.3336866586442</v>
      </c>
      <c r="J54" s="102">
        <v>6744</v>
      </c>
      <c r="K54" s="103">
        <f>VLOOKUP($E54,'Population All (2014)'!$D$11:$H$187,K$10,0)</f>
        <v>320762</v>
      </c>
      <c r="L54" s="104">
        <f t="shared" si="1"/>
        <v>2102.4934375019488</v>
      </c>
      <c r="M54" s="102">
        <v>6867</v>
      </c>
      <c r="N54" s="103">
        <f>VLOOKUP($E54,'Population All (2014)'!$D$11:$H$187,N$10,0)</f>
        <v>320762</v>
      </c>
      <c r="O54" s="104">
        <f t="shared" si="2"/>
        <v>2140.8396256414412</v>
      </c>
      <c r="P54" s="102">
        <v>6775</v>
      </c>
      <c r="Q54" s="103">
        <f>VLOOKUP($E54,'Population All (2014)'!$D$11:$H$187,Q$10,0)</f>
        <v>326342.53600000002</v>
      </c>
      <c r="R54" s="104">
        <f t="shared" si="3"/>
        <v>2076.0395145057032</v>
      </c>
      <c r="S54" s="102">
        <v>7150</v>
      </c>
      <c r="T54" s="103">
        <f>VLOOKUP($E54,'Population All (2014)'!$D$11:$H$187,T$10,0)</f>
        <v>326342.53600000002</v>
      </c>
      <c r="U54" s="104">
        <f t="shared" si="4"/>
        <v>2190.9494507329564</v>
      </c>
      <c r="V54" s="102">
        <v>7013.76</v>
      </c>
      <c r="W54" s="103">
        <f>VLOOKUP($E54,'Population All (2014)'!$D$11:$H$187,W$10,0)</f>
        <v>326342.53600000002</v>
      </c>
      <c r="X54" s="104">
        <f t="shared" si="5"/>
        <v>2149.2019048353536</v>
      </c>
      <c r="Y54" s="102">
        <v>7141.68</v>
      </c>
      <c r="Z54" s="103">
        <f>VLOOKUP($E54,'Population All (2014)'!$D$11:$H$187,Z$10,0)</f>
        <v>326342.53600000002</v>
      </c>
      <c r="AA54" s="104">
        <f t="shared" si="6"/>
        <v>2188.3999822811943</v>
      </c>
      <c r="AB54" s="102">
        <v>7046</v>
      </c>
      <c r="AC54" s="103">
        <f>VLOOKUP($E54,'Population All (2014)'!$D$11:$H$187,AC$10,0)</f>
        <v>330770.435</v>
      </c>
      <c r="AD54" s="104">
        <f t="shared" si="7"/>
        <v>2130.1782911764772</v>
      </c>
      <c r="AE54" s="102">
        <v>7074</v>
      </c>
      <c r="AF54" s="103">
        <f>VLOOKUP($E54,'Population All (2014)'!$D$11:$H$187,AF$10,0)</f>
        <v>326342.53600000002</v>
      </c>
      <c r="AG54" s="104">
        <f t="shared" si="8"/>
        <v>2167.6610369908994</v>
      </c>
      <c r="AH54" s="102">
        <v>6694</v>
      </c>
      <c r="AI54" s="103">
        <f>VLOOKUP($E54,'Population All (2014)'!$D$11:$H$187,AI$10,0)</f>
        <v>326342.53600000002</v>
      </c>
      <c r="AJ54" s="104">
        <f t="shared" si="9"/>
        <v>2051.2189682806165</v>
      </c>
      <c r="AK54" s="102">
        <v>6742</v>
      </c>
      <c r="AL54" s="103">
        <f>VLOOKUP($E54,'Population All (2014)'!$D$11:$H$187,AL$10,0)</f>
        <v>326342.53600000002</v>
      </c>
      <c r="AM54" s="104">
        <f t="shared" si="10"/>
        <v>2065.9274401177049</v>
      </c>
      <c r="AN54" s="102">
        <v>7084</v>
      </c>
      <c r="AO54" s="103">
        <f>VLOOKUP($E54,'Population All (2014)'!$D$11:$H$187,AO$10,0)</f>
        <v>330770.435</v>
      </c>
      <c r="AP54" s="104">
        <f t="shared" si="11"/>
        <v>2141.6666214439629</v>
      </c>
      <c r="AQ54" s="84">
        <f t="shared" si="12"/>
        <v>-24.327350332255264</v>
      </c>
      <c r="AR54" s="85">
        <f t="shared" si="13"/>
        <v>-1.1350239341490709E-2</v>
      </c>
      <c r="AS54" s="105">
        <f t="shared" si="14"/>
        <v>23.288413742056946</v>
      </c>
      <c r="AT54" s="85">
        <f t="shared" si="15"/>
        <v>1.0629370629370787E-2</v>
      </c>
      <c r="AU54" s="84">
        <f t="shared" si="16"/>
        <v>51.274469221332311</v>
      </c>
      <c r="AV54" s="85">
        <f t="shared" si="17"/>
        <v>2.4387457438275494E-2</v>
      </c>
      <c r="AW54" s="105">
        <f t="shared" si="18"/>
        <v>97.98293655473708</v>
      </c>
      <c r="AX54" s="85">
        <f t="shared" si="19"/>
        <v>4.5590382334154578E-2</v>
      </c>
      <c r="AY54" s="84">
        <f t="shared" si="20"/>
        <v>74.912185523736298</v>
      </c>
      <c r="AZ54" s="85">
        <f t="shared" si="21"/>
        <v>3.4991965127369601E-2</v>
      </c>
      <c r="BA54" s="105">
        <f t="shared" si="22"/>
        <v>122.47254216348938</v>
      </c>
      <c r="BB54" s="85">
        <f t="shared" si="23"/>
        <v>5.5964422936900071E-2</v>
      </c>
      <c r="BC54" s="84">
        <f t="shared" si="24"/>
        <v>-65.627106938259658</v>
      </c>
      <c r="BD54" s="85">
        <f t="shared" si="25"/>
        <v>-3.1611684883505319E-2</v>
      </c>
      <c r="BE54" s="105">
        <f t="shared" si="26"/>
        <v>-11.488330267485708</v>
      </c>
      <c r="BF54" s="85">
        <f t="shared" si="27"/>
        <v>-5.3931308543853449E-3</v>
      </c>
    </row>
    <row r="55" spans="2:58" s="40" customFormat="1" ht="16.5" customHeight="1">
      <c r="B55" s="63" t="s">
        <v>26</v>
      </c>
      <c r="C55" s="64" t="s">
        <v>42</v>
      </c>
      <c r="D55" s="66" t="s">
        <v>64</v>
      </c>
      <c r="E55" s="78" t="s">
        <v>99</v>
      </c>
      <c r="F55" s="79" t="s">
        <v>100</v>
      </c>
      <c r="G55" s="102">
        <v>6652</v>
      </c>
      <c r="H55" s="103">
        <f>VLOOKUP($E55,'Population All (2014)'!$D$11:$H$187,H$10,0)</f>
        <v>281076</v>
      </c>
      <c r="I55" s="104">
        <f t="shared" si="0"/>
        <v>2366.6197042792696</v>
      </c>
      <c r="J55" s="102">
        <v>6399</v>
      </c>
      <c r="K55" s="103">
        <f>VLOOKUP($E55,'Population All (2014)'!$D$11:$H$187,K$10,0)</f>
        <v>281076</v>
      </c>
      <c r="L55" s="104">
        <f t="shared" si="1"/>
        <v>2276.6084617683473</v>
      </c>
      <c r="M55" s="102">
        <v>6468</v>
      </c>
      <c r="N55" s="103">
        <f>VLOOKUP($E55,'Population All (2014)'!$D$11:$H$187,N$10,0)</f>
        <v>281076</v>
      </c>
      <c r="O55" s="104">
        <f t="shared" si="2"/>
        <v>2301.1569824531443</v>
      </c>
      <c r="P55" s="102">
        <v>5987</v>
      </c>
      <c r="Q55" s="103">
        <f>VLOOKUP($E55,'Population All (2014)'!$D$11:$H$187,Q$10,0)</f>
        <v>284328.42300000001</v>
      </c>
      <c r="R55" s="104">
        <f t="shared" si="3"/>
        <v>2105.6635621687392</v>
      </c>
      <c r="S55" s="102">
        <v>6526.4999999999991</v>
      </c>
      <c r="T55" s="103">
        <f>VLOOKUP($E55,'Population All (2014)'!$D$11:$H$187,T$10,0)</f>
        <v>284328.42300000001</v>
      </c>
      <c r="U55" s="104">
        <f t="shared" si="4"/>
        <v>2295.4089257548476</v>
      </c>
      <c r="V55" s="102">
        <v>6267</v>
      </c>
      <c r="W55" s="103">
        <f>VLOOKUP($E55,'Population All (2014)'!$D$11:$H$187,W$10,0)</f>
        <v>284328.42300000001</v>
      </c>
      <c r="X55" s="104">
        <f t="shared" si="5"/>
        <v>2204.1412300169509</v>
      </c>
      <c r="Y55" s="102">
        <v>6369.5</v>
      </c>
      <c r="Z55" s="103">
        <f>VLOOKUP($E55,'Population All (2014)'!$D$11:$H$187,Z$10,0)</f>
        <v>284328.42300000001</v>
      </c>
      <c r="AA55" s="104">
        <f t="shared" si="6"/>
        <v>2240.1910905685286</v>
      </c>
      <c r="AB55" s="102">
        <v>5879</v>
      </c>
      <c r="AC55" s="103">
        <f>VLOOKUP($E55,'Population All (2014)'!$D$11:$H$187,AC$10,0)</f>
        <v>286845.68099999998</v>
      </c>
      <c r="AD55" s="104">
        <f t="shared" si="7"/>
        <v>2049.5340837988774</v>
      </c>
      <c r="AE55" s="102">
        <v>5894</v>
      </c>
      <c r="AF55" s="103">
        <f>VLOOKUP($E55,'Population All (2014)'!$D$11:$H$187,AF$10,0)</f>
        <v>284328.42300000001</v>
      </c>
      <c r="AG55" s="104">
        <f t="shared" si="8"/>
        <v>2072.9549082048684</v>
      </c>
      <c r="AH55" s="102">
        <v>6379</v>
      </c>
      <c r="AI55" s="103">
        <f>VLOOKUP($E55,'Population All (2014)'!$D$11:$H$187,AI$10,0)</f>
        <v>284328.42300000001</v>
      </c>
      <c r="AJ55" s="104">
        <f t="shared" si="9"/>
        <v>2243.5322971562359</v>
      </c>
      <c r="AK55" s="102">
        <v>6439</v>
      </c>
      <c r="AL55" s="103">
        <f>VLOOKUP($E55,'Population All (2014)'!$D$11:$H$187,AL$10,0)</f>
        <v>284328.42300000001</v>
      </c>
      <c r="AM55" s="104">
        <f t="shared" si="10"/>
        <v>2264.6346545522815</v>
      </c>
      <c r="AN55" s="102">
        <v>6571</v>
      </c>
      <c r="AO55" s="103">
        <f>VLOOKUP($E55,'Population All (2014)'!$D$11:$H$187,AO$10,0)</f>
        <v>286845.68099999998</v>
      </c>
      <c r="AP55" s="104">
        <f t="shared" si="11"/>
        <v>2290.7787828954624</v>
      </c>
      <c r="AQ55" s="84">
        <f t="shared" si="12"/>
        <v>293.66479607440124</v>
      </c>
      <c r="AR55" s="85">
        <f t="shared" si="13"/>
        <v>0.12408617892574926</v>
      </c>
      <c r="AS55" s="105">
        <f t="shared" si="14"/>
        <v>222.4540175499792</v>
      </c>
      <c r="AT55" s="85">
        <f t="shared" si="15"/>
        <v>9.6912587144717566E-2</v>
      </c>
      <c r="AU55" s="84">
        <f t="shared" si="16"/>
        <v>33.07616461211137</v>
      </c>
      <c r="AV55" s="85">
        <f t="shared" si="17"/>
        <v>1.4528701429151141E-2</v>
      </c>
      <c r="AW55" s="105">
        <f t="shared" si="18"/>
        <v>-39.391067139285042</v>
      </c>
      <c r="AX55" s="85">
        <f t="shared" si="19"/>
        <v>-1.7871389819690504E-2</v>
      </c>
      <c r="AY55" s="84">
        <f t="shared" si="20"/>
        <v>36.52232790086282</v>
      </c>
      <c r="AZ55" s="85">
        <f t="shared" si="21"/>
        <v>1.5871289172948236E-2</v>
      </c>
      <c r="BA55" s="105">
        <f t="shared" si="22"/>
        <v>-24.443563983752938</v>
      </c>
      <c r="BB55" s="85">
        <f t="shared" si="23"/>
        <v>-1.0911374519193141E-2</v>
      </c>
      <c r="BC55" s="84">
        <f t="shared" si="24"/>
        <v>-185.11522072672324</v>
      </c>
      <c r="BD55" s="85">
        <f t="shared" si="25"/>
        <v>-8.7913009491441665E-2</v>
      </c>
      <c r="BE55" s="105">
        <f t="shared" si="26"/>
        <v>-241.24469909658501</v>
      </c>
      <c r="BF55" s="85">
        <f t="shared" si="27"/>
        <v>-0.11770709304303453</v>
      </c>
    </row>
    <row r="56" spans="2:58" s="40" customFormat="1" ht="16.5" customHeight="1">
      <c r="B56" s="63" t="s">
        <v>26</v>
      </c>
      <c r="C56" s="64" t="s">
        <v>44</v>
      </c>
      <c r="D56" s="66" t="s">
        <v>62</v>
      </c>
      <c r="E56" s="78" t="s">
        <v>101</v>
      </c>
      <c r="F56" s="79" t="s">
        <v>102</v>
      </c>
      <c r="G56" s="102">
        <v>3608</v>
      </c>
      <c r="H56" s="103">
        <f>VLOOKUP($E56,'Population All (2014)'!$D$11:$H$187,H$10,0)</f>
        <v>442474</v>
      </c>
      <c r="I56" s="104">
        <f t="shared" si="0"/>
        <v>815.41514303665303</v>
      </c>
      <c r="J56" s="102">
        <v>3598</v>
      </c>
      <c r="K56" s="103">
        <f>VLOOKUP($E56,'Population All (2014)'!$D$11:$H$187,K$10,0)</f>
        <v>442474</v>
      </c>
      <c r="L56" s="104">
        <f t="shared" si="1"/>
        <v>813.1551232388797</v>
      </c>
      <c r="M56" s="102">
        <v>3763</v>
      </c>
      <c r="N56" s="103">
        <f>VLOOKUP($E56,'Population All (2014)'!$D$11:$H$187,N$10,0)</f>
        <v>442474</v>
      </c>
      <c r="O56" s="104">
        <f t="shared" si="2"/>
        <v>850.44544990214104</v>
      </c>
      <c r="P56" s="102">
        <v>3763</v>
      </c>
      <c r="Q56" s="103">
        <f>VLOOKUP($E56,'Population All (2014)'!$D$11:$H$187,Q$10,0)</f>
        <v>448558.93</v>
      </c>
      <c r="R56" s="104">
        <f t="shared" si="3"/>
        <v>838.90872488036302</v>
      </c>
      <c r="S56" s="102">
        <v>3301</v>
      </c>
      <c r="T56" s="103">
        <f>VLOOKUP($E56,'Population All (2014)'!$D$11:$H$187,T$10,0)</f>
        <v>448558.93</v>
      </c>
      <c r="U56" s="104">
        <f t="shared" si="4"/>
        <v>735.91222450972043</v>
      </c>
      <c r="V56" s="102">
        <v>3292</v>
      </c>
      <c r="W56" s="103">
        <f>VLOOKUP($E56,'Population All (2014)'!$D$11:$H$187,W$10,0)</f>
        <v>448558.93</v>
      </c>
      <c r="X56" s="104">
        <f t="shared" si="5"/>
        <v>733.90579917782486</v>
      </c>
      <c r="Y56" s="102">
        <v>3443</v>
      </c>
      <c r="Z56" s="103">
        <f>VLOOKUP($E56,'Population All (2014)'!$D$11:$H$187,Z$10,0)</f>
        <v>448558.93</v>
      </c>
      <c r="AA56" s="104">
        <f t="shared" si="6"/>
        <v>767.56915752407383</v>
      </c>
      <c r="AB56" s="102">
        <v>9661</v>
      </c>
      <c r="AC56" s="103">
        <f>VLOOKUP($E56,'Population All (2014)'!$D$11:$H$187,AC$10,0)</f>
        <v>453905.239</v>
      </c>
      <c r="AD56" s="104">
        <f t="shared" si="7"/>
        <v>2128.4178215885277</v>
      </c>
      <c r="AE56" s="102">
        <v>4004</v>
      </c>
      <c r="AF56" s="103">
        <f>VLOOKUP($E56,'Population All (2014)'!$D$11:$H$187,AF$10,0)</f>
        <v>448558.93</v>
      </c>
      <c r="AG56" s="104">
        <f t="shared" si="8"/>
        <v>892.63633654556827</v>
      </c>
      <c r="AH56" s="102">
        <v>3728</v>
      </c>
      <c r="AI56" s="103">
        <f>VLOOKUP($E56,'Population All (2014)'!$D$11:$H$187,AI$10,0)</f>
        <v>448558.93</v>
      </c>
      <c r="AJ56" s="104">
        <f t="shared" si="9"/>
        <v>831.10595970076895</v>
      </c>
      <c r="AK56" s="102">
        <v>3791</v>
      </c>
      <c r="AL56" s="103">
        <f>VLOOKUP($E56,'Population All (2014)'!$D$11:$H$187,AL$10,0)</f>
        <v>448558.93</v>
      </c>
      <c r="AM56" s="104">
        <f t="shared" si="10"/>
        <v>845.15093702403829</v>
      </c>
      <c r="AN56" s="102">
        <v>3950</v>
      </c>
      <c r="AO56" s="103">
        <f>VLOOKUP($E56,'Population All (2014)'!$D$11:$H$187,AO$10,0)</f>
        <v>453905.239</v>
      </c>
      <c r="AP56" s="104">
        <f t="shared" si="11"/>
        <v>870.22569043315229</v>
      </c>
      <c r="AQ56" s="84">
        <f t="shared" si="12"/>
        <v>-77.221193508915235</v>
      </c>
      <c r="AR56" s="85">
        <f t="shared" si="13"/>
        <v>-9.470169173132971E-2</v>
      </c>
      <c r="AS56" s="105">
        <f t="shared" si="14"/>
        <v>-156.72411203584784</v>
      </c>
      <c r="AT56" s="85">
        <f t="shared" si="15"/>
        <v>-0.21296576794910643</v>
      </c>
      <c r="AU56" s="84">
        <f t="shared" si="16"/>
        <v>-17.950836461889253</v>
      </c>
      <c r="AV56" s="85">
        <f t="shared" si="17"/>
        <v>-2.2075537555969939E-2</v>
      </c>
      <c r="AW56" s="105">
        <f t="shared" si="18"/>
        <v>-97.200160522944088</v>
      </c>
      <c r="AX56" s="85">
        <f t="shared" si="19"/>
        <v>-0.13244228432563804</v>
      </c>
      <c r="AY56" s="84">
        <f t="shared" si="20"/>
        <v>5.2945128781027506</v>
      </c>
      <c r="AZ56" s="85">
        <f t="shared" si="21"/>
        <v>6.2255761127441847E-3</v>
      </c>
      <c r="BA56" s="105">
        <f t="shared" si="22"/>
        <v>-77.581779499964455</v>
      </c>
      <c r="BB56" s="85">
        <f t="shared" si="23"/>
        <v>-0.1010746442056346</v>
      </c>
      <c r="BC56" s="84">
        <f t="shared" si="24"/>
        <v>-31.31696555278927</v>
      </c>
      <c r="BD56" s="85">
        <f t="shared" si="25"/>
        <v>-3.73305994132501E-2</v>
      </c>
      <c r="BE56" s="105">
        <f t="shared" si="26"/>
        <v>1258.1921311553754</v>
      </c>
      <c r="BF56" s="85">
        <f t="shared" si="27"/>
        <v>0.59113963357830457</v>
      </c>
    </row>
    <row r="57" spans="2:58" s="40" customFormat="1" ht="16.5" customHeight="1">
      <c r="B57" s="63" t="s">
        <v>24</v>
      </c>
      <c r="C57" s="64" t="s">
        <v>40</v>
      </c>
      <c r="D57" s="66" t="s">
        <v>70</v>
      </c>
      <c r="E57" s="78" t="s">
        <v>103</v>
      </c>
      <c r="F57" s="79" t="s">
        <v>104</v>
      </c>
      <c r="G57" s="102">
        <v>7310.3303999999998</v>
      </c>
      <c r="H57" s="103">
        <f>VLOOKUP($E57,'Population All (2014)'!$D$11:$H$187,H$10,0)</f>
        <v>321278</v>
      </c>
      <c r="I57" s="104">
        <f t="shared" si="0"/>
        <v>2275.3909075629208</v>
      </c>
      <c r="J57" s="102">
        <v>7071.9825000000001</v>
      </c>
      <c r="K57" s="103">
        <f>VLOOKUP($E57,'Population All (2014)'!$D$11:$H$187,K$10,0)</f>
        <v>321278</v>
      </c>
      <c r="L57" s="104">
        <f t="shared" si="1"/>
        <v>2201.2034748722294</v>
      </c>
      <c r="M57" s="102">
        <v>7640.0451000000003</v>
      </c>
      <c r="N57" s="103">
        <f>VLOOKUP($E57,'Population All (2014)'!$D$11:$H$187,N$10,0)</f>
        <v>321278</v>
      </c>
      <c r="O57" s="104">
        <f t="shared" si="2"/>
        <v>2378.0168888003536</v>
      </c>
      <c r="P57" s="102">
        <v>7358</v>
      </c>
      <c r="Q57" s="103">
        <f>VLOOKUP($E57,'Population All (2014)'!$D$11:$H$187,Q$10,0)</f>
        <v>324953.83799999999</v>
      </c>
      <c r="R57" s="104">
        <f t="shared" si="3"/>
        <v>2264.3216172753746</v>
      </c>
      <c r="S57" s="102">
        <v>7144.8303999999998</v>
      </c>
      <c r="T57" s="103">
        <f>VLOOKUP($E57,'Population All (2014)'!$D$11:$H$187,T$10,0)</f>
        <v>324953.83799999999</v>
      </c>
      <c r="U57" s="104">
        <f t="shared" si="4"/>
        <v>2198.7216535045204</v>
      </c>
      <c r="V57" s="102">
        <v>6906.4825000000001</v>
      </c>
      <c r="W57" s="103">
        <f>VLOOKUP($E57,'Population All (2014)'!$D$11:$H$187,W$10,0)</f>
        <v>324953.83799999999</v>
      </c>
      <c r="X57" s="104">
        <f t="shared" si="5"/>
        <v>2125.3734199624992</v>
      </c>
      <c r="Y57" s="102">
        <v>7474.5451000000003</v>
      </c>
      <c r="Z57" s="103">
        <f>VLOOKUP($E57,'Population All (2014)'!$D$11:$H$187,Z$10,0)</f>
        <v>324953.83799999999</v>
      </c>
      <c r="AA57" s="104">
        <f t="shared" si="6"/>
        <v>2300.1867422165978</v>
      </c>
      <c r="AB57" s="102">
        <v>8129</v>
      </c>
      <c r="AC57" s="103">
        <f>VLOOKUP($E57,'Population All (2014)'!$D$11:$H$187,AC$10,0)</f>
        <v>328715.30800000002</v>
      </c>
      <c r="AD57" s="104">
        <f t="shared" si="7"/>
        <v>2472.9605838739944</v>
      </c>
      <c r="AE57" s="102">
        <v>7806</v>
      </c>
      <c r="AF57" s="103">
        <f>VLOOKUP($E57,'Population All (2014)'!$D$11:$H$187,AF$10,0)</f>
        <v>324953.83799999999</v>
      </c>
      <c r="AG57" s="104">
        <f t="shared" si="8"/>
        <v>2402.1873531464494</v>
      </c>
      <c r="AH57" s="102">
        <v>8451</v>
      </c>
      <c r="AI57" s="103">
        <f>VLOOKUP($E57,'Population All (2014)'!$D$11:$H$187,AI$10,0)</f>
        <v>324953.83799999999</v>
      </c>
      <c r="AJ57" s="104">
        <f t="shared" si="9"/>
        <v>2600.6770844786884</v>
      </c>
      <c r="AK57" s="102">
        <v>8879</v>
      </c>
      <c r="AL57" s="103">
        <f>VLOOKUP($E57,'Population All (2014)'!$D$11:$H$187,AL$10,0)</f>
        <v>324953.83799999999</v>
      </c>
      <c r="AM57" s="104">
        <f t="shared" si="10"/>
        <v>2732.3880999983758</v>
      </c>
      <c r="AN57" s="102">
        <v>8549</v>
      </c>
      <c r="AO57" s="103">
        <f>VLOOKUP($E57,'Population All (2014)'!$D$11:$H$187,AO$10,0)</f>
        <v>328715.30800000002</v>
      </c>
      <c r="AP57" s="104">
        <f t="shared" si="11"/>
        <v>2600.7307210651716</v>
      </c>
      <c r="AQ57" s="84">
        <f t="shared" si="12"/>
        <v>-126.79644558352857</v>
      </c>
      <c r="AR57" s="85">
        <f t="shared" si="13"/>
        <v>-5.5725126246256786E-2</v>
      </c>
      <c r="AS57" s="105">
        <f t="shared" si="14"/>
        <v>-203.46569964192895</v>
      </c>
      <c r="AT57" s="85">
        <f t="shared" si="15"/>
        <v>-9.2538179772608781E-2</v>
      </c>
      <c r="AU57" s="84">
        <f t="shared" si="16"/>
        <v>-399.47360960645892</v>
      </c>
      <c r="AV57" s="85">
        <f t="shared" si="17"/>
        <v>-0.18147963791927355</v>
      </c>
      <c r="AW57" s="105">
        <f t="shared" si="18"/>
        <v>-475.3036645161892</v>
      </c>
      <c r="AX57" s="85">
        <f t="shared" si="19"/>
        <v>-0.22363301434558056</v>
      </c>
      <c r="AY57" s="84">
        <f t="shared" si="20"/>
        <v>-354.37121119802214</v>
      </c>
      <c r="AZ57" s="85">
        <f t="shared" si="21"/>
        <v>-0.14901963601141327</v>
      </c>
      <c r="BA57" s="105">
        <f t="shared" si="22"/>
        <v>-432.20135778177792</v>
      </c>
      <c r="BB57" s="85">
        <f t="shared" si="23"/>
        <v>-0.1878983779226911</v>
      </c>
      <c r="BC57" s="84">
        <f t="shared" si="24"/>
        <v>-336.40910378979697</v>
      </c>
      <c r="BD57" s="85">
        <f t="shared" si="25"/>
        <v>-0.14856948819602456</v>
      </c>
      <c r="BE57" s="105">
        <f t="shared" si="26"/>
        <v>-127.77013719117713</v>
      </c>
      <c r="BF57" s="85">
        <f t="shared" si="27"/>
        <v>-5.1666871693935357E-2</v>
      </c>
    </row>
    <row r="58" spans="2:58" s="40" customFormat="1" ht="16.5" customHeight="1">
      <c r="B58" s="63" t="s">
        <v>26</v>
      </c>
      <c r="C58" s="64" t="s">
        <v>42</v>
      </c>
      <c r="D58" s="66" t="s">
        <v>66</v>
      </c>
      <c r="E58" s="78" t="s">
        <v>105</v>
      </c>
      <c r="F58" s="79" t="s">
        <v>106</v>
      </c>
      <c r="G58" s="102">
        <v>12417</v>
      </c>
      <c r="H58" s="103">
        <f>VLOOKUP($E58,'Population All (2014)'!$D$11:$H$187,H$10,0)</f>
        <v>521922</v>
      </c>
      <c r="I58" s="104">
        <f t="shared" si="0"/>
        <v>2379.0911285594402</v>
      </c>
      <c r="J58" s="102">
        <v>12511</v>
      </c>
      <c r="K58" s="103">
        <f>VLOOKUP($E58,'Population All (2014)'!$D$11:$H$187,K$10,0)</f>
        <v>521922</v>
      </c>
      <c r="L58" s="104">
        <f t="shared" si="1"/>
        <v>2397.1014825970165</v>
      </c>
      <c r="M58" s="102">
        <v>13658</v>
      </c>
      <c r="N58" s="103">
        <f>VLOOKUP($E58,'Population All (2014)'!$D$11:$H$187,N$10,0)</f>
        <v>521922</v>
      </c>
      <c r="O58" s="104">
        <f t="shared" si="2"/>
        <v>2616.8661217576573</v>
      </c>
      <c r="P58" s="102">
        <v>12545</v>
      </c>
      <c r="Q58" s="103">
        <f>VLOOKUP($E58,'Population All (2014)'!$D$11:$H$187,Q$10,0)</f>
        <v>526476.29100000008</v>
      </c>
      <c r="R58" s="104">
        <f t="shared" si="3"/>
        <v>2382.8233511088911</v>
      </c>
      <c r="S58" s="102">
        <v>12984</v>
      </c>
      <c r="T58" s="103">
        <f>VLOOKUP($E58,'Population All (2014)'!$D$11:$H$187,T$10,0)</f>
        <v>526476.29100000008</v>
      </c>
      <c r="U58" s="104">
        <f t="shared" si="4"/>
        <v>2466.2079227419567</v>
      </c>
      <c r="V58" s="102">
        <v>13082</v>
      </c>
      <c r="W58" s="103">
        <f>VLOOKUP($E58,'Population All (2014)'!$D$11:$H$187,W$10,0)</f>
        <v>526476.29100000008</v>
      </c>
      <c r="X58" s="104">
        <f t="shared" si="5"/>
        <v>2484.8222462500212</v>
      </c>
      <c r="Y58" s="102">
        <v>14295</v>
      </c>
      <c r="Z58" s="103">
        <f>VLOOKUP($E58,'Population All (2014)'!$D$11:$H$187,Z$10,0)</f>
        <v>526476.29100000008</v>
      </c>
      <c r="AA58" s="104">
        <f t="shared" si="6"/>
        <v>2715.2219851814743</v>
      </c>
      <c r="AB58" s="102">
        <v>12545</v>
      </c>
      <c r="AC58" s="103">
        <f>VLOOKUP($E58,'Population All (2014)'!$D$11:$H$187,AC$10,0)</f>
        <v>531134.80799999996</v>
      </c>
      <c r="AD58" s="104">
        <f t="shared" si="7"/>
        <v>2361.923905390136</v>
      </c>
      <c r="AE58" s="102">
        <v>13477</v>
      </c>
      <c r="AF58" s="103">
        <f>VLOOKUP($E58,'Population All (2014)'!$D$11:$H$187,AF$10,0)</f>
        <v>526476.29100000008</v>
      </c>
      <c r="AG58" s="104">
        <f t="shared" si="8"/>
        <v>2559.8493665121186</v>
      </c>
      <c r="AH58" s="102">
        <v>13173</v>
      </c>
      <c r="AI58" s="103">
        <f>VLOOKUP($E58,'Population All (2014)'!$D$11:$H$187,AI$10,0)</f>
        <v>526476.29100000008</v>
      </c>
      <c r="AJ58" s="104">
        <f t="shared" si="9"/>
        <v>2502.1069752217954</v>
      </c>
      <c r="AK58" s="102">
        <v>14551</v>
      </c>
      <c r="AL58" s="103">
        <f>VLOOKUP($E58,'Population All (2014)'!$D$11:$H$187,AL$10,0)</f>
        <v>526476.29100000008</v>
      </c>
      <c r="AM58" s="104">
        <f t="shared" si="10"/>
        <v>2763.8471567943784</v>
      </c>
      <c r="AN58" s="102">
        <v>12801</v>
      </c>
      <c r="AO58" s="103">
        <f>VLOOKUP($E58,'Population All (2014)'!$D$11:$H$187,AO$10,0)</f>
        <v>531134.80799999996</v>
      </c>
      <c r="AP58" s="104">
        <f t="shared" si="11"/>
        <v>2410.1225917018041</v>
      </c>
      <c r="AQ58" s="84">
        <f t="shared" si="12"/>
        <v>-180.75823795267843</v>
      </c>
      <c r="AR58" s="85">
        <f t="shared" si="13"/>
        <v>-7.5977853804250484E-2</v>
      </c>
      <c r="AS58" s="105">
        <f t="shared" si="14"/>
        <v>-93.641443770161914</v>
      </c>
      <c r="AT58" s="85">
        <f t="shared" si="15"/>
        <v>-3.7969808995686923E-2</v>
      </c>
      <c r="AU58" s="84">
        <f t="shared" si="16"/>
        <v>-105.00549262477898</v>
      </c>
      <c r="AV58" s="85">
        <f t="shared" si="17"/>
        <v>-4.3805192807697145E-2</v>
      </c>
      <c r="AW58" s="105">
        <f t="shared" si="18"/>
        <v>-17.284728971774257</v>
      </c>
      <c r="AX58" s="85">
        <f t="shared" si="19"/>
        <v>-6.9561229169851366E-3</v>
      </c>
      <c r="AY58" s="84">
        <f t="shared" si="20"/>
        <v>-146.9810350367211</v>
      </c>
      <c r="AZ58" s="85">
        <f t="shared" si="21"/>
        <v>-5.6166814883903605E-2</v>
      </c>
      <c r="BA58" s="105">
        <f t="shared" si="22"/>
        <v>-48.625171612904069</v>
      </c>
      <c r="BB58" s="85">
        <f t="shared" si="23"/>
        <v>-1.7908359566282079E-2</v>
      </c>
      <c r="BC58" s="84">
        <f t="shared" si="24"/>
        <v>-27.299240592913065</v>
      </c>
      <c r="BD58" s="85">
        <f t="shared" si="25"/>
        <v>-1.1456678305678369E-2</v>
      </c>
      <c r="BE58" s="105">
        <f t="shared" si="26"/>
        <v>-48.198686311668098</v>
      </c>
      <c r="BF58" s="85">
        <f t="shared" si="27"/>
        <v>-2.0406536468712683E-2</v>
      </c>
    </row>
    <row r="59" spans="2:58" s="40" customFormat="1" ht="16.5" customHeight="1">
      <c r="B59" s="63" t="s">
        <v>20</v>
      </c>
      <c r="C59" s="64" t="s">
        <v>30</v>
      </c>
      <c r="D59" s="66" t="s">
        <v>48</v>
      </c>
      <c r="E59" s="78" t="s">
        <v>107</v>
      </c>
      <c r="F59" s="79" t="s">
        <v>108</v>
      </c>
      <c r="G59" s="102">
        <v>4869.25</v>
      </c>
      <c r="H59" s="103">
        <f>VLOOKUP($E59,'Population All (2014)'!$D$11:$H$187,H$10,0)</f>
        <v>187474</v>
      </c>
      <c r="I59" s="104">
        <f t="shared" si="0"/>
        <v>2597.2934913641357</v>
      </c>
      <c r="J59" s="102">
        <v>4722.25</v>
      </c>
      <c r="K59" s="103">
        <f>VLOOKUP($E59,'Population All (2014)'!$D$11:$H$187,K$10,0)</f>
        <v>187474</v>
      </c>
      <c r="L59" s="104">
        <f t="shared" si="1"/>
        <v>2518.88261838975</v>
      </c>
      <c r="M59" s="102">
        <v>4810.25</v>
      </c>
      <c r="N59" s="103">
        <f>VLOOKUP($E59,'Population All (2014)'!$D$11:$H$187,N$10,0)</f>
        <v>187474</v>
      </c>
      <c r="O59" s="104">
        <f t="shared" si="2"/>
        <v>2565.8224607145526</v>
      </c>
      <c r="P59" s="102">
        <v>4864</v>
      </c>
      <c r="Q59" s="103">
        <f>VLOOKUP($E59,'Population All (2014)'!$D$11:$H$187,Q$10,0)</f>
        <v>188359.50899999999</v>
      </c>
      <c r="R59" s="104">
        <f t="shared" si="3"/>
        <v>2582.2959646810291</v>
      </c>
      <c r="S59" s="102">
        <v>4625.7874999999995</v>
      </c>
      <c r="T59" s="103">
        <f>VLOOKUP($E59,'Population All (2014)'!$D$11:$H$187,T$10,0)</f>
        <v>188359.50899999999</v>
      </c>
      <c r="U59" s="104">
        <f t="shared" si="4"/>
        <v>2455.8290285201369</v>
      </c>
      <c r="V59" s="102">
        <v>4486.1374999999998</v>
      </c>
      <c r="W59" s="103">
        <f>VLOOKUP($E59,'Population All (2014)'!$D$11:$H$187,W$10,0)</f>
        <v>188359.50899999999</v>
      </c>
      <c r="X59" s="104">
        <f t="shared" si="5"/>
        <v>2381.688890471678</v>
      </c>
      <c r="Y59" s="102">
        <v>4569.7375000000002</v>
      </c>
      <c r="Z59" s="103">
        <f>VLOOKUP($E59,'Population All (2014)'!$D$11:$H$187,Z$10,0)</f>
        <v>188359.50899999999</v>
      </c>
      <c r="AA59" s="104">
        <f t="shared" si="6"/>
        <v>2426.0721023646329</v>
      </c>
      <c r="AB59" s="102">
        <v>4319</v>
      </c>
      <c r="AC59" s="103">
        <f>VLOOKUP($E59,'Population All (2014)'!$D$11:$H$187,AC$10,0)</f>
        <v>189328.003</v>
      </c>
      <c r="AD59" s="104">
        <f t="shared" si="7"/>
        <v>2281.2261955776294</v>
      </c>
      <c r="AE59" s="102">
        <v>4787</v>
      </c>
      <c r="AF59" s="103">
        <f>VLOOKUP($E59,'Population All (2014)'!$D$11:$H$187,AF$10,0)</f>
        <v>188359.50899999999</v>
      </c>
      <c r="AG59" s="104">
        <f t="shared" si="8"/>
        <v>2541.4166905690968</v>
      </c>
      <c r="AH59" s="102">
        <v>4667</v>
      </c>
      <c r="AI59" s="103">
        <f>VLOOKUP($E59,'Population All (2014)'!$D$11:$H$187,AI$10,0)</f>
        <v>188359.50899999999</v>
      </c>
      <c r="AJ59" s="104">
        <f t="shared" si="9"/>
        <v>2477.708730914137</v>
      </c>
      <c r="AK59" s="102">
        <v>4668</v>
      </c>
      <c r="AL59" s="103">
        <f>VLOOKUP($E59,'Population All (2014)'!$D$11:$H$187,AL$10,0)</f>
        <v>188359.50899999999</v>
      </c>
      <c r="AM59" s="104">
        <f t="shared" si="10"/>
        <v>2478.2396305779284</v>
      </c>
      <c r="AN59" s="102">
        <v>4535</v>
      </c>
      <c r="AO59" s="103">
        <f>VLOOKUP($E59,'Population All (2014)'!$D$11:$H$187,AO$10,0)</f>
        <v>189328.003</v>
      </c>
      <c r="AP59" s="104">
        <f t="shared" si="11"/>
        <v>2395.3139145507175</v>
      </c>
      <c r="AQ59" s="84">
        <f t="shared" si="12"/>
        <v>55.876800795038889</v>
      </c>
      <c r="AR59" s="85">
        <f t="shared" si="13"/>
        <v>2.1513471997225694E-2</v>
      </c>
      <c r="AS59" s="105">
        <f t="shared" si="14"/>
        <v>-85.587662048959828</v>
      </c>
      <c r="AT59" s="85">
        <f t="shared" si="15"/>
        <v>-3.4850822697756884E-2</v>
      </c>
      <c r="AU59" s="84">
        <f t="shared" si="16"/>
        <v>41.173887475612901</v>
      </c>
      <c r="AV59" s="85">
        <f t="shared" si="17"/>
        <v>1.6346092181911277E-2</v>
      </c>
      <c r="AW59" s="105">
        <f t="shared" si="18"/>
        <v>-96.019840442459099</v>
      </c>
      <c r="AX59" s="85">
        <f t="shared" si="19"/>
        <v>-4.0315861919078357E-2</v>
      </c>
      <c r="AY59" s="84">
        <f t="shared" si="20"/>
        <v>87.582830136624125</v>
      </c>
      <c r="AZ59" s="85">
        <f t="shared" si="21"/>
        <v>3.4134407768896563E-2</v>
      </c>
      <c r="BA59" s="105">
        <f t="shared" si="22"/>
        <v>-52.167528213295554</v>
      </c>
      <c r="BB59" s="85">
        <f t="shared" si="23"/>
        <v>-2.1502876259303732E-2</v>
      </c>
      <c r="BC59" s="84">
        <f t="shared" si="24"/>
        <v>186.98205013031156</v>
      </c>
      <c r="BD59" s="85">
        <f t="shared" si="25"/>
        <v>7.2409225235112812E-2</v>
      </c>
      <c r="BE59" s="105">
        <f t="shared" si="26"/>
        <v>-114.08771897308816</v>
      </c>
      <c r="BF59" s="85">
        <f t="shared" si="27"/>
        <v>-5.0011576753878191E-2</v>
      </c>
    </row>
    <row r="60" spans="2:58" s="40" customFormat="1" ht="16.5" customHeight="1">
      <c r="B60" s="63" t="s">
        <v>20</v>
      </c>
      <c r="C60" s="64" t="s">
        <v>32</v>
      </c>
      <c r="D60" s="66" t="s">
        <v>46</v>
      </c>
      <c r="E60" s="78" t="s">
        <v>109</v>
      </c>
      <c r="F60" s="79" t="s">
        <v>110</v>
      </c>
      <c r="G60" s="102">
        <v>6112</v>
      </c>
      <c r="H60" s="103">
        <f>VLOOKUP($E60,'Population All (2014)'!$D$11:$H$187,H$10,0)</f>
        <v>207376</v>
      </c>
      <c r="I60" s="104">
        <f t="shared" si="0"/>
        <v>2947.3034488079625</v>
      </c>
      <c r="J60" s="102">
        <v>5850</v>
      </c>
      <c r="K60" s="103">
        <f>VLOOKUP($E60,'Population All (2014)'!$D$11:$H$187,K$10,0)</f>
        <v>207376</v>
      </c>
      <c r="L60" s="104">
        <f t="shared" si="1"/>
        <v>2820.962888665998</v>
      </c>
      <c r="M60" s="102">
        <v>6542</v>
      </c>
      <c r="N60" s="103">
        <f>VLOOKUP($E60,'Population All (2014)'!$D$11:$H$187,N$10,0)</f>
        <v>207376</v>
      </c>
      <c r="O60" s="104">
        <f t="shared" si="2"/>
        <v>3154.6562765218737</v>
      </c>
      <c r="P60" s="102">
        <v>5806</v>
      </c>
      <c r="Q60" s="103">
        <f>VLOOKUP($E60,'Population All (2014)'!$D$11:$H$187,Q$10,0)</f>
        <v>208372.486</v>
      </c>
      <c r="R60" s="104">
        <f t="shared" si="3"/>
        <v>2786.3563522489239</v>
      </c>
      <c r="S60" s="102">
        <v>5898</v>
      </c>
      <c r="T60" s="103">
        <f>VLOOKUP($E60,'Population All (2014)'!$D$11:$H$187,T$10,0)</f>
        <v>208372.486</v>
      </c>
      <c r="U60" s="104">
        <f t="shared" si="4"/>
        <v>2830.5080546958584</v>
      </c>
      <c r="V60" s="102">
        <v>5644</v>
      </c>
      <c r="W60" s="103">
        <f>VLOOKUP($E60,'Population All (2014)'!$D$11:$H$187,W$10,0)</f>
        <v>208372.486</v>
      </c>
      <c r="X60" s="104">
        <f t="shared" si="5"/>
        <v>2708.6109631575832</v>
      </c>
      <c r="Y60" s="102">
        <v>6312</v>
      </c>
      <c r="Z60" s="103">
        <f>VLOOKUP($E60,'Population All (2014)'!$D$11:$H$187,Z$10,0)</f>
        <v>208372.486</v>
      </c>
      <c r="AA60" s="104">
        <f t="shared" si="6"/>
        <v>3029.1907157070632</v>
      </c>
      <c r="AB60" s="102">
        <v>5822</v>
      </c>
      <c r="AC60" s="103">
        <f>VLOOKUP($E60,'Population All (2014)'!$D$11:$H$187,AC$10,0)</f>
        <v>209435.77</v>
      </c>
      <c r="AD60" s="104">
        <f t="shared" si="7"/>
        <v>2779.8498795119858</v>
      </c>
      <c r="AE60" s="102">
        <v>5464</v>
      </c>
      <c r="AF60" s="103">
        <f>VLOOKUP($E60,'Population All (2014)'!$D$11:$H$187,AF$10,0)</f>
        <v>208372.486</v>
      </c>
      <c r="AG60" s="104">
        <f t="shared" si="8"/>
        <v>2622.2271975005374</v>
      </c>
      <c r="AH60" s="102">
        <v>5316</v>
      </c>
      <c r="AI60" s="103">
        <f>VLOOKUP($E60,'Population All (2014)'!$D$11:$H$187,AI$10,0)</f>
        <v>208372.486</v>
      </c>
      <c r="AJ60" s="104">
        <f t="shared" si="9"/>
        <v>2551.2005457380778</v>
      </c>
      <c r="AK60" s="102">
        <v>5724</v>
      </c>
      <c r="AL60" s="103">
        <f>VLOOKUP($E60,'Population All (2014)'!$D$11:$H$187,AL$10,0)</f>
        <v>208372.486</v>
      </c>
      <c r="AM60" s="104">
        <f t="shared" si="10"/>
        <v>2747.0037478940476</v>
      </c>
      <c r="AN60" s="102">
        <v>5649</v>
      </c>
      <c r="AO60" s="103">
        <f>VLOOKUP($E60,'Population All (2014)'!$D$11:$H$187,AO$10,0)</f>
        <v>209435.77</v>
      </c>
      <c r="AP60" s="104">
        <f t="shared" si="11"/>
        <v>2697.2469888978371</v>
      </c>
      <c r="AQ60" s="84">
        <f t="shared" si="12"/>
        <v>325.07625130742508</v>
      </c>
      <c r="AR60" s="85">
        <f t="shared" si="13"/>
        <v>0.11029615950773655</v>
      </c>
      <c r="AS60" s="105">
        <f t="shared" si="14"/>
        <v>208.280857195321</v>
      </c>
      <c r="AT60" s="85">
        <f t="shared" si="15"/>
        <v>7.358426585283151E-2</v>
      </c>
      <c r="AU60" s="84">
        <f t="shared" si="16"/>
        <v>269.76234292792014</v>
      </c>
      <c r="AV60" s="85">
        <f t="shared" si="17"/>
        <v>9.5627753208581828E-2</v>
      </c>
      <c r="AW60" s="105">
        <f t="shared" si="18"/>
        <v>157.41041741950539</v>
      </c>
      <c r="AX60" s="85">
        <f t="shared" si="19"/>
        <v>5.8114812189936291E-2</v>
      </c>
      <c r="AY60" s="84">
        <f t="shared" si="20"/>
        <v>407.65252862782609</v>
      </c>
      <c r="AZ60" s="85">
        <f t="shared" si="21"/>
        <v>0.12922248666573533</v>
      </c>
      <c r="BA60" s="105">
        <f t="shared" si="22"/>
        <v>282.1869678130156</v>
      </c>
      <c r="BB60" s="85">
        <f t="shared" si="23"/>
        <v>9.3155893536121748E-2</v>
      </c>
      <c r="BC60" s="84">
        <f t="shared" si="24"/>
        <v>89.109363351086813</v>
      </c>
      <c r="BD60" s="85">
        <f t="shared" si="25"/>
        <v>3.198060552418748E-2</v>
      </c>
      <c r="BE60" s="105">
        <f t="shared" si="26"/>
        <v>82.602890614148691</v>
      </c>
      <c r="BF60" s="85">
        <f t="shared" si="27"/>
        <v>2.9714874613534874E-2</v>
      </c>
    </row>
    <row r="61" spans="2:58" s="40" customFormat="1" ht="16.5" customHeight="1">
      <c r="B61" s="63" t="s">
        <v>22</v>
      </c>
      <c r="C61" s="64" t="s">
        <v>38</v>
      </c>
      <c r="D61" s="66" t="s">
        <v>60</v>
      </c>
      <c r="E61" s="78" t="s">
        <v>111</v>
      </c>
      <c r="F61" s="79" t="s">
        <v>112</v>
      </c>
      <c r="G61" s="102">
        <v>14323</v>
      </c>
      <c r="H61" s="103">
        <f>VLOOKUP($E61,'Population All (2014)'!$D$11:$H$187,H$10,0)</f>
        <v>639818</v>
      </c>
      <c r="I61" s="104">
        <f t="shared" si="0"/>
        <v>2238.6053533973723</v>
      </c>
      <c r="J61" s="102">
        <v>14055</v>
      </c>
      <c r="K61" s="103">
        <f>VLOOKUP($E61,'Population All (2014)'!$D$11:$H$187,K$10,0)</f>
        <v>639818</v>
      </c>
      <c r="L61" s="104">
        <f t="shared" si="1"/>
        <v>2196.7184418068891</v>
      </c>
      <c r="M61" s="102">
        <v>14735</v>
      </c>
      <c r="N61" s="103">
        <f>VLOOKUP($E61,'Population All (2014)'!$D$11:$H$187,N$10,0)</f>
        <v>639818</v>
      </c>
      <c r="O61" s="104">
        <f t="shared" si="2"/>
        <v>2302.998665245429</v>
      </c>
      <c r="P61" s="102">
        <v>13765</v>
      </c>
      <c r="Q61" s="103">
        <f>VLOOKUP($E61,'Population All (2014)'!$D$11:$H$187,Q$10,0)</f>
        <v>646673.04700000002</v>
      </c>
      <c r="R61" s="104">
        <f t="shared" si="3"/>
        <v>2128.5872457275927</v>
      </c>
      <c r="S61" s="102">
        <v>14158</v>
      </c>
      <c r="T61" s="103">
        <f>VLOOKUP($E61,'Population All (2014)'!$D$11:$H$187,T$10,0)</f>
        <v>646673.04700000002</v>
      </c>
      <c r="U61" s="104">
        <f t="shared" si="4"/>
        <v>2189.3598419913733</v>
      </c>
      <c r="V61" s="102">
        <v>13857</v>
      </c>
      <c r="W61" s="103">
        <f>VLOOKUP($E61,'Population All (2014)'!$D$11:$H$187,W$10,0)</f>
        <v>646673.04700000002</v>
      </c>
      <c r="X61" s="104">
        <f t="shared" si="5"/>
        <v>2142.8139094839994</v>
      </c>
      <c r="Y61" s="102">
        <v>14504</v>
      </c>
      <c r="Z61" s="103">
        <f>VLOOKUP($E61,'Population All (2014)'!$D$11:$H$187,Z$10,0)</f>
        <v>646673.04700000002</v>
      </c>
      <c r="AA61" s="104">
        <f t="shared" si="6"/>
        <v>2242.8644687274245</v>
      </c>
      <c r="AB61" s="102">
        <v>13629</v>
      </c>
      <c r="AC61" s="103">
        <f>VLOOKUP($E61,'Population All (2014)'!$D$11:$H$187,AC$10,0)</f>
        <v>653007.80900000001</v>
      </c>
      <c r="AD61" s="104">
        <f t="shared" si="7"/>
        <v>2087.1113349886446</v>
      </c>
      <c r="AE61" s="102">
        <v>14751</v>
      </c>
      <c r="AF61" s="103">
        <f>VLOOKUP($E61,'Population All (2014)'!$D$11:$H$187,AF$10,0)</f>
        <v>646673.04700000002</v>
      </c>
      <c r="AG61" s="104">
        <f t="shared" si="8"/>
        <v>2281.0599681603862</v>
      </c>
      <c r="AH61" s="102">
        <v>15048</v>
      </c>
      <c r="AI61" s="103">
        <f>VLOOKUP($E61,'Population All (2014)'!$D$11:$H$187,AI$10,0)</f>
        <v>646673.04700000002</v>
      </c>
      <c r="AJ61" s="104">
        <f t="shared" si="9"/>
        <v>2326.9873500696558</v>
      </c>
      <c r="AK61" s="102">
        <v>16239</v>
      </c>
      <c r="AL61" s="103">
        <f>VLOOKUP($E61,'Population All (2014)'!$D$11:$H$187,AL$10,0)</f>
        <v>646673.04700000002</v>
      </c>
      <c r="AM61" s="104">
        <f t="shared" si="10"/>
        <v>2511.1607906553122</v>
      </c>
      <c r="AN61" s="102">
        <v>15991</v>
      </c>
      <c r="AO61" s="103">
        <f>VLOOKUP($E61,'Population All (2014)'!$D$11:$H$187,AO$10,0)</f>
        <v>653007.80900000001</v>
      </c>
      <c r="AP61" s="104">
        <f t="shared" si="11"/>
        <v>2448.8221702108312</v>
      </c>
      <c r="AQ61" s="84">
        <f t="shared" si="12"/>
        <v>-42.454614763013979</v>
      </c>
      <c r="AR61" s="85">
        <f t="shared" si="13"/>
        <v>-1.8964760670559296E-2</v>
      </c>
      <c r="AS61" s="105">
        <f t="shared" si="14"/>
        <v>-91.700126169012947</v>
      </c>
      <c r="AT61" s="85">
        <f t="shared" si="15"/>
        <v>-4.1884446955784749E-2</v>
      </c>
      <c r="AU61" s="84">
        <f t="shared" si="16"/>
        <v>-130.26890826276667</v>
      </c>
      <c r="AV61" s="85">
        <f t="shared" si="17"/>
        <v>-5.9301595408656586E-2</v>
      </c>
      <c r="AW61" s="105">
        <f t="shared" si="18"/>
        <v>-184.17344058565641</v>
      </c>
      <c r="AX61" s="85">
        <f t="shared" si="19"/>
        <v>-8.5949339683914189E-2</v>
      </c>
      <c r="AY61" s="84">
        <f t="shared" si="20"/>
        <v>-208.16212540988317</v>
      </c>
      <c r="AZ61" s="85">
        <f t="shared" si="21"/>
        <v>-9.0387427726841288E-2</v>
      </c>
      <c r="BA61" s="105">
        <f t="shared" si="22"/>
        <v>-268.29632192788767</v>
      </c>
      <c r="BB61" s="85">
        <f t="shared" si="23"/>
        <v>-0.1196221731936018</v>
      </c>
      <c r="BC61" s="84">
        <f t="shared" si="24"/>
        <v>-320.2349244832385</v>
      </c>
      <c r="BD61" s="85">
        <f t="shared" si="25"/>
        <v>-0.15044481973947746</v>
      </c>
      <c r="BE61" s="105">
        <f t="shared" si="26"/>
        <v>-361.71083522218669</v>
      </c>
      <c r="BF61" s="85">
        <f t="shared" si="27"/>
        <v>-0.17330691906963108</v>
      </c>
    </row>
    <row r="62" spans="2:58" s="40" customFormat="1" ht="16.5" customHeight="1">
      <c r="B62" s="63" t="s">
        <v>24</v>
      </c>
      <c r="C62" s="64" t="s">
        <v>40</v>
      </c>
      <c r="D62" s="66" t="s">
        <v>70</v>
      </c>
      <c r="E62" s="78" t="s">
        <v>113</v>
      </c>
      <c r="F62" s="79" t="s">
        <v>114</v>
      </c>
      <c r="G62" s="102">
        <v>4168</v>
      </c>
      <c r="H62" s="103">
        <f>VLOOKUP($E62,'Population All (2014)'!$D$11:$H$187,H$10,0)</f>
        <v>234846</v>
      </c>
      <c r="I62" s="104">
        <f t="shared" si="0"/>
        <v>1774.7800686407261</v>
      </c>
      <c r="J62" s="102">
        <v>4349</v>
      </c>
      <c r="K62" s="103">
        <f>VLOOKUP($E62,'Population All (2014)'!$D$11:$H$187,K$10,0)</f>
        <v>234846</v>
      </c>
      <c r="L62" s="104">
        <f t="shared" si="1"/>
        <v>1851.8518518518517</v>
      </c>
      <c r="M62" s="102">
        <v>4562</v>
      </c>
      <c r="N62" s="103">
        <f>VLOOKUP($E62,'Population All (2014)'!$D$11:$H$187,N$10,0)</f>
        <v>234846</v>
      </c>
      <c r="O62" s="104">
        <f t="shared" si="2"/>
        <v>1942.5495856859391</v>
      </c>
      <c r="P62" s="102">
        <v>4602</v>
      </c>
      <c r="Q62" s="103">
        <f>VLOOKUP($E62,'Population All (2014)'!$D$11:$H$187,Q$10,0)</f>
        <v>242732.408</v>
      </c>
      <c r="R62" s="104">
        <f t="shared" si="3"/>
        <v>1895.9149451522765</v>
      </c>
      <c r="S62" s="102">
        <v>4015</v>
      </c>
      <c r="T62" s="103">
        <f>VLOOKUP($E62,'Population All (2014)'!$D$11:$H$187,T$10,0)</f>
        <v>242732.408</v>
      </c>
      <c r="U62" s="104">
        <f t="shared" si="4"/>
        <v>1654.0848554511929</v>
      </c>
      <c r="V62" s="102">
        <v>4194</v>
      </c>
      <c r="W62" s="103">
        <f>VLOOKUP($E62,'Population All (2014)'!$D$11:$H$187,W$10,0)</f>
        <v>242732.408</v>
      </c>
      <c r="X62" s="104">
        <f t="shared" si="5"/>
        <v>1727.8286136394281</v>
      </c>
      <c r="Y62" s="102">
        <v>4405</v>
      </c>
      <c r="Z62" s="103">
        <f>VLOOKUP($E62,'Population All (2014)'!$D$11:$H$187,Z$10,0)</f>
        <v>242732.408</v>
      </c>
      <c r="AA62" s="104">
        <f t="shared" si="6"/>
        <v>1814.7556135149453</v>
      </c>
      <c r="AB62" s="102">
        <v>4441</v>
      </c>
      <c r="AC62" s="103">
        <f>VLOOKUP($E62,'Population All (2014)'!$D$11:$H$187,AC$10,0)</f>
        <v>248472.09400000001</v>
      </c>
      <c r="AD62" s="104">
        <f t="shared" si="7"/>
        <v>1787.3234488859744</v>
      </c>
      <c r="AE62" s="102">
        <v>4695</v>
      </c>
      <c r="AF62" s="103">
        <f>VLOOKUP($E62,'Population All (2014)'!$D$11:$H$187,AF$10,0)</f>
        <v>242732.408</v>
      </c>
      <c r="AG62" s="104">
        <f t="shared" si="8"/>
        <v>1934.2287413059405</v>
      </c>
      <c r="AH62" s="102">
        <v>4595</v>
      </c>
      <c r="AI62" s="103">
        <f>VLOOKUP($E62,'Population All (2014)'!$D$11:$H$187,AI$10,0)</f>
        <v>242732.408</v>
      </c>
      <c r="AJ62" s="104">
        <f t="shared" si="9"/>
        <v>1893.0311110331836</v>
      </c>
      <c r="AK62" s="102">
        <v>4750</v>
      </c>
      <c r="AL62" s="103">
        <f>VLOOKUP($E62,'Population All (2014)'!$D$11:$H$187,AL$10,0)</f>
        <v>242732.408</v>
      </c>
      <c r="AM62" s="104">
        <f t="shared" si="10"/>
        <v>1956.8874379559568</v>
      </c>
      <c r="AN62" s="102">
        <v>4725</v>
      </c>
      <c r="AO62" s="103">
        <f>VLOOKUP($E62,'Population All (2014)'!$D$11:$H$187,AO$10,0)</f>
        <v>248472.09400000001</v>
      </c>
      <c r="AP62" s="104">
        <f t="shared" si="11"/>
        <v>1901.621998645852</v>
      </c>
      <c r="AQ62" s="84">
        <f t="shared" si="12"/>
        <v>-159.44867266521442</v>
      </c>
      <c r="AR62" s="85">
        <f t="shared" si="13"/>
        <v>-8.9841369915390948E-2</v>
      </c>
      <c r="AS62" s="105">
        <f t="shared" si="14"/>
        <v>-280.14388585474762</v>
      </c>
      <c r="AT62" s="85">
        <f t="shared" si="15"/>
        <v>-0.16936488169364891</v>
      </c>
      <c r="AU62" s="84">
        <f t="shared" si="16"/>
        <v>-41.179259181331872</v>
      </c>
      <c r="AV62" s="85">
        <f t="shared" si="17"/>
        <v>-2.2236799957919211E-2</v>
      </c>
      <c r="AW62" s="105">
        <f t="shared" si="18"/>
        <v>-165.20249739375549</v>
      </c>
      <c r="AX62" s="85">
        <f t="shared" si="19"/>
        <v>-9.5612780162136368E-2</v>
      </c>
      <c r="AY62" s="84">
        <f t="shared" si="20"/>
        <v>-14.33785227001772</v>
      </c>
      <c r="AZ62" s="85">
        <f t="shared" si="21"/>
        <v>-7.3809453182914972E-3</v>
      </c>
      <c r="BA62" s="105">
        <f t="shared" si="22"/>
        <v>-142.13182444101153</v>
      </c>
      <c r="BB62" s="85">
        <f t="shared" si="23"/>
        <v>-7.832009080590234E-2</v>
      </c>
      <c r="BC62" s="84">
        <f t="shared" si="24"/>
        <v>-5.7070534935755859</v>
      </c>
      <c r="BD62" s="85">
        <f t="shared" si="25"/>
        <v>-3.010184348284256E-3</v>
      </c>
      <c r="BE62" s="105">
        <f t="shared" si="26"/>
        <v>-114.29854975987769</v>
      </c>
      <c r="BF62" s="85">
        <f t="shared" si="27"/>
        <v>-6.3949560909705036E-2</v>
      </c>
    </row>
    <row r="63" spans="2:58" s="40" customFormat="1" ht="16.5" customHeight="1">
      <c r="B63" s="63" t="s">
        <v>22</v>
      </c>
      <c r="C63" s="64" t="s">
        <v>38</v>
      </c>
      <c r="D63" s="66" t="s">
        <v>58</v>
      </c>
      <c r="E63" s="78" t="s">
        <v>115</v>
      </c>
      <c r="F63" s="79" t="s">
        <v>116</v>
      </c>
      <c r="G63" s="102">
        <v>5708</v>
      </c>
      <c r="H63" s="103">
        <f>VLOOKUP($E63,'Population All (2014)'!$D$11:$H$187,H$10,0)</f>
        <v>269076</v>
      </c>
      <c r="I63" s="104">
        <f t="shared" si="0"/>
        <v>2121.3337495726114</v>
      </c>
      <c r="J63" s="102">
        <v>5615</v>
      </c>
      <c r="K63" s="103">
        <f>VLOOKUP($E63,'Population All (2014)'!$D$11:$H$187,K$10,0)</f>
        <v>269076</v>
      </c>
      <c r="L63" s="104">
        <f t="shared" si="1"/>
        <v>2086.7710237999672</v>
      </c>
      <c r="M63" s="102">
        <v>6232</v>
      </c>
      <c r="N63" s="103">
        <f>VLOOKUP($E63,'Population All (2014)'!$D$11:$H$187,N$10,0)</f>
        <v>269076</v>
      </c>
      <c r="O63" s="104">
        <f t="shared" si="2"/>
        <v>2316.074268979768</v>
      </c>
      <c r="P63" s="102">
        <v>6041</v>
      </c>
      <c r="Q63" s="103">
        <f>VLOOKUP($E63,'Population All (2014)'!$D$11:$H$187,Q$10,0)</f>
        <v>273191.04499999998</v>
      </c>
      <c r="R63" s="104">
        <f t="shared" si="3"/>
        <v>2211.2730671680692</v>
      </c>
      <c r="S63" s="102">
        <v>5600</v>
      </c>
      <c r="T63" s="103">
        <f>VLOOKUP($E63,'Population All (2014)'!$D$11:$H$187,T$10,0)</f>
        <v>273191.04499999998</v>
      </c>
      <c r="U63" s="104">
        <f t="shared" si="4"/>
        <v>2049.8475709553368</v>
      </c>
      <c r="V63" s="102">
        <v>5635</v>
      </c>
      <c r="W63" s="103">
        <f>VLOOKUP($E63,'Population All (2014)'!$D$11:$H$187,W$10,0)</f>
        <v>273191.04499999998</v>
      </c>
      <c r="X63" s="104">
        <f t="shared" si="5"/>
        <v>2062.6591182738075</v>
      </c>
      <c r="Y63" s="102">
        <v>5966</v>
      </c>
      <c r="Z63" s="103">
        <f>VLOOKUP($E63,'Population All (2014)'!$D$11:$H$187,Z$10,0)</f>
        <v>273191.04499999998</v>
      </c>
      <c r="AA63" s="104">
        <f t="shared" si="6"/>
        <v>2183.819751485632</v>
      </c>
      <c r="AB63" s="102">
        <v>6041</v>
      </c>
      <c r="AC63" s="103">
        <f>VLOOKUP($E63,'Population All (2014)'!$D$11:$H$187,AC$10,0)</f>
        <v>277271.451</v>
      </c>
      <c r="AD63" s="104">
        <f t="shared" si="7"/>
        <v>2178.7313400686176</v>
      </c>
      <c r="AE63" s="102">
        <v>6241</v>
      </c>
      <c r="AF63" s="103">
        <f>VLOOKUP($E63,'Population All (2014)'!$D$11:$H$187,AF$10,0)</f>
        <v>273191.04499999998</v>
      </c>
      <c r="AG63" s="104">
        <f t="shared" si="8"/>
        <v>2284.4819089879024</v>
      </c>
      <c r="AH63" s="102">
        <v>6239</v>
      </c>
      <c r="AI63" s="103">
        <f>VLOOKUP($E63,'Population All (2014)'!$D$11:$H$187,AI$10,0)</f>
        <v>273191.04499999998</v>
      </c>
      <c r="AJ63" s="104">
        <f t="shared" si="9"/>
        <v>2283.7498205697043</v>
      </c>
      <c r="AK63" s="102">
        <v>6534</v>
      </c>
      <c r="AL63" s="103">
        <f>VLOOKUP($E63,'Population All (2014)'!$D$11:$H$187,AL$10,0)</f>
        <v>273191.04499999998</v>
      </c>
      <c r="AM63" s="104">
        <f t="shared" si="10"/>
        <v>2391.732862253959</v>
      </c>
      <c r="AN63" s="102">
        <v>6602</v>
      </c>
      <c r="AO63" s="103">
        <f>VLOOKUP($E63,'Population All (2014)'!$D$11:$H$187,AO$10,0)</f>
        <v>277271.451</v>
      </c>
      <c r="AP63" s="104">
        <f t="shared" si="11"/>
        <v>2381.0601402305929</v>
      </c>
      <c r="AQ63" s="84">
        <f t="shared" si="12"/>
        <v>-163.14815941529105</v>
      </c>
      <c r="AR63" s="85">
        <f t="shared" si="13"/>
        <v>-7.6908293873211034E-2</v>
      </c>
      <c r="AS63" s="105">
        <f t="shared" si="14"/>
        <v>-234.63433803256567</v>
      </c>
      <c r="AT63" s="85">
        <f t="shared" si="15"/>
        <v>-0.11446428571428544</v>
      </c>
      <c r="AU63" s="84">
        <f t="shared" si="16"/>
        <v>-196.97879676973707</v>
      </c>
      <c r="AV63" s="85">
        <f t="shared" si="17"/>
        <v>-9.4394063614628265E-2</v>
      </c>
      <c r="AW63" s="105">
        <f t="shared" si="18"/>
        <v>-221.09070229589679</v>
      </c>
      <c r="AX63" s="85">
        <f t="shared" si="19"/>
        <v>-0.10718722271517291</v>
      </c>
      <c r="AY63" s="84">
        <f t="shared" si="20"/>
        <v>-75.658593274190935</v>
      </c>
      <c r="AZ63" s="85">
        <f t="shared" si="21"/>
        <v>-3.2666738838007379E-2</v>
      </c>
      <c r="BA63" s="105">
        <f t="shared" si="22"/>
        <v>-207.91311076832699</v>
      </c>
      <c r="BB63" s="85">
        <f t="shared" si="23"/>
        <v>-9.5206168286959422E-2</v>
      </c>
      <c r="BC63" s="84">
        <f t="shared" si="24"/>
        <v>-169.78707306252363</v>
      </c>
      <c r="BD63" s="85">
        <f t="shared" si="25"/>
        <v>-7.678249944949872E-2</v>
      </c>
      <c r="BE63" s="105">
        <f t="shared" si="26"/>
        <v>-202.32880016197532</v>
      </c>
      <c r="BF63" s="85">
        <f t="shared" si="27"/>
        <v>-9.2865419632511062E-2</v>
      </c>
    </row>
    <row r="64" spans="2:58" s="40" customFormat="1" ht="16.5" customHeight="1">
      <c r="B64" s="63" t="s">
        <v>20</v>
      </c>
      <c r="C64" s="64" t="s">
        <v>30</v>
      </c>
      <c r="D64" s="66" t="s">
        <v>52</v>
      </c>
      <c r="E64" s="78" t="s">
        <v>117</v>
      </c>
      <c r="F64" s="79" t="s">
        <v>118</v>
      </c>
      <c r="G64" s="102">
        <v>10226</v>
      </c>
      <c r="H64" s="103">
        <f>VLOOKUP($E64,'Population All (2014)'!$D$11:$H$187,H$10,0)</f>
        <v>374179</v>
      </c>
      <c r="I64" s="104">
        <f t="shared" si="0"/>
        <v>2732.9165987401752</v>
      </c>
      <c r="J64" s="102">
        <v>10142</v>
      </c>
      <c r="K64" s="103">
        <f>VLOOKUP($E64,'Population All (2014)'!$D$11:$H$187,K$10,0)</f>
        <v>374179</v>
      </c>
      <c r="L64" s="104">
        <f t="shared" si="1"/>
        <v>2710.4674500706883</v>
      </c>
      <c r="M64" s="102">
        <v>10985</v>
      </c>
      <c r="N64" s="103">
        <f>VLOOKUP($E64,'Population All (2014)'!$D$11:$H$187,N$10,0)</f>
        <v>374179</v>
      </c>
      <c r="O64" s="104">
        <f t="shared" si="2"/>
        <v>2935.7606920751832</v>
      </c>
      <c r="P64" s="102">
        <v>10303</v>
      </c>
      <c r="Q64" s="103">
        <f>VLOOKUP($E64,'Population All (2014)'!$D$11:$H$187,Q$10,0)</f>
        <v>375403.924</v>
      </c>
      <c r="R64" s="104">
        <f t="shared" si="3"/>
        <v>2744.5104702741469</v>
      </c>
      <c r="S64" s="102">
        <v>9868</v>
      </c>
      <c r="T64" s="103">
        <f>VLOOKUP($E64,'Population All (2014)'!$D$11:$H$187,T$10,0)</f>
        <v>375403.924</v>
      </c>
      <c r="U64" s="104">
        <f t="shared" si="4"/>
        <v>2628.6352829918742</v>
      </c>
      <c r="V64" s="102">
        <v>9787</v>
      </c>
      <c r="W64" s="103">
        <f>VLOOKUP($E64,'Population All (2014)'!$D$11:$H$187,W$10,0)</f>
        <v>375403.924</v>
      </c>
      <c r="X64" s="104">
        <f t="shared" si="5"/>
        <v>2607.0585239806924</v>
      </c>
      <c r="Y64" s="102">
        <v>10600</v>
      </c>
      <c r="Z64" s="103">
        <f>VLOOKUP($E64,'Population All (2014)'!$D$11:$H$187,Z$10,0)</f>
        <v>375403.924</v>
      </c>
      <c r="AA64" s="104">
        <f t="shared" si="6"/>
        <v>2823.6252533151464</v>
      </c>
      <c r="AB64" s="102">
        <v>9853</v>
      </c>
      <c r="AC64" s="103">
        <f>VLOOKUP($E64,'Population All (2014)'!$D$11:$H$187,AC$10,0)</f>
        <v>376808.82699999999</v>
      </c>
      <c r="AD64" s="104">
        <f t="shared" si="7"/>
        <v>2614.8538181670569</v>
      </c>
      <c r="AE64" s="102">
        <v>10105</v>
      </c>
      <c r="AF64" s="103">
        <f>VLOOKUP($E64,'Population All (2014)'!$D$11:$H$187,AF$10,0)</f>
        <v>375403.924</v>
      </c>
      <c r="AG64" s="104">
        <f t="shared" si="8"/>
        <v>2691.767281580147</v>
      </c>
      <c r="AH64" s="102">
        <v>10644</v>
      </c>
      <c r="AI64" s="103">
        <f>VLOOKUP($E64,'Population All (2014)'!$D$11:$H$187,AI$10,0)</f>
        <v>375403.924</v>
      </c>
      <c r="AJ64" s="104">
        <f t="shared" si="9"/>
        <v>2835.345961913813</v>
      </c>
      <c r="AK64" s="102">
        <v>11660</v>
      </c>
      <c r="AL64" s="103">
        <f>VLOOKUP($E64,'Population All (2014)'!$D$11:$H$187,AL$10,0)</f>
        <v>375403.924</v>
      </c>
      <c r="AM64" s="104">
        <f t="shared" si="10"/>
        <v>3105.9877786466609</v>
      </c>
      <c r="AN64" s="102">
        <v>11006</v>
      </c>
      <c r="AO64" s="103">
        <f>VLOOKUP($E64,'Population All (2014)'!$D$11:$H$187,AO$10,0)</f>
        <v>376808.82699999999</v>
      </c>
      <c r="AP64" s="104">
        <f t="shared" si="11"/>
        <v>2920.8445268189007</v>
      </c>
      <c r="AQ64" s="84">
        <f t="shared" si="12"/>
        <v>41.149317160028204</v>
      </c>
      <c r="AR64" s="85">
        <f t="shared" si="13"/>
        <v>1.5056923866245055E-2</v>
      </c>
      <c r="AS64" s="105">
        <f t="shared" si="14"/>
        <v>-63.131998588272836</v>
      </c>
      <c r="AT64" s="85">
        <f t="shared" si="15"/>
        <v>-2.4017024726388409E-2</v>
      </c>
      <c r="AU64" s="84">
        <f t="shared" si="16"/>
        <v>-124.87851184312467</v>
      </c>
      <c r="AV64" s="85">
        <f t="shared" si="17"/>
        <v>-4.6072684562165789E-2</v>
      </c>
      <c r="AW64" s="105">
        <f t="shared" si="18"/>
        <v>-228.2874379331206</v>
      </c>
      <c r="AX64" s="85">
        <f t="shared" si="19"/>
        <v>-8.7565137427199263E-2</v>
      </c>
      <c r="AY64" s="84">
        <f t="shared" si="20"/>
        <v>-170.22708657147768</v>
      </c>
      <c r="AZ64" s="85">
        <f t="shared" si="21"/>
        <v>-5.7983979086234823E-2</v>
      </c>
      <c r="BA64" s="105">
        <f t="shared" si="22"/>
        <v>-282.36252533151446</v>
      </c>
      <c r="BB64" s="85">
        <f t="shared" si="23"/>
        <v>-9.9999999999999936E-2</v>
      </c>
      <c r="BC64" s="84">
        <f t="shared" si="24"/>
        <v>-176.33405654475382</v>
      </c>
      <c r="BD64" s="85">
        <f t="shared" si="25"/>
        <v>-6.4249729944422462E-2</v>
      </c>
      <c r="BE64" s="105">
        <f t="shared" si="26"/>
        <v>-305.99070865184376</v>
      </c>
      <c r="BF64" s="85">
        <f t="shared" si="27"/>
        <v>-0.1170201968943469</v>
      </c>
    </row>
    <row r="65" spans="2:58" s="40" customFormat="1" ht="16.5" customHeight="1">
      <c r="B65" s="63" t="s">
        <v>20</v>
      </c>
      <c r="C65" s="64" t="s">
        <v>30</v>
      </c>
      <c r="D65" s="66" t="s">
        <v>52</v>
      </c>
      <c r="E65" s="78" t="s">
        <v>119</v>
      </c>
      <c r="F65" s="79" t="s">
        <v>120</v>
      </c>
      <c r="G65" s="102">
        <v>9325</v>
      </c>
      <c r="H65" s="103">
        <f>VLOOKUP($E65,'Population All (2014)'!$D$11:$H$187,H$10,0)</f>
        <v>332210</v>
      </c>
      <c r="I65" s="104">
        <f t="shared" si="0"/>
        <v>2806.9594533578156</v>
      </c>
      <c r="J65" s="102">
        <v>9335</v>
      </c>
      <c r="K65" s="103">
        <f>VLOOKUP($E65,'Population All (2014)'!$D$11:$H$187,K$10,0)</f>
        <v>332210</v>
      </c>
      <c r="L65" s="104">
        <f t="shared" si="1"/>
        <v>2809.9695975437226</v>
      </c>
      <c r="M65" s="102">
        <v>9565</v>
      </c>
      <c r="N65" s="103">
        <f>VLOOKUP($E65,'Population All (2014)'!$D$11:$H$187,N$10,0)</f>
        <v>332210</v>
      </c>
      <c r="O65" s="104">
        <f t="shared" si="2"/>
        <v>2879.2029138195717</v>
      </c>
      <c r="P65" s="102">
        <v>9495</v>
      </c>
      <c r="Q65" s="103">
        <f>VLOOKUP($E65,'Population All (2014)'!$D$11:$H$187,Q$10,0)</f>
        <v>332996.24699999997</v>
      </c>
      <c r="R65" s="104">
        <f t="shared" si="3"/>
        <v>2851.3834872138968</v>
      </c>
      <c r="S65" s="102">
        <v>9021</v>
      </c>
      <c r="T65" s="103">
        <f>VLOOKUP($E65,'Population All (2014)'!$D$11:$H$187,T$10,0)</f>
        <v>332996.24699999997</v>
      </c>
      <c r="U65" s="104">
        <f t="shared" si="4"/>
        <v>2709.0395406168045</v>
      </c>
      <c r="V65" s="102">
        <v>9023</v>
      </c>
      <c r="W65" s="103">
        <f>VLOOKUP($E65,'Population All (2014)'!$D$11:$H$187,W$10,0)</f>
        <v>332996.24699999997</v>
      </c>
      <c r="X65" s="104">
        <f t="shared" si="5"/>
        <v>2709.6401479864126</v>
      </c>
      <c r="Y65" s="102">
        <v>9246</v>
      </c>
      <c r="Z65" s="103">
        <f>VLOOKUP($E65,'Population All (2014)'!$D$11:$H$187,Z$10,0)</f>
        <v>332996.24699999997</v>
      </c>
      <c r="AA65" s="104">
        <f t="shared" si="6"/>
        <v>2776.6078696977029</v>
      </c>
      <c r="AB65" s="102">
        <v>9163</v>
      </c>
      <c r="AC65" s="103">
        <f>VLOOKUP($E65,'Population All (2014)'!$D$11:$H$187,AC$10,0)</f>
        <v>333845.58899999998</v>
      </c>
      <c r="AD65" s="104">
        <f t="shared" si="7"/>
        <v>2744.6820631798137</v>
      </c>
      <c r="AE65" s="102">
        <v>9694</v>
      </c>
      <c r="AF65" s="103">
        <f>VLOOKUP($E65,'Population All (2014)'!$D$11:$H$187,AF$10,0)</f>
        <v>332996.24699999997</v>
      </c>
      <c r="AG65" s="104">
        <f t="shared" si="8"/>
        <v>2911.1439204898911</v>
      </c>
      <c r="AH65" s="102">
        <v>9360</v>
      </c>
      <c r="AI65" s="103">
        <f>VLOOKUP($E65,'Population All (2014)'!$D$11:$H$187,AI$10,0)</f>
        <v>332996.24699999997</v>
      </c>
      <c r="AJ65" s="104">
        <f t="shared" si="9"/>
        <v>2810.8424897653581</v>
      </c>
      <c r="AK65" s="102">
        <v>10208</v>
      </c>
      <c r="AL65" s="103">
        <f>VLOOKUP($E65,'Population All (2014)'!$D$11:$H$187,AL$10,0)</f>
        <v>332996.24699999997</v>
      </c>
      <c r="AM65" s="104">
        <f t="shared" si="10"/>
        <v>3065.5000144791425</v>
      </c>
      <c r="AN65" s="102">
        <v>9822</v>
      </c>
      <c r="AO65" s="103">
        <f>VLOOKUP($E65,'Population All (2014)'!$D$11:$H$187,AO$10,0)</f>
        <v>333845.58899999998</v>
      </c>
      <c r="AP65" s="104">
        <f t="shared" si="11"/>
        <v>2942.0787105262607</v>
      </c>
      <c r="AQ65" s="84">
        <f t="shared" si="12"/>
        <v>-104.1844671320755</v>
      </c>
      <c r="AR65" s="85">
        <f t="shared" si="13"/>
        <v>-3.711648453184644E-2</v>
      </c>
      <c r="AS65" s="105">
        <f t="shared" si="14"/>
        <v>-202.1043798730866</v>
      </c>
      <c r="AT65" s="85">
        <f t="shared" si="15"/>
        <v>-7.4603702472009953E-2</v>
      </c>
      <c r="AU65" s="84">
        <f t="shared" si="16"/>
        <v>-0.87289222163553859</v>
      </c>
      <c r="AV65" s="85">
        <f t="shared" si="17"/>
        <v>-3.1064116223839558E-4</v>
      </c>
      <c r="AW65" s="105">
        <f t="shared" si="18"/>
        <v>-101.20234177894554</v>
      </c>
      <c r="AX65" s="85">
        <f t="shared" si="19"/>
        <v>-3.7348997007647308E-2</v>
      </c>
      <c r="AY65" s="84">
        <f t="shared" si="20"/>
        <v>-186.29710065957079</v>
      </c>
      <c r="AZ65" s="85">
        <f t="shared" si="21"/>
        <v>-6.4704401265150049E-2</v>
      </c>
      <c r="BA65" s="105">
        <f t="shared" si="22"/>
        <v>-288.89214478143958</v>
      </c>
      <c r="BB65" s="85">
        <f t="shared" si="23"/>
        <v>-0.10404499242915856</v>
      </c>
      <c r="BC65" s="84">
        <f t="shared" si="24"/>
        <v>-90.695223312363851</v>
      </c>
      <c r="BD65" s="85">
        <f t="shared" si="25"/>
        <v>-3.1807444954022185E-2</v>
      </c>
      <c r="BE65" s="105">
        <f t="shared" si="26"/>
        <v>-197.39664734644703</v>
      </c>
      <c r="BF65" s="85">
        <f t="shared" si="27"/>
        <v>-7.1919676961693643E-2</v>
      </c>
    </row>
    <row r="66" spans="2:58" s="40" customFormat="1" ht="16.5" customHeight="1">
      <c r="B66" s="63" t="s">
        <v>24</v>
      </c>
      <c r="C66" s="64" t="s">
        <v>40</v>
      </c>
      <c r="D66" s="66" t="s">
        <v>70</v>
      </c>
      <c r="E66" s="78" t="s">
        <v>121</v>
      </c>
      <c r="F66" s="79" t="s">
        <v>122</v>
      </c>
      <c r="G66" s="102">
        <v>139</v>
      </c>
      <c r="H66" s="103">
        <f>VLOOKUP($E66,'Population All (2014)'!$D$11:$H$187,H$10,0)</f>
        <v>8072</v>
      </c>
      <c r="I66" s="104">
        <f t="shared" si="0"/>
        <v>1722.0019821605551</v>
      </c>
      <c r="J66" s="102">
        <v>140</v>
      </c>
      <c r="K66" s="103">
        <f>VLOOKUP($E66,'Population All (2014)'!$D$11:$H$187,K$10,0)</f>
        <v>8072</v>
      </c>
      <c r="L66" s="104">
        <f t="shared" si="1"/>
        <v>1734.3904856293359</v>
      </c>
      <c r="M66" s="102">
        <v>145</v>
      </c>
      <c r="N66" s="103">
        <f>VLOOKUP($E66,'Population All (2014)'!$D$11:$H$187,N$10,0)</f>
        <v>8072</v>
      </c>
      <c r="O66" s="104">
        <f t="shared" si="2"/>
        <v>1796.3330029732408</v>
      </c>
      <c r="P66" s="102">
        <v>144</v>
      </c>
      <c r="Q66" s="103">
        <f>VLOOKUP($E66,'Population All (2014)'!$D$11:$H$187,Q$10,0)</f>
        <v>8436.8979999999992</v>
      </c>
      <c r="R66" s="104">
        <f t="shared" si="3"/>
        <v>1706.7884428613456</v>
      </c>
      <c r="S66" s="102">
        <v>144.26486239154536</v>
      </c>
      <c r="T66" s="103">
        <f>VLOOKUP($E66,'Population All (2014)'!$D$11:$H$187,T$10,0)</f>
        <v>8436.8979999999992</v>
      </c>
      <c r="U66" s="104">
        <f t="shared" si="4"/>
        <v>1709.9277766727223</v>
      </c>
      <c r="V66" s="102">
        <v>134</v>
      </c>
      <c r="W66" s="103">
        <f>VLOOKUP($E66,'Population All (2014)'!$D$11:$H$187,W$10,0)</f>
        <v>8436.8979999999992</v>
      </c>
      <c r="X66" s="104">
        <f t="shared" si="5"/>
        <v>1588.2614676626411</v>
      </c>
      <c r="Y66" s="102">
        <v>140.19470414855405</v>
      </c>
      <c r="Z66" s="103">
        <f>VLOOKUP($E66,'Population All (2014)'!$D$11:$H$187,Z$10,0)</f>
        <v>8436.8979999999992</v>
      </c>
      <c r="AA66" s="104">
        <f t="shared" si="6"/>
        <v>1661.685422160539</v>
      </c>
      <c r="AB66" s="102">
        <v>144</v>
      </c>
      <c r="AC66" s="103">
        <f>VLOOKUP($E66,'Population All (2014)'!$D$11:$H$187,AC$10,0)</f>
        <v>8671.8259999999991</v>
      </c>
      <c r="AD66" s="104">
        <f t="shared" si="7"/>
        <v>1660.5499233956034</v>
      </c>
      <c r="AE66" s="102">
        <v>107</v>
      </c>
      <c r="AF66" s="103">
        <f>VLOOKUP($E66,'Population All (2014)'!$D$11:$H$187,AF$10,0)</f>
        <v>8436.8979999999992</v>
      </c>
      <c r="AG66" s="104">
        <f t="shared" si="8"/>
        <v>1268.2386346261387</v>
      </c>
      <c r="AH66" s="102">
        <v>163</v>
      </c>
      <c r="AI66" s="103">
        <f>VLOOKUP($E66,'Population All (2014)'!$D$11:$H$187,AI$10,0)</f>
        <v>8436.8979999999992</v>
      </c>
      <c r="AJ66" s="104">
        <f t="shared" si="9"/>
        <v>1931.9896957388842</v>
      </c>
      <c r="AK66" s="102">
        <v>43</v>
      </c>
      <c r="AL66" s="103">
        <f>VLOOKUP($E66,'Population All (2014)'!$D$11:$H$187,AL$10,0)</f>
        <v>8436.8979999999992</v>
      </c>
      <c r="AM66" s="104">
        <f t="shared" si="10"/>
        <v>509.66599335442959</v>
      </c>
      <c r="AN66" s="102">
        <v>130</v>
      </c>
      <c r="AO66" s="103">
        <f>VLOOKUP($E66,'Population All (2014)'!$D$11:$H$187,AO$10,0)</f>
        <v>8671.8259999999991</v>
      </c>
      <c r="AP66" s="104">
        <f t="shared" si="11"/>
        <v>1499.1075697321419</v>
      </c>
      <c r="AQ66" s="84">
        <f t="shared" si="12"/>
        <v>453.76334753441643</v>
      </c>
      <c r="AR66" s="85">
        <f t="shared" si="13"/>
        <v>0.26350919002142509</v>
      </c>
      <c r="AS66" s="105">
        <f t="shared" si="14"/>
        <v>441.68914204658358</v>
      </c>
      <c r="AT66" s="85">
        <f t="shared" si="15"/>
        <v>0.2583086537760374</v>
      </c>
      <c r="AU66" s="84">
        <f t="shared" si="16"/>
        <v>-197.59921010954827</v>
      </c>
      <c r="AV66" s="85">
        <f t="shared" si="17"/>
        <v>-0.11393005885744811</v>
      </c>
      <c r="AW66" s="105">
        <f t="shared" si="18"/>
        <v>-343.72822807624311</v>
      </c>
      <c r="AX66" s="85">
        <f t="shared" si="19"/>
        <v>-0.21641791044776112</v>
      </c>
      <c r="AY66" s="84">
        <f t="shared" si="20"/>
        <v>1286.6670096188113</v>
      </c>
      <c r="AZ66" s="85">
        <f t="shared" si="21"/>
        <v>0.71627421390641688</v>
      </c>
      <c r="BA66" s="105">
        <f t="shared" si="22"/>
        <v>1152.0194288061093</v>
      </c>
      <c r="BB66" s="85">
        <f t="shared" si="23"/>
        <v>0.69328370667670824</v>
      </c>
      <c r="BC66" s="84">
        <f t="shared" si="24"/>
        <v>207.68087312920375</v>
      </c>
      <c r="BD66" s="85">
        <f t="shared" si="25"/>
        <v>0.12167932938486338</v>
      </c>
      <c r="BE66" s="105">
        <f t="shared" si="26"/>
        <v>161.44235366346152</v>
      </c>
      <c r="BF66" s="85">
        <f t="shared" si="27"/>
        <v>9.7222222222222265E-2</v>
      </c>
    </row>
    <row r="67" spans="2:58" s="40" customFormat="1" ht="16.5" customHeight="1">
      <c r="B67" s="63" t="s">
        <v>26</v>
      </c>
      <c r="C67" s="64" t="s">
        <v>44</v>
      </c>
      <c r="D67" s="66" t="s">
        <v>62</v>
      </c>
      <c r="E67" s="78" t="s">
        <v>123</v>
      </c>
      <c r="F67" s="79" t="s">
        <v>124</v>
      </c>
      <c r="G67" s="102">
        <v>13107</v>
      </c>
      <c r="H67" s="103">
        <f>VLOOKUP($E67,'Population All (2014)'!$D$11:$H$187,H$10,0)</f>
        <v>547615</v>
      </c>
      <c r="I67" s="104">
        <f t="shared" si="0"/>
        <v>2393.4698647772616</v>
      </c>
      <c r="J67" s="102">
        <v>12506</v>
      </c>
      <c r="K67" s="103">
        <f>VLOOKUP($E67,'Population All (2014)'!$D$11:$H$187,K$10,0)</f>
        <v>547615</v>
      </c>
      <c r="L67" s="104">
        <f t="shared" si="1"/>
        <v>2283.721227504725</v>
      </c>
      <c r="M67" s="102">
        <v>13779</v>
      </c>
      <c r="N67" s="103">
        <f>VLOOKUP($E67,'Population All (2014)'!$D$11:$H$187,N$10,0)</f>
        <v>547615</v>
      </c>
      <c r="O67" s="104">
        <f t="shared" si="2"/>
        <v>2516.1838152716782</v>
      </c>
      <c r="P67" s="102">
        <v>13482</v>
      </c>
      <c r="Q67" s="103">
        <f>VLOOKUP($E67,'Population All (2014)'!$D$11:$H$187,Q$10,0)</f>
        <v>551804.51500000001</v>
      </c>
      <c r="R67" s="104">
        <f t="shared" si="3"/>
        <v>2443.2565579859383</v>
      </c>
      <c r="S67" s="102">
        <v>12648</v>
      </c>
      <c r="T67" s="103">
        <f>VLOOKUP($E67,'Population All (2014)'!$D$11:$H$187,T$10,0)</f>
        <v>551804.51500000001</v>
      </c>
      <c r="U67" s="104">
        <f t="shared" si="4"/>
        <v>2292.1160766508042</v>
      </c>
      <c r="V67" s="102">
        <v>12068</v>
      </c>
      <c r="W67" s="103">
        <f>VLOOKUP($E67,'Population All (2014)'!$D$11:$H$187,W$10,0)</f>
        <v>551804.51500000001</v>
      </c>
      <c r="X67" s="104">
        <f t="shared" si="5"/>
        <v>2187.0063893913589</v>
      </c>
      <c r="Y67" s="102">
        <v>13299</v>
      </c>
      <c r="Z67" s="103">
        <f>VLOOKUP($E67,'Population All (2014)'!$D$11:$H$187,Z$10,0)</f>
        <v>551804.51500000001</v>
      </c>
      <c r="AA67" s="104">
        <f t="shared" si="6"/>
        <v>2410.0926394195958</v>
      </c>
      <c r="AB67" s="102">
        <v>13482</v>
      </c>
      <c r="AC67" s="103">
        <f>VLOOKUP($E67,'Population All (2014)'!$D$11:$H$187,AC$10,0)</f>
        <v>556155.08199999994</v>
      </c>
      <c r="AD67" s="104">
        <f t="shared" si="7"/>
        <v>2424.1439908302414</v>
      </c>
      <c r="AE67" s="102">
        <v>13028</v>
      </c>
      <c r="AF67" s="103">
        <f>VLOOKUP($E67,'Population All (2014)'!$D$11:$H$187,AF$10,0)</f>
        <v>551804.51500000001</v>
      </c>
      <c r="AG67" s="104">
        <f t="shared" si="8"/>
        <v>2360.9810441656136</v>
      </c>
      <c r="AH67" s="102">
        <v>13154</v>
      </c>
      <c r="AI67" s="103">
        <f>VLOOKUP($E67,'Population All (2014)'!$D$11:$H$187,AI$10,0)</f>
        <v>551804.51500000001</v>
      </c>
      <c r="AJ67" s="104">
        <f t="shared" si="9"/>
        <v>2383.8152176047342</v>
      </c>
      <c r="AK67" s="102">
        <v>13782</v>
      </c>
      <c r="AL67" s="103">
        <f>VLOOKUP($E67,'Population All (2014)'!$D$11:$H$187,AL$10,0)</f>
        <v>551804.51500000001</v>
      </c>
      <c r="AM67" s="104">
        <f t="shared" si="10"/>
        <v>2497.6236376028924</v>
      </c>
      <c r="AN67" s="102">
        <v>14347</v>
      </c>
      <c r="AO67" s="103">
        <f>VLOOKUP($E67,'Population All (2014)'!$D$11:$H$187,AO$10,0)</f>
        <v>556155.08199999994</v>
      </c>
      <c r="AP67" s="104">
        <f t="shared" si="11"/>
        <v>2579.6761486753803</v>
      </c>
      <c r="AQ67" s="84">
        <f t="shared" si="12"/>
        <v>32.488820611647952</v>
      </c>
      <c r="AR67" s="85">
        <f t="shared" si="13"/>
        <v>1.3573941786257414E-2</v>
      </c>
      <c r="AS67" s="105">
        <f t="shared" si="14"/>
        <v>-68.86496751480945</v>
      </c>
      <c r="AT67" s="85">
        <f t="shared" si="15"/>
        <v>-3.0044275774826209E-2</v>
      </c>
      <c r="AU67" s="84">
        <f t="shared" si="16"/>
        <v>-100.09399010000925</v>
      </c>
      <c r="AV67" s="85">
        <f t="shared" si="17"/>
        <v>-4.3829338228543555E-2</v>
      </c>
      <c r="AW67" s="105">
        <f t="shared" si="18"/>
        <v>-196.80882821337536</v>
      </c>
      <c r="AX67" s="85">
        <f t="shared" si="19"/>
        <v>-8.9990056347364858E-2</v>
      </c>
      <c r="AY67" s="84">
        <f t="shared" si="20"/>
        <v>18.560177668785855</v>
      </c>
      <c r="AZ67" s="85">
        <f t="shared" si="21"/>
        <v>7.3763202656884864E-3</v>
      </c>
      <c r="BA67" s="105">
        <f t="shared" si="22"/>
        <v>-87.53099818329656</v>
      </c>
      <c r="BB67" s="85">
        <f t="shared" si="23"/>
        <v>-3.6318520189487814E-2</v>
      </c>
      <c r="BC67" s="84">
        <f t="shared" si="24"/>
        <v>-136.41959068944197</v>
      </c>
      <c r="BD67" s="85">
        <f t="shared" si="25"/>
        <v>-5.5835147661241688E-2</v>
      </c>
      <c r="BE67" s="105">
        <f t="shared" si="26"/>
        <v>-155.53215784513895</v>
      </c>
      <c r="BF67" s="85">
        <f t="shared" si="27"/>
        <v>-6.4159620234386733E-2</v>
      </c>
    </row>
    <row r="68" spans="2:58" s="40" customFormat="1" ht="16.5" customHeight="1">
      <c r="B68" s="63" t="s">
        <v>20</v>
      </c>
      <c r="C68" s="64" t="s">
        <v>28</v>
      </c>
      <c r="D68" s="66" t="s">
        <v>50</v>
      </c>
      <c r="E68" s="78" t="s">
        <v>125</v>
      </c>
      <c r="F68" s="79" t="s">
        <v>126</v>
      </c>
      <c r="G68" s="102">
        <v>15557</v>
      </c>
      <c r="H68" s="103">
        <f>VLOOKUP($E68,'Population All (2014)'!$D$11:$H$187,H$10,0)</f>
        <v>517773</v>
      </c>
      <c r="I68" s="104">
        <f t="shared" si="0"/>
        <v>3004.5985402869596</v>
      </c>
      <c r="J68" s="102">
        <v>16178</v>
      </c>
      <c r="K68" s="103">
        <f>VLOOKUP($E68,'Population All (2014)'!$D$11:$H$187,K$10,0)</f>
        <v>517773</v>
      </c>
      <c r="L68" s="104">
        <f t="shared" si="1"/>
        <v>3124.5352693168629</v>
      </c>
      <c r="M68" s="102">
        <v>16262</v>
      </c>
      <c r="N68" s="103">
        <f>VLOOKUP($E68,'Population All (2014)'!$D$11:$H$187,N$10,0)</f>
        <v>517773</v>
      </c>
      <c r="O68" s="104">
        <f t="shared" si="2"/>
        <v>3140.7585949827435</v>
      </c>
      <c r="P68" s="102">
        <v>15651</v>
      </c>
      <c r="Q68" s="103">
        <f>VLOOKUP($E68,'Population All (2014)'!$D$11:$H$187,Q$10,0)</f>
        <v>519942.08299999998</v>
      </c>
      <c r="R68" s="104">
        <f t="shared" si="3"/>
        <v>3010.1429585571746</v>
      </c>
      <c r="S68" s="102">
        <v>15012.504999999999</v>
      </c>
      <c r="T68" s="103">
        <f>VLOOKUP($E68,'Population All (2014)'!$D$11:$H$187,T$10,0)</f>
        <v>519942.08299999998</v>
      </c>
      <c r="U68" s="104">
        <f t="shared" si="4"/>
        <v>2887.3417811037234</v>
      </c>
      <c r="V68" s="102">
        <v>15611.769999999999</v>
      </c>
      <c r="W68" s="103">
        <f>VLOOKUP($E68,'Population All (2014)'!$D$11:$H$187,W$10,0)</f>
        <v>519942.08299999998</v>
      </c>
      <c r="X68" s="104">
        <f t="shared" si="5"/>
        <v>3002.597887426627</v>
      </c>
      <c r="Y68" s="102">
        <v>15692.83</v>
      </c>
      <c r="Z68" s="103">
        <f>VLOOKUP($E68,'Population All (2014)'!$D$11:$H$187,Z$10,0)</f>
        <v>519942.08299999998</v>
      </c>
      <c r="AA68" s="104">
        <f t="shared" si="6"/>
        <v>3018.1880853833486</v>
      </c>
      <c r="AB68" s="102">
        <v>15103</v>
      </c>
      <c r="AC68" s="103">
        <f>VLOOKUP($E68,'Population All (2014)'!$D$11:$H$187,AC$10,0)</f>
        <v>522218.13199999998</v>
      </c>
      <c r="AD68" s="104">
        <f t="shared" si="7"/>
        <v>2892.0864815930981</v>
      </c>
      <c r="AE68" s="102">
        <v>15529</v>
      </c>
      <c r="AF68" s="103">
        <f>VLOOKUP($E68,'Population All (2014)'!$D$11:$H$187,AF$10,0)</f>
        <v>519942.08299999998</v>
      </c>
      <c r="AG68" s="104">
        <f t="shared" si="8"/>
        <v>2986.6788066854747</v>
      </c>
      <c r="AH68" s="102">
        <v>15203</v>
      </c>
      <c r="AI68" s="103">
        <f>VLOOKUP($E68,'Population All (2014)'!$D$11:$H$187,AI$10,0)</f>
        <v>519942.08299999998</v>
      </c>
      <c r="AJ68" s="104">
        <f t="shared" si="9"/>
        <v>2923.9795156184732</v>
      </c>
      <c r="AK68" s="102">
        <v>15340</v>
      </c>
      <c r="AL68" s="103">
        <f>VLOOKUP($E68,'Population All (2014)'!$D$11:$H$187,AL$10,0)</f>
        <v>519942.08299999998</v>
      </c>
      <c r="AM68" s="104">
        <f t="shared" si="10"/>
        <v>2950.3286041957099</v>
      </c>
      <c r="AN68" s="102">
        <v>15540</v>
      </c>
      <c r="AO68" s="103">
        <f>VLOOKUP($E68,'Population All (2014)'!$D$11:$H$187,AO$10,0)</f>
        <v>522218.13199999998</v>
      </c>
      <c r="AP68" s="104">
        <f t="shared" si="11"/>
        <v>2975.7679880789738</v>
      </c>
      <c r="AQ68" s="84">
        <f t="shared" si="12"/>
        <v>17.91973360148495</v>
      </c>
      <c r="AR68" s="85">
        <f t="shared" si="13"/>
        <v>5.9641024786537683E-3</v>
      </c>
      <c r="AS68" s="105">
        <f t="shared" si="14"/>
        <v>-99.337025581751277</v>
      </c>
      <c r="AT68" s="85">
        <f t="shared" si="15"/>
        <v>-3.4404318266671716E-2</v>
      </c>
      <c r="AU68" s="84">
        <f t="shared" si="16"/>
        <v>200.55575369838971</v>
      </c>
      <c r="AV68" s="85">
        <f t="shared" si="17"/>
        <v>6.4187386734872259E-2</v>
      </c>
      <c r="AW68" s="105">
        <f t="shared" si="18"/>
        <v>78.618371808153825</v>
      </c>
      <c r="AX68" s="85">
        <f t="shared" si="19"/>
        <v>2.618345005082702E-2</v>
      </c>
      <c r="AY68" s="84">
        <f t="shared" si="20"/>
        <v>190.4299907870336</v>
      </c>
      <c r="AZ68" s="85">
        <f t="shared" si="21"/>
        <v>6.0631845787587471E-2</v>
      </c>
      <c r="BA68" s="105">
        <f t="shared" si="22"/>
        <v>67.859481187638721</v>
      </c>
      <c r="BB68" s="85">
        <f t="shared" si="23"/>
        <v>2.2483516357470378E-2</v>
      </c>
      <c r="BC68" s="84">
        <f t="shared" si="24"/>
        <v>34.374970478200794</v>
      </c>
      <c r="BD68" s="85">
        <f t="shared" si="25"/>
        <v>1.1419713598811084E-2</v>
      </c>
      <c r="BE68" s="105">
        <f t="shared" si="26"/>
        <v>-83.681506485875616</v>
      </c>
      <c r="BF68" s="85">
        <f t="shared" si="27"/>
        <v>-2.8934648745282291E-2</v>
      </c>
    </row>
    <row r="69" spans="2:58" s="40" customFormat="1" ht="16.5" customHeight="1">
      <c r="B69" s="63" t="s">
        <v>22</v>
      </c>
      <c r="C69" s="64" t="s">
        <v>36</v>
      </c>
      <c r="D69" s="66" t="s">
        <v>56</v>
      </c>
      <c r="E69" s="78" t="s">
        <v>127</v>
      </c>
      <c r="F69" s="79" t="s">
        <v>128</v>
      </c>
      <c r="G69" s="102">
        <v>8496</v>
      </c>
      <c r="H69" s="103">
        <f>VLOOKUP($E69,'Population All (2014)'!$D$11:$H$187,H$10,0)</f>
        <v>337428</v>
      </c>
      <c r="I69" s="104">
        <f t="shared" si="0"/>
        <v>2517.8704790355278</v>
      </c>
      <c r="J69" s="102">
        <v>8589</v>
      </c>
      <c r="K69" s="103">
        <f>VLOOKUP($E69,'Population All (2014)'!$D$11:$H$187,K$10,0)</f>
        <v>337428</v>
      </c>
      <c r="L69" s="104">
        <f t="shared" si="1"/>
        <v>2545.4319143639532</v>
      </c>
      <c r="M69" s="102">
        <v>8589</v>
      </c>
      <c r="N69" s="103">
        <f>VLOOKUP($E69,'Population All (2014)'!$D$11:$H$187,N$10,0)</f>
        <v>337428</v>
      </c>
      <c r="O69" s="104">
        <f t="shared" si="2"/>
        <v>2545.4319143639532</v>
      </c>
      <c r="P69" s="102">
        <v>7413</v>
      </c>
      <c r="Q69" s="103">
        <f>VLOOKUP($E69,'Population All (2014)'!$D$11:$H$187,Q$10,0)</f>
        <v>344661.14</v>
      </c>
      <c r="R69" s="104">
        <f t="shared" si="3"/>
        <v>2150.8081822047006</v>
      </c>
      <c r="S69" s="102">
        <v>8454.56</v>
      </c>
      <c r="T69" s="103">
        <f>VLOOKUP($E69,'Population All (2014)'!$D$11:$H$187,T$10,0)</f>
        <v>344661.14</v>
      </c>
      <c r="U69" s="104">
        <f t="shared" si="4"/>
        <v>2453.0064514960982</v>
      </c>
      <c r="V69" s="102">
        <v>7813.4889999999996</v>
      </c>
      <c r="W69" s="103">
        <f>VLOOKUP($E69,'Population All (2014)'!$D$11:$H$187,W$10,0)</f>
        <v>344661.14</v>
      </c>
      <c r="X69" s="104">
        <f t="shared" si="5"/>
        <v>2267.0060802328917</v>
      </c>
      <c r="Y69" s="102">
        <v>8150.4750000000004</v>
      </c>
      <c r="Z69" s="103">
        <f>VLOOKUP($E69,'Population All (2014)'!$D$11:$H$187,Z$10,0)</f>
        <v>344661.14</v>
      </c>
      <c r="AA69" s="104">
        <f t="shared" si="6"/>
        <v>2364.7792147382788</v>
      </c>
      <c r="AB69" s="102">
        <v>7391</v>
      </c>
      <c r="AC69" s="103">
        <f>VLOOKUP($E69,'Population All (2014)'!$D$11:$H$187,AC$10,0)</f>
        <v>350559.837</v>
      </c>
      <c r="AD69" s="104">
        <f t="shared" si="7"/>
        <v>2108.3419205263949</v>
      </c>
      <c r="AE69" s="102">
        <v>7567</v>
      </c>
      <c r="AF69" s="103">
        <f>VLOOKUP($E69,'Population All (2014)'!$D$11:$H$187,AF$10,0)</f>
        <v>344661.14</v>
      </c>
      <c r="AG69" s="104">
        <f t="shared" si="8"/>
        <v>2195.4897497292559</v>
      </c>
      <c r="AH69" s="102">
        <v>8862</v>
      </c>
      <c r="AI69" s="103">
        <f>VLOOKUP($E69,'Population All (2014)'!$D$11:$H$187,AI$10,0)</f>
        <v>344661.14</v>
      </c>
      <c r="AJ69" s="104">
        <f t="shared" si="9"/>
        <v>2571.2211130039204</v>
      </c>
      <c r="AK69" s="102">
        <v>9279</v>
      </c>
      <c r="AL69" s="103">
        <f>VLOOKUP($E69,'Population All (2014)'!$D$11:$H$187,AL$10,0)</f>
        <v>344661.14</v>
      </c>
      <c r="AM69" s="104">
        <f t="shared" si="10"/>
        <v>2692.2095133788507</v>
      </c>
      <c r="AN69" s="102">
        <v>8998</v>
      </c>
      <c r="AO69" s="103">
        <f>VLOOKUP($E69,'Population All (2014)'!$D$11:$H$187,AO$10,0)</f>
        <v>350559.837</v>
      </c>
      <c r="AP69" s="104">
        <f t="shared" si="11"/>
        <v>2566.7515357727643</v>
      </c>
      <c r="AQ69" s="84">
        <f t="shared" si="12"/>
        <v>322.38072930627186</v>
      </c>
      <c r="AR69" s="85">
        <f t="shared" si="13"/>
        <v>0.12803705829608839</v>
      </c>
      <c r="AS69" s="105">
        <f t="shared" si="14"/>
        <v>257.51670176684229</v>
      </c>
      <c r="AT69" s="85">
        <f t="shared" si="15"/>
        <v>0.10498003444295136</v>
      </c>
      <c r="AU69" s="84">
        <f t="shared" si="16"/>
        <v>-25.789198639967253</v>
      </c>
      <c r="AV69" s="85">
        <f t="shared" si="17"/>
        <v>-1.013156097180914E-2</v>
      </c>
      <c r="AW69" s="105">
        <f t="shared" si="18"/>
        <v>-304.21503277102875</v>
      </c>
      <c r="AX69" s="85">
        <f t="shared" si="19"/>
        <v>-0.13419242031312789</v>
      </c>
      <c r="AY69" s="84">
        <f t="shared" si="20"/>
        <v>-146.77759901489753</v>
      </c>
      <c r="AZ69" s="85">
        <f t="shared" si="21"/>
        <v>-5.7663140855045807E-2</v>
      </c>
      <c r="BA69" s="105">
        <f t="shared" si="22"/>
        <v>-327.43029864057189</v>
      </c>
      <c r="BB69" s="85">
        <f t="shared" si="23"/>
        <v>-0.13846125532560982</v>
      </c>
      <c r="BC69" s="84">
        <f t="shared" si="24"/>
        <v>-415.94335356806369</v>
      </c>
      <c r="BD69" s="85">
        <f t="shared" si="25"/>
        <v>-0.1933893301176203</v>
      </c>
      <c r="BE69" s="105">
        <f t="shared" si="26"/>
        <v>-458.40961524636941</v>
      </c>
      <c r="BF69" s="85">
        <f t="shared" si="27"/>
        <v>-0.21742659991882016</v>
      </c>
    </row>
    <row r="70" spans="2:58" s="40" customFormat="1" ht="16.5" customHeight="1">
      <c r="B70" s="63" t="s">
        <v>24</v>
      </c>
      <c r="C70" s="64" t="s">
        <v>40</v>
      </c>
      <c r="D70" s="66" t="s">
        <v>70</v>
      </c>
      <c r="E70" s="78" t="s">
        <v>129</v>
      </c>
      <c r="F70" s="79" t="s">
        <v>130</v>
      </c>
      <c r="G70" s="102">
        <v>9331.5669999999991</v>
      </c>
      <c r="H70" s="103">
        <f>VLOOKUP($E70,'Population All (2014)'!$D$11:$H$187,H$10,0)</f>
        <v>376040</v>
      </c>
      <c r="I70" s="104">
        <f t="shared" si="0"/>
        <v>2481.5357408786294</v>
      </c>
      <c r="J70" s="102">
        <v>9106.94</v>
      </c>
      <c r="K70" s="103">
        <f>VLOOKUP($E70,'Population All (2014)'!$D$11:$H$187,K$10,0)</f>
        <v>376040</v>
      </c>
      <c r="L70" s="104">
        <f t="shared" si="1"/>
        <v>2421.8008722476334</v>
      </c>
      <c r="M70" s="102">
        <v>10038.539000000001</v>
      </c>
      <c r="N70" s="103">
        <f>VLOOKUP($E70,'Population All (2014)'!$D$11:$H$187,N$10,0)</f>
        <v>376040</v>
      </c>
      <c r="O70" s="104">
        <f t="shared" si="2"/>
        <v>2669.540208488459</v>
      </c>
      <c r="P70" s="102">
        <v>9291</v>
      </c>
      <c r="Q70" s="103">
        <f>VLOOKUP($E70,'Population All (2014)'!$D$11:$H$187,Q$10,0)</f>
        <v>380939.962</v>
      </c>
      <c r="R70" s="104">
        <f t="shared" si="3"/>
        <v>2438.967009714775</v>
      </c>
      <c r="S70" s="102">
        <v>9168.2645775000001</v>
      </c>
      <c r="T70" s="103">
        <f>VLOOKUP($E70,'Population All (2014)'!$D$11:$H$187,T$10,0)</f>
        <v>380939.962</v>
      </c>
      <c r="U70" s="104">
        <f t="shared" si="4"/>
        <v>2406.7479109739611</v>
      </c>
      <c r="V70" s="102">
        <v>8947.56855</v>
      </c>
      <c r="W70" s="103">
        <f>VLOOKUP($E70,'Population All (2014)'!$D$11:$H$187,W$10,0)</f>
        <v>380939.962</v>
      </c>
      <c r="X70" s="104">
        <f t="shared" si="5"/>
        <v>2348.8133151018687</v>
      </c>
      <c r="Y70" s="102">
        <v>9862.8645675000007</v>
      </c>
      <c r="Z70" s="103">
        <f>VLOOKUP($E70,'Population All (2014)'!$D$11:$H$187,Z$10,0)</f>
        <v>380939.962</v>
      </c>
      <c r="AA70" s="104">
        <f t="shared" si="6"/>
        <v>2589.0863525365712</v>
      </c>
      <c r="AB70" s="102">
        <v>9128</v>
      </c>
      <c r="AC70" s="103">
        <f>VLOOKUP($E70,'Population All (2014)'!$D$11:$H$187,AC$10,0)</f>
        <v>385669.99699999997</v>
      </c>
      <c r="AD70" s="104">
        <f t="shared" si="7"/>
        <v>2366.7902795145355</v>
      </c>
      <c r="AE70" s="102">
        <v>9462</v>
      </c>
      <c r="AF70" s="103">
        <f>VLOOKUP($E70,'Population All (2014)'!$D$11:$H$187,AF$10,0)</f>
        <v>380939.962</v>
      </c>
      <c r="AG70" s="104">
        <f t="shared" si="8"/>
        <v>2483.8559730837583</v>
      </c>
      <c r="AH70" s="102">
        <v>9440</v>
      </c>
      <c r="AI70" s="103">
        <f>VLOOKUP($E70,'Population All (2014)'!$D$11:$H$187,AI$10,0)</f>
        <v>380939.962</v>
      </c>
      <c r="AJ70" s="104">
        <f t="shared" si="9"/>
        <v>2478.0807848140648</v>
      </c>
      <c r="AK70" s="102">
        <v>9497</v>
      </c>
      <c r="AL70" s="103">
        <f>VLOOKUP($E70,'Population All (2014)'!$D$11:$H$187,AL$10,0)</f>
        <v>380939.962</v>
      </c>
      <c r="AM70" s="104">
        <f t="shared" si="10"/>
        <v>2493.0437726037258</v>
      </c>
      <c r="AN70" s="102">
        <v>10004</v>
      </c>
      <c r="AO70" s="103">
        <f>VLOOKUP($E70,'Population All (2014)'!$D$11:$H$187,AO$10,0)</f>
        <v>385669.99699999997</v>
      </c>
      <c r="AP70" s="104">
        <f t="shared" si="11"/>
        <v>2593.9274711068597</v>
      </c>
      <c r="AQ70" s="84">
        <f t="shared" si="12"/>
        <v>-2.320232205128832</v>
      </c>
      <c r="AR70" s="85">
        <f t="shared" si="13"/>
        <v>-9.3499850391327215E-4</v>
      </c>
      <c r="AS70" s="105">
        <f t="shared" si="14"/>
        <v>-77.108062109797174</v>
      </c>
      <c r="AT70" s="85">
        <f t="shared" si="15"/>
        <v>-3.2038279438494716E-2</v>
      </c>
      <c r="AU70" s="84">
        <f t="shared" si="16"/>
        <v>-56.279912566431449</v>
      </c>
      <c r="AV70" s="85">
        <f t="shared" si="17"/>
        <v>-2.3238868732506069E-2</v>
      </c>
      <c r="AW70" s="105">
        <f t="shared" si="18"/>
        <v>-129.26746971219609</v>
      </c>
      <c r="AX70" s="85">
        <f t="shared" si="19"/>
        <v>-5.503522518416485E-2</v>
      </c>
      <c r="AY70" s="84">
        <f t="shared" si="20"/>
        <v>176.49643588473327</v>
      </c>
      <c r="AZ70" s="85">
        <f t="shared" si="21"/>
        <v>6.6114919461980559E-2</v>
      </c>
      <c r="BA70" s="105">
        <f t="shared" si="22"/>
        <v>96.042579932845456</v>
      </c>
      <c r="BB70" s="85">
        <f t="shared" si="23"/>
        <v>3.7095162870388984E-2</v>
      </c>
      <c r="BC70" s="84">
        <f t="shared" si="24"/>
        <v>-154.96046139208465</v>
      </c>
      <c r="BD70" s="85">
        <f t="shared" si="25"/>
        <v>-6.3535283902920237E-2</v>
      </c>
      <c r="BE70" s="105">
        <f t="shared" si="26"/>
        <v>-227.13719159232414</v>
      </c>
      <c r="BF70" s="85">
        <f t="shared" si="27"/>
        <v>-9.5968448729185002E-2</v>
      </c>
    </row>
    <row r="71" spans="2:58" s="40" customFormat="1" ht="16.5" customHeight="1">
      <c r="B71" s="63" t="s">
        <v>20</v>
      </c>
      <c r="C71" s="64" t="s">
        <v>30</v>
      </c>
      <c r="D71" s="66" t="s">
        <v>50</v>
      </c>
      <c r="E71" s="78" t="s">
        <v>131</v>
      </c>
      <c r="F71" s="79" t="s">
        <v>132</v>
      </c>
      <c r="G71" s="102">
        <v>14145</v>
      </c>
      <c r="H71" s="103">
        <f>VLOOKUP($E71,'Population All (2014)'!$D$11:$H$187,H$10,0)</f>
        <v>497874</v>
      </c>
      <c r="I71" s="104">
        <f t="shared" si="0"/>
        <v>2841.0802733221658</v>
      </c>
      <c r="J71" s="102">
        <v>13657</v>
      </c>
      <c r="K71" s="103">
        <f>VLOOKUP($E71,'Population All (2014)'!$D$11:$H$187,K$10,0)</f>
        <v>497874</v>
      </c>
      <c r="L71" s="104">
        <f t="shared" si="1"/>
        <v>2743.0635060276295</v>
      </c>
      <c r="M71" s="102">
        <v>14227</v>
      </c>
      <c r="N71" s="103">
        <f>VLOOKUP($E71,'Population All (2014)'!$D$11:$H$187,N$10,0)</f>
        <v>497874</v>
      </c>
      <c r="O71" s="104">
        <f t="shared" si="2"/>
        <v>2857.5503038921493</v>
      </c>
      <c r="P71" s="102">
        <v>13752</v>
      </c>
      <c r="Q71" s="103">
        <f>VLOOKUP($E71,'Population All (2014)'!$D$11:$H$187,Q$10,0)</f>
        <v>497042.94400000002</v>
      </c>
      <c r="R71" s="104">
        <f t="shared" si="3"/>
        <v>2766.7629459397372</v>
      </c>
      <c r="S71" s="102">
        <v>14037</v>
      </c>
      <c r="T71" s="103">
        <f>VLOOKUP($E71,'Population All (2014)'!$D$11:$H$187,T$10,0)</f>
        <v>497042.94400000002</v>
      </c>
      <c r="U71" s="104">
        <f t="shared" si="4"/>
        <v>2824.1020558577729</v>
      </c>
      <c r="V71" s="102">
        <v>13479</v>
      </c>
      <c r="W71" s="103">
        <f>VLOOKUP($E71,'Population All (2014)'!$D$11:$H$187,W$10,0)</f>
        <v>497042.94400000002</v>
      </c>
      <c r="X71" s="104">
        <f t="shared" si="5"/>
        <v>2711.8381143340403</v>
      </c>
      <c r="Y71" s="102">
        <v>13877</v>
      </c>
      <c r="Z71" s="103">
        <f>VLOOKUP($E71,'Population All (2014)'!$D$11:$H$187,Z$10,0)</f>
        <v>497042.94400000002</v>
      </c>
      <c r="AA71" s="104">
        <f t="shared" si="6"/>
        <v>2791.9116783599284</v>
      </c>
      <c r="AB71" s="102">
        <v>13538</v>
      </c>
      <c r="AC71" s="103">
        <f>VLOOKUP($E71,'Population All (2014)'!$D$11:$H$187,AC$10,0)</f>
        <v>496525.01299999998</v>
      </c>
      <c r="AD71" s="104">
        <f t="shared" si="7"/>
        <v>2726.549447771728</v>
      </c>
      <c r="AE71" s="102">
        <v>13789</v>
      </c>
      <c r="AF71" s="103">
        <f>VLOOKUP($E71,'Population All (2014)'!$D$11:$H$187,AF$10,0)</f>
        <v>497042.94400000002</v>
      </c>
      <c r="AG71" s="104">
        <f t="shared" si="8"/>
        <v>2774.2069707361138</v>
      </c>
      <c r="AH71" s="102">
        <v>13112</v>
      </c>
      <c r="AI71" s="103">
        <f>VLOOKUP($E71,'Population All (2014)'!$D$11:$H$187,AI$10,0)</f>
        <v>497042.94400000002</v>
      </c>
      <c r="AJ71" s="104">
        <f t="shared" si="9"/>
        <v>2638.0014359483594</v>
      </c>
      <c r="AK71" s="102">
        <v>13122</v>
      </c>
      <c r="AL71" s="103">
        <f>VLOOKUP($E71,'Population All (2014)'!$D$11:$H$187,AL$10,0)</f>
        <v>497042.94400000002</v>
      </c>
      <c r="AM71" s="104">
        <f t="shared" si="10"/>
        <v>2640.0133345419749</v>
      </c>
      <c r="AN71" s="102">
        <v>14533</v>
      </c>
      <c r="AO71" s="103">
        <f>VLOOKUP($E71,'Population All (2014)'!$D$11:$H$187,AO$10,0)</f>
        <v>496525.01299999998</v>
      </c>
      <c r="AP71" s="104">
        <f t="shared" si="11"/>
        <v>2926.9421719948682</v>
      </c>
      <c r="AQ71" s="84">
        <f t="shared" si="12"/>
        <v>66.873302586051977</v>
      </c>
      <c r="AR71" s="85">
        <f t="shared" si="13"/>
        <v>2.3537984200585397E-2</v>
      </c>
      <c r="AS71" s="105">
        <f t="shared" si="14"/>
        <v>49.895085121659122</v>
      </c>
      <c r="AT71" s="85">
        <f t="shared" si="15"/>
        <v>1.7667592790482332E-2</v>
      </c>
      <c r="AU71" s="84">
        <f t="shared" si="16"/>
        <v>105.06207007927014</v>
      </c>
      <c r="AV71" s="85">
        <f t="shared" si="17"/>
        <v>3.8300998080578852E-2</v>
      </c>
      <c r="AW71" s="105">
        <f t="shared" si="18"/>
        <v>73.836678385680898</v>
      </c>
      <c r="AX71" s="85">
        <f t="shared" si="19"/>
        <v>2.7227539134950664E-2</v>
      </c>
      <c r="AY71" s="84">
        <f t="shared" si="20"/>
        <v>217.53696935017433</v>
      </c>
      <c r="AZ71" s="85">
        <f t="shared" si="21"/>
        <v>7.6127083066176077E-2</v>
      </c>
      <c r="BA71" s="105">
        <f t="shared" si="22"/>
        <v>151.89834381795345</v>
      </c>
      <c r="BB71" s="85">
        <f t="shared" si="23"/>
        <v>5.4406572025653806E-2</v>
      </c>
      <c r="BC71" s="84">
        <f t="shared" si="24"/>
        <v>-160.17922605513104</v>
      </c>
      <c r="BD71" s="85">
        <f t="shared" si="25"/>
        <v>-5.7894091103900411E-2</v>
      </c>
      <c r="BE71" s="105">
        <f t="shared" si="26"/>
        <v>-200.39272422314025</v>
      </c>
      <c r="BF71" s="85">
        <f t="shared" si="27"/>
        <v>-7.3496823755355392E-2</v>
      </c>
    </row>
    <row r="72" spans="2:58" s="40" customFormat="1" ht="16.5" customHeight="1">
      <c r="B72" s="63" t="s">
        <v>20</v>
      </c>
      <c r="C72" s="64" t="s">
        <v>28</v>
      </c>
      <c r="D72" s="66" t="s">
        <v>50</v>
      </c>
      <c r="E72" s="78" t="s">
        <v>133</v>
      </c>
      <c r="F72" s="79" t="s">
        <v>134</v>
      </c>
      <c r="G72" s="102">
        <v>3373</v>
      </c>
      <c r="H72" s="103">
        <f>VLOOKUP($E72,'Population All (2014)'!$D$11:$H$187,H$10,0)</f>
        <v>105367</v>
      </c>
      <c r="I72" s="104">
        <f t="shared" si="0"/>
        <v>3201.1920240682562</v>
      </c>
      <c r="J72" s="102">
        <v>3247</v>
      </c>
      <c r="K72" s="103">
        <f>VLOOKUP($E72,'Population All (2014)'!$D$11:$H$187,K$10,0)</f>
        <v>105367</v>
      </c>
      <c r="L72" s="104">
        <f t="shared" si="1"/>
        <v>3081.6099917431452</v>
      </c>
      <c r="M72" s="102">
        <v>3393</v>
      </c>
      <c r="N72" s="103">
        <f>VLOOKUP($E72,'Population All (2014)'!$D$11:$H$187,N$10,0)</f>
        <v>105367</v>
      </c>
      <c r="O72" s="104">
        <f t="shared" si="2"/>
        <v>3220.1732990404962</v>
      </c>
      <c r="P72" s="102">
        <v>3261</v>
      </c>
      <c r="Q72" s="103">
        <f>VLOOKUP($E72,'Population All (2014)'!$D$11:$H$187,Q$10,0)</f>
        <v>105406.322</v>
      </c>
      <c r="R72" s="104">
        <f t="shared" si="3"/>
        <v>3093.7423279032541</v>
      </c>
      <c r="S72" s="102">
        <v>3254</v>
      </c>
      <c r="T72" s="103">
        <f>VLOOKUP($E72,'Population All (2014)'!$D$11:$H$187,T$10,0)</f>
        <v>105406.322</v>
      </c>
      <c r="U72" s="104">
        <f t="shared" si="4"/>
        <v>3087.1013600114043</v>
      </c>
      <c r="V72" s="102">
        <v>3133</v>
      </c>
      <c r="W72" s="103">
        <f>VLOOKUP($E72,'Population All (2014)'!$D$11:$H$187,W$10,0)</f>
        <v>105406.322</v>
      </c>
      <c r="X72" s="104">
        <f t="shared" si="5"/>
        <v>2972.3074864522832</v>
      </c>
      <c r="Y72" s="102">
        <v>3274</v>
      </c>
      <c r="Z72" s="103">
        <f>VLOOKUP($E72,'Population All (2014)'!$D$11:$H$187,Z$10,0)</f>
        <v>105406.322</v>
      </c>
      <c r="AA72" s="104">
        <f t="shared" si="6"/>
        <v>3106.0755539881184</v>
      </c>
      <c r="AB72" s="102">
        <v>3051</v>
      </c>
      <c r="AC72" s="103">
        <f>VLOOKUP($E72,'Population All (2014)'!$D$11:$H$187,AC$10,0)</f>
        <v>105502.503</v>
      </c>
      <c r="AD72" s="104">
        <f t="shared" si="7"/>
        <v>2891.8745178965091</v>
      </c>
      <c r="AE72" s="102">
        <v>3207</v>
      </c>
      <c r="AF72" s="103">
        <f>VLOOKUP($E72,'Population All (2014)'!$D$11:$H$187,AF$10,0)</f>
        <v>105406.322</v>
      </c>
      <c r="AG72" s="104">
        <f t="shared" si="8"/>
        <v>3042.5120041661257</v>
      </c>
      <c r="AH72" s="102">
        <v>3138</v>
      </c>
      <c r="AI72" s="103">
        <f>VLOOKUP($E72,'Population All (2014)'!$D$11:$H$187,AI$10,0)</f>
        <v>105406.322</v>
      </c>
      <c r="AJ72" s="104">
        <f t="shared" si="9"/>
        <v>2977.0510349464616</v>
      </c>
      <c r="AK72" s="102">
        <v>3493</v>
      </c>
      <c r="AL72" s="103">
        <f>VLOOKUP($E72,'Population All (2014)'!$D$11:$H$187,AL$10,0)</f>
        <v>105406.322</v>
      </c>
      <c r="AM72" s="104">
        <f t="shared" si="10"/>
        <v>3313.8429780331394</v>
      </c>
      <c r="AN72" s="102">
        <v>3311</v>
      </c>
      <c r="AO72" s="103">
        <f>VLOOKUP($E72,'Population All (2014)'!$D$11:$H$187,AO$10,0)</f>
        <v>105502.503</v>
      </c>
      <c r="AP72" s="104">
        <f t="shared" si="11"/>
        <v>3138.3141687169264</v>
      </c>
      <c r="AQ72" s="84">
        <f t="shared" si="12"/>
        <v>158.68001990213043</v>
      </c>
      <c r="AR72" s="85">
        <f t="shared" si="13"/>
        <v>4.9569041378677077E-2</v>
      </c>
      <c r="AS72" s="105">
        <f t="shared" si="14"/>
        <v>44.589355845278533</v>
      </c>
      <c r="AT72" s="85">
        <f t="shared" si="15"/>
        <v>1.4443761524277846E-2</v>
      </c>
      <c r="AU72" s="84">
        <f t="shared" si="16"/>
        <v>104.55895679668356</v>
      </c>
      <c r="AV72" s="85">
        <f t="shared" si="17"/>
        <v>3.3929977212184041E-2</v>
      </c>
      <c r="AW72" s="105">
        <f t="shared" si="18"/>
        <v>-4.7435484941784125</v>
      </c>
      <c r="AX72" s="85">
        <f t="shared" si="19"/>
        <v>-1.59591445898495E-3</v>
      </c>
      <c r="AY72" s="84">
        <f t="shared" si="20"/>
        <v>-93.669678992643185</v>
      </c>
      <c r="AZ72" s="85">
        <f t="shared" si="21"/>
        <v>-2.9088396894835944E-2</v>
      </c>
      <c r="BA72" s="105">
        <f t="shared" si="22"/>
        <v>-207.76742404502102</v>
      </c>
      <c r="BB72" s="85">
        <f t="shared" si="23"/>
        <v>-6.6890653634697705E-2</v>
      </c>
      <c r="BC72" s="84">
        <f t="shared" si="24"/>
        <v>-44.571840813672225</v>
      </c>
      <c r="BD72" s="85">
        <f t="shared" si="25"/>
        <v>-1.4407095384663221E-2</v>
      </c>
      <c r="BE72" s="105">
        <f t="shared" si="26"/>
        <v>-246.43965082041723</v>
      </c>
      <c r="BF72" s="85">
        <f t="shared" si="27"/>
        <v>-8.5217961324156086E-2</v>
      </c>
    </row>
    <row r="73" spans="2:58" s="40" customFormat="1" ht="16.5" customHeight="1">
      <c r="B73" s="63" t="s">
        <v>22</v>
      </c>
      <c r="C73" s="64" t="s">
        <v>34</v>
      </c>
      <c r="D73" s="66" t="s">
        <v>54</v>
      </c>
      <c r="E73" s="78" t="s">
        <v>135</v>
      </c>
      <c r="F73" s="79" t="s">
        <v>136</v>
      </c>
      <c r="G73" s="102">
        <v>6959</v>
      </c>
      <c r="H73" s="103">
        <f>VLOOKUP($E73,'Population All (2014)'!$D$11:$H$187,H$10,0)</f>
        <v>252463</v>
      </c>
      <c r="I73" s="104">
        <f t="shared" si="0"/>
        <v>2756.4435184561698</v>
      </c>
      <c r="J73" s="102">
        <v>6930</v>
      </c>
      <c r="K73" s="103">
        <f>VLOOKUP($E73,'Population All (2014)'!$D$11:$H$187,K$10,0)</f>
        <v>252463</v>
      </c>
      <c r="L73" s="104">
        <f t="shared" si="1"/>
        <v>2744.9566867224107</v>
      </c>
      <c r="M73" s="102">
        <v>7236</v>
      </c>
      <c r="N73" s="103">
        <f>VLOOKUP($E73,'Population All (2014)'!$D$11:$H$187,N$10,0)</f>
        <v>252463</v>
      </c>
      <c r="O73" s="104">
        <f t="shared" si="2"/>
        <v>2866.162566395868</v>
      </c>
      <c r="P73" s="102">
        <v>7005</v>
      </c>
      <c r="Q73" s="103">
        <f>VLOOKUP($E73,'Population All (2014)'!$D$11:$H$187,Q$10,0)</f>
        <v>254556.16399999999</v>
      </c>
      <c r="R73" s="104">
        <f t="shared" si="3"/>
        <v>2751.8485075851472</v>
      </c>
      <c r="S73" s="102">
        <v>6536</v>
      </c>
      <c r="T73" s="103">
        <f>VLOOKUP($E73,'Population All (2014)'!$D$11:$H$187,T$10,0)</f>
        <v>254556.16399999999</v>
      </c>
      <c r="U73" s="104">
        <f t="shared" si="4"/>
        <v>2567.6062591829441</v>
      </c>
      <c r="V73" s="102">
        <v>6808</v>
      </c>
      <c r="W73" s="103">
        <f>VLOOKUP($E73,'Population All (2014)'!$D$11:$H$187,W$10,0)</f>
        <v>254556.16399999999</v>
      </c>
      <c r="X73" s="104">
        <f t="shared" si="5"/>
        <v>2674.4589064439233</v>
      </c>
      <c r="Y73" s="102">
        <v>6808</v>
      </c>
      <c r="Z73" s="103">
        <f>VLOOKUP($E73,'Population All (2014)'!$D$11:$H$187,Z$10,0)</f>
        <v>254556.16399999999</v>
      </c>
      <c r="AA73" s="104">
        <f t="shared" si="6"/>
        <v>2674.4589064439233</v>
      </c>
      <c r="AB73" s="102">
        <v>6776</v>
      </c>
      <c r="AC73" s="103">
        <f>VLOOKUP($E73,'Population All (2014)'!$D$11:$H$187,AC$10,0)</f>
        <v>256492.601</v>
      </c>
      <c r="AD73" s="104">
        <f t="shared" si="7"/>
        <v>2641.7916047410663</v>
      </c>
      <c r="AE73" s="102">
        <v>7080</v>
      </c>
      <c r="AF73" s="103">
        <f>VLOOKUP($E73,'Population All (2014)'!$D$11:$H$187,AF$10,0)</f>
        <v>254556.16399999999</v>
      </c>
      <c r="AG73" s="104">
        <f t="shared" si="8"/>
        <v>2781.3115537049025</v>
      </c>
      <c r="AH73" s="102">
        <v>6835</v>
      </c>
      <c r="AI73" s="103">
        <f>VLOOKUP($E73,'Population All (2014)'!$D$11:$H$187,AI$10,0)</f>
        <v>254556.16399999999</v>
      </c>
      <c r="AJ73" s="104">
        <f t="shared" si="9"/>
        <v>2685.0656030470354</v>
      </c>
      <c r="AK73" s="102">
        <v>6925</v>
      </c>
      <c r="AL73" s="103">
        <f>VLOOKUP($E73,'Population All (2014)'!$D$11:$H$187,AL$10,0)</f>
        <v>254556.16399999999</v>
      </c>
      <c r="AM73" s="104">
        <f t="shared" si="10"/>
        <v>2720.4212583907415</v>
      </c>
      <c r="AN73" s="102">
        <v>7002</v>
      </c>
      <c r="AO73" s="103">
        <f>VLOOKUP($E73,'Population All (2014)'!$D$11:$H$187,AO$10,0)</f>
        <v>256492.601</v>
      </c>
      <c r="AP73" s="104">
        <f t="shared" si="11"/>
        <v>2729.90330820498</v>
      </c>
      <c r="AQ73" s="84">
        <f t="shared" si="12"/>
        <v>-24.868035248732667</v>
      </c>
      <c r="AR73" s="85">
        <f t="shared" si="13"/>
        <v>-9.0217829903733223E-3</v>
      </c>
      <c r="AS73" s="105">
        <f t="shared" si="14"/>
        <v>-213.70529452195842</v>
      </c>
      <c r="AT73" s="85">
        <f t="shared" si="15"/>
        <v>-8.3231334149326722E-2</v>
      </c>
      <c r="AU73" s="84">
        <f t="shared" si="16"/>
        <v>59.891083675375285</v>
      </c>
      <c r="AV73" s="85">
        <f t="shared" si="17"/>
        <v>2.1818589693991731E-2</v>
      </c>
      <c r="AW73" s="105">
        <f t="shared" si="18"/>
        <v>-10.606696603112141</v>
      </c>
      <c r="AX73" s="85">
        <f t="shared" si="19"/>
        <v>-3.9659224441833977E-3</v>
      </c>
      <c r="AY73" s="84">
        <f t="shared" si="20"/>
        <v>145.74130800512648</v>
      </c>
      <c r="AZ73" s="85">
        <f t="shared" si="21"/>
        <v>5.0848932895105371E-2</v>
      </c>
      <c r="BA73" s="105">
        <f t="shared" si="22"/>
        <v>-45.962351946818217</v>
      </c>
      <c r="BB73" s="85">
        <f t="shared" si="23"/>
        <v>-1.7185663924794325E-2</v>
      </c>
      <c r="BC73" s="84">
        <f t="shared" si="24"/>
        <v>21.945199380167196</v>
      </c>
      <c r="BD73" s="85">
        <f t="shared" si="25"/>
        <v>7.9747120234554443E-3</v>
      </c>
      <c r="BE73" s="105">
        <f t="shared" si="26"/>
        <v>-88.111703463913727</v>
      </c>
      <c r="BF73" s="85">
        <f t="shared" si="27"/>
        <v>-3.3353010625737811E-2</v>
      </c>
    </row>
    <row r="74" spans="2:58" s="40" customFormat="1" ht="16.5" customHeight="1">
      <c r="B74" s="63" t="s">
        <v>22</v>
      </c>
      <c r="C74" s="64" t="s">
        <v>34</v>
      </c>
      <c r="D74" s="66" t="s">
        <v>54</v>
      </c>
      <c r="E74" s="78" t="s">
        <v>137</v>
      </c>
      <c r="F74" s="79" t="s">
        <v>138</v>
      </c>
      <c r="G74" s="102">
        <v>23685.435487689767</v>
      </c>
      <c r="H74" s="103">
        <f>VLOOKUP($E74,'Population All (2014)'!$D$11:$H$187,H$10,0)</f>
        <v>779804</v>
      </c>
      <c r="I74" s="104">
        <f t="shared" si="0"/>
        <v>3037.3575267233518</v>
      </c>
      <c r="J74" s="102">
        <v>23606.137751057093</v>
      </c>
      <c r="K74" s="103">
        <f>VLOOKUP($E74,'Population All (2014)'!$D$11:$H$187,K$10,0)</f>
        <v>779804</v>
      </c>
      <c r="L74" s="104">
        <f t="shared" si="1"/>
        <v>3027.1885949619509</v>
      </c>
      <c r="M74" s="102">
        <v>24311.308076729736</v>
      </c>
      <c r="N74" s="103">
        <f>VLOOKUP($E74,'Population All (2014)'!$D$11:$H$187,N$10,0)</f>
        <v>779804</v>
      </c>
      <c r="O74" s="104">
        <f t="shared" si="2"/>
        <v>3117.617770199914</v>
      </c>
      <c r="P74" s="102">
        <v>22840</v>
      </c>
      <c r="Q74" s="103">
        <f>VLOOKUP($E74,'Population All (2014)'!$D$11:$H$187,Q$10,0)</f>
        <v>782382.09500000009</v>
      </c>
      <c r="R74" s="104">
        <f t="shared" si="3"/>
        <v>2919.289710994728</v>
      </c>
      <c r="S74" s="102">
        <v>22069.445259603137</v>
      </c>
      <c r="T74" s="103">
        <f>VLOOKUP($E74,'Population All (2014)'!$D$11:$H$187,T$10,0)</f>
        <v>782382.09500000009</v>
      </c>
      <c r="U74" s="104">
        <f t="shared" si="4"/>
        <v>2820.8014217916293</v>
      </c>
      <c r="V74" s="102">
        <v>22989.005478753268</v>
      </c>
      <c r="W74" s="103">
        <f>VLOOKUP($E74,'Population All (2014)'!$D$11:$H$187,W$10,0)</f>
        <v>782382.09500000009</v>
      </c>
      <c r="X74" s="104">
        <f t="shared" si="5"/>
        <v>2938.3348143662806</v>
      </c>
      <c r="Y74" s="102">
        <v>22989.005478753268</v>
      </c>
      <c r="Z74" s="103">
        <f>VLOOKUP($E74,'Population All (2014)'!$D$11:$H$187,Z$10,0)</f>
        <v>782382.09500000009</v>
      </c>
      <c r="AA74" s="104">
        <f t="shared" si="6"/>
        <v>2938.3348143662806</v>
      </c>
      <c r="AB74" s="102">
        <v>22215</v>
      </c>
      <c r="AC74" s="103">
        <f>VLOOKUP($E74,'Population All (2014)'!$D$11:$H$187,AC$10,0)</f>
        <v>785512.93599999999</v>
      </c>
      <c r="AD74" s="104">
        <f t="shared" si="7"/>
        <v>2828.0883715452906</v>
      </c>
      <c r="AE74" s="102">
        <v>22838</v>
      </c>
      <c r="AF74" s="103">
        <f>VLOOKUP($E74,'Population All (2014)'!$D$11:$H$187,AF$10,0)</f>
        <v>782382.09500000009</v>
      </c>
      <c r="AG74" s="104">
        <f t="shared" si="8"/>
        <v>2919.0340814228371</v>
      </c>
      <c r="AH74" s="102">
        <v>22143</v>
      </c>
      <c r="AI74" s="103">
        <f>VLOOKUP($E74,'Population All (2014)'!$D$11:$H$187,AI$10,0)</f>
        <v>782382.09500000009</v>
      </c>
      <c r="AJ74" s="104">
        <f t="shared" si="9"/>
        <v>2830.2028051907296</v>
      </c>
      <c r="AK74" s="102">
        <v>22786</v>
      </c>
      <c r="AL74" s="103">
        <f>VLOOKUP($E74,'Population All (2014)'!$D$11:$H$187,AL$10,0)</f>
        <v>782382.09500000009</v>
      </c>
      <c r="AM74" s="104">
        <f t="shared" si="10"/>
        <v>2912.3877125536719</v>
      </c>
      <c r="AN74" s="102">
        <v>23150.09</v>
      </c>
      <c r="AO74" s="103">
        <f>VLOOKUP($E74,'Population All (2014)'!$D$11:$H$187,AO$10,0)</f>
        <v>785512.93599999999</v>
      </c>
      <c r="AP74" s="104">
        <f t="shared" si="11"/>
        <v>2947.1303321731675</v>
      </c>
      <c r="AQ74" s="84">
        <f t="shared" si="12"/>
        <v>118.32344530051478</v>
      </c>
      <c r="AR74" s="85">
        <f t="shared" si="13"/>
        <v>3.8956047900017894E-2</v>
      </c>
      <c r="AS74" s="105">
        <f t="shared" si="14"/>
        <v>-98.232659631207753</v>
      </c>
      <c r="AT74" s="85">
        <f t="shared" si="15"/>
        <v>-3.4824379650523353E-2</v>
      </c>
      <c r="AU74" s="84">
        <f t="shared" si="16"/>
        <v>196.98578977122133</v>
      </c>
      <c r="AV74" s="85">
        <f t="shared" si="17"/>
        <v>6.5072189456269164E-2</v>
      </c>
      <c r="AW74" s="105">
        <f t="shared" si="18"/>
        <v>108.13200917555105</v>
      </c>
      <c r="AX74" s="85">
        <f t="shared" si="19"/>
        <v>3.6800438345850048E-2</v>
      </c>
      <c r="AY74" s="84">
        <f t="shared" si="20"/>
        <v>205.23005764624213</v>
      </c>
      <c r="AZ74" s="85">
        <f t="shared" si="21"/>
        <v>6.5829127485721881E-2</v>
      </c>
      <c r="BA74" s="105">
        <f t="shared" si="22"/>
        <v>25.947101812608707</v>
      </c>
      <c r="BB74" s="85">
        <f t="shared" si="23"/>
        <v>8.830546364473715E-3</v>
      </c>
      <c r="BC74" s="84">
        <f t="shared" si="24"/>
        <v>-27.840621178439505</v>
      </c>
      <c r="BD74" s="85">
        <f t="shared" si="25"/>
        <v>-9.5367791259583501E-3</v>
      </c>
      <c r="BE74" s="105">
        <f t="shared" si="26"/>
        <v>-119.04196062787696</v>
      </c>
      <c r="BF74" s="85">
        <f t="shared" si="27"/>
        <v>-4.2092730137294636E-2</v>
      </c>
    </row>
    <row r="75" spans="2:58" s="40" customFormat="1" ht="16.5" customHeight="1">
      <c r="B75" s="63" t="s">
        <v>26</v>
      </c>
      <c r="C75" s="64" t="s">
        <v>44</v>
      </c>
      <c r="D75" s="66" t="s">
        <v>62</v>
      </c>
      <c r="E75" s="78" t="s">
        <v>139</v>
      </c>
      <c r="F75" s="79" t="s">
        <v>140</v>
      </c>
      <c r="G75" s="102">
        <v>19764</v>
      </c>
      <c r="H75" s="103">
        <f>VLOOKUP($E75,'Population All (2014)'!$D$11:$H$187,H$10,0)</f>
        <v>765302</v>
      </c>
      <c r="I75" s="104">
        <f t="shared" si="0"/>
        <v>2582.5099111200548</v>
      </c>
      <c r="J75" s="102">
        <v>20240</v>
      </c>
      <c r="K75" s="103">
        <f>VLOOKUP($E75,'Population All (2014)'!$D$11:$H$187,K$10,0)</f>
        <v>765302</v>
      </c>
      <c r="L75" s="104">
        <f t="shared" si="1"/>
        <v>2644.7075794914949</v>
      </c>
      <c r="M75" s="102">
        <v>20913</v>
      </c>
      <c r="N75" s="103">
        <f>VLOOKUP($E75,'Population All (2014)'!$D$11:$H$187,N$10,0)</f>
        <v>765302</v>
      </c>
      <c r="O75" s="104">
        <f t="shared" si="2"/>
        <v>2732.6467198569976</v>
      </c>
      <c r="P75" s="102">
        <v>20812</v>
      </c>
      <c r="Q75" s="103">
        <f>VLOOKUP($E75,'Population All (2014)'!$D$11:$H$187,Q$10,0)</f>
        <v>769796.87300000002</v>
      </c>
      <c r="R75" s="104">
        <f t="shared" si="3"/>
        <v>2703.5703482261351</v>
      </c>
      <c r="S75" s="102">
        <v>18666</v>
      </c>
      <c r="T75" s="103">
        <f>VLOOKUP($E75,'Population All (2014)'!$D$11:$H$187,T$10,0)</f>
        <v>769796.87300000002</v>
      </c>
      <c r="U75" s="104">
        <f t="shared" si="4"/>
        <v>2424.7955083600345</v>
      </c>
      <c r="V75" s="102">
        <v>19128</v>
      </c>
      <c r="W75" s="103">
        <f>VLOOKUP($E75,'Population All (2014)'!$D$11:$H$187,W$10,0)</f>
        <v>769796.87300000002</v>
      </c>
      <c r="X75" s="104">
        <f t="shared" si="5"/>
        <v>2484.8113406145258</v>
      </c>
      <c r="Y75" s="102">
        <v>19377</v>
      </c>
      <c r="Z75" s="103">
        <f>VLOOKUP($E75,'Population All (2014)'!$D$11:$H$187,Z$10,0)</f>
        <v>769796.87300000002</v>
      </c>
      <c r="AA75" s="104">
        <f t="shared" si="6"/>
        <v>2517.1575359205181</v>
      </c>
      <c r="AB75" s="102">
        <v>19266</v>
      </c>
      <c r="AC75" s="103">
        <f>VLOOKUP($E75,'Population All (2014)'!$D$11:$H$187,AC$10,0)</f>
        <v>774557.39099999995</v>
      </c>
      <c r="AD75" s="104">
        <f t="shared" si="7"/>
        <v>2487.3560337635463</v>
      </c>
      <c r="AE75" s="102">
        <v>19987</v>
      </c>
      <c r="AF75" s="103">
        <f>VLOOKUP($E75,'Population All (2014)'!$D$11:$H$187,AF$10,0)</f>
        <v>769796.87300000002</v>
      </c>
      <c r="AG75" s="104">
        <f t="shared" si="8"/>
        <v>2596.3992192002579</v>
      </c>
      <c r="AH75" s="102">
        <v>20268</v>
      </c>
      <c r="AI75" s="103">
        <f>VLOOKUP($E75,'Population All (2014)'!$D$11:$H$187,AI$10,0)</f>
        <v>769796.87300000002</v>
      </c>
      <c r="AJ75" s="104">
        <f t="shared" si="9"/>
        <v>2632.9023552684657</v>
      </c>
      <c r="AK75" s="102">
        <v>20527</v>
      </c>
      <c r="AL75" s="103">
        <f>VLOOKUP($E75,'Population All (2014)'!$D$11:$H$187,AL$10,0)</f>
        <v>769796.87300000002</v>
      </c>
      <c r="AM75" s="104">
        <f t="shared" si="10"/>
        <v>2666.5475945626504</v>
      </c>
      <c r="AN75" s="102">
        <v>20599</v>
      </c>
      <c r="AO75" s="103">
        <f>VLOOKUP($E75,'Population All (2014)'!$D$11:$H$187,AO$10,0)</f>
        <v>774557.39099999995</v>
      </c>
      <c r="AP75" s="104">
        <f t="shared" si="11"/>
        <v>2659.4543205385285</v>
      </c>
      <c r="AQ75" s="84">
        <f t="shared" si="12"/>
        <v>-13.889308080203136</v>
      </c>
      <c r="AR75" s="85">
        <f t="shared" si="13"/>
        <v>-5.3782206296274131E-3</v>
      </c>
      <c r="AS75" s="105">
        <f t="shared" si="14"/>
        <v>-171.60371084022336</v>
      </c>
      <c r="AT75" s="85">
        <f t="shared" si="15"/>
        <v>-7.0770384656594951E-2</v>
      </c>
      <c r="AU75" s="84">
        <f t="shared" si="16"/>
        <v>11.805224223029199</v>
      </c>
      <c r="AV75" s="85">
        <f t="shared" si="17"/>
        <v>4.4637162590576542E-3</v>
      </c>
      <c r="AW75" s="105">
        <f t="shared" si="18"/>
        <v>-148.09101465393996</v>
      </c>
      <c r="AX75" s="85">
        <f t="shared" si="19"/>
        <v>-5.9598494353826942E-2</v>
      </c>
      <c r="AY75" s="84">
        <f t="shared" si="20"/>
        <v>66.099125294347232</v>
      </c>
      <c r="AZ75" s="85">
        <f t="shared" si="21"/>
        <v>2.4188683013443565E-2</v>
      </c>
      <c r="BA75" s="105">
        <f t="shared" si="22"/>
        <v>-149.39005864213232</v>
      </c>
      <c r="BB75" s="85">
        <f t="shared" si="23"/>
        <v>-5.9348712390979039E-2</v>
      </c>
      <c r="BC75" s="84">
        <f t="shared" si="24"/>
        <v>44.116027687606675</v>
      </c>
      <c r="BD75" s="85">
        <f t="shared" si="25"/>
        <v>1.6317691794686257E-2</v>
      </c>
      <c r="BE75" s="105">
        <f t="shared" si="26"/>
        <v>-172.09828677498217</v>
      </c>
      <c r="BF75" s="85">
        <f t="shared" si="27"/>
        <v>-6.9189245302605618E-2</v>
      </c>
    </row>
    <row r="76" spans="2:58" s="40" customFormat="1" ht="16.5" customHeight="1">
      <c r="B76" s="63" t="s">
        <v>20</v>
      </c>
      <c r="C76" s="64" t="s">
        <v>32</v>
      </c>
      <c r="D76" s="66" t="s">
        <v>46</v>
      </c>
      <c r="E76" s="78" t="s">
        <v>141</v>
      </c>
      <c r="F76" s="79" t="s">
        <v>142</v>
      </c>
      <c r="G76" s="102">
        <v>9349</v>
      </c>
      <c r="H76" s="103">
        <f>VLOOKUP($E76,'Population All (2014)'!$D$11:$H$187,H$10,0)</f>
        <v>304185</v>
      </c>
      <c r="I76" s="104">
        <f t="shared" si="0"/>
        <v>3073.4585860578268</v>
      </c>
      <c r="J76" s="102">
        <v>9160</v>
      </c>
      <c r="K76" s="103">
        <f>VLOOKUP($E76,'Population All (2014)'!$D$11:$H$187,K$10,0)</f>
        <v>304185</v>
      </c>
      <c r="L76" s="104">
        <f t="shared" si="1"/>
        <v>3011.3253447737397</v>
      </c>
      <c r="M76" s="102">
        <v>9825</v>
      </c>
      <c r="N76" s="103">
        <f>VLOOKUP($E76,'Population All (2014)'!$D$11:$H$187,N$10,0)</f>
        <v>304185</v>
      </c>
      <c r="O76" s="104">
        <f t="shared" si="2"/>
        <v>3229.9423048473786</v>
      </c>
      <c r="P76" s="102">
        <v>9486</v>
      </c>
      <c r="Q76" s="103">
        <f>VLOOKUP($E76,'Population All (2014)'!$D$11:$H$187,Q$10,0)</f>
        <v>304481.95899999997</v>
      </c>
      <c r="R76" s="104">
        <f t="shared" si="3"/>
        <v>3115.4555203055561</v>
      </c>
      <c r="S76" s="102">
        <v>9022</v>
      </c>
      <c r="T76" s="103">
        <f>VLOOKUP($E76,'Population All (2014)'!$D$11:$H$187,T$10,0)</f>
        <v>304481.95899999997</v>
      </c>
      <c r="U76" s="104">
        <f t="shared" si="4"/>
        <v>2963.0655391310065</v>
      </c>
      <c r="V76" s="102">
        <v>8839</v>
      </c>
      <c r="W76" s="103">
        <f>VLOOKUP($E76,'Population All (2014)'!$D$11:$H$187,W$10,0)</f>
        <v>304481.95899999997</v>
      </c>
      <c r="X76" s="104">
        <f t="shared" si="5"/>
        <v>2902.9634560384579</v>
      </c>
      <c r="Y76" s="102">
        <v>9481</v>
      </c>
      <c r="Z76" s="103">
        <f>VLOOKUP($E76,'Population All (2014)'!$D$11:$H$187,Z$10,0)</f>
        <v>304481.95899999997</v>
      </c>
      <c r="AA76" s="104">
        <f t="shared" si="6"/>
        <v>3113.8133868877271</v>
      </c>
      <c r="AB76" s="102">
        <v>9154</v>
      </c>
      <c r="AC76" s="103">
        <f>VLOOKUP($E76,'Population All (2014)'!$D$11:$H$187,AC$10,0)</f>
        <v>304918.5</v>
      </c>
      <c r="AD76" s="104">
        <f t="shared" si="7"/>
        <v>3002.1136795569964</v>
      </c>
      <c r="AE76" s="102">
        <v>9149</v>
      </c>
      <c r="AF76" s="103">
        <f>VLOOKUP($E76,'Population All (2014)'!$D$11:$H$187,AF$10,0)</f>
        <v>304481.95899999997</v>
      </c>
      <c r="AG76" s="104">
        <f t="shared" si="8"/>
        <v>3004.7757279438683</v>
      </c>
      <c r="AH76" s="102">
        <v>9067</v>
      </c>
      <c r="AI76" s="103">
        <f>VLOOKUP($E76,'Population All (2014)'!$D$11:$H$187,AI$10,0)</f>
        <v>304481.95899999997</v>
      </c>
      <c r="AJ76" s="104">
        <f t="shared" si="9"/>
        <v>2977.8447398914695</v>
      </c>
      <c r="AK76" s="102">
        <v>9246</v>
      </c>
      <c r="AL76" s="103">
        <f>VLOOKUP($E76,'Population All (2014)'!$D$11:$H$187,AL$10,0)</f>
        <v>304481.95899999997</v>
      </c>
      <c r="AM76" s="104">
        <f t="shared" si="10"/>
        <v>3036.6331162497545</v>
      </c>
      <c r="AN76" s="102">
        <v>9930</v>
      </c>
      <c r="AO76" s="103">
        <f>VLOOKUP($E76,'Population All (2014)'!$D$11:$H$187,AO$10,0)</f>
        <v>304918.5</v>
      </c>
      <c r="AP76" s="104">
        <f t="shared" si="11"/>
        <v>3256.6079132620685</v>
      </c>
      <c r="AQ76" s="84">
        <f t="shared" si="12"/>
        <v>68.682858113958446</v>
      </c>
      <c r="AR76" s="85">
        <f t="shared" si="13"/>
        <v>2.2347090806925284E-2</v>
      </c>
      <c r="AS76" s="105">
        <f t="shared" si="14"/>
        <v>-41.710188812861816</v>
      </c>
      <c r="AT76" s="85">
        <f t="shared" si="15"/>
        <v>-1.4076701396586178E-2</v>
      </c>
      <c r="AU76" s="84">
        <f t="shared" si="16"/>
        <v>33.4806048822702</v>
      </c>
      <c r="AV76" s="85">
        <f t="shared" si="17"/>
        <v>1.1118229035058253E-2</v>
      </c>
      <c r="AW76" s="105">
        <f t="shared" si="18"/>
        <v>-74.88128385301161</v>
      </c>
      <c r="AX76" s="85">
        <f t="shared" si="19"/>
        <v>-2.5794773164385158E-2</v>
      </c>
      <c r="AY76" s="84">
        <f t="shared" si="20"/>
        <v>193.30918859762414</v>
      </c>
      <c r="AZ76" s="85">
        <f t="shared" si="21"/>
        <v>5.9849115046888862E-2</v>
      </c>
      <c r="BA76" s="105">
        <f t="shared" si="22"/>
        <v>77.180270637972626</v>
      </c>
      <c r="BB76" s="85">
        <f t="shared" si="23"/>
        <v>2.4786414935133512E-2</v>
      </c>
      <c r="BC76" s="84">
        <f t="shared" si="24"/>
        <v>-141.15239295651236</v>
      </c>
      <c r="BD76" s="85">
        <f t="shared" si="25"/>
        <v>-4.530714434423011E-2</v>
      </c>
      <c r="BE76" s="105">
        <f t="shared" si="26"/>
        <v>-254.49423370507202</v>
      </c>
      <c r="BF76" s="85">
        <f t="shared" si="27"/>
        <v>-8.477168450950405E-2</v>
      </c>
    </row>
    <row r="77" spans="2:58" s="40" customFormat="1" ht="16.5" customHeight="1">
      <c r="B77" s="63" t="s">
        <v>26</v>
      </c>
      <c r="C77" s="64" t="s">
        <v>44</v>
      </c>
      <c r="D77" s="66" t="s">
        <v>68</v>
      </c>
      <c r="E77" s="78" t="s">
        <v>143</v>
      </c>
      <c r="F77" s="79" t="s">
        <v>144</v>
      </c>
      <c r="G77" s="102">
        <v>10595</v>
      </c>
      <c r="H77" s="103">
        <f>VLOOKUP($E77,'Population All (2014)'!$D$11:$H$187,H$10,0)</f>
        <v>418269</v>
      </c>
      <c r="I77" s="104">
        <f t="shared" si="0"/>
        <v>2533.0588688140888</v>
      </c>
      <c r="J77" s="102">
        <v>10763</v>
      </c>
      <c r="K77" s="103">
        <f>VLOOKUP($E77,'Population All (2014)'!$D$11:$H$187,K$10,0)</f>
        <v>418269</v>
      </c>
      <c r="L77" s="104">
        <f t="shared" si="1"/>
        <v>2573.2244082157654</v>
      </c>
      <c r="M77" s="102">
        <v>11152</v>
      </c>
      <c r="N77" s="103">
        <f>VLOOKUP($E77,'Population All (2014)'!$D$11:$H$187,N$10,0)</f>
        <v>418269</v>
      </c>
      <c r="O77" s="104">
        <f t="shared" si="2"/>
        <v>2666.2267583779817</v>
      </c>
      <c r="P77" s="102">
        <v>11827</v>
      </c>
      <c r="Q77" s="103">
        <f>VLOOKUP($E77,'Population All (2014)'!$D$11:$H$187,Q$10,0)</f>
        <v>419647.19900000002</v>
      </c>
      <c r="R77" s="104">
        <f t="shared" si="3"/>
        <v>2818.3197762747368</v>
      </c>
      <c r="S77" s="102">
        <v>11044</v>
      </c>
      <c r="T77" s="103">
        <f>VLOOKUP($E77,'Population All (2014)'!$D$11:$H$187,T$10,0)</f>
        <v>419647.19900000002</v>
      </c>
      <c r="U77" s="104">
        <f t="shared" si="4"/>
        <v>2631.7344727469513</v>
      </c>
      <c r="V77" s="102">
        <v>10602</v>
      </c>
      <c r="W77" s="103">
        <f>VLOOKUP($E77,'Population All (2014)'!$D$11:$H$187,W$10,0)</f>
        <v>419647.19900000002</v>
      </c>
      <c r="X77" s="104">
        <f t="shared" si="5"/>
        <v>2526.4079029394402</v>
      </c>
      <c r="Y77" s="102">
        <v>9911</v>
      </c>
      <c r="Z77" s="103">
        <f>VLOOKUP($E77,'Population All (2014)'!$D$11:$H$187,Z$10,0)</f>
        <v>419647.19900000002</v>
      </c>
      <c r="AA77" s="104">
        <f t="shared" si="6"/>
        <v>2361.7457768376526</v>
      </c>
      <c r="AB77" s="102">
        <v>9370</v>
      </c>
      <c r="AC77" s="103">
        <f>VLOOKUP($E77,'Population All (2014)'!$D$11:$H$187,AC$10,0)</f>
        <v>421412.255</v>
      </c>
      <c r="AD77" s="104">
        <f t="shared" si="7"/>
        <v>2223.4759167124839</v>
      </c>
      <c r="AE77" s="102">
        <v>11771</v>
      </c>
      <c r="AF77" s="103">
        <f>VLOOKUP($E77,'Population All (2014)'!$D$11:$H$187,AF$10,0)</f>
        <v>419647.19900000002</v>
      </c>
      <c r="AG77" s="104">
        <f t="shared" si="8"/>
        <v>2804.9752334936948</v>
      </c>
      <c r="AH77" s="102">
        <v>11981</v>
      </c>
      <c r="AI77" s="103">
        <f>VLOOKUP($E77,'Population All (2014)'!$D$11:$H$187,AI$10,0)</f>
        <v>419647.19900000002</v>
      </c>
      <c r="AJ77" s="104">
        <f t="shared" si="9"/>
        <v>2855.0172689226024</v>
      </c>
      <c r="AK77" s="102">
        <v>13123</v>
      </c>
      <c r="AL77" s="103">
        <f>VLOOKUP($E77,'Population All (2014)'!$D$11:$H$187,AL$10,0)</f>
        <v>419647.19900000002</v>
      </c>
      <c r="AM77" s="104">
        <f t="shared" si="10"/>
        <v>3127.1506234931403</v>
      </c>
      <c r="AN77" s="102">
        <v>13228</v>
      </c>
      <c r="AO77" s="103">
        <f>VLOOKUP($E77,'Population All (2014)'!$D$11:$H$187,AO$10,0)</f>
        <v>421412.255</v>
      </c>
      <c r="AP77" s="104">
        <f t="shared" si="11"/>
        <v>3138.9689889298543</v>
      </c>
      <c r="AQ77" s="84">
        <f t="shared" si="12"/>
        <v>-271.91636467960598</v>
      </c>
      <c r="AR77" s="85">
        <f t="shared" si="13"/>
        <v>-0.10734703722338282</v>
      </c>
      <c r="AS77" s="105">
        <f t="shared" si="14"/>
        <v>-173.24076074674349</v>
      </c>
      <c r="AT77" s="85">
        <f t="shared" si="15"/>
        <v>-6.5827598696124645E-2</v>
      </c>
      <c r="AU77" s="84">
        <f t="shared" si="16"/>
        <v>-281.79286070683702</v>
      </c>
      <c r="AV77" s="85">
        <f t="shared" si="17"/>
        <v>-0.10950963305304098</v>
      </c>
      <c r="AW77" s="105">
        <f t="shared" si="18"/>
        <v>-328.60936598316221</v>
      </c>
      <c r="AX77" s="85">
        <f t="shared" si="19"/>
        <v>-0.13006979815129213</v>
      </c>
      <c r="AY77" s="84">
        <f t="shared" si="20"/>
        <v>-460.92386511515861</v>
      </c>
      <c r="AZ77" s="85">
        <f t="shared" si="21"/>
        <v>-0.172874967842407</v>
      </c>
      <c r="BA77" s="105">
        <f t="shared" si="22"/>
        <v>-765.40484665548775</v>
      </c>
      <c r="BB77" s="85">
        <f t="shared" si="23"/>
        <v>-0.32408435072142061</v>
      </c>
      <c r="BC77" s="84">
        <f t="shared" si="24"/>
        <v>-320.64921265511748</v>
      </c>
      <c r="BD77" s="85">
        <f t="shared" si="25"/>
        <v>-0.1137731833535769</v>
      </c>
      <c r="BE77" s="105">
        <f t="shared" si="26"/>
        <v>-915.49307221737035</v>
      </c>
      <c r="BF77" s="85">
        <f t="shared" si="27"/>
        <v>-0.41173959445037339</v>
      </c>
    </row>
    <row r="78" spans="2:58" s="40" customFormat="1" ht="16.5" customHeight="1">
      <c r="B78" s="63" t="s">
        <v>22</v>
      </c>
      <c r="C78" s="64" t="s">
        <v>36</v>
      </c>
      <c r="D78" s="66" t="s">
        <v>56</v>
      </c>
      <c r="E78" s="78" t="s">
        <v>145</v>
      </c>
      <c r="F78" s="79" t="s">
        <v>146</v>
      </c>
      <c r="G78" s="102">
        <v>9815</v>
      </c>
      <c r="H78" s="103">
        <f>VLOOKUP($E78,'Population All (2014)'!$D$11:$H$187,H$10,0)</f>
        <v>315799</v>
      </c>
      <c r="I78" s="104">
        <f t="shared" si="0"/>
        <v>3107.9895756478013</v>
      </c>
      <c r="J78" s="102">
        <v>10113</v>
      </c>
      <c r="K78" s="103">
        <f>VLOOKUP($E78,'Population All (2014)'!$D$11:$H$187,K$10,0)</f>
        <v>315799</v>
      </c>
      <c r="L78" s="104">
        <f t="shared" si="1"/>
        <v>3202.3533956725637</v>
      </c>
      <c r="M78" s="102">
        <v>10518</v>
      </c>
      <c r="N78" s="103">
        <f>VLOOKUP($E78,'Population All (2014)'!$D$11:$H$187,N$10,0)</f>
        <v>315799</v>
      </c>
      <c r="O78" s="104">
        <f t="shared" si="2"/>
        <v>3330.5995269142713</v>
      </c>
      <c r="P78" s="102">
        <v>9838</v>
      </c>
      <c r="Q78" s="103">
        <f>VLOOKUP($E78,'Population All (2014)'!$D$11:$H$187,Q$10,0)</f>
        <v>316264.21500000003</v>
      </c>
      <c r="R78" s="104">
        <f t="shared" si="3"/>
        <v>3110.690218303705</v>
      </c>
      <c r="S78" s="102">
        <v>9422</v>
      </c>
      <c r="T78" s="103">
        <f>VLOOKUP($E78,'Population All (2014)'!$D$11:$H$187,T$10,0)</f>
        <v>316264.21500000003</v>
      </c>
      <c r="U78" s="104">
        <f t="shared" si="4"/>
        <v>2979.1546286702082</v>
      </c>
      <c r="V78" s="102">
        <v>9708</v>
      </c>
      <c r="W78" s="103">
        <f>VLOOKUP($E78,'Population All (2014)'!$D$11:$H$187,W$10,0)</f>
        <v>316264.21500000003</v>
      </c>
      <c r="X78" s="104">
        <f t="shared" si="5"/>
        <v>3069.5853465432374</v>
      </c>
      <c r="Y78" s="102">
        <v>10097</v>
      </c>
      <c r="Z78" s="103">
        <f>VLOOKUP($E78,'Population All (2014)'!$D$11:$H$187,Z$10,0)</f>
        <v>316264.21500000003</v>
      </c>
      <c r="AA78" s="104">
        <f t="shared" si="6"/>
        <v>3192.5837705034064</v>
      </c>
      <c r="AB78" s="102">
        <v>8239</v>
      </c>
      <c r="AC78" s="103">
        <f>VLOOKUP($E78,'Population All (2014)'!$D$11:$H$187,AC$10,0)</f>
        <v>316986.842</v>
      </c>
      <c r="AD78" s="104">
        <f t="shared" si="7"/>
        <v>2599.1615134611802</v>
      </c>
      <c r="AE78" s="102">
        <v>10107</v>
      </c>
      <c r="AF78" s="103">
        <f>VLOOKUP($E78,'Population All (2014)'!$D$11:$H$187,AF$10,0)</f>
        <v>316264.21500000003</v>
      </c>
      <c r="AG78" s="104">
        <f t="shared" si="8"/>
        <v>3195.7456837157497</v>
      </c>
      <c r="AH78" s="102">
        <v>9753</v>
      </c>
      <c r="AI78" s="103">
        <f>VLOOKUP($E78,'Population All (2014)'!$D$11:$H$187,AI$10,0)</f>
        <v>316264.21500000003</v>
      </c>
      <c r="AJ78" s="104">
        <f t="shared" si="9"/>
        <v>3083.813955998784</v>
      </c>
      <c r="AK78" s="102">
        <v>10607</v>
      </c>
      <c r="AL78" s="103">
        <f>VLOOKUP($E78,'Population All (2014)'!$D$11:$H$187,AL$10,0)</f>
        <v>316264.21500000003</v>
      </c>
      <c r="AM78" s="104">
        <f t="shared" si="10"/>
        <v>3353.8413443329337</v>
      </c>
      <c r="AN78" s="102">
        <v>10864</v>
      </c>
      <c r="AO78" s="103">
        <f>VLOOKUP($E78,'Population All (2014)'!$D$11:$H$187,AO$10,0)</f>
        <v>316986.842</v>
      </c>
      <c r="AP78" s="104">
        <f t="shared" si="11"/>
        <v>3427.2715963396358</v>
      </c>
      <c r="AQ78" s="84">
        <f t="shared" si="12"/>
        <v>-87.756108067948389</v>
      </c>
      <c r="AR78" s="85">
        <f t="shared" si="13"/>
        <v>-2.8235650709882865E-2</v>
      </c>
      <c r="AS78" s="105">
        <f t="shared" si="14"/>
        <v>-216.59105504554145</v>
      </c>
      <c r="AT78" s="85">
        <f t="shared" si="15"/>
        <v>-7.2702186372320066E-2</v>
      </c>
      <c r="AU78" s="84">
        <f t="shared" si="16"/>
        <v>118.53943967377973</v>
      </c>
      <c r="AV78" s="85">
        <f t="shared" si="17"/>
        <v>3.7016351734935199E-2</v>
      </c>
      <c r="AW78" s="105">
        <f t="shared" si="18"/>
        <v>-14.228609455546575</v>
      </c>
      <c r="AX78" s="85">
        <f t="shared" si="19"/>
        <v>-4.6353522867738101E-3</v>
      </c>
      <c r="AY78" s="84">
        <f t="shared" si="20"/>
        <v>-23.241817418662322</v>
      </c>
      <c r="AZ78" s="85">
        <f t="shared" si="21"/>
        <v>-6.9782683960792381E-3</v>
      </c>
      <c r="BA78" s="105">
        <f t="shared" si="22"/>
        <v>-161.25757382952725</v>
      </c>
      <c r="BB78" s="85">
        <f t="shared" si="23"/>
        <v>-5.0510052490838842E-2</v>
      </c>
      <c r="BC78" s="84">
        <f t="shared" si="24"/>
        <v>-316.58137803593081</v>
      </c>
      <c r="BD78" s="85">
        <f t="shared" si="25"/>
        <v>-0.10177206851814587</v>
      </c>
      <c r="BE78" s="105">
        <f t="shared" si="26"/>
        <v>-828.11008287845561</v>
      </c>
      <c r="BF78" s="85">
        <f t="shared" si="27"/>
        <v>-0.31860662701784187</v>
      </c>
    </row>
    <row r="79" spans="2:58" s="40" customFormat="1" ht="16.5" customHeight="1">
      <c r="B79" s="63" t="s">
        <v>24</v>
      </c>
      <c r="C79" s="64" t="s">
        <v>40</v>
      </c>
      <c r="D79" s="66" t="s">
        <v>70</v>
      </c>
      <c r="E79" s="78" t="s">
        <v>147</v>
      </c>
      <c r="F79" s="79" t="s">
        <v>148</v>
      </c>
      <c r="G79" s="102">
        <v>7529</v>
      </c>
      <c r="H79" s="103">
        <f>VLOOKUP($E79,'Population All (2014)'!$D$11:$H$187,H$10,0)</f>
        <v>342118</v>
      </c>
      <c r="I79" s="104">
        <f t="shared" ref="I79:I142" si="28">(G79/H79)*100000</f>
        <v>2200.7026815309337</v>
      </c>
      <c r="J79" s="102">
        <v>7608</v>
      </c>
      <c r="K79" s="103">
        <f>VLOOKUP($E79,'Population All (2014)'!$D$11:$H$187,K$10,0)</f>
        <v>342118</v>
      </c>
      <c r="L79" s="104">
        <f t="shared" ref="L79:L142" si="29">(J79/K79)*100000</f>
        <v>2223.7941295108703</v>
      </c>
      <c r="M79" s="102">
        <v>7604</v>
      </c>
      <c r="N79" s="103">
        <f>VLOOKUP($E79,'Population All (2014)'!$D$11:$H$187,N$10,0)</f>
        <v>342118</v>
      </c>
      <c r="O79" s="104">
        <f t="shared" ref="O79:O142" si="30">(M79/N79)*100000</f>
        <v>2222.62494227138</v>
      </c>
      <c r="P79" s="102">
        <v>7043</v>
      </c>
      <c r="Q79" s="103">
        <f>VLOOKUP($E79,'Population All (2014)'!$D$11:$H$187,Q$10,0)</f>
        <v>346075.51500000001</v>
      </c>
      <c r="R79" s="104">
        <f t="shared" ref="R79:R142" si="31">(P79/Q79)*100000</f>
        <v>2035.104968347732</v>
      </c>
      <c r="S79" s="102">
        <v>7734</v>
      </c>
      <c r="T79" s="103">
        <f>VLOOKUP($E79,'Population All (2014)'!$D$11:$H$187,T$10,0)</f>
        <v>346075.51500000001</v>
      </c>
      <c r="U79" s="104">
        <f t="shared" ref="U79:U142" si="32">(S79/T79)*100000</f>
        <v>2234.7723733070225</v>
      </c>
      <c r="V79" s="102">
        <v>7818</v>
      </c>
      <c r="W79" s="103">
        <f>VLOOKUP($E79,'Population All (2014)'!$D$11:$H$187,W$10,0)</f>
        <v>346075.51500000001</v>
      </c>
      <c r="X79" s="104">
        <f t="shared" ref="X79:X142" si="33">(V79/W79)*100000</f>
        <v>2259.0445325205974</v>
      </c>
      <c r="Y79" s="102">
        <v>7777</v>
      </c>
      <c r="Z79" s="103">
        <f>VLOOKUP($E79,'Population All (2014)'!$D$11:$H$187,Z$10,0)</f>
        <v>346075.51500000001</v>
      </c>
      <c r="AA79" s="104">
        <f t="shared" ref="AA79:AA142" si="34">(Y79/Z79)*100000</f>
        <v>2247.1974071901618</v>
      </c>
      <c r="AB79" s="102">
        <v>7581</v>
      </c>
      <c r="AC79" s="103">
        <f>VLOOKUP($E79,'Population All (2014)'!$D$11:$H$187,AC$10,0)</f>
        <v>349199.94199999998</v>
      </c>
      <c r="AD79" s="104">
        <f t="shared" ref="AD79:AD142" si="35">(AB79/AC79)*100000</f>
        <v>2170.9625598964162</v>
      </c>
      <c r="AE79" s="102">
        <v>7602</v>
      </c>
      <c r="AF79" s="103">
        <f>VLOOKUP($E79,'Population All (2014)'!$D$11:$H$187,AF$10,0)</f>
        <v>346075.51500000001</v>
      </c>
      <c r="AG79" s="104">
        <f t="shared" ref="AG79:AG142" si="36">(AE79/AF79)*100000</f>
        <v>2196.6304088285474</v>
      </c>
      <c r="AH79" s="102">
        <v>7670</v>
      </c>
      <c r="AI79" s="103">
        <f>VLOOKUP($E79,'Population All (2014)'!$D$11:$H$187,AI$10,0)</f>
        <v>346075.51500000001</v>
      </c>
      <c r="AJ79" s="104">
        <f t="shared" ref="AJ79:AJ142" si="37">(AH79/AI79)*100000</f>
        <v>2216.2792996204885</v>
      </c>
      <c r="AK79" s="102">
        <v>8381</v>
      </c>
      <c r="AL79" s="103">
        <f>VLOOKUP($E79,'Population All (2014)'!$D$11:$H$187,AL$10,0)</f>
        <v>346075.51500000001</v>
      </c>
      <c r="AM79" s="104">
        <f t="shared" ref="AM79:AM142" si="38">(AK79/AL79)*100000</f>
        <v>2421.725790106821</v>
      </c>
      <c r="AN79" s="102">
        <v>8690</v>
      </c>
      <c r="AO79" s="103">
        <f>VLOOKUP($E79,'Population All (2014)'!$D$11:$H$187,AO$10,0)</f>
        <v>349199.94199999998</v>
      </c>
      <c r="AP79" s="104">
        <f t="shared" ref="AP79:AP142" si="39">(AN79/AO79)*100000</f>
        <v>2488.5456596095314</v>
      </c>
      <c r="AQ79" s="84">
        <f t="shared" ref="AQ79:AQ142" si="40">I79-AG79</f>
        <v>4.0722727023862717</v>
      </c>
      <c r="AR79" s="85">
        <f t="shared" ref="AR79:AR142" si="41">IFERROR(AQ79/I79,"")</f>
        <v>1.8504420140722361E-3</v>
      </c>
      <c r="AS79" s="105">
        <f t="shared" ref="AS79:AS142" si="42">U79-AG79</f>
        <v>38.141964478475074</v>
      </c>
      <c r="AT79" s="85">
        <f t="shared" ref="AT79:AT142" si="43">IFERROR(AS79/U79,"")</f>
        <v>1.7067494181536032E-2</v>
      </c>
      <c r="AU79" s="84">
        <f t="shared" ref="AU79:AU142" si="44">L79-AJ79</f>
        <v>7.5148298903818613</v>
      </c>
      <c r="AV79" s="85">
        <f t="shared" ref="AV79:AV142" si="45">IFERROR(AU79/L79,"")</f>
        <v>3.3792830868002916E-3</v>
      </c>
      <c r="AW79" s="105">
        <f t="shared" ref="AW79:AW142" si="46">X79-AJ79</f>
        <v>42.765232900108913</v>
      </c>
      <c r="AX79" s="85">
        <f t="shared" ref="AX79:AX142" si="47">IFERROR(AW79/X79,"")</f>
        <v>1.8930672806344508E-2</v>
      </c>
      <c r="AY79" s="84">
        <f t="shared" ref="AY79:AY142" si="48">O79-AM79</f>
        <v>-199.10084783544107</v>
      </c>
      <c r="AZ79" s="85">
        <f t="shared" ref="AZ79:AZ142" si="49">IFERROR(AY79/O79,"")</f>
        <v>-8.9579147632516343E-2</v>
      </c>
      <c r="BA79" s="105">
        <f t="shared" ref="BA79:BA142" si="50">AA79-AM79</f>
        <v>-174.52838291665921</v>
      </c>
      <c r="BB79" s="85">
        <f t="shared" ref="BB79:BB142" si="51">IFERROR(BA79/AA79,"")</f>
        <v>-7.7664909348077724E-2</v>
      </c>
      <c r="BC79" s="84">
        <f t="shared" ref="BC79:BC142" si="52">R79-AP79</f>
        <v>-453.44069126179943</v>
      </c>
      <c r="BD79" s="85">
        <f t="shared" ref="BD79:BD142" si="53">IFERROR(BC79/R79,"")</f>
        <v>-0.22280948566006423</v>
      </c>
      <c r="BE79" s="105">
        <f t="shared" ref="BE79:BE142" si="54">AD79-AP79</f>
        <v>-317.58309971311519</v>
      </c>
      <c r="BF79" s="85">
        <f t="shared" ref="BF79:BF142" si="55">IFERROR(BE79/AD79,"")</f>
        <v>-0.14628676955546766</v>
      </c>
    </row>
    <row r="80" spans="2:58" s="40" customFormat="1" ht="16.5" customHeight="1">
      <c r="B80" s="63" t="s">
        <v>20</v>
      </c>
      <c r="C80" s="64" t="s">
        <v>32</v>
      </c>
      <c r="D80" s="66" t="s">
        <v>46</v>
      </c>
      <c r="E80" s="78" t="s">
        <v>149</v>
      </c>
      <c r="F80" s="79" t="s">
        <v>150</v>
      </c>
      <c r="G80" s="102">
        <v>7538</v>
      </c>
      <c r="H80" s="103">
        <f>VLOOKUP($E80,'Population All (2014)'!$D$11:$H$187,H$10,0)</f>
        <v>337115</v>
      </c>
      <c r="I80" s="104">
        <f t="shared" si="28"/>
        <v>2236.0322145262003</v>
      </c>
      <c r="J80" s="102">
        <v>7455</v>
      </c>
      <c r="K80" s="103">
        <f>VLOOKUP($E80,'Population All (2014)'!$D$11:$H$187,K$10,0)</f>
        <v>337115</v>
      </c>
      <c r="L80" s="104">
        <f t="shared" si="29"/>
        <v>2211.4115361226882</v>
      </c>
      <c r="M80" s="102">
        <v>7909</v>
      </c>
      <c r="N80" s="103">
        <f>VLOOKUP($E80,'Population All (2014)'!$D$11:$H$187,N$10,0)</f>
        <v>337115</v>
      </c>
      <c r="O80" s="104">
        <f t="shared" si="30"/>
        <v>2346.0836806431039</v>
      </c>
      <c r="P80" s="102">
        <v>8063</v>
      </c>
      <c r="Q80" s="103">
        <f>VLOOKUP($E80,'Population All (2014)'!$D$11:$H$187,Q$10,0)</f>
        <v>338071.71299999999</v>
      </c>
      <c r="R80" s="104">
        <f t="shared" si="31"/>
        <v>2384.9969370256067</v>
      </c>
      <c r="S80" s="102">
        <v>7526</v>
      </c>
      <c r="T80" s="103">
        <f>VLOOKUP($E80,'Population All (2014)'!$D$11:$H$187,T$10,0)</f>
        <v>338071.71299999999</v>
      </c>
      <c r="U80" s="104">
        <f t="shared" si="32"/>
        <v>2226.154898679737</v>
      </c>
      <c r="V80" s="102">
        <v>7442</v>
      </c>
      <c r="W80" s="103">
        <f>VLOOKUP($E80,'Population All (2014)'!$D$11:$H$187,W$10,0)</f>
        <v>338071.71299999999</v>
      </c>
      <c r="X80" s="104">
        <f t="shared" si="33"/>
        <v>2201.308099385411</v>
      </c>
      <c r="Y80" s="102">
        <v>7896</v>
      </c>
      <c r="Z80" s="103">
        <f>VLOOKUP($E80,'Population All (2014)'!$D$11:$H$187,Z$10,0)</f>
        <v>338071.71299999999</v>
      </c>
      <c r="AA80" s="104">
        <f t="shared" si="34"/>
        <v>2335.5991336666489</v>
      </c>
      <c r="AB80" s="102">
        <v>8345</v>
      </c>
      <c r="AC80" s="103">
        <f>VLOOKUP($E80,'Population All (2014)'!$D$11:$H$187,AC$10,0)</f>
        <v>339214.859</v>
      </c>
      <c r="AD80" s="104">
        <f t="shared" si="35"/>
        <v>2460.0927048422723</v>
      </c>
      <c r="AE80" s="102">
        <v>6809</v>
      </c>
      <c r="AF80" s="103">
        <f>VLOOKUP($E80,'Population All (2014)'!$D$11:$H$187,AF$10,0)</f>
        <v>338071.71299999999</v>
      </c>
      <c r="AG80" s="104">
        <f t="shared" si="36"/>
        <v>2014.0697189888822</v>
      </c>
      <c r="AH80" s="102">
        <v>7326</v>
      </c>
      <c r="AI80" s="103">
        <f>VLOOKUP($E80,'Population All (2014)'!$D$11:$H$187,AI$10,0)</f>
        <v>338071.71299999999</v>
      </c>
      <c r="AJ80" s="104">
        <f t="shared" si="37"/>
        <v>2166.9958527408653</v>
      </c>
      <c r="AK80" s="102">
        <v>7384</v>
      </c>
      <c r="AL80" s="103">
        <f>VLOOKUP($E80,'Population All (2014)'!$D$11:$H$187,AL$10,0)</f>
        <v>338071.71299999999</v>
      </c>
      <c r="AM80" s="104">
        <f t="shared" si="38"/>
        <v>2184.1519760631377</v>
      </c>
      <c r="AN80" s="102">
        <v>7718</v>
      </c>
      <c r="AO80" s="103">
        <f>VLOOKUP($E80,'Population All (2014)'!$D$11:$H$187,AO$10,0)</f>
        <v>339214.859</v>
      </c>
      <c r="AP80" s="104">
        <f t="shared" si="39"/>
        <v>2275.2541037714386</v>
      </c>
      <c r="AQ80" s="84">
        <f t="shared" si="40"/>
        <v>221.96249553731809</v>
      </c>
      <c r="AR80" s="85">
        <f t="shared" si="41"/>
        <v>9.9266233328552653E-2</v>
      </c>
      <c r="AS80" s="105">
        <f t="shared" si="42"/>
        <v>212.08517969085483</v>
      </c>
      <c r="AT80" s="85">
        <f t="shared" si="43"/>
        <v>9.5269731597130064E-2</v>
      </c>
      <c r="AU80" s="84">
        <f t="shared" si="44"/>
        <v>44.415683381822873</v>
      </c>
      <c r="AV80" s="85">
        <f t="shared" si="45"/>
        <v>2.0084766067422155E-2</v>
      </c>
      <c r="AW80" s="105">
        <f t="shared" si="46"/>
        <v>34.312246644545667</v>
      </c>
      <c r="AX80" s="85">
        <f t="shared" si="47"/>
        <v>1.558720773985495E-2</v>
      </c>
      <c r="AY80" s="84">
        <f t="shared" si="48"/>
        <v>161.93170457996621</v>
      </c>
      <c r="AZ80" s="85">
        <f t="shared" si="49"/>
        <v>6.9022135022727665E-2</v>
      </c>
      <c r="BA80" s="105">
        <f t="shared" si="50"/>
        <v>151.44715760351119</v>
      </c>
      <c r="BB80" s="85">
        <f t="shared" si="51"/>
        <v>6.4842958459979741E-2</v>
      </c>
      <c r="BC80" s="84">
        <f t="shared" si="52"/>
        <v>109.74283325416809</v>
      </c>
      <c r="BD80" s="85">
        <f t="shared" si="53"/>
        <v>4.6013825657583989E-2</v>
      </c>
      <c r="BE80" s="105">
        <f t="shared" si="54"/>
        <v>184.83860107083365</v>
      </c>
      <c r="BF80" s="85">
        <f t="shared" si="55"/>
        <v>7.5134811264230175E-2</v>
      </c>
    </row>
    <row r="81" spans="2:58" s="40" customFormat="1" ht="16.5" customHeight="1">
      <c r="B81" s="63" t="s">
        <v>26</v>
      </c>
      <c r="C81" s="64" t="s">
        <v>42</v>
      </c>
      <c r="D81" s="66" t="s">
        <v>64</v>
      </c>
      <c r="E81" s="78" t="s">
        <v>151</v>
      </c>
      <c r="F81" s="79" t="s">
        <v>152</v>
      </c>
      <c r="G81" s="102">
        <v>12950</v>
      </c>
      <c r="H81" s="103">
        <f>VLOOKUP($E81,'Population All (2014)'!$D$11:$H$187,H$10,0)</f>
        <v>539766</v>
      </c>
      <c r="I81" s="104">
        <f t="shared" si="28"/>
        <v>2399.187796193165</v>
      </c>
      <c r="J81" s="102">
        <v>12922</v>
      </c>
      <c r="K81" s="103">
        <f>VLOOKUP($E81,'Population All (2014)'!$D$11:$H$187,K$10,0)</f>
        <v>539766</v>
      </c>
      <c r="L81" s="104">
        <f t="shared" si="29"/>
        <v>2394.0003631203149</v>
      </c>
      <c r="M81" s="102">
        <v>13325</v>
      </c>
      <c r="N81" s="103">
        <f>VLOOKUP($E81,'Population All (2014)'!$D$11:$H$187,N$10,0)</f>
        <v>539766</v>
      </c>
      <c r="O81" s="104">
        <f t="shared" si="30"/>
        <v>2468.662346275979</v>
      </c>
      <c r="P81" s="102">
        <v>12464</v>
      </c>
      <c r="Q81" s="103">
        <f>VLOOKUP($E81,'Population All (2014)'!$D$11:$H$187,Q$10,0)</f>
        <v>543642.81500000006</v>
      </c>
      <c r="R81" s="104">
        <f t="shared" si="31"/>
        <v>2292.681822714791</v>
      </c>
      <c r="S81" s="102">
        <v>12354</v>
      </c>
      <c r="T81" s="103">
        <f>VLOOKUP($E81,'Population All (2014)'!$D$11:$H$187,T$10,0)</f>
        <v>543642.81500000006</v>
      </c>
      <c r="U81" s="104">
        <f t="shared" si="32"/>
        <v>2272.4479491189445</v>
      </c>
      <c r="V81" s="102">
        <v>12327</v>
      </c>
      <c r="W81" s="103">
        <f>VLOOKUP($E81,'Population All (2014)'!$D$11:$H$187,W$10,0)</f>
        <v>543642.81500000006</v>
      </c>
      <c r="X81" s="104">
        <f t="shared" si="33"/>
        <v>2267.4814528726915</v>
      </c>
      <c r="Y81" s="102">
        <v>12711</v>
      </c>
      <c r="Z81" s="103">
        <f>VLOOKUP($E81,'Population All (2014)'!$D$11:$H$187,Z$10,0)</f>
        <v>543642.81500000006</v>
      </c>
      <c r="AA81" s="104">
        <f t="shared" si="34"/>
        <v>2338.1160661527365</v>
      </c>
      <c r="AB81" s="102">
        <v>12602</v>
      </c>
      <c r="AC81" s="103">
        <f>VLOOKUP($E81,'Population All (2014)'!$D$11:$H$187,AC$10,0)</f>
        <v>547868.62199999997</v>
      </c>
      <c r="AD81" s="104">
        <f t="shared" si="35"/>
        <v>2300.1864852190788</v>
      </c>
      <c r="AE81" s="102">
        <v>12242</v>
      </c>
      <c r="AF81" s="103">
        <f>VLOOKUP($E81,'Population All (2014)'!$D$11:$H$187,AF$10,0)</f>
        <v>543642.81500000006</v>
      </c>
      <c r="AG81" s="104">
        <f t="shared" si="36"/>
        <v>2251.8461869122648</v>
      </c>
      <c r="AH81" s="102">
        <v>12669</v>
      </c>
      <c r="AI81" s="103">
        <f>VLOOKUP($E81,'Population All (2014)'!$D$11:$H$187,AI$10,0)</f>
        <v>543642.81500000006</v>
      </c>
      <c r="AJ81" s="104">
        <f t="shared" si="37"/>
        <v>2330.3904053252318</v>
      </c>
      <c r="AK81" s="102">
        <v>11822</v>
      </c>
      <c r="AL81" s="103">
        <f>VLOOKUP($E81,'Population All (2014)'!$D$11:$H$187,AL$10,0)</f>
        <v>543642.81500000006</v>
      </c>
      <c r="AM81" s="104">
        <f t="shared" si="38"/>
        <v>2174.5895786372162</v>
      </c>
      <c r="AN81" s="102">
        <v>12539</v>
      </c>
      <c r="AO81" s="103">
        <f>VLOOKUP($E81,'Population All (2014)'!$D$11:$H$187,AO$10,0)</f>
        <v>547868.62199999997</v>
      </c>
      <c r="AP81" s="104">
        <f t="shared" si="39"/>
        <v>2288.6873780480896</v>
      </c>
      <c r="AQ81" s="84">
        <f t="shared" si="40"/>
        <v>147.34160928090023</v>
      </c>
      <c r="AR81" s="85">
        <f t="shared" si="41"/>
        <v>6.1413120521323861E-2</v>
      </c>
      <c r="AS81" s="105">
        <f t="shared" si="42"/>
        <v>20.601762206679723</v>
      </c>
      <c r="AT81" s="85">
        <f t="shared" si="43"/>
        <v>9.065889590416043E-3</v>
      </c>
      <c r="AU81" s="84">
        <f t="shared" si="44"/>
        <v>63.609957795083119</v>
      </c>
      <c r="AV81" s="85">
        <f t="shared" si="45"/>
        <v>2.6570571489878375E-2</v>
      </c>
      <c r="AW81" s="105">
        <f t="shared" si="46"/>
        <v>-62.908952452540234</v>
      </c>
      <c r="AX81" s="85">
        <f t="shared" si="47"/>
        <v>-2.774397663665136E-2</v>
      </c>
      <c r="AY81" s="84">
        <f t="shared" si="48"/>
        <v>294.0727676387628</v>
      </c>
      <c r="AZ81" s="85">
        <f t="shared" si="49"/>
        <v>0.11912231256833353</v>
      </c>
      <c r="BA81" s="105">
        <f t="shared" si="50"/>
        <v>163.52648751552033</v>
      </c>
      <c r="BB81" s="85">
        <f t="shared" si="51"/>
        <v>6.9939422547399765E-2</v>
      </c>
      <c r="BC81" s="84">
        <f t="shared" si="52"/>
        <v>3.9944446667013835</v>
      </c>
      <c r="BD81" s="85">
        <f t="shared" si="53"/>
        <v>1.7422586191971094E-3</v>
      </c>
      <c r="BE81" s="105">
        <f t="shared" si="54"/>
        <v>11.499107170989191</v>
      </c>
      <c r="BF81" s="85">
        <f t="shared" si="55"/>
        <v>4.9992064751628049E-3</v>
      </c>
    </row>
    <row r="82" spans="2:58" s="40" customFormat="1" ht="16.5" customHeight="1">
      <c r="B82" s="63" t="s">
        <v>24</v>
      </c>
      <c r="C82" s="64" t="s">
        <v>40</v>
      </c>
      <c r="D82" s="66" t="s">
        <v>70</v>
      </c>
      <c r="E82" s="78" t="s">
        <v>153</v>
      </c>
      <c r="F82" s="79" t="s">
        <v>154</v>
      </c>
      <c r="G82" s="102">
        <v>7122</v>
      </c>
      <c r="H82" s="103">
        <f>VLOOKUP($E82,'Population All (2014)'!$D$11:$H$187,H$10,0)</f>
        <v>324574</v>
      </c>
      <c r="I82" s="104">
        <f t="shared" si="28"/>
        <v>2194.2607849057536</v>
      </c>
      <c r="J82" s="102">
        <v>7377</v>
      </c>
      <c r="K82" s="103">
        <f>VLOOKUP($E82,'Population All (2014)'!$D$11:$H$187,K$10,0)</f>
        <v>324574</v>
      </c>
      <c r="L82" s="104">
        <f t="shared" si="29"/>
        <v>2272.8253033206606</v>
      </c>
      <c r="M82" s="102">
        <v>7751</v>
      </c>
      <c r="N82" s="103">
        <f>VLOOKUP($E82,'Population All (2014)'!$D$11:$H$187,N$10,0)</f>
        <v>324574</v>
      </c>
      <c r="O82" s="104">
        <f t="shared" si="30"/>
        <v>2388.0532636625239</v>
      </c>
      <c r="P82" s="102">
        <v>7128</v>
      </c>
      <c r="Q82" s="103">
        <f>VLOOKUP($E82,'Population All (2014)'!$D$11:$H$187,Q$10,0)</f>
        <v>329573.98599999998</v>
      </c>
      <c r="R82" s="104">
        <f t="shared" si="31"/>
        <v>2162.7920596864101</v>
      </c>
      <c r="S82" s="102">
        <v>6874</v>
      </c>
      <c r="T82" s="103">
        <f>VLOOKUP($E82,'Population All (2014)'!$D$11:$H$187,T$10,0)</f>
        <v>329573.98599999998</v>
      </c>
      <c r="U82" s="104">
        <f t="shared" si="32"/>
        <v>2085.7228701296831</v>
      </c>
      <c r="V82" s="102">
        <v>7133</v>
      </c>
      <c r="W82" s="103">
        <f>VLOOKUP($E82,'Population All (2014)'!$D$11:$H$187,W$10,0)</f>
        <v>329573.98599999998</v>
      </c>
      <c r="X82" s="104">
        <f t="shared" si="33"/>
        <v>2164.3091697170544</v>
      </c>
      <c r="Y82" s="102">
        <v>7498</v>
      </c>
      <c r="Z82" s="103">
        <f>VLOOKUP($E82,'Population All (2014)'!$D$11:$H$187,Z$10,0)</f>
        <v>329573.98599999998</v>
      </c>
      <c r="AA82" s="104">
        <f t="shared" si="34"/>
        <v>2275.058201954083</v>
      </c>
      <c r="AB82" s="102">
        <v>6726</v>
      </c>
      <c r="AC82" s="103">
        <f>VLOOKUP($E82,'Population All (2014)'!$D$11:$H$187,AC$10,0)</f>
        <v>334278.96299999999</v>
      </c>
      <c r="AD82" s="104">
        <f t="shared" si="35"/>
        <v>2012.0919185692223</v>
      </c>
      <c r="AE82" s="102">
        <v>7695</v>
      </c>
      <c r="AF82" s="103">
        <f>VLOOKUP($E82,'Population All (2014)'!$D$11:$H$187,AF$10,0)</f>
        <v>329573.98599999998</v>
      </c>
      <c r="AG82" s="104">
        <f t="shared" si="36"/>
        <v>2334.8323371614651</v>
      </c>
      <c r="AH82" s="102">
        <v>7765</v>
      </c>
      <c r="AI82" s="103">
        <f>VLOOKUP($E82,'Population All (2014)'!$D$11:$H$187,AI$10,0)</f>
        <v>329573.98599999998</v>
      </c>
      <c r="AJ82" s="104">
        <f t="shared" si="37"/>
        <v>2356.0718775904843</v>
      </c>
      <c r="AK82" s="102">
        <v>7890</v>
      </c>
      <c r="AL82" s="103">
        <f>VLOOKUP($E82,'Population All (2014)'!$D$11:$H$187,AL$10,0)</f>
        <v>329573.98599999998</v>
      </c>
      <c r="AM82" s="104">
        <f t="shared" si="38"/>
        <v>2393.9996283565902</v>
      </c>
      <c r="AN82" s="102">
        <v>8236</v>
      </c>
      <c r="AO82" s="103">
        <f>VLOOKUP($E82,'Population All (2014)'!$D$11:$H$187,AO$10,0)</f>
        <v>334278.96299999999</v>
      </c>
      <c r="AP82" s="104">
        <f t="shared" si="39"/>
        <v>2463.8104432554433</v>
      </c>
      <c r="AQ82" s="84">
        <f t="shared" si="40"/>
        <v>-140.57155225571159</v>
      </c>
      <c r="AR82" s="85">
        <f t="shared" si="41"/>
        <v>-6.4063284192425352E-2</v>
      </c>
      <c r="AS82" s="105">
        <f t="shared" si="42"/>
        <v>-249.10946703178206</v>
      </c>
      <c r="AT82" s="85">
        <f t="shared" si="43"/>
        <v>-0.11943555426243818</v>
      </c>
      <c r="AU82" s="84">
        <f t="shared" si="44"/>
        <v>-83.246574269823668</v>
      </c>
      <c r="AV82" s="85">
        <f t="shared" si="45"/>
        <v>-3.6626912833202852E-2</v>
      </c>
      <c r="AW82" s="105">
        <f t="shared" si="46"/>
        <v>-191.76270787342992</v>
      </c>
      <c r="AX82" s="85">
        <f t="shared" si="47"/>
        <v>-8.8602271134164967E-2</v>
      </c>
      <c r="AY82" s="84">
        <f t="shared" si="48"/>
        <v>-5.9463646940662329</v>
      </c>
      <c r="AZ82" s="85">
        <f t="shared" si="49"/>
        <v>-2.4900469284116285E-3</v>
      </c>
      <c r="BA82" s="105">
        <f t="shared" si="50"/>
        <v>-118.9414264025072</v>
      </c>
      <c r="BB82" s="85">
        <f t="shared" si="51"/>
        <v>-5.2280608162176494E-2</v>
      </c>
      <c r="BC82" s="84">
        <f t="shared" si="52"/>
        <v>-301.01838356903318</v>
      </c>
      <c r="BD82" s="85">
        <f t="shared" si="53"/>
        <v>-0.13918045529197973</v>
      </c>
      <c r="BE82" s="105">
        <f t="shared" si="54"/>
        <v>-451.71852468622092</v>
      </c>
      <c r="BF82" s="85">
        <f t="shared" si="55"/>
        <v>-0.22450193279809666</v>
      </c>
    </row>
    <row r="83" spans="2:58" s="40" customFormat="1" ht="16.5" customHeight="1">
      <c r="B83" s="63" t="s">
        <v>22</v>
      </c>
      <c r="C83" s="64" t="s">
        <v>38</v>
      </c>
      <c r="D83" s="66" t="s">
        <v>60</v>
      </c>
      <c r="E83" s="78" t="s">
        <v>155</v>
      </c>
      <c r="F83" s="79" t="s">
        <v>156</v>
      </c>
      <c r="G83" s="102">
        <v>35825</v>
      </c>
      <c r="H83" s="103">
        <f>VLOOKUP($E83,'Population All (2014)'!$D$11:$H$187,H$10,0)</f>
        <v>1431953</v>
      </c>
      <c r="I83" s="104">
        <f t="shared" si="28"/>
        <v>2501.827923123175</v>
      </c>
      <c r="J83" s="102">
        <v>35567</v>
      </c>
      <c r="K83" s="103">
        <f>VLOOKUP($E83,'Population All (2014)'!$D$11:$H$187,K$10,0)</f>
        <v>1431953</v>
      </c>
      <c r="L83" s="104">
        <f t="shared" si="29"/>
        <v>2483.8105719950308</v>
      </c>
      <c r="M83" s="102">
        <v>36547</v>
      </c>
      <c r="N83" s="103">
        <f>VLOOKUP($E83,'Population All (2014)'!$D$11:$H$187,N$10,0)</f>
        <v>1431953</v>
      </c>
      <c r="O83" s="104">
        <f t="shared" si="30"/>
        <v>2552.2485724042617</v>
      </c>
      <c r="P83" s="102">
        <v>34579</v>
      </c>
      <c r="Q83" s="103">
        <f>VLOOKUP($E83,'Population All (2014)'!$D$11:$H$187,Q$10,0)</f>
        <v>1442686.9719999998</v>
      </c>
      <c r="R83" s="104">
        <f t="shared" si="31"/>
        <v>2396.8470410502882</v>
      </c>
      <c r="S83" s="102">
        <v>38678.591652287309</v>
      </c>
      <c r="T83" s="103">
        <f>VLOOKUP($E83,'Population All (2014)'!$D$11:$H$187,T$10,0)</f>
        <v>1442686.9719999998</v>
      </c>
      <c r="U83" s="104">
        <f t="shared" si="32"/>
        <v>2681.0106698799045</v>
      </c>
      <c r="V83" s="102">
        <v>38574.906085721777</v>
      </c>
      <c r="W83" s="103">
        <f>VLOOKUP($E83,'Population All (2014)'!$D$11:$H$187,W$10,0)</f>
        <v>1442686.9719999998</v>
      </c>
      <c r="X83" s="104">
        <f t="shared" si="33"/>
        <v>2673.8236938707018</v>
      </c>
      <c r="Y83" s="102">
        <v>39590.395092801344</v>
      </c>
      <c r="Z83" s="103">
        <f>VLOOKUP($E83,'Population All (2014)'!$D$11:$H$187,Z$10,0)</f>
        <v>1442686.9719999998</v>
      </c>
      <c r="AA83" s="104">
        <f t="shared" si="34"/>
        <v>2744.2124217644455</v>
      </c>
      <c r="AB83" s="102">
        <v>35730</v>
      </c>
      <c r="AC83" s="103">
        <f>VLOOKUP($E83,'Population All (2014)'!$D$11:$H$187,AC$10,0)</f>
        <v>1453951.6360000002</v>
      </c>
      <c r="AD83" s="104">
        <f t="shared" si="35"/>
        <v>2457.4407508008744</v>
      </c>
      <c r="AE83" s="102">
        <v>36603</v>
      </c>
      <c r="AF83" s="103">
        <f>VLOOKUP($E83,'Population All (2014)'!$D$11:$H$187,AF$10,0)</f>
        <v>1442686.9719999998</v>
      </c>
      <c r="AG83" s="104">
        <f t="shared" si="36"/>
        <v>2537.1408150485468</v>
      </c>
      <c r="AH83" s="102">
        <v>36169</v>
      </c>
      <c r="AI83" s="103">
        <f>VLOOKUP($E83,'Population All (2014)'!$D$11:$H$187,AI$10,0)</f>
        <v>1442686.9719999998</v>
      </c>
      <c r="AJ83" s="104">
        <f t="shared" si="37"/>
        <v>2507.0580591615685</v>
      </c>
      <c r="AK83" s="102">
        <v>36453</v>
      </c>
      <c r="AL83" s="103">
        <f>VLOOKUP($E83,'Population All (2014)'!$D$11:$H$187,AL$10,0)</f>
        <v>1442686.9719999998</v>
      </c>
      <c r="AM83" s="104">
        <f t="shared" si="38"/>
        <v>2526.7435491889923</v>
      </c>
      <c r="AN83" s="102">
        <v>36682</v>
      </c>
      <c r="AO83" s="103">
        <f>VLOOKUP($E83,'Population All (2014)'!$D$11:$H$187,AO$10,0)</f>
        <v>1453951.6360000002</v>
      </c>
      <c r="AP83" s="104">
        <f t="shared" si="39"/>
        <v>2522.9174816926302</v>
      </c>
      <c r="AQ83" s="84">
        <f t="shared" si="40"/>
        <v>-35.312891925371787</v>
      </c>
      <c r="AR83" s="85">
        <f t="shared" si="41"/>
        <v>-1.411483643578839E-2</v>
      </c>
      <c r="AS83" s="105">
        <f t="shared" si="42"/>
        <v>143.86985483135777</v>
      </c>
      <c r="AT83" s="85">
        <f t="shared" si="43"/>
        <v>5.3662544669321438E-2</v>
      </c>
      <c r="AU83" s="84">
        <f t="shared" si="44"/>
        <v>-23.247487166537667</v>
      </c>
      <c r="AV83" s="85">
        <f t="shared" si="45"/>
        <v>-9.3596055305719093E-3</v>
      </c>
      <c r="AW83" s="105">
        <f t="shared" si="46"/>
        <v>166.76563470913334</v>
      </c>
      <c r="AX83" s="85">
        <f t="shared" si="47"/>
        <v>6.2369719847802957E-2</v>
      </c>
      <c r="AY83" s="84">
        <f t="shared" si="48"/>
        <v>25.505023215269375</v>
      </c>
      <c r="AZ83" s="85">
        <f t="shared" si="49"/>
        <v>9.9931579905805212E-3</v>
      </c>
      <c r="BA83" s="105">
        <f t="shared" si="50"/>
        <v>217.46887257545313</v>
      </c>
      <c r="BB83" s="85">
        <f t="shared" si="51"/>
        <v>7.9246369869438615E-2</v>
      </c>
      <c r="BC83" s="84">
        <f t="shared" si="52"/>
        <v>-126.07044064234196</v>
      </c>
      <c r="BD83" s="85">
        <f t="shared" si="53"/>
        <v>-5.2598450582436181E-2</v>
      </c>
      <c r="BE83" s="105">
        <f t="shared" si="54"/>
        <v>-65.476730891755778</v>
      </c>
      <c r="BF83" s="85">
        <f t="shared" si="55"/>
        <v>-2.6644276518331952E-2</v>
      </c>
    </row>
    <row r="84" spans="2:58" s="40" customFormat="1" ht="16.5" customHeight="1">
      <c r="B84" s="63" t="s">
        <v>20</v>
      </c>
      <c r="C84" s="64" t="s">
        <v>28</v>
      </c>
      <c r="D84" s="66" t="s">
        <v>50</v>
      </c>
      <c r="E84" s="78" t="s">
        <v>157</v>
      </c>
      <c r="F84" s="79" t="s">
        <v>158</v>
      </c>
      <c r="G84" s="102">
        <v>6396.3499790424312</v>
      </c>
      <c r="H84" s="103">
        <f>VLOOKUP($E84,'Population All (2014)'!$D$11:$H$187,H$10,0)</f>
        <v>200505</v>
      </c>
      <c r="I84" s="104">
        <f t="shared" si="28"/>
        <v>3190.1199366810961</v>
      </c>
      <c r="J84" s="102">
        <v>6571.2314262966056</v>
      </c>
      <c r="K84" s="103">
        <f>VLOOKUP($E84,'Population All (2014)'!$D$11:$H$187,K$10,0)</f>
        <v>200505</v>
      </c>
      <c r="L84" s="104">
        <f t="shared" si="29"/>
        <v>3277.3404285661732</v>
      </c>
      <c r="M84" s="102">
        <v>6935.1828697456185</v>
      </c>
      <c r="N84" s="103">
        <f>VLOOKUP($E84,'Population All (2014)'!$D$11:$H$187,N$10,0)</f>
        <v>200505</v>
      </c>
      <c r="O84" s="104">
        <f t="shared" si="30"/>
        <v>3458.8578188801371</v>
      </c>
      <c r="P84" s="102">
        <v>6924</v>
      </c>
      <c r="Q84" s="103">
        <f>VLOOKUP($E84,'Population All (2014)'!$D$11:$H$187,Q$10,0)</f>
        <v>200795.731</v>
      </c>
      <c r="R84" s="104">
        <f t="shared" si="31"/>
        <v>3448.2804816203984</v>
      </c>
      <c r="S84" s="102">
        <v>6204.4594796711581</v>
      </c>
      <c r="T84" s="103">
        <f>VLOOKUP($E84,'Population All (2014)'!$D$11:$H$187,T$10,0)</f>
        <v>200795.731</v>
      </c>
      <c r="U84" s="104">
        <f t="shared" si="32"/>
        <v>3089.9359507155846</v>
      </c>
      <c r="V84" s="102">
        <v>6374.0944835077071</v>
      </c>
      <c r="W84" s="103">
        <f>VLOOKUP($E84,'Population All (2014)'!$D$11:$H$187,W$10,0)</f>
        <v>200795.731</v>
      </c>
      <c r="X84" s="104">
        <f t="shared" si="33"/>
        <v>3174.4173303702892</v>
      </c>
      <c r="Y84" s="102">
        <v>6727.12738365325</v>
      </c>
      <c r="Z84" s="103">
        <f>VLOOKUP($E84,'Population All (2014)'!$D$11:$H$187,Z$10,0)</f>
        <v>200795.731</v>
      </c>
      <c r="AA84" s="104">
        <f t="shared" si="34"/>
        <v>3350.2342655149628</v>
      </c>
      <c r="AB84" s="102">
        <v>6716</v>
      </c>
      <c r="AC84" s="103">
        <f>VLOOKUP($E84,'Population All (2014)'!$D$11:$H$187,AC$10,0)</f>
        <v>201221.38500000001</v>
      </c>
      <c r="AD84" s="104">
        <f t="shared" si="35"/>
        <v>3337.6174207328904</v>
      </c>
      <c r="AE84" s="102">
        <v>6773</v>
      </c>
      <c r="AF84" s="103">
        <f>VLOOKUP($E84,'Population All (2014)'!$D$11:$H$187,AF$10,0)</f>
        <v>200795.731</v>
      </c>
      <c r="AG84" s="104">
        <f t="shared" si="36"/>
        <v>3373.0796796670938</v>
      </c>
      <c r="AH84" s="102">
        <v>6211</v>
      </c>
      <c r="AI84" s="103">
        <f>VLOOKUP($E84,'Population All (2014)'!$D$11:$H$187,AI$10,0)</f>
        <v>200795.731</v>
      </c>
      <c r="AJ84" s="104">
        <f t="shared" si="37"/>
        <v>3093.1932512051267</v>
      </c>
      <c r="AK84" s="102">
        <v>6495</v>
      </c>
      <c r="AL84" s="103">
        <f>VLOOKUP($E84,'Population All (2014)'!$D$11:$H$187,AL$10,0)</f>
        <v>200795.731</v>
      </c>
      <c r="AM84" s="104">
        <f t="shared" si="38"/>
        <v>3234.6305211040567</v>
      </c>
      <c r="AN84" s="102">
        <v>6608</v>
      </c>
      <c r="AO84" s="103">
        <f>VLOOKUP($E84,'Population All (2014)'!$D$11:$H$187,AO$10,0)</f>
        <v>201221.38500000001</v>
      </c>
      <c r="AP84" s="104">
        <f t="shared" si="39"/>
        <v>3283.9451930022246</v>
      </c>
      <c r="AQ84" s="84">
        <f t="shared" si="40"/>
        <v>-182.95974298599776</v>
      </c>
      <c r="AR84" s="85">
        <f t="shared" si="41"/>
        <v>-5.7351995102837269E-2</v>
      </c>
      <c r="AS84" s="105">
        <f t="shared" si="42"/>
        <v>-283.14372895150927</v>
      </c>
      <c r="AT84" s="85">
        <f t="shared" si="43"/>
        <v>-9.1634174127763798E-2</v>
      </c>
      <c r="AU84" s="84">
        <f t="shared" si="44"/>
        <v>184.14717736104649</v>
      </c>
      <c r="AV84" s="85">
        <f t="shared" si="45"/>
        <v>5.6187991871692849E-2</v>
      </c>
      <c r="AW84" s="105">
        <f t="shared" si="46"/>
        <v>81.224079165162493</v>
      </c>
      <c r="AX84" s="85">
        <f t="shared" si="47"/>
        <v>2.5587082828736913E-2</v>
      </c>
      <c r="AY84" s="84">
        <f t="shared" si="48"/>
        <v>224.22729777608038</v>
      </c>
      <c r="AZ84" s="85">
        <f t="shared" si="49"/>
        <v>6.4826977435192085E-2</v>
      </c>
      <c r="BA84" s="105">
        <f t="shared" si="50"/>
        <v>115.60374441090607</v>
      </c>
      <c r="BB84" s="85">
        <f t="shared" si="51"/>
        <v>3.4506167404725258E-2</v>
      </c>
      <c r="BC84" s="84">
        <f t="shared" si="52"/>
        <v>164.33528861817376</v>
      </c>
      <c r="BD84" s="85">
        <f t="shared" si="53"/>
        <v>4.765716985439368E-2</v>
      </c>
      <c r="BE84" s="105">
        <f t="shared" si="54"/>
        <v>53.672227730665782</v>
      </c>
      <c r="BF84" s="85">
        <f t="shared" si="55"/>
        <v>1.608100059559258E-2</v>
      </c>
    </row>
    <row r="85" spans="2:58" s="40" customFormat="1" ht="16.5" customHeight="1">
      <c r="B85" s="63" t="s">
        <v>26</v>
      </c>
      <c r="C85" s="64" t="s">
        <v>44</v>
      </c>
      <c r="D85" s="66" t="s">
        <v>66</v>
      </c>
      <c r="E85" s="78" t="s">
        <v>159</v>
      </c>
      <c r="F85" s="79" t="s">
        <v>160</v>
      </c>
      <c r="G85" s="102">
        <v>14530</v>
      </c>
      <c r="H85" s="103">
        <f>VLOOKUP($E85,'Population All (2014)'!$D$11:$H$187,H$10,0)</f>
        <v>611332</v>
      </c>
      <c r="I85" s="104">
        <f t="shared" si="28"/>
        <v>2376.7772666897854</v>
      </c>
      <c r="J85" s="102">
        <v>13980</v>
      </c>
      <c r="K85" s="103">
        <f>VLOOKUP($E85,'Population All (2014)'!$D$11:$H$187,K$10,0)</f>
        <v>611332</v>
      </c>
      <c r="L85" s="104">
        <f t="shared" si="29"/>
        <v>2286.8097858446799</v>
      </c>
      <c r="M85" s="102">
        <v>14617</v>
      </c>
      <c r="N85" s="103">
        <f>VLOOKUP($E85,'Population All (2014)'!$D$11:$H$187,N$10,0)</f>
        <v>611332</v>
      </c>
      <c r="O85" s="104">
        <f t="shared" si="30"/>
        <v>2391.008486387102</v>
      </c>
      <c r="P85" s="102">
        <v>14461</v>
      </c>
      <c r="Q85" s="103">
        <f>VLOOKUP($E85,'Population All (2014)'!$D$11:$H$187,Q$10,0)</f>
        <v>616007.96600000001</v>
      </c>
      <c r="R85" s="104">
        <f t="shared" si="31"/>
        <v>2347.5345771746074</v>
      </c>
      <c r="S85" s="102">
        <v>14165</v>
      </c>
      <c r="T85" s="103">
        <f>VLOOKUP($E85,'Population All (2014)'!$D$11:$H$187,T$10,0)</f>
        <v>616007.96600000001</v>
      </c>
      <c r="U85" s="104">
        <f t="shared" si="32"/>
        <v>2299.4832505136792</v>
      </c>
      <c r="V85" s="102">
        <v>13609</v>
      </c>
      <c r="W85" s="103">
        <f>VLOOKUP($E85,'Population All (2014)'!$D$11:$H$187,W$10,0)</f>
        <v>616007.96600000001</v>
      </c>
      <c r="X85" s="104">
        <f t="shared" si="33"/>
        <v>2209.224677461395</v>
      </c>
      <c r="Y85" s="102">
        <v>14228</v>
      </c>
      <c r="Z85" s="103">
        <f>VLOOKUP($E85,'Population All (2014)'!$D$11:$H$187,Z$10,0)</f>
        <v>616007.96600000001</v>
      </c>
      <c r="AA85" s="104">
        <f t="shared" si="34"/>
        <v>2309.7103909854309</v>
      </c>
      <c r="AB85" s="102">
        <v>14461</v>
      </c>
      <c r="AC85" s="103">
        <f>VLOOKUP($E85,'Population All (2014)'!$D$11:$H$187,AC$10,0)</f>
        <v>620706.76900000009</v>
      </c>
      <c r="AD85" s="104">
        <f t="shared" si="35"/>
        <v>2329.7635408902715</v>
      </c>
      <c r="AE85" s="102">
        <v>14273</v>
      </c>
      <c r="AF85" s="103">
        <f>VLOOKUP($E85,'Population All (2014)'!$D$11:$H$187,AF$10,0)</f>
        <v>616007.96600000001</v>
      </c>
      <c r="AG85" s="104">
        <f t="shared" si="36"/>
        <v>2317.0154913223964</v>
      </c>
      <c r="AH85" s="102">
        <v>14777</v>
      </c>
      <c r="AI85" s="103">
        <f>VLOOKUP($E85,'Population All (2014)'!$D$11:$H$187,AI$10,0)</f>
        <v>616007.96600000001</v>
      </c>
      <c r="AJ85" s="104">
        <f t="shared" si="37"/>
        <v>2398.8326150964094</v>
      </c>
      <c r="AK85" s="102">
        <v>15589</v>
      </c>
      <c r="AL85" s="103">
        <f>VLOOKUP($E85,'Population All (2014)'!$D$11:$H$187,AL$10,0)</f>
        <v>616007.96600000001</v>
      </c>
      <c r="AM85" s="104">
        <f t="shared" si="38"/>
        <v>2530.6490922878747</v>
      </c>
      <c r="AN85" s="102">
        <v>15302</v>
      </c>
      <c r="AO85" s="103">
        <f>VLOOKUP($E85,'Population All (2014)'!$D$11:$H$187,AO$10,0)</f>
        <v>620706.76900000009</v>
      </c>
      <c r="AP85" s="104">
        <f t="shared" si="39"/>
        <v>2465.2542495472603</v>
      </c>
      <c r="AQ85" s="84">
        <f t="shared" si="40"/>
        <v>59.761775367388964</v>
      </c>
      <c r="AR85" s="85">
        <f t="shared" si="41"/>
        <v>2.5144036929729271E-2</v>
      </c>
      <c r="AS85" s="105">
        <f t="shared" si="42"/>
        <v>-17.532240808717233</v>
      </c>
      <c r="AT85" s="85">
        <f t="shared" si="43"/>
        <v>-7.6244264031063175E-3</v>
      </c>
      <c r="AU85" s="84">
        <f t="shared" si="44"/>
        <v>-112.02282925172949</v>
      </c>
      <c r="AV85" s="85">
        <f t="shared" si="45"/>
        <v>-4.8986509479340704E-2</v>
      </c>
      <c r="AW85" s="105">
        <f t="shared" si="46"/>
        <v>-189.60793763501442</v>
      </c>
      <c r="AX85" s="85">
        <f t="shared" si="47"/>
        <v>-8.5825556616944729E-2</v>
      </c>
      <c r="AY85" s="84">
        <f t="shared" si="48"/>
        <v>-139.6406059007727</v>
      </c>
      <c r="AZ85" s="85">
        <f t="shared" si="49"/>
        <v>-5.8402388237347731E-2</v>
      </c>
      <c r="BA85" s="105">
        <f t="shared" si="50"/>
        <v>-220.93870130244386</v>
      </c>
      <c r="BB85" s="85">
        <f t="shared" si="51"/>
        <v>-9.5656452066348041E-2</v>
      </c>
      <c r="BC85" s="84">
        <f t="shared" si="52"/>
        <v>-117.71967237265289</v>
      </c>
      <c r="BD85" s="85">
        <f t="shared" si="53"/>
        <v>-5.0146086672058852E-2</v>
      </c>
      <c r="BE85" s="105">
        <f t="shared" si="54"/>
        <v>-135.49070865698877</v>
      </c>
      <c r="BF85" s="85">
        <f t="shared" si="55"/>
        <v>-5.8156420717792576E-2</v>
      </c>
    </row>
    <row r="86" spans="2:58" s="40" customFormat="1" ht="16.5" customHeight="1">
      <c r="B86" s="63" t="s">
        <v>24</v>
      </c>
      <c r="C86" s="64" t="s">
        <v>40</v>
      </c>
      <c r="D86" s="66" t="s">
        <v>70</v>
      </c>
      <c r="E86" s="78" t="s">
        <v>161</v>
      </c>
      <c r="F86" s="79" t="s">
        <v>162</v>
      </c>
      <c r="G86" s="102">
        <v>8173</v>
      </c>
      <c r="H86" s="103">
        <f>VLOOKUP($E86,'Population All (2014)'!$D$11:$H$187,H$10,0)</f>
        <v>268678</v>
      </c>
      <c r="I86" s="104">
        <f t="shared" si="28"/>
        <v>3041.9312336700436</v>
      </c>
      <c r="J86" s="102">
        <v>7947</v>
      </c>
      <c r="K86" s="103">
        <f>VLOOKUP($E86,'Population All (2014)'!$D$11:$H$187,K$10,0)</f>
        <v>268678</v>
      </c>
      <c r="L86" s="104">
        <f t="shared" si="29"/>
        <v>2957.8156752692817</v>
      </c>
      <c r="M86" s="102">
        <v>8752</v>
      </c>
      <c r="N86" s="103">
        <f>VLOOKUP($E86,'Population All (2014)'!$D$11:$H$187,N$10,0)</f>
        <v>268678</v>
      </c>
      <c r="O86" s="104">
        <f t="shared" si="30"/>
        <v>3257.4308279799611</v>
      </c>
      <c r="P86" s="102">
        <v>8226</v>
      </c>
      <c r="Q86" s="103">
        <f>VLOOKUP($E86,'Population All (2014)'!$D$11:$H$187,Q$10,0)</f>
        <v>273748.614</v>
      </c>
      <c r="R86" s="104">
        <f t="shared" si="31"/>
        <v>3004.9467209357267</v>
      </c>
      <c r="S86" s="102">
        <v>8467.6</v>
      </c>
      <c r="T86" s="103">
        <f>VLOOKUP($E86,'Population All (2014)'!$D$11:$H$187,T$10,0)</f>
        <v>273748.614</v>
      </c>
      <c r="U86" s="104">
        <f t="shared" si="32"/>
        <v>3093.202875540404</v>
      </c>
      <c r="V86" s="102">
        <v>8233.5</v>
      </c>
      <c r="W86" s="103">
        <f>VLOOKUP($E86,'Population All (2014)'!$D$11:$H$187,W$10,0)</f>
        <v>273748.614</v>
      </c>
      <c r="X86" s="104">
        <f t="shared" si="33"/>
        <v>3007.6864608344649</v>
      </c>
      <c r="Y86" s="102">
        <v>9067.5</v>
      </c>
      <c r="Z86" s="103">
        <f>VLOOKUP($E86,'Population All (2014)'!$D$11:$H$187,Z$10,0)</f>
        <v>273748.614</v>
      </c>
      <c r="AA86" s="104">
        <f t="shared" si="34"/>
        <v>3312.3455375741191</v>
      </c>
      <c r="AB86" s="102">
        <v>5170</v>
      </c>
      <c r="AC86" s="103">
        <f>VLOOKUP($E86,'Population All (2014)'!$D$11:$H$187,AC$10,0)</f>
        <v>278258.77100000001</v>
      </c>
      <c r="AD86" s="104">
        <f t="shared" si="35"/>
        <v>1857.9827623834362</v>
      </c>
      <c r="AE86" s="102">
        <v>8623</v>
      </c>
      <c r="AF86" s="103">
        <f>VLOOKUP($E86,'Population All (2014)'!$D$11:$H$187,AF$10,0)</f>
        <v>273748.614</v>
      </c>
      <c r="AG86" s="104">
        <f t="shared" si="36"/>
        <v>3149.9702862422528</v>
      </c>
      <c r="AH86" s="102">
        <v>7915</v>
      </c>
      <c r="AI86" s="103">
        <f>VLOOKUP($E86,'Population All (2014)'!$D$11:$H$187,AI$10,0)</f>
        <v>273748.614</v>
      </c>
      <c r="AJ86" s="104">
        <f t="shared" si="37"/>
        <v>2891.3388398013954</v>
      </c>
      <c r="AK86" s="102">
        <v>8026</v>
      </c>
      <c r="AL86" s="103">
        <f>VLOOKUP($E86,'Population All (2014)'!$D$11:$H$187,AL$10,0)</f>
        <v>273748.614</v>
      </c>
      <c r="AM86" s="104">
        <f t="shared" si="38"/>
        <v>2931.8869903027162</v>
      </c>
      <c r="AN86" s="102">
        <v>8084</v>
      </c>
      <c r="AO86" s="103">
        <f>VLOOKUP($E86,'Population All (2014)'!$D$11:$H$187,AO$10,0)</f>
        <v>278258.77100000001</v>
      </c>
      <c r="AP86" s="104">
        <f t="shared" si="39"/>
        <v>2905.2094102722822</v>
      </c>
      <c r="AQ86" s="84">
        <f t="shared" si="40"/>
        <v>-108.03905257220913</v>
      </c>
      <c r="AR86" s="85">
        <f t="shared" si="41"/>
        <v>-3.5516599249964524E-2</v>
      </c>
      <c r="AS86" s="105">
        <f t="shared" si="42"/>
        <v>-56.767410701848803</v>
      </c>
      <c r="AT86" s="85">
        <f t="shared" si="43"/>
        <v>-1.8352307619632333E-2</v>
      </c>
      <c r="AU86" s="84">
        <f t="shared" si="44"/>
        <v>66.476835467886303</v>
      </c>
      <c r="AV86" s="85">
        <f t="shared" si="45"/>
        <v>2.2474975713905568E-2</v>
      </c>
      <c r="AW86" s="105">
        <f t="shared" si="46"/>
        <v>116.34762103306957</v>
      </c>
      <c r="AX86" s="85">
        <f t="shared" si="47"/>
        <v>3.868342746098262E-2</v>
      </c>
      <c r="AY86" s="84">
        <f t="shared" si="48"/>
        <v>325.54383767724494</v>
      </c>
      <c r="AZ86" s="85">
        <f t="shared" si="49"/>
        <v>9.9938833660245446E-2</v>
      </c>
      <c r="BA86" s="105">
        <f t="shared" si="50"/>
        <v>380.45854727140295</v>
      </c>
      <c r="BB86" s="85">
        <f t="shared" si="51"/>
        <v>0.11486076647366973</v>
      </c>
      <c r="BC86" s="84">
        <f t="shared" si="52"/>
        <v>99.737310663444532</v>
      </c>
      <c r="BD86" s="85">
        <f t="shared" si="53"/>
        <v>3.3191041281552834E-2</v>
      </c>
      <c r="BE86" s="105">
        <f t="shared" si="54"/>
        <v>-1047.2266478888459</v>
      </c>
      <c r="BF86" s="85">
        <f t="shared" si="55"/>
        <v>-0.56363636363636371</v>
      </c>
    </row>
    <row r="87" spans="2:58" s="40" customFormat="1" ht="16.5" customHeight="1">
      <c r="B87" s="63" t="s">
        <v>24</v>
      </c>
      <c r="C87" s="64" t="s">
        <v>40</v>
      </c>
      <c r="D87" s="66" t="s">
        <v>70</v>
      </c>
      <c r="E87" s="78" t="s">
        <v>163</v>
      </c>
      <c r="F87" s="79" t="s">
        <v>164</v>
      </c>
      <c r="G87" s="102">
        <v>5130</v>
      </c>
      <c r="H87" s="103">
        <f>VLOOKUP($E87,'Population All (2014)'!$D$11:$H$187,H$10,0)</f>
        <v>263150</v>
      </c>
      <c r="I87" s="104">
        <f t="shared" si="28"/>
        <v>1949.4584837545126</v>
      </c>
      <c r="J87" s="102">
        <v>5235</v>
      </c>
      <c r="K87" s="103">
        <f>VLOOKUP($E87,'Population All (2014)'!$D$11:$H$187,K$10,0)</f>
        <v>263150</v>
      </c>
      <c r="L87" s="104">
        <f t="shared" si="29"/>
        <v>1989.3596807904237</v>
      </c>
      <c r="M87" s="102">
        <v>4972</v>
      </c>
      <c r="N87" s="103">
        <f>VLOOKUP($E87,'Population All (2014)'!$D$11:$H$187,N$10,0)</f>
        <v>263150</v>
      </c>
      <c r="O87" s="104">
        <f t="shared" si="30"/>
        <v>1889.416682500475</v>
      </c>
      <c r="P87" s="102">
        <v>5009</v>
      </c>
      <c r="Q87" s="103">
        <f>VLOOKUP($E87,'Population All (2014)'!$D$11:$H$187,Q$10,0)</f>
        <v>268621.23800000001</v>
      </c>
      <c r="R87" s="104">
        <f t="shared" si="31"/>
        <v>1864.7073616718274</v>
      </c>
      <c r="S87" s="102">
        <v>5255</v>
      </c>
      <c r="T87" s="103">
        <f>VLOOKUP($E87,'Population All (2014)'!$D$11:$H$187,T$10,0)</f>
        <v>268621.23800000001</v>
      </c>
      <c r="U87" s="104">
        <f t="shared" si="32"/>
        <v>1956.2861220973155</v>
      </c>
      <c r="V87" s="102">
        <v>5017</v>
      </c>
      <c r="W87" s="103">
        <f>VLOOKUP($E87,'Population All (2014)'!$D$11:$H$187,W$10,0)</f>
        <v>268621.23800000001</v>
      </c>
      <c r="X87" s="104">
        <f t="shared" si="33"/>
        <v>1867.6855327425749</v>
      </c>
      <c r="Y87" s="102">
        <v>5013</v>
      </c>
      <c r="Z87" s="103">
        <f>VLOOKUP($E87,'Population All (2014)'!$D$11:$H$187,Z$10,0)</f>
        <v>268621.23800000001</v>
      </c>
      <c r="AA87" s="104">
        <f t="shared" si="34"/>
        <v>1866.1964472072009</v>
      </c>
      <c r="AB87" s="102">
        <v>5578</v>
      </c>
      <c r="AC87" s="103">
        <f>VLOOKUP($E87,'Population All (2014)'!$D$11:$H$187,AC$10,0)</f>
        <v>273505.83600000001</v>
      </c>
      <c r="AD87" s="104">
        <f t="shared" si="35"/>
        <v>2039.4445989079368</v>
      </c>
      <c r="AE87" s="102">
        <v>5026</v>
      </c>
      <c r="AF87" s="103">
        <f>VLOOKUP($E87,'Population All (2014)'!$D$11:$H$187,AF$10,0)</f>
        <v>268621.23800000001</v>
      </c>
      <c r="AG87" s="104">
        <f t="shared" si="36"/>
        <v>1871.0359751971657</v>
      </c>
      <c r="AH87" s="102">
        <v>4299</v>
      </c>
      <c r="AI87" s="103">
        <f>VLOOKUP($E87,'Population All (2014)'!$D$11:$H$187,AI$10,0)</f>
        <v>268621.23800000001</v>
      </c>
      <c r="AJ87" s="104">
        <f t="shared" si="37"/>
        <v>1600.3946791429798</v>
      </c>
      <c r="AK87" s="102">
        <v>4248</v>
      </c>
      <c r="AL87" s="103">
        <f>VLOOKUP($E87,'Population All (2014)'!$D$11:$H$187,AL$10,0)</f>
        <v>268621.23800000001</v>
      </c>
      <c r="AM87" s="104">
        <f t="shared" si="38"/>
        <v>1581.4088385669638</v>
      </c>
      <c r="AN87" s="102">
        <v>5126</v>
      </c>
      <c r="AO87" s="103">
        <f>VLOOKUP($E87,'Population All (2014)'!$D$11:$H$187,AO$10,0)</f>
        <v>273505.83600000001</v>
      </c>
      <c r="AP87" s="104">
        <f t="shared" si="39"/>
        <v>1874.1830430265481</v>
      </c>
      <c r="AQ87" s="84">
        <f t="shared" si="40"/>
        <v>78.422508557346873</v>
      </c>
      <c r="AR87" s="85">
        <f t="shared" si="41"/>
        <v>4.022784235256497E-2</v>
      </c>
      <c r="AS87" s="105">
        <f t="shared" si="42"/>
        <v>85.25014690014973</v>
      </c>
      <c r="AT87" s="85">
        <f t="shared" si="43"/>
        <v>4.3577545195052483E-2</v>
      </c>
      <c r="AU87" s="84">
        <f t="shared" si="44"/>
        <v>388.96500164744384</v>
      </c>
      <c r="AV87" s="85">
        <f t="shared" si="45"/>
        <v>0.19552271286251166</v>
      </c>
      <c r="AW87" s="105">
        <f t="shared" si="46"/>
        <v>267.29085359959504</v>
      </c>
      <c r="AX87" s="85">
        <f t="shared" si="47"/>
        <v>0.14311341439107031</v>
      </c>
      <c r="AY87" s="84">
        <f t="shared" si="48"/>
        <v>308.00784393351114</v>
      </c>
      <c r="AZ87" s="85">
        <f t="shared" si="49"/>
        <v>0.16301742584694984</v>
      </c>
      <c r="BA87" s="105">
        <f t="shared" si="50"/>
        <v>284.78760864023707</v>
      </c>
      <c r="BB87" s="85">
        <f t="shared" si="51"/>
        <v>0.15260323159784558</v>
      </c>
      <c r="BC87" s="84">
        <f t="shared" si="52"/>
        <v>-9.4756813547207912</v>
      </c>
      <c r="BD87" s="85">
        <f t="shared" si="53"/>
        <v>-5.0815916478311358E-3</v>
      </c>
      <c r="BE87" s="105">
        <f t="shared" si="54"/>
        <v>165.26155588138863</v>
      </c>
      <c r="BF87" s="85">
        <f t="shared" si="55"/>
        <v>8.103262818214399E-2</v>
      </c>
    </row>
    <row r="88" spans="2:58" s="40" customFormat="1" ht="16.5" customHeight="1">
      <c r="B88" s="63" t="s">
        <v>20</v>
      </c>
      <c r="C88" s="64" t="s">
        <v>30</v>
      </c>
      <c r="D88" s="66" t="s">
        <v>52</v>
      </c>
      <c r="E88" s="78" t="s">
        <v>165</v>
      </c>
      <c r="F88" s="79" t="s">
        <v>166</v>
      </c>
      <c r="G88" s="102">
        <v>4439</v>
      </c>
      <c r="H88" s="103">
        <f>VLOOKUP($E88,'Population All (2014)'!$D$11:$H$187,H$10,0)</f>
        <v>126354</v>
      </c>
      <c r="I88" s="104">
        <f t="shared" si="28"/>
        <v>3513.1456067872805</v>
      </c>
      <c r="J88" s="102">
        <v>4440</v>
      </c>
      <c r="K88" s="103">
        <f>VLOOKUP($E88,'Population All (2014)'!$D$11:$H$187,K$10,0)</f>
        <v>126354</v>
      </c>
      <c r="L88" s="104">
        <f t="shared" si="29"/>
        <v>3513.937034047201</v>
      </c>
      <c r="M88" s="102">
        <v>4618</v>
      </c>
      <c r="N88" s="103">
        <f>VLOOKUP($E88,'Population All (2014)'!$D$11:$H$187,N$10,0)</f>
        <v>126354</v>
      </c>
      <c r="O88" s="104">
        <f t="shared" si="30"/>
        <v>3654.8110863130569</v>
      </c>
      <c r="P88" s="102">
        <v>4548</v>
      </c>
      <c r="Q88" s="103">
        <f>VLOOKUP($E88,'Population All (2014)'!$D$11:$H$187,Q$10,0)</f>
        <v>126559.82799999999</v>
      </c>
      <c r="R88" s="104">
        <f t="shared" si="31"/>
        <v>3593.5573490191532</v>
      </c>
      <c r="S88" s="102">
        <v>4292</v>
      </c>
      <c r="T88" s="103">
        <f>VLOOKUP($E88,'Population All (2014)'!$D$11:$H$187,T$10,0)</f>
        <v>126559.82799999999</v>
      </c>
      <c r="U88" s="104">
        <f t="shared" si="32"/>
        <v>3391.281473612622</v>
      </c>
      <c r="V88" s="102">
        <v>4293</v>
      </c>
      <c r="W88" s="103">
        <f>VLOOKUP($E88,'Population All (2014)'!$D$11:$H$187,W$10,0)</f>
        <v>126559.82799999999</v>
      </c>
      <c r="X88" s="104">
        <f t="shared" si="33"/>
        <v>3392.0716137509294</v>
      </c>
      <c r="Y88" s="102">
        <v>4466</v>
      </c>
      <c r="Z88" s="103">
        <f>VLOOKUP($E88,'Population All (2014)'!$D$11:$H$187,Z$10,0)</f>
        <v>126559.82799999999</v>
      </c>
      <c r="AA88" s="104">
        <f t="shared" si="34"/>
        <v>3528.7658576779991</v>
      </c>
      <c r="AB88" s="102">
        <v>4389</v>
      </c>
      <c r="AC88" s="103">
        <f>VLOOKUP($E88,'Population All (2014)'!$D$11:$H$187,AC$10,0)</f>
        <v>126822.442</v>
      </c>
      <c r="AD88" s="104">
        <f t="shared" si="35"/>
        <v>3460.7439588649459</v>
      </c>
      <c r="AE88" s="102">
        <v>4128</v>
      </c>
      <c r="AF88" s="103">
        <f>VLOOKUP($E88,'Population All (2014)'!$D$11:$H$187,AF$10,0)</f>
        <v>126559.82799999999</v>
      </c>
      <c r="AG88" s="104">
        <f t="shared" si="36"/>
        <v>3261.6984909303133</v>
      </c>
      <c r="AH88" s="102">
        <v>4139</v>
      </c>
      <c r="AI88" s="103">
        <f>VLOOKUP($E88,'Population All (2014)'!$D$11:$H$187,AI$10,0)</f>
        <v>126559.82799999999</v>
      </c>
      <c r="AJ88" s="104">
        <f t="shared" si="37"/>
        <v>3270.3900324516881</v>
      </c>
      <c r="AK88" s="102">
        <v>4258</v>
      </c>
      <c r="AL88" s="103">
        <f>VLOOKUP($E88,'Population All (2014)'!$D$11:$H$187,AL$10,0)</f>
        <v>126559.82799999999</v>
      </c>
      <c r="AM88" s="104">
        <f t="shared" si="38"/>
        <v>3364.4167089101925</v>
      </c>
      <c r="AN88" s="102">
        <v>4168</v>
      </c>
      <c r="AO88" s="103">
        <f>VLOOKUP($E88,'Population All (2014)'!$D$11:$H$187,AO$10,0)</f>
        <v>126822.442</v>
      </c>
      <c r="AP88" s="104">
        <f t="shared" si="39"/>
        <v>3286.4845797560029</v>
      </c>
      <c r="AQ88" s="84">
        <f t="shared" si="40"/>
        <v>251.44711585696723</v>
      </c>
      <c r="AR88" s="85">
        <f t="shared" si="41"/>
        <v>7.1573212158123983E-2</v>
      </c>
      <c r="AS88" s="105">
        <f t="shared" si="42"/>
        <v>129.58298268230874</v>
      </c>
      <c r="AT88" s="85">
        <f t="shared" si="43"/>
        <v>3.8210624417520905E-2</v>
      </c>
      <c r="AU88" s="84">
        <f t="shared" si="44"/>
        <v>243.54700159551294</v>
      </c>
      <c r="AV88" s="85">
        <f t="shared" si="45"/>
        <v>6.9308869008106844E-2</v>
      </c>
      <c r="AW88" s="105">
        <f t="shared" si="46"/>
        <v>121.68158129924132</v>
      </c>
      <c r="AX88" s="85">
        <f t="shared" si="47"/>
        <v>3.587235033775913E-2</v>
      </c>
      <c r="AY88" s="84">
        <f t="shared" si="48"/>
        <v>290.39437740286439</v>
      </c>
      <c r="AZ88" s="85">
        <f t="shared" si="49"/>
        <v>7.9455372807192573E-2</v>
      </c>
      <c r="BA88" s="105">
        <f t="shared" si="50"/>
        <v>164.34914876780658</v>
      </c>
      <c r="BB88" s="85">
        <f t="shared" si="51"/>
        <v>4.6574115539632803E-2</v>
      </c>
      <c r="BC88" s="84">
        <f t="shared" si="52"/>
        <v>307.07276926315035</v>
      </c>
      <c r="BD88" s="85">
        <f t="shared" si="53"/>
        <v>8.5450916581855746E-2</v>
      </c>
      <c r="BE88" s="105">
        <f t="shared" si="54"/>
        <v>174.25937910894299</v>
      </c>
      <c r="BF88" s="85">
        <f t="shared" si="55"/>
        <v>5.0353155616313365E-2</v>
      </c>
    </row>
    <row r="89" spans="2:58" s="40" customFormat="1" ht="16.5" customHeight="1">
      <c r="B89" s="63" t="s">
        <v>24</v>
      </c>
      <c r="C89" s="64" t="s">
        <v>40</v>
      </c>
      <c r="D89" s="66" t="s">
        <v>70</v>
      </c>
      <c r="E89" s="78" t="s">
        <v>167</v>
      </c>
      <c r="F89" s="79" t="s">
        <v>168</v>
      </c>
      <c r="G89" s="102">
        <v>3977</v>
      </c>
      <c r="H89" s="103">
        <f>VLOOKUP($E89,'Population All (2014)'!$D$11:$H$187,H$10,0)</f>
        <v>178365</v>
      </c>
      <c r="I89" s="104">
        <f t="shared" si="28"/>
        <v>2229.697530345079</v>
      </c>
      <c r="J89" s="102">
        <v>4020</v>
      </c>
      <c r="K89" s="103">
        <f>VLOOKUP($E89,'Population All (2014)'!$D$11:$H$187,K$10,0)</f>
        <v>178365</v>
      </c>
      <c r="L89" s="104">
        <f t="shared" si="29"/>
        <v>2253.8053990412918</v>
      </c>
      <c r="M89" s="102">
        <v>4019</v>
      </c>
      <c r="N89" s="103">
        <f>VLOOKUP($E89,'Population All (2014)'!$D$11:$H$187,N$10,0)</f>
        <v>178365</v>
      </c>
      <c r="O89" s="104">
        <f t="shared" si="30"/>
        <v>2253.2447509320773</v>
      </c>
      <c r="P89" s="102">
        <v>4205</v>
      </c>
      <c r="Q89" s="103">
        <f>VLOOKUP($E89,'Population All (2014)'!$D$11:$H$187,Q$10,0)</f>
        <v>180479.682</v>
      </c>
      <c r="R89" s="104">
        <f t="shared" si="31"/>
        <v>2329.9021548586284</v>
      </c>
      <c r="S89" s="102">
        <v>4098</v>
      </c>
      <c r="T89" s="103">
        <f>VLOOKUP($E89,'Population All (2014)'!$D$11:$H$187,T$10,0)</f>
        <v>180479.682</v>
      </c>
      <c r="U89" s="104">
        <f t="shared" si="32"/>
        <v>2270.6157028800617</v>
      </c>
      <c r="V89" s="102">
        <v>4138</v>
      </c>
      <c r="W89" s="103">
        <f>VLOOKUP($E89,'Population All (2014)'!$D$11:$H$187,W$10,0)</f>
        <v>180479.682</v>
      </c>
      <c r="X89" s="104">
        <f t="shared" si="33"/>
        <v>2292.7788624982177</v>
      </c>
      <c r="Y89" s="102">
        <v>4103</v>
      </c>
      <c r="Z89" s="103">
        <f>VLOOKUP($E89,'Population All (2014)'!$D$11:$H$187,Z$10,0)</f>
        <v>180479.682</v>
      </c>
      <c r="AA89" s="104">
        <f t="shared" si="34"/>
        <v>2273.386097832331</v>
      </c>
      <c r="AB89" s="102">
        <v>3488</v>
      </c>
      <c r="AC89" s="103">
        <f>VLOOKUP($E89,'Population All (2014)'!$D$11:$H$187,AC$10,0)</f>
        <v>182005.07199999999</v>
      </c>
      <c r="AD89" s="104">
        <f t="shared" si="35"/>
        <v>1916.4301091565187</v>
      </c>
      <c r="AE89" s="102">
        <v>3691</v>
      </c>
      <c r="AF89" s="103">
        <f>VLOOKUP($E89,'Population All (2014)'!$D$11:$H$187,AF$10,0)</f>
        <v>180479.682</v>
      </c>
      <c r="AG89" s="104">
        <f t="shared" si="36"/>
        <v>2045.1055537653265</v>
      </c>
      <c r="AH89" s="102">
        <v>3854</v>
      </c>
      <c r="AI89" s="103">
        <f>VLOOKUP($E89,'Population All (2014)'!$D$11:$H$187,AI$10,0)</f>
        <v>180479.682</v>
      </c>
      <c r="AJ89" s="104">
        <f t="shared" si="37"/>
        <v>2135.4204292093114</v>
      </c>
      <c r="AK89" s="102">
        <v>3886</v>
      </c>
      <c r="AL89" s="103">
        <f>VLOOKUP($E89,'Population All (2014)'!$D$11:$H$187,AL$10,0)</f>
        <v>180479.682</v>
      </c>
      <c r="AM89" s="104">
        <f t="shared" si="38"/>
        <v>2153.1509569038358</v>
      </c>
      <c r="AN89" s="102">
        <v>3811</v>
      </c>
      <c r="AO89" s="103">
        <f>VLOOKUP($E89,'Population All (2014)'!$D$11:$H$187,AO$10,0)</f>
        <v>182005.07199999999</v>
      </c>
      <c r="AP89" s="104">
        <f t="shared" si="39"/>
        <v>2093.8976909390749</v>
      </c>
      <c r="AQ89" s="84">
        <f t="shared" si="40"/>
        <v>184.59197657975255</v>
      </c>
      <c r="AR89" s="85">
        <f t="shared" si="41"/>
        <v>8.2787900182669252E-2</v>
      </c>
      <c r="AS89" s="105">
        <f t="shared" si="42"/>
        <v>225.51014911473521</v>
      </c>
      <c r="AT89" s="85">
        <f t="shared" si="43"/>
        <v>9.9316739873108809E-2</v>
      </c>
      <c r="AU89" s="84">
        <f t="shared" si="44"/>
        <v>118.38496983198047</v>
      </c>
      <c r="AV89" s="85">
        <f t="shared" si="45"/>
        <v>5.2526704338510435E-2</v>
      </c>
      <c r="AW89" s="105">
        <f t="shared" si="46"/>
        <v>157.35843328890633</v>
      </c>
      <c r="AX89" s="85">
        <f t="shared" si="47"/>
        <v>6.8632189463509005E-2</v>
      </c>
      <c r="AY89" s="84">
        <f t="shared" si="48"/>
        <v>100.09379402824152</v>
      </c>
      <c r="AZ89" s="85">
        <f t="shared" si="49"/>
        <v>4.4422069101386664E-2</v>
      </c>
      <c r="BA89" s="105">
        <f t="shared" si="50"/>
        <v>120.23514092849518</v>
      </c>
      <c r="BB89" s="85">
        <f t="shared" si="51"/>
        <v>5.2888130636119905E-2</v>
      </c>
      <c r="BC89" s="84">
        <f t="shared" si="52"/>
        <v>236.00446391955347</v>
      </c>
      <c r="BD89" s="85">
        <f t="shared" si="53"/>
        <v>0.10129372318378474</v>
      </c>
      <c r="BE89" s="105">
        <f t="shared" si="54"/>
        <v>-177.46758178255618</v>
      </c>
      <c r="BF89" s="85">
        <f t="shared" si="55"/>
        <v>-9.2603211009174374E-2</v>
      </c>
    </row>
    <row r="90" spans="2:58" s="40" customFormat="1" ht="16.5" customHeight="1">
      <c r="B90" s="63" t="s">
        <v>26</v>
      </c>
      <c r="C90" s="64" t="s">
        <v>42</v>
      </c>
      <c r="D90" s="66" t="s">
        <v>68</v>
      </c>
      <c r="E90" s="78" t="s">
        <v>169</v>
      </c>
      <c r="F90" s="79" t="s">
        <v>170</v>
      </c>
      <c r="G90" s="102">
        <v>30414</v>
      </c>
      <c r="H90" s="103">
        <f>VLOOKUP($E90,'Population All (2014)'!$D$11:$H$187,H$10,0)</f>
        <v>1346136</v>
      </c>
      <c r="I90" s="104">
        <f t="shared" si="28"/>
        <v>2259.3556668865554</v>
      </c>
      <c r="J90" s="102">
        <v>30274</v>
      </c>
      <c r="K90" s="103">
        <f>VLOOKUP($E90,'Population All (2014)'!$D$11:$H$187,K$10,0)</f>
        <v>1346136</v>
      </c>
      <c r="L90" s="104">
        <f t="shared" si="29"/>
        <v>2248.9555290104418</v>
      </c>
      <c r="M90" s="102">
        <v>31316</v>
      </c>
      <c r="N90" s="103">
        <f>VLOOKUP($E90,'Population All (2014)'!$D$11:$H$187,N$10,0)</f>
        <v>1346136</v>
      </c>
      <c r="O90" s="104">
        <f t="shared" si="30"/>
        <v>2326.3622694883729</v>
      </c>
      <c r="P90" s="102">
        <v>29171</v>
      </c>
      <c r="Q90" s="103">
        <f>VLOOKUP($E90,'Population All (2014)'!$D$11:$H$187,Q$10,0)</f>
        <v>1353992.9880000001</v>
      </c>
      <c r="R90" s="104">
        <f t="shared" si="31"/>
        <v>2154.4424718985324</v>
      </c>
      <c r="S90" s="102">
        <v>31107</v>
      </c>
      <c r="T90" s="103">
        <f>VLOOKUP($E90,'Population All (2014)'!$D$11:$H$187,T$10,0)</f>
        <v>1353992.9880000001</v>
      </c>
      <c r="U90" s="104">
        <f t="shared" si="32"/>
        <v>2297.4269642229492</v>
      </c>
      <c r="V90" s="102">
        <v>30990</v>
      </c>
      <c r="W90" s="103">
        <f>VLOOKUP($E90,'Population All (2014)'!$D$11:$H$187,W$10,0)</f>
        <v>1353992.9880000001</v>
      </c>
      <c r="X90" s="104">
        <f t="shared" si="33"/>
        <v>2288.7858559574756</v>
      </c>
      <c r="Y90" s="102">
        <v>31914</v>
      </c>
      <c r="Z90" s="103">
        <f>VLOOKUP($E90,'Population All (2014)'!$D$11:$H$187,Z$10,0)</f>
        <v>1353992.9880000001</v>
      </c>
      <c r="AA90" s="104">
        <f t="shared" si="34"/>
        <v>2357.028454566856</v>
      </c>
      <c r="AB90" s="102">
        <v>30314</v>
      </c>
      <c r="AC90" s="103">
        <f>VLOOKUP($E90,'Population All (2014)'!$D$11:$H$187,AC$10,0)</f>
        <v>1362361.3239999998</v>
      </c>
      <c r="AD90" s="104">
        <f t="shared" si="35"/>
        <v>2225.10720658127</v>
      </c>
      <c r="AE90" s="102">
        <v>28760</v>
      </c>
      <c r="AF90" s="103">
        <f>VLOOKUP($E90,'Population All (2014)'!$D$11:$H$187,AF$10,0)</f>
        <v>1353992.9880000001</v>
      </c>
      <c r="AG90" s="104">
        <f t="shared" si="36"/>
        <v>2124.0878095300741</v>
      </c>
      <c r="AH90" s="102">
        <v>29253</v>
      </c>
      <c r="AI90" s="103">
        <f>VLOOKUP($E90,'Population All (2014)'!$D$11:$H$187,AI$10,0)</f>
        <v>1353992.9880000001</v>
      </c>
      <c r="AJ90" s="104">
        <f t="shared" si="37"/>
        <v>2160.4986332469839</v>
      </c>
      <c r="AK90" s="102">
        <v>29804</v>
      </c>
      <c r="AL90" s="103">
        <f>VLOOKUP($E90,'Population All (2014)'!$D$11:$H$187,AL$10,0)</f>
        <v>1353992.9880000001</v>
      </c>
      <c r="AM90" s="104">
        <f t="shared" si="38"/>
        <v>2201.1930832835301</v>
      </c>
      <c r="AN90" s="102">
        <v>30559</v>
      </c>
      <c r="AO90" s="103">
        <f>VLOOKUP($E90,'Population All (2014)'!$D$11:$H$187,AO$10,0)</f>
        <v>1362361.3239999998</v>
      </c>
      <c r="AP90" s="104">
        <f t="shared" si="39"/>
        <v>2243.0906883260877</v>
      </c>
      <c r="AQ90" s="84">
        <f t="shared" si="40"/>
        <v>135.26785735648127</v>
      </c>
      <c r="AR90" s="85">
        <f t="shared" si="41"/>
        <v>5.9870103383449814E-2</v>
      </c>
      <c r="AS90" s="105">
        <f t="shared" si="42"/>
        <v>173.33915469287513</v>
      </c>
      <c r="AT90" s="85">
        <f t="shared" si="43"/>
        <v>7.5449255794515765E-2</v>
      </c>
      <c r="AU90" s="84">
        <f t="shared" si="44"/>
        <v>88.456895763457851</v>
      </c>
      <c r="AV90" s="85">
        <f t="shared" si="45"/>
        <v>3.9332434377828532E-2</v>
      </c>
      <c r="AW90" s="105">
        <f t="shared" si="46"/>
        <v>128.28722271049173</v>
      </c>
      <c r="AX90" s="85">
        <f t="shared" si="47"/>
        <v>5.6050338818973915E-2</v>
      </c>
      <c r="AY90" s="84">
        <f t="shared" si="48"/>
        <v>125.16918620484284</v>
      </c>
      <c r="AZ90" s="85">
        <f t="shared" si="49"/>
        <v>5.3804683753047103E-2</v>
      </c>
      <c r="BA90" s="105">
        <f t="shared" si="50"/>
        <v>155.83537128332591</v>
      </c>
      <c r="BB90" s="85">
        <f t="shared" si="51"/>
        <v>6.6115184558500933E-2</v>
      </c>
      <c r="BC90" s="84">
        <f t="shared" si="52"/>
        <v>-88.648216427555326</v>
      </c>
      <c r="BD90" s="85">
        <f t="shared" si="53"/>
        <v>-4.1146708526144569E-2</v>
      </c>
      <c r="BE90" s="105">
        <f t="shared" si="54"/>
        <v>-17.983481744817709</v>
      </c>
      <c r="BF90" s="85">
        <f t="shared" si="55"/>
        <v>-8.082074289107238E-3</v>
      </c>
    </row>
    <row r="91" spans="2:58" s="40" customFormat="1" ht="16.5" customHeight="1">
      <c r="B91" s="63" t="s">
        <v>24</v>
      </c>
      <c r="C91" s="64" t="s">
        <v>40</v>
      </c>
      <c r="D91" s="66" t="s">
        <v>70</v>
      </c>
      <c r="E91" s="78" t="s">
        <v>171</v>
      </c>
      <c r="F91" s="79" t="s">
        <v>172</v>
      </c>
      <c r="G91" s="102">
        <v>6317</v>
      </c>
      <c r="H91" s="103">
        <f>VLOOKUP($E91,'Population All (2014)'!$D$11:$H$187,H$10,0)</f>
        <v>267541</v>
      </c>
      <c r="I91" s="104">
        <f t="shared" si="28"/>
        <v>2361.1334337540789</v>
      </c>
      <c r="J91" s="102">
        <v>5978</v>
      </c>
      <c r="K91" s="103">
        <f>VLOOKUP($E91,'Population All (2014)'!$D$11:$H$187,K$10,0)</f>
        <v>267541</v>
      </c>
      <c r="L91" s="104">
        <f t="shared" si="29"/>
        <v>2234.4238826946148</v>
      </c>
      <c r="M91" s="102">
        <v>6003</v>
      </c>
      <c r="N91" s="103">
        <f>VLOOKUP($E91,'Population All (2014)'!$D$11:$H$187,N$10,0)</f>
        <v>267541</v>
      </c>
      <c r="O91" s="104">
        <f t="shared" si="30"/>
        <v>2243.7682448671421</v>
      </c>
      <c r="P91" s="102">
        <v>5794</v>
      </c>
      <c r="Q91" s="103">
        <f>VLOOKUP($E91,'Population All (2014)'!$D$11:$H$187,Q$10,0)</f>
        <v>272248.16600000003</v>
      </c>
      <c r="R91" s="104">
        <f t="shared" si="31"/>
        <v>2128.205337478747</v>
      </c>
      <c r="S91" s="102">
        <v>6222</v>
      </c>
      <c r="T91" s="103">
        <f>VLOOKUP($E91,'Population All (2014)'!$D$11:$H$187,T$10,0)</f>
        <v>272248.16600000003</v>
      </c>
      <c r="U91" s="104">
        <f t="shared" si="32"/>
        <v>2285.4148446311297</v>
      </c>
      <c r="V91" s="102">
        <v>5888</v>
      </c>
      <c r="W91" s="103">
        <f>VLOOKUP($E91,'Population All (2014)'!$D$11:$H$187,W$10,0)</f>
        <v>272248.16600000003</v>
      </c>
      <c r="X91" s="104">
        <f t="shared" si="33"/>
        <v>2162.7326591430551</v>
      </c>
      <c r="Y91" s="102">
        <v>5913</v>
      </c>
      <c r="Z91" s="103">
        <f>VLOOKUP($E91,'Population All (2014)'!$D$11:$H$187,Z$10,0)</f>
        <v>272248.16600000003</v>
      </c>
      <c r="AA91" s="104">
        <f t="shared" si="34"/>
        <v>2171.9154574580307</v>
      </c>
      <c r="AB91" s="102">
        <v>5707</v>
      </c>
      <c r="AC91" s="103">
        <f>VLOOKUP($E91,'Population All (2014)'!$D$11:$H$187,AC$10,0)</f>
        <v>276044.46299999999</v>
      </c>
      <c r="AD91" s="104">
        <f t="shared" si="35"/>
        <v>2067.420566229579</v>
      </c>
      <c r="AE91" s="102">
        <v>6241</v>
      </c>
      <c r="AF91" s="103">
        <f>VLOOKUP($E91,'Population All (2014)'!$D$11:$H$187,AF$10,0)</f>
        <v>272248.16600000003</v>
      </c>
      <c r="AG91" s="104">
        <f t="shared" si="36"/>
        <v>2292.3937713505106</v>
      </c>
      <c r="AH91" s="102">
        <v>5998</v>
      </c>
      <c r="AI91" s="103">
        <f>VLOOKUP($E91,'Population All (2014)'!$D$11:$H$187,AI$10,0)</f>
        <v>272248.16600000003</v>
      </c>
      <c r="AJ91" s="104">
        <f t="shared" si="37"/>
        <v>2203.1369717289481</v>
      </c>
      <c r="AK91" s="102">
        <v>6124</v>
      </c>
      <c r="AL91" s="103">
        <f>VLOOKUP($E91,'Population All (2014)'!$D$11:$H$187,AL$10,0)</f>
        <v>272248.16600000003</v>
      </c>
      <c r="AM91" s="104">
        <f t="shared" si="38"/>
        <v>2249.4182752364254</v>
      </c>
      <c r="AN91" s="102">
        <v>6283</v>
      </c>
      <c r="AO91" s="103">
        <f>VLOOKUP($E91,'Population All (2014)'!$D$11:$H$187,AO$10,0)</f>
        <v>276044.46299999999</v>
      </c>
      <c r="AP91" s="104">
        <f t="shared" si="39"/>
        <v>2276.0826034029164</v>
      </c>
      <c r="AQ91" s="84">
        <f t="shared" si="40"/>
        <v>68.739662403568218</v>
      </c>
      <c r="AR91" s="85">
        <f t="shared" si="41"/>
        <v>2.9112993539833851E-2</v>
      </c>
      <c r="AS91" s="105">
        <f t="shared" si="42"/>
        <v>-6.9789267193809792</v>
      </c>
      <c r="AT91" s="85">
        <f t="shared" si="43"/>
        <v>-3.0536804885886665E-3</v>
      </c>
      <c r="AU91" s="84">
        <f t="shared" si="44"/>
        <v>31.286910965666721</v>
      </c>
      <c r="AV91" s="85">
        <f t="shared" si="45"/>
        <v>1.4002227244338309E-2</v>
      </c>
      <c r="AW91" s="105">
        <f t="shared" si="46"/>
        <v>-40.404312585892967</v>
      </c>
      <c r="AX91" s="85">
        <f t="shared" si="47"/>
        <v>-1.8682065217391439E-2</v>
      </c>
      <c r="AY91" s="84">
        <f t="shared" si="48"/>
        <v>-5.6500303692832858</v>
      </c>
      <c r="AZ91" s="85">
        <f t="shared" si="49"/>
        <v>-2.5180989089262358E-3</v>
      </c>
      <c r="BA91" s="105">
        <f t="shared" si="50"/>
        <v>-77.502817778394729</v>
      </c>
      <c r="BB91" s="85">
        <f t="shared" si="51"/>
        <v>-3.568408591239669E-2</v>
      </c>
      <c r="BC91" s="84">
        <f t="shared" si="52"/>
        <v>-147.87726592416948</v>
      </c>
      <c r="BD91" s="85">
        <f t="shared" si="53"/>
        <v>-6.9484491613651084E-2</v>
      </c>
      <c r="BE91" s="105">
        <f t="shared" si="54"/>
        <v>-208.66203717333747</v>
      </c>
      <c r="BF91" s="85">
        <f t="shared" si="55"/>
        <v>-0.10092868407219199</v>
      </c>
    </row>
    <row r="92" spans="2:58" s="40" customFormat="1" ht="16.5" customHeight="1">
      <c r="B92" s="63" t="s">
        <v>24</v>
      </c>
      <c r="C92" s="64" t="s">
        <v>40</v>
      </c>
      <c r="D92" s="66" t="s">
        <v>70</v>
      </c>
      <c r="E92" s="78" t="s">
        <v>173</v>
      </c>
      <c r="F92" s="79" t="s">
        <v>174</v>
      </c>
      <c r="G92" s="102">
        <v>5385</v>
      </c>
      <c r="H92" s="103">
        <f>VLOOKUP($E92,'Population All (2014)'!$D$11:$H$187,H$10,0)</f>
        <v>246011</v>
      </c>
      <c r="I92" s="104">
        <f t="shared" si="28"/>
        <v>2188.9265114161562</v>
      </c>
      <c r="J92" s="102">
        <v>5198</v>
      </c>
      <c r="K92" s="103">
        <f>VLOOKUP($E92,'Population All (2014)'!$D$11:$H$187,K$10,0)</f>
        <v>246011</v>
      </c>
      <c r="L92" s="104">
        <f t="shared" si="29"/>
        <v>2112.9136502026336</v>
      </c>
      <c r="M92" s="102">
        <v>5265</v>
      </c>
      <c r="N92" s="103">
        <f>VLOOKUP($E92,'Population All (2014)'!$D$11:$H$187,N$10,0)</f>
        <v>246011</v>
      </c>
      <c r="O92" s="104">
        <f t="shared" si="30"/>
        <v>2140.1482047550721</v>
      </c>
      <c r="P92" s="102">
        <v>4960</v>
      </c>
      <c r="Q92" s="103">
        <f>VLOOKUP($E92,'Population All (2014)'!$D$11:$H$187,Q$10,0)</f>
        <v>249146.99299999999</v>
      </c>
      <c r="R92" s="104">
        <f t="shared" si="31"/>
        <v>1990.7926402306612</v>
      </c>
      <c r="S92" s="102">
        <v>5486.2379999999994</v>
      </c>
      <c r="T92" s="103">
        <f>VLOOKUP($E92,'Population All (2014)'!$D$11:$H$187,T$10,0)</f>
        <v>249146.99299999999</v>
      </c>
      <c r="U92" s="104">
        <f t="shared" si="32"/>
        <v>2202.0085147084237</v>
      </c>
      <c r="V92" s="102">
        <v>5295.7223999999997</v>
      </c>
      <c r="W92" s="103">
        <f>VLOOKUP($E92,'Population All (2014)'!$D$11:$H$187,W$10,0)</f>
        <v>249146.99299999999</v>
      </c>
      <c r="X92" s="104">
        <f t="shared" si="33"/>
        <v>2125.5413666581962</v>
      </c>
      <c r="Y92" s="102">
        <v>5363.982</v>
      </c>
      <c r="Z92" s="103">
        <f>VLOOKUP($E92,'Population All (2014)'!$D$11:$H$187,Z$10,0)</f>
        <v>249146.99299999999</v>
      </c>
      <c r="AA92" s="104">
        <f t="shared" si="34"/>
        <v>2152.9386870826092</v>
      </c>
      <c r="AB92" s="102">
        <v>5053</v>
      </c>
      <c r="AC92" s="103">
        <f>VLOOKUP($E92,'Population All (2014)'!$D$11:$H$187,AC$10,0)</f>
        <v>251959.723</v>
      </c>
      <c r="AD92" s="104">
        <f t="shared" si="35"/>
        <v>2005.4792646362766</v>
      </c>
      <c r="AE92" s="102">
        <v>4881</v>
      </c>
      <c r="AF92" s="103">
        <f>VLOOKUP($E92,'Population All (2014)'!$D$11:$H$187,AF$10,0)</f>
        <v>249146.99299999999</v>
      </c>
      <c r="AG92" s="104">
        <f t="shared" si="36"/>
        <v>1959.0844510011807</v>
      </c>
      <c r="AH92" s="102">
        <v>4426</v>
      </c>
      <c r="AI92" s="103">
        <f>VLOOKUP($E92,'Population All (2014)'!$D$11:$H$187,AI$10,0)</f>
        <v>249146.99299999999</v>
      </c>
      <c r="AJ92" s="104">
        <f t="shared" si="37"/>
        <v>1776.4613358187312</v>
      </c>
      <c r="AK92" s="102">
        <v>5083</v>
      </c>
      <c r="AL92" s="103">
        <f>VLOOKUP($E92,'Population All (2014)'!$D$11:$H$187,AL$10,0)</f>
        <v>249146.99299999999</v>
      </c>
      <c r="AM92" s="104">
        <f t="shared" si="38"/>
        <v>2040.1610867525101</v>
      </c>
      <c r="AN92" s="102">
        <v>5402</v>
      </c>
      <c r="AO92" s="103">
        <f>VLOOKUP($E92,'Population All (2014)'!$D$11:$H$187,AO$10,0)</f>
        <v>251959.723</v>
      </c>
      <c r="AP92" s="104">
        <f t="shared" si="39"/>
        <v>2143.993466765321</v>
      </c>
      <c r="AQ92" s="84">
        <f t="shared" si="40"/>
        <v>229.84206041497555</v>
      </c>
      <c r="AR92" s="85">
        <f t="shared" si="41"/>
        <v>0.10500218221866026</v>
      </c>
      <c r="AS92" s="105">
        <f t="shared" si="42"/>
        <v>242.92406370724302</v>
      </c>
      <c r="AT92" s="85">
        <f t="shared" si="43"/>
        <v>0.11031931170321088</v>
      </c>
      <c r="AU92" s="84">
        <f t="shared" si="44"/>
        <v>336.45231438390238</v>
      </c>
      <c r="AV92" s="85">
        <f t="shared" si="45"/>
        <v>0.15923618759888072</v>
      </c>
      <c r="AW92" s="105">
        <f t="shared" si="46"/>
        <v>349.08003083946505</v>
      </c>
      <c r="AX92" s="85">
        <f t="shared" si="47"/>
        <v>0.16423111604188312</v>
      </c>
      <c r="AY92" s="84">
        <f t="shared" si="48"/>
        <v>99.987118002562056</v>
      </c>
      <c r="AZ92" s="85">
        <f t="shared" si="49"/>
        <v>4.6719716784289253E-2</v>
      </c>
      <c r="BA92" s="105">
        <f t="shared" si="50"/>
        <v>112.77760033009918</v>
      </c>
      <c r="BB92" s="85">
        <f t="shared" si="51"/>
        <v>5.2383098973859371E-2</v>
      </c>
      <c r="BC92" s="84">
        <f t="shared" si="52"/>
        <v>-153.20082653465988</v>
      </c>
      <c r="BD92" s="85">
        <f t="shared" si="53"/>
        <v>-7.6954688016582895E-2</v>
      </c>
      <c r="BE92" s="105">
        <f t="shared" si="54"/>
        <v>-138.51420212904441</v>
      </c>
      <c r="BF92" s="85">
        <f t="shared" si="55"/>
        <v>-6.9067880467049356E-2</v>
      </c>
    </row>
    <row r="93" spans="2:58" s="40" customFormat="1" ht="16.5" customHeight="1">
      <c r="B93" s="63" t="s">
        <v>20</v>
      </c>
      <c r="C93" s="64" t="s">
        <v>28</v>
      </c>
      <c r="D93" s="66" t="s">
        <v>50</v>
      </c>
      <c r="E93" s="78" t="s">
        <v>175</v>
      </c>
      <c r="F93" s="79" t="s">
        <v>176</v>
      </c>
      <c r="G93" s="102">
        <v>2372</v>
      </c>
      <c r="H93" s="103">
        <f>VLOOKUP($E93,'Population All (2014)'!$D$11:$H$187,H$10,0)</f>
        <v>92590</v>
      </c>
      <c r="I93" s="104">
        <f t="shared" si="28"/>
        <v>2561.831731288476</v>
      </c>
      <c r="J93" s="102">
        <v>2358</v>
      </c>
      <c r="K93" s="103">
        <f>VLOOKUP($E93,'Population All (2014)'!$D$11:$H$187,K$10,0)</f>
        <v>92590</v>
      </c>
      <c r="L93" s="104">
        <f t="shared" si="29"/>
        <v>2546.711307916622</v>
      </c>
      <c r="M93" s="102">
        <v>2496</v>
      </c>
      <c r="N93" s="103">
        <f>VLOOKUP($E93,'Population All (2014)'!$D$11:$H$187,N$10,0)</f>
        <v>92590</v>
      </c>
      <c r="O93" s="104">
        <f t="shared" si="30"/>
        <v>2695.7554811534724</v>
      </c>
      <c r="P93" s="102">
        <v>2318</v>
      </c>
      <c r="Q93" s="103">
        <f>VLOOKUP($E93,'Population All (2014)'!$D$11:$H$187,Q$10,0)</f>
        <v>92717.260999999999</v>
      </c>
      <c r="R93" s="104">
        <f t="shared" si="31"/>
        <v>2500.0738535621754</v>
      </c>
      <c r="S93" s="102">
        <v>2241</v>
      </c>
      <c r="T93" s="103">
        <f>VLOOKUP($E93,'Population All (2014)'!$D$11:$H$187,T$10,0)</f>
        <v>92717.260999999999</v>
      </c>
      <c r="U93" s="104">
        <f t="shared" si="32"/>
        <v>2417.0256711962188</v>
      </c>
      <c r="V93" s="102">
        <v>2227</v>
      </c>
      <c r="W93" s="103">
        <f>VLOOKUP($E93,'Population All (2014)'!$D$11:$H$187,W$10,0)</f>
        <v>92717.260999999999</v>
      </c>
      <c r="X93" s="104">
        <f t="shared" si="33"/>
        <v>2401.9260016751359</v>
      </c>
      <c r="Y93" s="102">
        <v>2362</v>
      </c>
      <c r="Z93" s="103">
        <f>VLOOKUP($E93,'Population All (2014)'!$D$11:$H$187,Z$10,0)</f>
        <v>92717.260999999999</v>
      </c>
      <c r="AA93" s="104">
        <f t="shared" si="34"/>
        <v>2547.5299577712935</v>
      </c>
      <c r="AB93" s="102">
        <v>2318</v>
      </c>
      <c r="AC93" s="103">
        <f>VLOOKUP($E93,'Population All (2014)'!$D$11:$H$187,AC$10,0)</f>
        <v>92899.232000000004</v>
      </c>
      <c r="AD93" s="104">
        <f t="shared" si="35"/>
        <v>2495.1767093187591</v>
      </c>
      <c r="AE93" s="102">
        <v>2252.3993451109</v>
      </c>
      <c r="AF93" s="103">
        <f>VLOOKUP($E93,'Population All (2014)'!$D$11:$H$187,AF$10,0)</f>
        <v>92717.260999999999</v>
      </c>
      <c r="AG93" s="104">
        <f t="shared" si="36"/>
        <v>2429.3204100484591</v>
      </c>
      <c r="AH93" s="102">
        <v>2299</v>
      </c>
      <c r="AI93" s="103">
        <f>VLOOKUP($E93,'Population All (2014)'!$D$11:$H$187,AI$10,0)</f>
        <v>92717.260999999999</v>
      </c>
      <c r="AJ93" s="104">
        <f t="shared" si="37"/>
        <v>2479.5814449264199</v>
      </c>
      <c r="AK93" s="102">
        <v>2236</v>
      </c>
      <c r="AL93" s="103">
        <f>VLOOKUP($E93,'Population All (2014)'!$D$11:$H$187,AL$10,0)</f>
        <v>92717.260999999999</v>
      </c>
      <c r="AM93" s="104">
        <f t="shared" si="38"/>
        <v>2411.6329320815462</v>
      </c>
      <c r="AN93" s="102">
        <v>2579</v>
      </c>
      <c r="AO93" s="103">
        <f>VLOOKUP($E93,'Population All (2014)'!$D$11:$H$187,AO$10,0)</f>
        <v>92899.232000000004</v>
      </c>
      <c r="AP93" s="104">
        <f t="shared" si="39"/>
        <v>2776.1262870289393</v>
      </c>
      <c r="AQ93" s="84">
        <f t="shared" si="40"/>
        <v>132.51132124001697</v>
      </c>
      <c r="AR93" s="85">
        <f t="shared" si="41"/>
        <v>5.1725224425013372E-2</v>
      </c>
      <c r="AS93" s="105">
        <f t="shared" si="42"/>
        <v>-12.294738852240243</v>
      </c>
      <c r="AT93" s="85">
        <f t="shared" si="43"/>
        <v>-5.0867224948237351E-3</v>
      </c>
      <c r="AU93" s="84">
        <f t="shared" si="44"/>
        <v>67.129862990202128</v>
      </c>
      <c r="AV93" s="85">
        <f t="shared" si="45"/>
        <v>2.6359431782285048E-2</v>
      </c>
      <c r="AW93" s="105">
        <f t="shared" si="46"/>
        <v>-77.655443251283941</v>
      </c>
      <c r="AX93" s="85">
        <f t="shared" si="47"/>
        <v>-3.2330489447687391E-2</v>
      </c>
      <c r="AY93" s="84">
        <f t="shared" si="48"/>
        <v>284.12254907192619</v>
      </c>
      <c r="AZ93" s="85">
        <f t="shared" si="49"/>
        <v>0.10539626129234633</v>
      </c>
      <c r="BA93" s="105">
        <f t="shared" si="50"/>
        <v>135.89702568974735</v>
      </c>
      <c r="BB93" s="85">
        <f t="shared" si="51"/>
        <v>5.3344623200677434E-2</v>
      </c>
      <c r="BC93" s="84">
        <f t="shared" si="52"/>
        <v>-276.05243346676389</v>
      </c>
      <c r="BD93" s="85">
        <f t="shared" si="53"/>
        <v>-0.11041771149017723</v>
      </c>
      <c r="BE93" s="105">
        <f t="shared" si="54"/>
        <v>-280.94957771018017</v>
      </c>
      <c r="BF93" s="85">
        <f t="shared" si="55"/>
        <v>-0.11259706643658351</v>
      </c>
    </row>
    <row r="94" spans="2:58" s="40" customFormat="1" ht="16.5" customHeight="1">
      <c r="B94" s="63" t="s">
        <v>24</v>
      </c>
      <c r="C94" s="64" t="s">
        <v>40</v>
      </c>
      <c r="D94" s="66" t="s">
        <v>70</v>
      </c>
      <c r="E94" s="78" t="s">
        <v>177</v>
      </c>
      <c r="F94" s="79" t="s">
        <v>178</v>
      </c>
      <c r="G94" s="102">
        <v>5726.9696779269743</v>
      </c>
      <c r="H94" s="103">
        <f>VLOOKUP($E94,'Population All (2014)'!$D$11:$H$187,H$10,0)</f>
        <v>245974</v>
      </c>
      <c r="I94" s="104">
        <f t="shared" si="28"/>
        <v>2328.2825330835676</v>
      </c>
      <c r="J94" s="102">
        <v>5952.8208573304273</v>
      </c>
      <c r="K94" s="103">
        <f>VLOOKUP($E94,'Population All (2014)'!$D$11:$H$187,K$10,0)</f>
        <v>245974</v>
      </c>
      <c r="L94" s="104">
        <f t="shared" si="29"/>
        <v>2420.1016600658718</v>
      </c>
      <c r="M94" s="102">
        <v>5964.7530644919698</v>
      </c>
      <c r="N94" s="103">
        <f>VLOOKUP($E94,'Population All (2014)'!$D$11:$H$187,N$10,0)</f>
        <v>245974</v>
      </c>
      <c r="O94" s="104">
        <f t="shared" si="30"/>
        <v>2424.9526634896247</v>
      </c>
      <c r="P94" s="102">
        <v>5823.8445988973635</v>
      </c>
      <c r="Q94" s="103">
        <f>VLOOKUP($E94,'Population All (2014)'!$D$11:$H$187,Q$10,0)</f>
        <v>248643.679</v>
      </c>
      <c r="R94" s="104">
        <f t="shared" si="31"/>
        <v>2342.2451848845767</v>
      </c>
      <c r="S94" s="102">
        <v>5583.7954359788</v>
      </c>
      <c r="T94" s="103">
        <f>VLOOKUP($E94,'Population All (2014)'!$D$11:$H$187,T$10,0)</f>
        <v>248643.679</v>
      </c>
      <c r="U94" s="104">
        <f t="shared" si="32"/>
        <v>2245.7017441327353</v>
      </c>
      <c r="V94" s="102">
        <v>5804.0003358971662</v>
      </c>
      <c r="W94" s="103">
        <f>VLOOKUP($E94,'Population All (2014)'!$D$11:$H$187,W$10,0)</f>
        <v>248643.679</v>
      </c>
      <c r="X94" s="104">
        <f t="shared" si="33"/>
        <v>2334.2641804689379</v>
      </c>
      <c r="Y94" s="102">
        <v>5815.6342378796708</v>
      </c>
      <c r="Z94" s="103">
        <f>VLOOKUP($E94,'Population All (2014)'!$D$11:$H$187,Z$10,0)</f>
        <v>248643.679</v>
      </c>
      <c r="AA94" s="104">
        <f t="shared" si="34"/>
        <v>2338.9431258695586</v>
      </c>
      <c r="AB94" s="102">
        <v>5678</v>
      </c>
      <c r="AC94" s="103">
        <f>VLOOKUP($E94,'Population All (2014)'!$D$11:$H$187,AC$10,0)</f>
        <v>251513.11</v>
      </c>
      <c r="AD94" s="104">
        <f t="shared" si="35"/>
        <v>2257.5363964128946</v>
      </c>
      <c r="AE94" s="102">
        <v>6070</v>
      </c>
      <c r="AF94" s="103">
        <f>VLOOKUP($E94,'Population All (2014)'!$D$11:$H$187,AF$10,0)</f>
        <v>248643.679</v>
      </c>
      <c r="AG94" s="104">
        <f t="shared" si="36"/>
        <v>2441.2444444244247</v>
      </c>
      <c r="AH94" s="102">
        <v>6003</v>
      </c>
      <c r="AI94" s="103">
        <f>VLOOKUP($E94,'Population All (2014)'!$D$11:$H$187,AI$10,0)</f>
        <v>248643.679</v>
      </c>
      <c r="AJ94" s="104">
        <f t="shared" si="37"/>
        <v>2414.2982536869558</v>
      </c>
      <c r="AK94" s="102">
        <v>6061</v>
      </c>
      <c r="AL94" s="103">
        <f>VLOOKUP($E94,'Population All (2014)'!$D$11:$H$187,AL$10,0)</f>
        <v>248643.679</v>
      </c>
      <c r="AM94" s="104">
        <f t="shared" si="38"/>
        <v>2437.6248068626751</v>
      </c>
      <c r="AN94" s="102">
        <v>5500</v>
      </c>
      <c r="AO94" s="103">
        <f>VLOOKUP($E94,'Population All (2014)'!$D$11:$H$187,AO$10,0)</f>
        <v>251513.11</v>
      </c>
      <c r="AP94" s="104">
        <f t="shared" si="39"/>
        <v>2186.7647376313707</v>
      </c>
      <c r="AQ94" s="84">
        <f t="shared" si="40"/>
        <v>-112.96191134085711</v>
      </c>
      <c r="AR94" s="85">
        <f t="shared" si="41"/>
        <v>-4.851726959066726E-2</v>
      </c>
      <c r="AS94" s="105">
        <f t="shared" si="42"/>
        <v>-195.54270029168947</v>
      </c>
      <c r="AT94" s="85">
        <f t="shared" si="43"/>
        <v>-8.707420778497274E-2</v>
      </c>
      <c r="AU94" s="84">
        <f t="shared" si="44"/>
        <v>5.8034063789159518</v>
      </c>
      <c r="AV94" s="85">
        <f t="shared" si="45"/>
        <v>2.3980010735408491E-3</v>
      </c>
      <c r="AW94" s="105">
        <f t="shared" si="46"/>
        <v>-80.034073218017966</v>
      </c>
      <c r="AX94" s="85">
        <f t="shared" si="47"/>
        <v>-3.4286638970718243E-2</v>
      </c>
      <c r="AY94" s="84">
        <f t="shared" si="48"/>
        <v>-12.672143373050403</v>
      </c>
      <c r="AZ94" s="85">
        <f t="shared" si="49"/>
        <v>-5.2257281405297925E-3</v>
      </c>
      <c r="BA94" s="105">
        <f t="shared" si="50"/>
        <v>-98.681680993116515</v>
      </c>
      <c r="BB94" s="85">
        <f t="shared" si="51"/>
        <v>-4.2190714216887686E-2</v>
      </c>
      <c r="BC94" s="84">
        <f t="shared" si="52"/>
        <v>155.48044725320597</v>
      </c>
      <c r="BD94" s="85">
        <f t="shared" si="53"/>
        <v>6.6380944342027917E-2</v>
      </c>
      <c r="BE94" s="105">
        <f t="shared" si="54"/>
        <v>70.771658781523911</v>
      </c>
      <c r="BF94" s="85">
        <f t="shared" si="55"/>
        <v>3.1349066572736686E-2</v>
      </c>
    </row>
    <row r="95" spans="2:58" s="40" customFormat="1" ht="16.5" customHeight="1">
      <c r="B95" s="63" t="s">
        <v>22</v>
      </c>
      <c r="C95" s="64" t="s">
        <v>36</v>
      </c>
      <c r="D95" s="66" t="s">
        <v>56</v>
      </c>
      <c r="E95" s="78" t="s">
        <v>179</v>
      </c>
      <c r="F95" s="79" t="s">
        <v>180</v>
      </c>
      <c r="G95" s="102">
        <v>4248</v>
      </c>
      <c r="H95" s="103">
        <f>VLOOKUP($E95,'Population All (2014)'!$D$11:$H$187,H$10,0)</f>
        <v>187160</v>
      </c>
      <c r="I95" s="104">
        <f t="shared" si="28"/>
        <v>2269.715751228895</v>
      </c>
      <c r="J95" s="102">
        <v>4243</v>
      </c>
      <c r="K95" s="103">
        <f>VLOOKUP($E95,'Population All (2014)'!$D$11:$H$187,K$10,0)</f>
        <v>187160</v>
      </c>
      <c r="L95" s="104">
        <f t="shared" si="29"/>
        <v>2267.0442402222698</v>
      </c>
      <c r="M95" s="102">
        <v>4528</v>
      </c>
      <c r="N95" s="103">
        <f>VLOOKUP($E95,'Population All (2014)'!$D$11:$H$187,N$10,0)</f>
        <v>187160</v>
      </c>
      <c r="O95" s="104">
        <f t="shared" si="30"/>
        <v>2419.3203675999143</v>
      </c>
      <c r="P95" s="102">
        <v>4108</v>
      </c>
      <c r="Q95" s="103">
        <f>VLOOKUP($E95,'Population All (2014)'!$D$11:$H$187,Q$10,0)</f>
        <v>188198.467</v>
      </c>
      <c r="R95" s="104">
        <f t="shared" si="31"/>
        <v>2182.8020522611378</v>
      </c>
      <c r="S95" s="102">
        <v>4182</v>
      </c>
      <c r="T95" s="103">
        <f>VLOOKUP($E95,'Population All (2014)'!$D$11:$H$187,T$10,0)</f>
        <v>188198.467</v>
      </c>
      <c r="U95" s="104">
        <f t="shared" si="32"/>
        <v>2222.1222450233881</v>
      </c>
      <c r="V95" s="102">
        <v>4178</v>
      </c>
      <c r="W95" s="103">
        <f>VLOOKUP($E95,'Population All (2014)'!$D$11:$H$187,W$10,0)</f>
        <v>188198.467</v>
      </c>
      <c r="X95" s="104">
        <f t="shared" si="33"/>
        <v>2219.9968291984014</v>
      </c>
      <c r="Y95" s="102">
        <v>4462</v>
      </c>
      <c r="Z95" s="103">
        <f>VLOOKUP($E95,'Population All (2014)'!$D$11:$H$187,Z$10,0)</f>
        <v>188198.467</v>
      </c>
      <c r="AA95" s="104">
        <f t="shared" si="34"/>
        <v>2370.9013527724433</v>
      </c>
      <c r="AB95" s="102">
        <v>4527</v>
      </c>
      <c r="AC95" s="103">
        <f>VLOOKUP($E95,'Population All (2014)'!$D$11:$H$187,AC$10,0)</f>
        <v>189246.53700000001</v>
      </c>
      <c r="AD95" s="104">
        <f t="shared" si="35"/>
        <v>2392.1177485007292</v>
      </c>
      <c r="AE95" s="102">
        <v>4072</v>
      </c>
      <c r="AF95" s="103">
        <f>VLOOKUP($E95,'Population All (2014)'!$D$11:$H$187,AF$10,0)</f>
        <v>188198.467</v>
      </c>
      <c r="AG95" s="104">
        <f t="shared" si="36"/>
        <v>2163.6733098362593</v>
      </c>
      <c r="AH95" s="102">
        <v>4204</v>
      </c>
      <c r="AI95" s="103">
        <f>VLOOKUP($E95,'Population All (2014)'!$D$11:$H$187,AI$10,0)</f>
        <v>188198.467</v>
      </c>
      <c r="AJ95" s="104">
        <f t="shared" si="37"/>
        <v>2233.8120320608136</v>
      </c>
      <c r="AK95" s="102">
        <v>4473</v>
      </c>
      <c r="AL95" s="103">
        <f>VLOOKUP($E95,'Population All (2014)'!$D$11:$H$187,AL$10,0)</f>
        <v>188198.467</v>
      </c>
      <c r="AM95" s="104">
        <f t="shared" si="38"/>
        <v>2376.7462462911558</v>
      </c>
      <c r="AN95" s="102">
        <v>4437</v>
      </c>
      <c r="AO95" s="103">
        <f>VLOOKUP($E95,'Population All (2014)'!$D$11:$H$187,AO$10,0)</f>
        <v>189246.53700000001</v>
      </c>
      <c r="AP95" s="104">
        <f t="shared" si="39"/>
        <v>2344.5607356080709</v>
      </c>
      <c r="AQ95" s="84">
        <f t="shared" si="40"/>
        <v>106.04244139263574</v>
      </c>
      <c r="AR95" s="85">
        <f t="shared" si="41"/>
        <v>4.672058222939196E-2</v>
      </c>
      <c r="AS95" s="105">
        <f t="shared" si="42"/>
        <v>58.448935187128882</v>
      </c>
      <c r="AT95" s="85">
        <f t="shared" si="43"/>
        <v>2.6303204208512704E-2</v>
      </c>
      <c r="AU95" s="84">
        <f t="shared" si="44"/>
        <v>33.232208161456128</v>
      </c>
      <c r="AV95" s="85">
        <f t="shared" si="45"/>
        <v>1.4658826489507728E-2</v>
      </c>
      <c r="AW95" s="105">
        <f t="shared" si="46"/>
        <v>-13.815202862412207</v>
      </c>
      <c r="AX95" s="85">
        <f t="shared" si="47"/>
        <v>-6.2230732407850394E-3</v>
      </c>
      <c r="AY95" s="84">
        <f t="shared" si="48"/>
        <v>42.574121308758549</v>
      </c>
      <c r="AZ95" s="85">
        <f t="shared" si="49"/>
        <v>1.7597554205272196E-2</v>
      </c>
      <c r="BA95" s="105">
        <f t="shared" si="50"/>
        <v>-5.8448935187125244</v>
      </c>
      <c r="BB95" s="85">
        <f t="shared" si="51"/>
        <v>-2.4652622142535474E-3</v>
      </c>
      <c r="BC95" s="84">
        <f t="shared" si="52"/>
        <v>-161.75868334693314</v>
      </c>
      <c r="BD95" s="85">
        <f t="shared" si="53"/>
        <v>-7.4105979137856007E-2</v>
      </c>
      <c r="BE95" s="105">
        <f t="shared" si="54"/>
        <v>47.557012892658349</v>
      </c>
      <c r="BF95" s="85">
        <f t="shared" si="55"/>
        <v>1.988071570576529E-2</v>
      </c>
    </row>
    <row r="96" spans="2:58" s="40" customFormat="1" ht="16.5" customHeight="1">
      <c r="B96" s="63" t="s">
        <v>22</v>
      </c>
      <c r="C96" s="64" t="s">
        <v>38</v>
      </c>
      <c r="D96" s="66" t="s">
        <v>58</v>
      </c>
      <c r="E96" s="78" t="s">
        <v>181</v>
      </c>
      <c r="F96" s="79" t="s">
        <v>182</v>
      </c>
      <c r="G96" s="102">
        <v>28455</v>
      </c>
      <c r="H96" s="103">
        <f>VLOOKUP($E96,'Population All (2014)'!$D$11:$H$187,H$10,0)</f>
        <v>1154766</v>
      </c>
      <c r="I96" s="104">
        <f t="shared" si="28"/>
        <v>2464.1355911067699</v>
      </c>
      <c r="J96" s="102">
        <v>27930</v>
      </c>
      <c r="K96" s="103">
        <f>VLOOKUP($E96,'Population All (2014)'!$D$11:$H$187,K$10,0)</f>
        <v>1154766</v>
      </c>
      <c r="L96" s="104">
        <f t="shared" si="29"/>
        <v>2418.6718348132868</v>
      </c>
      <c r="M96" s="102">
        <v>28587</v>
      </c>
      <c r="N96" s="103">
        <f>VLOOKUP($E96,'Population All (2014)'!$D$11:$H$187,N$10,0)</f>
        <v>1154766</v>
      </c>
      <c r="O96" s="104">
        <f t="shared" si="30"/>
        <v>2475.5664784034166</v>
      </c>
      <c r="P96" s="102">
        <v>27267</v>
      </c>
      <c r="Q96" s="103">
        <f>VLOOKUP($E96,'Population All (2014)'!$D$11:$H$187,Q$10,0)</f>
        <v>1166404.449</v>
      </c>
      <c r="R96" s="104">
        <f t="shared" si="31"/>
        <v>2337.696844638836</v>
      </c>
      <c r="S96" s="102">
        <v>27765.075000000001</v>
      </c>
      <c r="T96" s="103">
        <f>VLOOKUP($E96,'Population All (2014)'!$D$11:$H$187,T$10,0)</f>
        <v>1166404.449</v>
      </c>
      <c r="U96" s="104">
        <f t="shared" si="32"/>
        <v>2380.3985850537506</v>
      </c>
      <c r="V96" s="102">
        <v>27253.200000000001</v>
      </c>
      <c r="W96" s="103">
        <f>VLOOKUP($E96,'Population All (2014)'!$D$11:$H$187,W$10,0)</f>
        <v>1166404.449</v>
      </c>
      <c r="X96" s="104">
        <f t="shared" si="33"/>
        <v>2336.5137215796062</v>
      </c>
      <c r="Y96" s="102">
        <v>27894.75</v>
      </c>
      <c r="Z96" s="103">
        <f>VLOOKUP($E96,'Population All (2014)'!$D$11:$H$187,Z$10,0)</f>
        <v>1166404.449</v>
      </c>
      <c r="AA96" s="104">
        <f t="shared" si="34"/>
        <v>2391.5160838005345</v>
      </c>
      <c r="AB96" s="102">
        <v>26803</v>
      </c>
      <c r="AC96" s="103">
        <f>VLOOKUP($E96,'Population All (2014)'!$D$11:$H$187,AC$10,0)</f>
        <v>1178525.78</v>
      </c>
      <c r="AD96" s="104">
        <f t="shared" si="35"/>
        <v>2274.2820271610858</v>
      </c>
      <c r="AE96" s="102">
        <v>28548</v>
      </c>
      <c r="AF96" s="103">
        <f>VLOOKUP($E96,'Population All (2014)'!$D$11:$H$187,AF$10,0)</f>
        <v>1166404.449</v>
      </c>
      <c r="AG96" s="104">
        <f t="shared" si="36"/>
        <v>2447.521528615157</v>
      </c>
      <c r="AH96" s="102">
        <v>28380</v>
      </c>
      <c r="AI96" s="103">
        <f>VLOOKUP($E96,'Population All (2014)'!$D$11:$H$187,AI$10,0)</f>
        <v>1166404.449</v>
      </c>
      <c r="AJ96" s="104">
        <f t="shared" si="37"/>
        <v>2433.1182913723605</v>
      </c>
      <c r="AK96" s="102">
        <v>28413</v>
      </c>
      <c r="AL96" s="103">
        <f>VLOOKUP($E96,'Population All (2014)'!$D$11:$H$187,AL$10,0)</f>
        <v>1166404.449</v>
      </c>
      <c r="AM96" s="104">
        <f t="shared" si="38"/>
        <v>2435.94749868791</v>
      </c>
      <c r="AN96" s="102">
        <v>28174</v>
      </c>
      <c r="AO96" s="103">
        <f>VLOOKUP($E96,'Population All (2014)'!$D$11:$H$187,AO$10,0)</f>
        <v>1178525.78</v>
      </c>
      <c r="AP96" s="104">
        <f t="shared" si="39"/>
        <v>2390.6138056649042</v>
      </c>
      <c r="AQ96" s="84">
        <f t="shared" si="40"/>
        <v>16.614062491612913</v>
      </c>
      <c r="AR96" s="85">
        <f t="shared" si="41"/>
        <v>6.742349143275303E-3</v>
      </c>
      <c r="AS96" s="105">
        <f t="shared" si="42"/>
        <v>-67.122943561406373</v>
      </c>
      <c r="AT96" s="85">
        <f t="shared" si="43"/>
        <v>-2.8198195034589431E-2</v>
      </c>
      <c r="AU96" s="84">
        <f t="shared" si="44"/>
        <v>-14.446456559073795</v>
      </c>
      <c r="AV96" s="85">
        <f t="shared" si="45"/>
        <v>-5.9728882402060191E-3</v>
      </c>
      <c r="AW96" s="105">
        <f t="shared" si="46"/>
        <v>-96.604569792754319</v>
      </c>
      <c r="AX96" s="85">
        <f t="shared" si="47"/>
        <v>-4.1345603452071555E-2</v>
      </c>
      <c r="AY96" s="84">
        <f t="shared" si="48"/>
        <v>39.618979715506612</v>
      </c>
      <c r="AZ96" s="85">
        <f t="shared" si="49"/>
        <v>1.6004005572517827E-2</v>
      </c>
      <c r="BA96" s="105">
        <f t="shared" si="50"/>
        <v>-44.431414887375468</v>
      </c>
      <c r="BB96" s="85">
        <f t="shared" si="51"/>
        <v>-1.8578764821337197E-2</v>
      </c>
      <c r="BC96" s="84">
        <f t="shared" si="52"/>
        <v>-52.916961026068293</v>
      </c>
      <c r="BD96" s="85">
        <f t="shared" si="53"/>
        <v>-2.2636365851896306E-2</v>
      </c>
      <c r="BE96" s="105">
        <f t="shared" si="54"/>
        <v>-116.33177850381844</v>
      </c>
      <c r="BF96" s="85">
        <f t="shared" si="55"/>
        <v>-5.1150990560758072E-2</v>
      </c>
    </row>
    <row r="97" spans="2:58" s="40" customFormat="1" ht="16.5" customHeight="1">
      <c r="B97" s="63" t="s">
        <v>24</v>
      </c>
      <c r="C97" s="64" t="s">
        <v>40</v>
      </c>
      <c r="D97" s="66" t="s">
        <v>70</v>
      </c>
      <c r="E97" s="78" t="s">
        <v>183</v>
      </c>
      <c r="F97" s="79" t="s">
        <v>184</v>
      </c>
      <c r="G97" s="102">
        <v>2818</v>
      </c>
      <c r="H97" s="103">
        <f>VLOOKUP($E97,'Population All (2014)'!$D$11:$H$187,H$10,0)</f>
        <v>292690</v>
      </c>
      <c r="I97" s="104">
        <f t="shared" si="28"/>
        <v>962.79339915952039</v>
      </c>
      <c r="J97" s="102">
        <v>2756</v>
      </c>
      <c r="K97" s="103">
        <f>VLOOKUP($E97,'Population All (2014)'!$D$11:$H$187,K$10,0)</f>
        <v>292690</v>
      </c>
      <c r="L97" s="104">
        <f t="shared" si="29"/>
        <v>941.61057774437108</v>
      </c>
      <c r="M97" s="102">
        <v>2815</v>
      </c>
      <c r="N97" s="103">
        <f>VLOOKUP($E97,'Population All (2014)'!$D$11:$H$187,N$10,0)</f>
        <v>292690</v>
      </c>
      <c r="O97" s="104">
        <f t="shared" si="30"/>
        <v>961.76842392975504</v>
      </c>
      <c r="P97" s="102">
        <v>2754</v>
      </c>
      <c r="Q97" s="103">
        <f>VLOOKUP($E97,'Population All (2014)'!$D$11:$H$187,Q$10,0)</f>
        <v>298789.40100000001</v>
      </c>
      <c r="R97" s="104">
        <f t="shared" si="31"/>
        <v>921.71944211635537</v>
      </c>
      <c r="S97" s="102">
        <v>2719</v>
      </c>
      <c r="T97" s="103">
        <f>VLOOKUP($E97,'Population All (2014)'!$D$11:$H$187,T$10,0)</f>
        <v>298789.40100000001</v>
      </c>
      <c r="U97" s="104">
        <f t="shared" si="32"/>
        <v>910.00550585126007</v>
      </c>
      <c r="V97" s="102">
        <v>2660</v>
      </c>
      <c r="W97" s="103">
        <f>VLOOKUP($E97,'Population All (2014)'!$D$11:$H$187,W$10,0)</f>
        <v>298789.40100000001</v>
      </c>
      <c r="X97" s="104">
        <f t="shared" si="33"/>
        <v>890.25915614724215</v>
      </c>
      <c r="Y97" s="102">
        <v>2717</v>
      </c>
      <c r="Z97" s="103">
        <f>VLOOKUP($E97,'Population All (2014)'!$D$11:$H$187,Z$10,0)</f>
        <v>298789.40100000001</v>
      </c>
      <c r="AA97" s="104">
        <f t="shared" si="34"/>
        <v>909.33613806468315</v>
      </c>
      <c r="AB97" s="102">
        <v>2524</v>
      </c>
      <c r="AC97" s="103">
        <f>VLOOKUP($E97,'Population All (2014)'!$D$11:$H$187,AC$10,0)</f>
        <v>304217.51299999998</v>
      </c>
      <c r="AD97" s="104">
        <f t="shared" si="35"/>
        <v>829.66952661926473</v>
      </c>
      <c r="AE97" s="102">
        <v>2663</v>
      </c>
      <c r="AF97" s="103">
        <f>VLOOKUP($E97,'Population All (2014)'!$D$11:$H$187,AF$10,0)</f>
        <v>298789.40100000001</v>
      </c>
      <c r="AG97" s="104">
        <f t="shared" si="36"/>
        <v>891.26320782710752</v>
      </c>
      <c r="AH97" s="102">
        <v>2571</v>
      </c>
      <c r="AI97" s="103">
        <f>VLOOKUP($E97,'Population All (2014)'!$D$11:$H$187,AI$10,0)</f>
        <v>298789.40100000001</v>
      </c>
      <c r="AJ97" s="104">
        <f t="shared" si="37"/>
        <v>860.47228964457133</v>
      </c>
      <c r="AK97" s="102">
        <v>2560</v>
      </c>
      <c r="AL97" s="103">
        <f>VLOOKUP($E97,'Population All (2014)'!$D$11:$H$187,AL$10,0)</f>
        <v>298789.40100000001</v>
      </c>
      <c r="AM97" s="104">
        <f t="shared" si="38"/>
        <v>856.79076681839854</v>
      </c>
      <c r="AN97" s="102">
        <v>2612</v>
      </c>
      <c r="AO97" s="103">
        <f>VLOOKUP($E97,'Population All (2014)'!$D$11:$H$187,AO$10,0)</f>
        <v>304217.51299999998</v>
      </c>
      <c r="AP97" s="104">
        <f t="shared" si="39"/>
        <v>858.59619791185389</v>
      </c>
      <c r="AQ97" s="84">
        <f t="shared" si="40"/>
        <v>71.530191332412869</v>
      </c>
      <c r="AR97" s="85">
        <f t="shared" si="41"/>
        <v>7.4294434709311283E-2</v>
      </c>
      <c r="AS97" s="105">
        <f t="shared" si="42"/>
        <v>18.742298024152547</v>
      </c>
      <c r="AT97" s="85">
        <f t="shared" si="43"/>
        <v>2.0595807282089089E-2</v>
      </c>
      <c r="AU97" s="84">
        <f t="shared" si="44"/>
        <v>81.138288099799752</v>
      </c>
      <c r="AV97" s="85">
        <f t="shared" si="45"/>
        <v>8.6169686298731465E-2</v>
      </c>
      <c r="AW97" s="105">
        <f t="shared" si="46"/>
        <v>29.786866502670819</v>
      </c>
      <c r="AX97" s="85">
        <f t="shared" si="47"/>
        <v>3.3458646616541278E-2</v>
      </c>
      <c r="AY97" s="84">
        <f t="shared" si="48"/>
        <v>104.97765711135651</v>
      </c>
      <c r="AZ97" s="85">
        <f t="shared" si="49"/>
        <v>0.10915065882743494</v>
      </c>
      <c r="BA97" s="105">
        <f t="shared" si="50"/>
        <v>52.545371246284617</v>
      </c>
      <c r="BB97" s="85">
        <f t="shared" si="51"/>
        <v>5.7784320942215701E-2</v>
      </c>
      <c r="BC97" s="84">
        <f t="shared" si="52"/>
        <v>63.123244204501475</v>
      </c>
      <c r="BD97" s="85">
        <f t="shared" si="53"/>
        <v>6.8484227759766592E-2</v>
      </c>
      <c r="BE97" s="105">
        <f t="shared" si="54"/>
        <v>-28.926671292589162</v>
      </c>
      <c r="BF97" s="85">
        <f t="shared" si="55"/>
        <v>-3.4865293185419852E-2</v>
      </c>
    </row>
    <row r="98" spans="2:58" s="40" customFormat="1" ht="16.5" customHeight="1">
      <c r="B98" s="63" t="s">
        <v>24</v>
      </c>
      <c r="C98" s="64" t="s">
        <v>40</v>
      </c>
      <c r="D98" s="66" t="s">
        <v>70</v>
      </c>
      <c r="E98" s="78" t="s">
        <v>185</v>
      </c>
      <c r="F98" s="79" t="s">
        <v>186</v>
      </c>
      <c r="G98" s="102">
        <v>5767</v>
      </c>
      <c r="H98" s="103">
        <f>VLOOKUP($E98,'Population All (2014)'!$D$11:$H$187,H$10,0)</f>
        <v>265568</v>
      </c>
      <c r="I98" s="104">
        <f t="shared" si="28"/>
        <v>2171.5718761296544</v>
      </c>
      <c r="J98" s="102">
        <v>5635</v>
      </c>
      <c r="K98" s="103">
        <f>VLOOKUP($E98,'Population All (2014)'!$D$11:$H$187,K$10,0)</f>
        <v>265568</v>
      </c>
      <c r="L98" s="104">
        <f t="shared" si="29"/>
        <v>2121.8670924207736</v>
      </c>
      <c r="M98" s="102">
        <v>6150</v>
      </c>
      <c r="N98" s="103">
        <f>VLOOKUP($E98,'Population All (2014)'!$D$11:$H$187,N$10,0)</f>
        <v>265568</v>
      </c>
      <c r="O98" s="104">
        <f t="shared" si="30"/>
        <v>2315.7910591637547</v>
      </c>
      <c r="P98" s="102">
        <v>6034</v>
      </c>
      <c r="Q98" s="103">
        <f>VLOOKUP($E98,'Population All (2014)'!$D$11:$H$187,Q$10,0)</f>
        <v>270728.43</v>
      </c>
      <c r="R98" s="104">
        <f t="shared" si="31"/>
        <v>2228.8017553235914</v>
      </c>
      <c r="S98" s="102">
        <v>5725</v>
      </c>
      <c r="T98" s="103">
        <f>VLOOKUP($E98,'Population All (2014)'!$D$11:$H$187,T$10,0)</f>
        <v>270728.43</v>
      </c>
      <c r="U98" s="104">
        <f t="shared" si="32"/>
        <v>2114.6652385196489</v>
      </c>
      <c r="V98" s="102">
        <v>5475</v>
      </c>
      <c r="W98" s="103">
        <f>VLOOKUP($E98,'Population All (2014)'!$D$11:$H$187,W$10,0)</f>
        <v>270728.43</v>
      </c>
      <c r="X98" s="104">
        <f t="shared" si="33"/>
        <v>2022.3217783222842</v>
      </c>
      <c r="Y98" s="102">
        <v>5250</v>
      </c>
      <c r="Z98" s="103">
        <f>VLOOKUP($E98,'Population All (2014)'!$D$11:$H$187,Z$10,0)</f>
        <v>270728.43</v>
      </c>
      <c r="AA98" s="104">
        <f t="shared" si="34"/>
        <v>1939.2126641446562</v>
      </c>
      <c r="AB98" s="102">
        <v>5250</v>
      </c>
      <c r="AC98" s="103">
        <f>VLOOKUP($E98,'Population All (2014)'!$D$11:$H$187,AC$10,0)</f>
        <v>275083.34600000002</v>
      </c>
      <c r="AD98" s="104">
        <f t="shared" si="35"/>
        <v>1908.5124840672831</v>
      </c>
      <c r="AE98" s="102">
        <v>5817</v>
      </c>
      <c r="AF98" s="103">
        <f>VLOOKUP($E98,'Population All (2014)'!$D$11:$H$187,AF$10,0)</f>
        <v>270728.43</v>
      </c>
      <c r="AG98" s="104">
        <f t="shared" si="36"/>
        <v>2148.6476318722789</v>
      </c>
      <c r="AH98" s="102">
        <v>6066</v>
      </c>
      <c r="AI98" s="103">
        <f>VLOOKUP($E98,'Population All (2014)'!$D$11:$H$187,AI$10,0)</f>
        <v>270728.43</v>
      </c>
      <c r="AJ98" s="104">
        <f t="shared" si="37"/>
        <v>2240.6217182288542</v>
      </c>
      <c r="AK98" s="102">
        <v>7236</v>
      </c>
      <c r="AL98" s="103">
        <f>VLOOKUP($E98,'Population All (2014)'!$D$11:$H$187,AL$10,0)</f>
        <v>270728.43</v>
      </c>
      <c r="AM98" s="104">
        <f t="shared" si="38"/>
        <v>2672.7891119525202</v>
      </c>
      <c r="AN98" s="102">
        <v>6398</v>
      </c>
      <c r="AO98" s="103">
        <f>VLOOKUP($E98,'Population All (2014)'!$D$11:$H$187,AO$10,0)</f>
        <v>275083.34600000002</v>
      </c>
      <c r="AP98" s="104">
        <f t="shared" si="39"/>
        <v>2325.8405472499958</v>
      </c>
      <c r="AQ98" s="84">
        <f t="shared" si="40"/>
        <v>22.924244257375449</v>
      </c>
      <c r="AR98" s="85">
        <f t="shared" si="41"/>
        <v>1.0556521066312958E-2</v>
      </c>
      <c r="AS98" s="105">
        <f t="shared" si="42"/>
        <v>-33.98239335262997</v>
      </c>
      <c r="AT98" s="85">
        <f t="shared" si="43"/>
        <v>-1.6069868995633094E-2</v>
      </c>
      <c r="AU98" s="84">
        <f t="shared" si="44"/>
        <v>-118.75462580808062</v>
      </c>
      <c r="AV98" s="85">
        <f t="shared" si="45"/>
        <v>-5.5967042531677648E-2</v>
      </c>
      <c r="AW98" s="105">
        <f t="shared" si="46"/>
        <v>-218.29993990656999</v>
      </c>
      <c r="AX98" s="85">
        <f t="shared" si="47"/>
        <v>-0.10794520547945212</v>
      </c>
      <c r="AY98" s="84">
        <f t="shared" si="48"/>
        <v>-356.99805278876556</v>
      </c>
      <c r="AZ98" s="85">
        <f t="shared" si="49"/>
        <v>-0.15415814452521445</v>
      </c>
      <c r="BA98" s="105">
        <f t="shared" si="50"/>
        <v>-733.57644780786404</v>
      </c>
      <c r="BB98" s="85">
        <f t="shared" si="51"/>
        <v>-0.37828571428571417</v>
      </c>
      <c r="BC98" s="84">
        <f t="shared" si="52"/>
        <v>-97.038791926404429</v>
      </c>
      <c r="BD98" s="85">
        <f t="shared" si="53"/>
        <v>-4.3538547874266066E-2</v>
      </c>
      <c r="BE98" s="105">
        <f t="shared" si="54"/>
        <v>-417.32806318271264</v>
      </c>
      <c r="BF98" s="85">
        <f t="shared" si="55"/>
        <v>-0.2186666666666667</v>
      </c>
    </row>
    <row r="99" spans="2:58" s="40" customFormat="1" ht="16.5" customHeight="1">
      <c r="B99" s="63" t="s">
        <v>26</v>
      </c>
      <c r="C99" s="64" t="s">
        <v>42</v>
      </c>
      <c r="D99" s="66" t="s">
        <v>68</v>
      </c>
      <c r="E99" s="78" t="s">
        <v>187</v>
      </c>
      <c r="F99" s="79" t="s">
        <v>188</v>
      </c>
      <c r="G99" s="102">
        <v>2875</v>
      </c>
      <c r="H99" s="103">
        <f>VLOOKUP($E99,'Population All (2014)'!$D$11:$H$187,H$10,0)</f>
        <v>139105</v>
      </c>
      <c r="I99" s="104">
        <f t="shared" si="28"/>
        <v>2066.78408396535</v>
      </c>
      <c r="J99" s="102">
        <v>2977</v>
      </c>
      <c r="K99" s="103">
        <f>VLOOKUP($E99,'Population All (2014)'!$D$11:$H$187,K$10,0)</f>
        <v>139105</v>
      </c>
      <c r="L99" s="104">
        <f t="shared" si="29"/>
        <v>2140.1099888573381</v>
      </c>
      <c r="M99" s="102">
        <v>3123</v>
      </c>
      <c r="N99" s="103">
        <f>VLOOKUP($E99,'Population All (2014)'!$D$11:$H$187,N$10,0)</f>
        <v>139105</v>
      </c>
      <c r="O99" s="104">
        <f t="shared" si="30"/>
        <v>2245.0666762517521</v>
      </c>
      <c r="P99" s="102">
        <v>3131</v>
      </c>
      <c r="Q99" s="103">
        <f>VLOOKUP($E99,'Population All (2014)'!$D$11:$H$187,Q$10,0)</f>
        <v>139451.77299999999</v>
      </c>
      <c r="R99" s="104">
        <f t="shared" si="31"/>
        <v>2245.220646997439</v>
      </c>
      <c r="S99" s="102">
        <v>2844</v>
      </c>
      <c r="T99" s="103">
        <f>VLOOKUP($E99,'Population All (2014)'!$D$11:$H$187,T$10,0)</f>
        <v>139451.77299999999</v>
      </c>
      <c r="U99" s="104">
        <f t="shared" si="32"/>
        <v>2039.4147301375656</v>
      </c>
      <c r="V99" s="102">
        <v>2887</v>
      </c>
      <c r="W99" s="103">
        <f>VLOOKUP($E99,'Population All (2014)'!$D$11:$H$187,W$10,0)</f>
        <v>139451.77299999999</v>
      </c>
      <c r="X99" s="104">
        <f t="shared" si="33"/>
        <v>2070.2497629771983</v>
      </c>
      <c r="Y99" s="102">
        <v>3062</v>
      </c>
      <c r="Z99" s="103">
        <f>VLOOKUP($E99,'Population All (2014)'!$D$11:$H$187,Z$10,0)</f>
        <v>139451.77299999999</v>
      </c>
      <c r="AA99" s="104">
        <f t="shared" si="34"/>
        <v>2195.7411756966335</v>
      </c>
      <c r="AB99" s="102">
        <v>3026</v>
      </c>
      <c r="AC99" s="103">
        <f>VLOOKUP($E99,'Population All (2014)'!$D$11:$H$187,AC$10,0)</f>
        <v>139922.45199999999</v>
      </c>
      <c r="AD99" s="104">
        <f t="shared" si="35"/>
        <v>2162.6264811311339</v>
      </c>
      <c r="AE99" s="102">
        <v>2842</v>
      </c>
      <c r="AF99" s="103">
        <f>VLOOKUP($E99,'Population All (2014)'!$D$11:$H$187,AF$10,0)</f>
        <v>139451.77299999999</v>
      </c>
      <c r="AG99" s="104">
        <f t="shared" si="36"/>
        <v>2037.9805425636291</v>
      </c>
      <c r="AH99" s="102">
        <v>2824</v>
      </c>
      <c r="AI99" s="103">
        <f>VLOOKUP($E99,'Population All (2014)'!$D$11:$H$187,AI$10,0)</f>
        <v>139451.77299999999</v>
      </c>
      <c r="AJ99" s="104">
        <f t="shared" si="37"/>
        <v>2025.0728543982016</v>
      </c>
      <c r="AK99" s="102">
        <v>3158</v>
      </c>
      <c r="AL99" s="103">
        <f>VLOOKUP($E99,'Population All (2014)'!$D$11:$H$187,AL$10,0)</f>
        <v>139451.77299999999</v>
      </c>
      <c r="AM99" s="104">
        <f t="shared" si="38"/>
        <v>2264.5821792455804</v>
      </c>
      <c r="AN99" s="102">
        <v>3099</v>
      </c>
      <c r="AO99" s="103">
        <f>VLOOKUP($E99,'Population All (2014)'!$D$11:$H$187,AO$10,0)</f>
        <v>139922.45199999999</v>
      </c>
      <c r="AP99" s="104">
        <f t="shared" si="39"/>
        <v>2214.7982369548527</v>
      </c>
      <c r="AQ99" s="84">
        <f t="shared" si="40"/>
        <v>28.80354140172085</v>
      </c>
      <c r="AR99" s="85">
        <f t="shared" si="41"/>
        <v>1.3936405658039578E-2</v>
      </c>
      <c r="AS99" s="105">
        <f t="shared" si="42"/>
        <v>1.4341875739364696</v>
      </c>
      <c r="AT99" s="85">
        <f t="shared" si="43"/>
        <v>7.0323488045010275E-4</v>
      </c>
      <c r="AU99" s="84">
        <f t="shared" si="44"/>
        <v>115.0371344591365</v>
      </c>
      <c r="AV99" s="85">
        <f t="shared" si="45"/>
        <v>5.3752907587968364E-2</v>
      </c>
      <c r="AW99" s="105">
        <f t="shared" si="46"/>
        <v>45.176908578996745</v>
      </c>
      <c r="AX99" s="85">
        <f t="shared" si="47"/>
        <v>2.1821960512642902E-2</v>
      </c>
      <c r="AY99" s="84">
        <f t="shared" si="48"/>
        <v>-19.51550299382825</v>
      </c>
      <c r="AZ99" s="85">
        <f t="shared" si="49"/>
        <v>-8.6926162150383571E-3</v>
      </c>
      <c r="BA99" s="105">
        <f t="shared" si="50"/>
        <v>-68.841003548946901</v>
      </c>
      <c r="BB99" s="85">
        <f t="shared" si="51"/>
        <v>-3.1352057478771837E-2</v>
      </c>
      <c r="BC99" s="84">
        <f t="shared" si="52"/>
        <v>30.422410042586307</v>
      </c>
      <c r="BD99" s="85">
        <f t="shared" si="53"/>
        <v>1.3549853143952942E-2</v>
      </c>
      <c r="BE99" s="105">
        <f t="shared" si="54"/>
        <v>-52.17175582371874</v>
      </c>
      <c r="BF99" s="85">
        <f t="shared" si="55"/>
        <v>-2.4124256444150713E-2</v>
      </c>
    </row>
    <row r="100" spans="2:58" s="40" customFormat="1" ht="16.5" customHeight="1">
      <c r="B100" s="63" t="s">
        <v>24</v>
      </c>
      <c r="C100" s="64" t="s">
        <v>40</v>
      </c>
      <c r="D100" s="66" t="s">
        <v>70</v>
      </c>
      <c r="E100" s="78" t="s">
        <v>189</v>
      </c>
      <c r="F100" s="79" t="s">
        <v>190</v>
      </c>
      <c r="G100" s="102">
        <v>4532</v>
      </c>
      <c r="H100" s="103">
        <f>VLOOKUP($E100,'Population All (2014)'!$D$11:$H$187,H$10,0)</f>
        <v>221030</v>
      </c>
      <c r="I100" s="104">
        <f t="shared" si="28"/>
        <v>2050.4003981359997</v>
      </c>
      <c r="J100" s="102">
        <v>4261</v>
      </c>
      <c r="K100" s="103">
        <f>VLOOKUP($E100,'Population All (2014)'!$D$11:$H$187,K$10,0)</f>
        <v>221030</v>
      </c>
      <c r="L100" s="104">
        <f t="shared" si="29"/>
        <v>1927.7926073383703</v>
      </c>
      <c r="M100" s="102">
        <v>4421</v>
      </c>
      <c r="N100" s="103">
        <f>VLOOKUP($E100,'Population All (2014)'!$D$11:$H$187,N$10,0)</f>
        <v>221030</v>
      </c>
      <c r="O100" s="104">
        <f t="shared" si="30"/>
        <v>2000.1809709089266</v>
      </c>
      <c r="P100" s="102">
        <v>4389</v>
      </c>
      <c r="Q100" s="103">
        <f>VLOOKUP($E100,'Population All (2014)'!$D$11:$H$187,Q$10,0)</f>
        <v>227320.78099999999</v>
      </c>
      <c r="R100" s="104">
        <f t="shared" si="31"/>
        <v>1930.751768796712</v>
      </c>
      <c r="S100" s="102">
        <v>4588</v>
      </c>
      <c r="T100" s="103">
        <f>VLOOKUP($E100,'Population All (2014)'!$D$11:$H$187,T$10,0)</f>
        <v>227320.78099999999</v>
      </c>
      <c r="U100" s="104">
        <f t="shared" si="32"/>
        <v>2018.293259339101</v>
      </c>
      <c r="V100" s="102">
        <v>4640</v>
      </c>
      <c r="W100" s="103">
        <f>VLOOKUP($E100,'Population All (2014)'!$D$11:$H$187,W$10,0)</f>
        <v>227320.78099999999</v>
      </c>
      <c r="X100" s="104">
        <f t="shared" si="33"/>
        <v>2041.1684226969112</v>
      </c>
      <c r="Y100" s="102">
        <v>4640</v>
      </c>
      <c r="Z100" s="103">
        <f>VLOOKUP($E100,'Population All (2014)'!$D$11:$H$187,Z$10,0)</f>
        <v>227320.78099999999</v>
      </c>
      <c r="AA100" s="104">
        <f t="shared" si="34"/>
        <v>2041.1684226969112</v>
      </c>
      <c r="AB100" s="102">
        <v>4535</v>
      </c>
      <c r="AC100" s="103">
        <f>VLOOKUP($E100,'Population All (2014)'!$D$11:$H$187,AC$10,0)</f>
        <v>232195.55300000001</v>
      </c>
      <c r="AD100" s="104">
        <f t="shared" si="35"/>
        <v>1953.0951137552579</v>
      </c>
      <c r="AE100" s="102">
        <v>4848</v>
      </c>
      <c r="AF100" s="103">
        <f>VLOOKUP($E100,'Population All (2014)'!$D$11:$H$187,AF$10,0)</f>
        <v>227320.78099999999</v>
      </c>
      <c r="AG100" s="104">
        <f t="shared" si="36"/>
        <v>2132.6690761281525</v>
      </c>
      <c r="AH100" s="102">
        <v>4387</v>
      </c>
      <c r="AI100" s="103">
        <f>VLOOKUP($E100,'Population All (2014)'!$D$11:$H$187,AI$10,0)</f>
        <v>227320.78099999999</v>
      </c>
      <c r="AJ100" s="104">
        <f t="shared" si="37"/>
        <v>1929.8719548214115</v>
      </c>
      <c r="AK100" s="102">
        <v>4541</v>
      </c>
      <c r="AL100" s="103">
        <f>VLOOKUP($E100,'Population All (2014)'!$D$11:$H$187,AL$10,0)</f>
        <v>227320.78099999999</v>
      </c>
      <c r="AM100" s="104">
        <f t="shared" si="38"/>
        <v>1997.6176309195421</v>
      </c>
      <c r="AN100" s="102">
        <v>4646</v>
      </c>
      <c r="AO100" s="103">
        <f>VLOOKUP($E100,'Population All (2014)'!$D$11:$H$187,AO$10,0)</f>
        <v>232195.55300000001</v>
      </c>
      <c r="AP100" s="104">
        <f t="shared" si="39"/>
        <v>2000.8996468593007</v>
      </c>
      <c r="AQ100" s="84">
        <f t="shared" si="40"/>
        <v>-82.268677992152789</v>
      </c>
      <c r="AR100" s="85">
        <f t="shared" si="41"/>
        <v>-4.0123225720665338E-2</v>
      </c>
      <c r="AS100" s="105">
        <f t="shared" si="42"/>
        <v>-114.37581678905144</v>
      </c>
      <c r="AT100" s="85">
        <f t="shared" si="43"/>
        <v>-5.6669572798605246E-2</v>
      </c>
      <c r="AU100" s="84">
        <f t="shared" si="44"/>
        <v>-2.0793474830411469</v>
      </c>
      <c r="AV100" s="85">
        <f t="shared" si="45"/>
        <v>-1.0786157572790066E-3</v>
      </c>
      <c r="AW100" s="105">
        <f t="shared" si="46"/>
        <v>111.29646787549973</v>
      </c>
      <c r="AX100" s="85">
        <f t="shared" si="47"/>
        <v>5.4525862068965543E-2</v>
      </c>
      <c r="AY100" s="84">
        <f t="shared" si="48"/>
        <v>2.5633399893845308</v>
      </c>
      <c r="AZ100" s="85">
        <f t="shared" si="49"/>
        <v>1.2815540326931978E-3</v>
      </c>
      <c r="BA100" s="105">
        <f t="shared" si="50"/>
        <v>43.550791777369113</v>
      </c>
      <c r="BB100" s="85">
        <f t="shared" si="51"/>
        <v>2.1336206896551562E-2</v>
      </c>
      <c r="BC100" s="84">
        <f t="shared" si="52"/>
        <v>-70.147878062588688</v>
      </c>
      <c r="BD100" s="85">
        <f t="shared" si="53"/>
        <v>-3.6331898898793409E-2</v>
      </c>
      <c r="BE100" s="105">
        <f t="shared" si="54"/>
        <v>-47.804533104042775</v>
      </c>
      <c r="BF100" s="85">
        <f t="shared" si="55"/>
        <v>-2.4476295479603127E-2</v>
      </c>
    </row>
    <row r="101" spans="2:58" s="40" customFormat="1" ht="16.5" customHeight="1">
      <c r="B101" s="63" t="s">
        <v>24</v>
      </c>
      <c r="C101" s="64" t="s">
        <v>40</v>
      </c>
      <c r="D101" s="66" t="s">
        <v>70</v>
      </c>
      <c r="E101" s="78" t="s">
        <v>191</v>
      </c>
      <c r="F101" s="79" t="s">
        <v>192</v>
      </c>
      <c r="G101" s="102">
        <v>2659</v>
      </c>
      <c r="H101" s="103">
        <f>VLOOKUP($E101,'Population All (2014)'!$D$11:$H$187,H$10,0)</f>
        <v>156190</v>
      </c>
      <c r="I101" s="104">
        <f t="shared" si="28"/>
        <v>1702.4137268711183</v>
      </c>
      <c r="J101" s="102">
        <v>2688</v>
      </c>
      <c r="K101" s="103">
        <f>VLOOKUP($E101,'Population All (2014)'!$D$11:$H$187,K$10,0)</f>
        <v>156190</v>
      </c>
      <c r="L101" s="104">
        <f t="shared" si="29"/>
        <v>1720.9808566489532</v>
      </c>
      <c r="M101" s="102">
        <v>2688</v>
      </c>
      <c r="N101" s="103">
        <f>VLOOKUP($E101,'Population All (2014)'!$D$11:$H$187,N$10,0)</f>
        <v>156190</v>
      </c>
      <c r="O101" s="104">
        <f t="shared" si="30"/>
        <v>1720.9808566489532</v>
      </c>
      <c r="P101" s="102">
        <v>3062</v>
      </c>
      <c r="Q101" s="103">
        <f>VLOOKUP($E101,'Population All (2014)'!$D$11:$H$187,Q$10,0)</f>
        <v>157382.89600000001</v>
      </c>
      <c r="R101" s="104">
        <f t="shared" si="31"/>
        <v>1945.5735520332526</v>
      </c>
      <c r="S101" s="102">
        <v>2742</v>
      </c>
      <c r="T101" s="103">
        <f>VLOOKUP($E101,'Population All (2014)'!$D$11:$H$187,T$10,0)</f>
        <v>157382.89600000001</v>
      </c>
      <c r="U101" s="104">
        <f t="shared" si="32"/>
        <v>1742.2477725915019</v>
      </c>
      <c r="V101" s="102">
        <v>2755</v>
      </c>
      <c r="W101" s="103">
        <f>VLOOKUP($E101,'Population All (2014)'!$D$11:$H$187,W$10,0)</f>
        <v>157382.89600000001</v>
      </c>
      <c r="X101" s="104">
        <f t="shared" si="33"/>
        <v>1750.507882381323</v>
      </c>
      <c r="Y101" s="102">
        <v>2725</v>
      </c>
      <c r="Z101" s="103">
        <f>VLOOKUP($E101,'Population All (2014)'!$D$11:$H$187,Z$10,0)</f>
        <v>157382.89600000001</v>
      </c>
      <c r="AA101" s="104">
        <f t="shared" si="34"/>
        <v>1731.4460905586589</v>
      </c>
      <c r="AB101" s="102">
        <v>2463</v>
      </c>
      <c r="AC101" s="103">
        <f>VLOOKUP($E101,'Population All (2014)'!$D$11:$H$187,AC$10,0)</f>
        <v>158011.4</v>
      </c>
      <c r="AD101" s="104">
        <f t="shared" si="35"/>
        <v>1558.7482928446937</v>
      </c>
      <c r="AE101" s="102">
        <v>2495</v>
      </c>
      <c r="AF101" s="103">
        <f>VLOOKUP($E101,'Population All (2014)'!$D$11:$H$187,AF$10,0)</f>
        <v>157382.89600000001</v>
      </c>
      <c r="AG101" s="104">
        <f t="shared" si="36"/>
        <v>1585.3056865849005</v>
      </c>
      <c r="AH101" s="102">
        <v>2705</v>
      </c>
      <c r="AI101" s="103">
        <f>VLOOKUP($E101,'Population All (2014)'!$D$11:$H$187,AI$10,0)</f>
        <v>157382.89600000001</v>
      </c>
      <c r="AJ101" s="104">
        <f t="shared" si="37"/>
        <v>1718.7382293435496</v>
      </c>
      <c r="AK101" s="102">
        <v>2646</v>
      </c>
      <c r="AL101" s="103">
        <f>VLOOKUP($E101,'Population All (2014)'!$D$11:$H$187,AL$10,0)</f>
        <v>157382.89600000001</v>
      </c>
      <c r="AM101" s="104">
        <f t="shared" si="38"/>
        <v>1681.2500387589766</v>
      </c>
      <c r="AN101" s="102">
        <v>2529</v>
      </c>
      <c r="AO101" s="103">
        <f>VLOOKUP($E101,'Population All (2014)'!$D$11:$H$187,AO$10,0)</f>
        <v>158011.4</v>
      </c>
      <c r="AP101" s="104">
        <f t="shared" si="39"/>
        <v>1600.5174310207999</v>
      </c>
      <c r="AQ101" s="84">
        <f t="shared" si="40"/>
        <v>117.10804028621783</v>
      </c>
      <c r="AR101" s="85">
        <f t="shared" si="41"/>
        <v>6.8789412607387607E-2</v>
      </c>
      <c r="AS101" s="105">
        <f t="shared" si="42"/>
        <v>156.94208600660136</v>
      </c>
      <c r="AT101" s="85">
        <f t="shared" si="43"/>
        <v>9.0080233406272789E-2</v>
      </c>
      <c r="AU101" s="84">
        <f t="shared" si="44"/>
        <v>2.2426273054036301</v>
      </c>
      <c r="AV101" s="85">
        <f t="shared" si="45"/>
        <v>1.3031099658891107E-3</v>
      </c>
      <c r="AW101" s="105">
        <f t="shared" si="46"/>
        <v>31.769653037773423</v>
      </c>
      <c r="AX101" s="85">
        <f t="shared" si="47"/>
        <v>1.8148820326678691E-2</v>
      </c>
      <c r="AY101" s="84">
        <f t="shared" si="48"/>
        <v>39.730817889976606</v>
      </c>
      <c r="AZ101" s="85">
        <f t="shared" si="49"/>
        <v>2.308614749343544E-2</v>
      </c>
      <c r="BA101" s="105">
        <f t="shared" si="50"/>
        <v>50.196051799682209</v>
      </c>
      <c r="BB101" s="85">
        <f t="shared" si="51"/>
        <v>2.8990825688073388E-2</v>
      </c>
      <c r="BC101" s="84">
        <f t="shared" si="52"/>
        <v>345.05612101245265</v>
      </c>
      <c r="BD101" s="85">
        <f t="shared" si="53"/>
        <v>0.17735444679120266</v>
      </c>
      <c r="BE101" s="105">
        <f t="shared" si="54"/>
        <v>-41.769138176106253</v>
      </c>
      <c r="BF101" s="85">
        <f t="shared" si="55"/>
        <v>-2.6796589524969529E-2</v>
      </c>
    </row>
    <row r="102" spans="2:58" s="40" customFormat="1" ht="16.5" customHeight="1">
      <c r="B102" s="63" t="s">
        <v>26</v>
      </c>
      <c r="C102" s="64" t="s">
        <v>42</v>
      </c>
      <c r="D102" s="66" t="s">
        <v>64</v>
      </c>
      <c r="E102" s="78" t="s">
        <v>193</v>
      </c>
      <c r="F102" s="79" t="s">
        <v>194</v>
      </c>
      <c r="G102" s="102">
        <v>37059</v>
      </c>
      <c r="H102" s="103">
        <f>VLOOKUP($E102,'Population All (2014)'!$D$11:$H$187,H$10,0)</f>
        <v>1510354</v>
      </c>
      <c r="I102" s="104">
        <f t="shared" si="28"/>
        <v>2453.6631809496316</v>
      </c>
      <c r="J102" s="102">
        <v>36500</v>
      </c>
      <c r="K102" s="103">
        <f>VLOOKUP($E102,'Population All (2014)'!$D$11:$H$187,K$10,0)</f>
        <v>1510354</v>
      </c>
      <c r="L102" s="104">
        <f t="shared" si="29"/>
        <v>2416.6519901956758</v>
      </c>
      <c r="M102" s="102">
        <v>37962</v>
      </c>
      <c r="N102" s="103">
        <f>VLOOKUP($E102,'Population All (2014)'!$D$11:$H$187,N$10,0)</f>
        <v>1510354</v>
      </c>
      <c r="O102" s="104">
        <f t="shared" si="30"/>
        <v>2513.4504890906373</v>
      </c>
      <c r="P102" s="102">
        <v>36056</v>
      </c>
      <c r="Q102" s="103">
        <f>VLOOKUP($E102,'Population All (2014)'!$D$11:$H$187,Q$10,0)</f>
        <v>1523906.99</v>
      </c>
      <c r="R102" s="104">
        <f t="shared" si="31"/>
        <v>2366.0236639507771</v>
      </c>
      <c r="S102" s="102">
        <v>36688</v>
      </c>
      <c r="T102" s="103">
        <f>VLOOKUP($E102,'Population All (2014)'!$D$11:$H$187,T$10,0)</f>
        <v>1523906.99</v>
      </c>
      <c r="U102" s="104">
        <f t="shared" si="32"/>
        <v>2407.4960112887206</v>
      </c>
      <c r="V102" s="102">
        <v>36135</v>
      </c>
      <c r="W102" s="103">
        <f>VLOOKUP($E102,'Population All (2014)'!$D$11:$H$187,W$10,0)</f>
        <v>1523906.99</v>
      </c>
      <c r="X102" s="104">
        <f t="shared" si="33"/>
        <v>2371.2077073680198</v>
      </c>
      <c r="Y102" s="102">
        <v>37582</v>
      </c>
      <c r="Z102" s="103">
        <f>VLOOKUP($E102,'Population All (2014)'!$D$11:$H$187,Z$10,0)</f>
        <v>1523906.99</v>
      </c>
      <c r="AA102" s="104">
        <f t="shared" si="34"/>
        <v>2466.1610089471405</v>
      </c>
      <c r="AB102" s="102">
        <v>35695</v>
      </c>
      <c r="AC102" s="103">
        <f>VLOOKUP($E102,'Population All (2014)'!$D$11:$H$187,AC$10,0)</f>
        <v>1537926.328</v>
      </c>
      <c r="AD102" s="104">
        <f t="shared" si="35"/>
        <v>2320.9824391536135</v>
      </c>
      <c r="AE102" s="102">
        <v>35467</v>
      </c>
      <c r="AF102" s="103">
        <f>VLOOKUP($E102,'Population All (2014)'!$D$11:$H$187,AF$10,0)</f>
        <v>1523906.99</v>
      </c>
      <c r="AG102" s="104">
        <f t="shared" si="36"/>
        <v>2327.3730111310797</v>
      </c>
      <c r="AH102" s="102">
        <v>36398</v>
      </c>
      <c r="AI102" s="103">
        <f>VLOOKUP($E102,'Population All (2014)'!$D$11:$H$187,AI$10,0)</f>
        <v>1523906.99</v>
      </c>
      <c r="AJ102" s="104">
        <f t="shared" si="37"/>
        <v>2388.4659784912465</v>
      </c>
      <c r="AK102" s="102">
        <v>37321</v>
      </c>
      <c r="AL102" s="103">
        <f>VLOOKUP($E102,'Population All (2014)'!$D$11:$H$187,AL$10,0)</f>
        <v>1523906.99</v>
      </c>
      <c r="AM102" s="104">
        <f t="shared" si="38"/>
        <v>2449.0339794294136</v>
      </c>
      <c r="AN102" s="102">
        <v>38308</v>
      </c>
      <c r="AO102" s="103">
        <f>VLOOKUP($E102,'Population All (2014)'!$D$11:$H$187,AO$10,0)</f>
        <v>1537926.328</v>
      </c>
      <c r="AP102" s="104">
        <f t="shared" si="39"/>
        <v>2490.8865465498425</v>
      </c>
      <c r="AQ102" s="84">
        <f t="shared" si="40"/>
        <v>126.29016981855193</v>
      </c>
      <c r="AR102" s="85">
        <f t="shared" si="41"/>
        <v>5.1470051309028625E-2</v>
      </c>
      <c r="AS102" s="105">
        <f t="shared" si="42"/>
        <v>80.123000157640945</v>
      </c>
      <c r="AT102" s="85">
        <f t="shared" si="43"/>
        <v>3.3280636720453588E-2</v>
      </c>
      <c r="AU102" s="84">
        <f t="shared" si="44"/>
        <v>28.186011704429347</v>
      </c>
      <c r="AV102" s="85">
        <f t="shared" si="45"/>
        <v>1.1663248088173065E-2</v>
      </c>
      <c r="AW102" s="105">
        <f t="shared" si="46"/>
        <v>-17.258271123226677</v>
      </c>
      <c r="AX102" s="85">
        <f t="shared" si="47"/>
        <v>-7.2782620727826998E-3</v>
      </c>
      <c r="AY102" s="84">
        <f t="shared" si="48"/>
        <v>64.416509661223699</v>
      </c>
      <c r="AZ102" s="85">
        <f t="shared" si="49"/>
        <v>2.5628716356584966E-2</v>
      </c>
      <c r="BA102" s="105">
        <f t="shared" si="50"/>
        <v>17.127029517726896</v>
      </c>
      <c r="BB102" s="85">
        <f t="shared" si="51"/>
        <v>6.9448140067054302E-3</v>
      </c>
      <c r="BC102" s="84">
        <f t="shared" si="52"/>
        <v>-124.86288259906541</v>
      </c>
      <c r="BD102" s="85">
        <f t="shared" si="53"/>
        <v>-5.2773302525034711E-2</v>
      </c>
      <c r="BE102" s="105">
        <f t="shared" si="54"/>
        <v>-169.90410739622894</v>
      </c>
      <c r="BF102" s="85">
        <f t="shared" si="55"/>
        <v>-7.3203529906149312E-2</v>
      </c>
    </row>
    <row r="103" spans="2:58" s="40" customFormat="1" ht="16.5" customHeight="1">
      <c r="B103" s="63" t="s">
        <v>20</v>
      </c>
      <c r="C103" s="64" t="s">
        <v>32</v>
      </c>
      <c r="D103" s="66" t="s">
        <v>46</v>
      </c>
      <c r="E103" s="78" t="s">
        <v>195</v>
      </c>
      <c r="F103" s="79" t="s">
        <v>196</v>
      </c>
      <c r="G103" s="102">
        <v>7348</v>
      </c>
      <c r="H103" s="103">
        <f>VLOOKUP($E103,'Population All (2014)'!$D$11:$H$187,H$10,0)</f>
        <v>257710</v>
      </c>
      <c r="I103" s="104">
        <f t="shared" si="28"/>
        <v>2851.2669279422607</v>
      </c>
      <c r="J103" s="102">
        <v>7088</v>
      </c>
      <c r="K103" s="103">
        <f>VLOOKUP($E103,'Population All (2014)'!$D$11:$H$187,K$10,0)</f>
        <v>257710</v>
      </c>
      <c r="L103" s="104">
        <f t="shared" si="29"/>
        <v>2750.3783322339063</v>
      </c>
      <c r="M103" s="102">
        <v>7250</v>
      </c>
      <c r="N103" s="103">
        <f>VLOOKUP($E103,'Population All (2014)'!$D$11:$H$187,N$10,0)</f>
        <v>257710</v>
      </c>
      <c r="O103" s="104">
        <f t="shared" si="30"/>
        <v>2813.2396880214192</v>
      </c>
      <c r="P103" s="102">
        <v>6556</v>
      </c>
      <c r="Q103" s="103">
        <f>VLOOKUP($E103,'Population All (2014)'!$D$11:$H$187,Q$10,0)</f>
        <v>258376.204</v>
      </c>
      <c r="R103" s="104">
        <f t="shared" si="31"/>
        <v>2537.3853700552081</v>
      </c>
      <c r="S103" s="102">
        <v>7094</v>
      </c>
      <c r="T103" s="103">
        <f>VLOOKUP($E103,'Population All (2014)'!$D$11:$H$187,T$10,0)</f>
        <v>258376.204</v>
      </c>
      <c r="U103" s="104">
        <f t="shared" si="32"/>
        <v>2745.6088796784088</v>
      </c>
      <c r="V103" s="102">
        <v>6831</v>
      </c>
      <c r="W103" s="103">
        <f>VLOOKUP($E103,'Population All (2014)'!$D$11:$H$187,W$10,0)</f>
        <v>258376.204</v>
      </c>
      <c r="X103" s="104">
        <f t="shared" si="33"/>
        <v>2643.8193201414169</v>
      </c>
      <c r="Y103" s="102">
        <v>6993</v>
      </c>
      <c r="Z103" s="103">
        <f>VLOOKUP($E103,'Population All (2014)'!$D$11:$H$187,Z$10,0)</f>
        <v>258376.204</v>
      </c>
      <c r="AA103" s="104">
        <f t="shared" si="34"/>
        <v>2706.518592555838</v>
      </c>
      <c r="AB103" s="102">
        <v>7162</v>
      </c>
      <c r="AC103" s="103">
        <f>VLOOKUP($E103,'Population All (2014)'!$D$11:$H$187,AC$10,0)</f>
        <v>258973.85200000001</v>
      </c>
      <c r="AD103" s="104">
        <f t="shared" si="35"/>
        <v>2765.5301663428168</v>
      </c>
      <c r="AE103" s="102">
        <v>6215</v>
      </c>
      <c r="AF103" s="103">
        <f>VLOOKUP($E103,'Population All (2014)'!$D$11:$H$187,AF$10,0)</f>
        <v>258376.204</v>
      </c>
      <c r="AG103" s="104">
        <f t="shared" si="36"/>
        <v>2405.4072719483102</v>
      </c>
      <c r="AH103" s="102">
        <v>6554</v>
      </c>
      <c r="AI103" s="103">
        <f>VLOOKUP($E103,'Population All (2014)'!$D$11:$H$187,AI$10,0)</f>
        <v>258376.204</v>
      </c>
      <c r="AJ103" s="104">
        <f t="shared" si="37"/>
        <v>2536.6113049636724</v>
      </c>
      <c r="AK103" s="102">
        <v>7329</v>
      </c>
      <c r="AL103" s="103">
        <f>VLOOKUP($E103,'Population All (2014)'!$D$11:$H$187,AL$10,0)</f>
        <v>258376.204</v>
      </c>
      <c r="AM103" s="104">
        <f t="shared" si="38"/>
        <v>2836.5615279338958</v>
      </c>
      <c r="AN103" s="102">
        <v>7830</v>
      </c>
      <c r="AO103" s="103">
        <f>VLOOKUP($E103,'Population All (2014)'!$D$11:$H$187,AO$10,0)</f>
        <v>258973.85200000001</v>
      </c>
      <c r="AP103" s="104">
        <f t="shared" si="39"/>
        <v>3023.4712653538472</v>
      </c>
      <c r="AQ103" s="84">
        <f t="shared" si="40"/>
        <v>445.85965599395058</v>
      </c>
      <c r="AR103" s="85">
        <f t="shared" si="41"/>
        <v>0.15637247134757892</v>
      </c>
      <c r="AS103" s="105">
        <f t="shared" si="42"/>
        <v>340.20160773009866</v>
      </c>
      <c r="AT103" s="85">
        <f t="shared" si="43"/>
        <v>0.12390752748801796</v>
      </c>
      <c r="AU103" s="84">
        <f t="shared" si="44"/>
        <v>213.76702727023394</v>
      </c>
      <c r="AV103" s="85">
        <f t="shared" si="45"/>
        <v>7.7722771723775383E-2</v>
      </c>
      <c r="AW103" s="105">
        <f t="shared" si="46"/>
        <v>107.20801517774453</v>
      </c>
      <c r="AX103" s="85">
        <f t="shared" si="47"/>
        <v>4.0550431854779703E-2</v>
      </c>
      <c r="AY103" s="84">
        <f t="shared" si="48"/>
        <v>-23.321839912476662</v>
      </c>
      <c r="AZ103" s="85">
        <f t="shared" si="49"/>
        <v>-8.2900294673715329E-3</v>
      </c>
      <c r="BA103" s="105">
        <f t="shared" si="50"/>
        <v>-130.04293537805779</v>
      </c>
      <c r="BB103" s="85">
        <f t="shared" si="51"/>
        <v>-4.8048048048047867E-2</v>
      </c>
      <c r="BC103" s="84">
        <f t="shared" si="52"/>
        <v>-486.08589529863912</v>
      </c>
      <c r="BD103" s="85">
        <f t="shared" si="53"/>
        <v>-0.1915695979945147</v>
      </c>
      <c r="BE103" s="105">
        <f t="shared" si="54"/>
        <v>-257.94109901103047</v>
      </c>
      <c r="BF103" s="85">
        <f t="shared" si="55"/>
        <v>-9.3270036302708678E-2</v>
      </c>
    </row>
    <row r="104" spans="2:58" s="40" customFormat="1" ht="16.5" customHeight="1">
      <c r="B104" s="63" t="s">
        <v>24</v>
      </c>
      <c r="C104" s="64" t="s">
        <v>40</v>
      </c>
      <c r="D104" s="66" t="s">
        <v>70</v>
      </c>
      <c r="E104" s="78" t="s">
        <v>197</v>
      </c>
      <c r="F104" s="79" t="s">
        <v>198</v>
      </c>
      <c r="G104" s="102">
        <v>2884</v>
      </c>
      <c r="H104" s="103">
        <f>VLOOKUP($E104,'Population All (2014)'!$D$11:$H$187,H$10,0)</f>
        <v>169958</v>
      </c>
      <c r="I104" s="104">
        <f t="shared" si="28"/>
        <v>1696.8898198378424</v>
      </c>
      <c r="J104" s="102">
        <v>2863</v>
      </c>
      <c r="K104" s="103">
        <f>VLOOKUP($E104,'Population All (2014)'!$D$11:$H$187,K$10,0)</f>
        <v>169958</v>
      </c>
      <c r="L104" s="104">
        <f t="shared" si="29"/>
        <v>1684.5338260040717</v>
      </c>
      <c r="M104" s="102">
        <v>3100</v>
      </c>
      <c r="N104" s="103">
        <f>VLOOKUP($E104,'Population All (2014)'!$D$11:$H$187,N$10,0)</f>
        <v>169958</v>
      </c>
      <c r="O104" s="104">
        <f t="shared" si="30"/>
        <v>1823.9800421280552</v>
      </c>
      <c r="P104" s="102">
        <v>2943</v>
      </c>
      <c r="Q104" s="103">
        <f>VLOOKUP($E104,'Population All (2014)'!$D$11:$H$187,Q$10,0)</f>
        <v>173687.44</v>
      </c>
      <c r="R104" s="104">
        <f t="shared" si="31"/>
        <v>1694.4230394552419</v>
      </c>
      <c r="S104" s="102">
        <v>2801</v>
      </c>
      <c r="T104" s="103">
        <f>VLOOKUP($E104,'Population All (2014)'!$D$11:$H$187,T$10,0)</f>
        <v>173687.44</v>
      </c>
      <c r="U104" s="104">
        <f t="shared" si="32"/>
        <v>1612.6669838648093</v>
      </c>
      <c r="V104" s="102">
        <v>2740</v>
      </c>
      <c r="W104" s="103">
        <f>VLOOKUP($E104,'Population All (2014)'!$D$11:$H$187,W$10,0)</f>
        <v>173687.44</v>
      </c>
      <c r="X104" s="104">
        <f t="shared" si="33"/>
        <v>1577.5464247731443</v>
      </c>
      <c r="Y104" s="102">
        <v>3024</v>
      </c>
      <c r="Z104" s="103">
        <f>VLOOKUP($E104,'Population All (2014)'!$D$11:$H$187,Z$10,0)</f>
        <v>173687.44</v>
      </c>
      <c r="AA104" s="104">
        <f t="shared" si="34"/>
        <v>1741.0585359540103</v>
      </c>
      <c r="AB104" s="102">
        <v>3443</v>
      </c>
      <c r="AC104" s="103">
        <f>VLOOKUP($E104,'Population All (2014)'!$D$11:$H$187,AC$10,0)</f>
        <v>176952.397</v>
      </c>
      <c r="AD104" s="104">
        <f t="shared" si="35"/>
        <v>1945.7210291420918</v>
      </c>
      <c r="AE104" s="102">
        <v>3464</v>
      </c>
      <c r="AF104" s="103">
        <f>VLOOKUP($E104,'Population All (2014)'!$D$11:$H$187,AF$10,0)</f>
        <v>173687.44</v>
      </c>
      <c r="AG104" s="104">
        <f t="shared" si="36"/>
        <v>1994.3871589102816</v>
      </c>
      <c r="AH104" s="102">
        <v>3378</v>
      </c>
      <c r="AI104" s="103">
        <f>VLOOKUP($E104,'Population All (2014)'!$D$11:$H$187,AI$10,0)</f>
        <v>173687.44</v>
      </c>
      <c r="AJ104" s="104">
        <f t="shared" si="37"/>
        <v>1944.8729280597377</v>
      </c>
      <c r="AK104" s="102">
        <v>3451</v>
      </c>
      <c r="AL104" s="103">
        <f>VLOOKUP($E104,'Population All (2014)'!$D$11:$H$187,AL$10,0)</f>
        <v>173687.44</v>
      </c>
      <c r="AM104" s="104">
        <f t="shared" si="38"/>
        <v>1986.9024495956646</v>
      </c>
      <c r="AN104" s="102">
        <v>3409</v>
      </c>
      <c r="AO104" s="103">
        <f>VLOOKUP($E104,'Population All (2014)'!$D$11:$H$187,AO$10,0)</f>
        <v>176952.397</v>
      </c>
      <c r="AP104" s="104">
        <f t="shared" si="39"/>
        <v>1926.5068220579121</v>
      </c>
      <c r="AQ104" s="84">
        <f t="shared" si="40"/>
        <v>-297.49733907243922</v>
      </c>
      <c r="AR104" s="85">
        <f t="shared" si="41"/>
        <v>-0.17531918430677398</v>
      </c>
      <c r="AS104" s="105">
        <f t="shared" si="42"/>
        <v>-381.72017504547239</v>
      </c>
      <c r="AT104" s="85">
        <f t="shared" si="43"/>
        <v>-0.23670117815066039</v>
      </c>
      <c r="AU104" s="84">
        <f t="shared" si="44"/>
        <v>-260.33910205566599</v>
      </c>
      <c r="AV104" s="85">
        <f t="shared" si="45"/>
        <v>-0.15454667519097756</v>
      </c>
      <c r="AW104" s="105">
        <f t="shared" si="46"/>
        <v>-367.32650328659338</v>
      </c>
      <c r="AX104" s="85">
        <f t="shared" si="47"/>
        <v>-0.2328467153284671</v>
      </c>
      <c r="AY104" s="84">
        <f t="shared" si="48"/>
        <v>-162.92240746760945</v>
      </c>
      <c r="AZ104" s="85">
        <f t="shared" si="49"/>
        <v>-8.932247267219344E-2</v>
      </c>
      <c r="BA104" s="105">
        <f t="shared" si="50"/>
        <v>-245.84391364165435</v>
      </c>
      <c r="BB104" s="85">
        <f t="shared" si="51"/>
        <v>-0.14120370370370378</v>
      </c>
      <c r="BC104" s="84">
        <f t="shared" si="52"/>
        <v>-232.08378260267023</v>
      </c>
      <c r="BD104" s="85">
        <f t="shared" si="53"/>
        <v>-0.13696920851435385</v>
      </c>
      <c r="BE104" s="105">
        <f t="shared" si="54"/>
        <v>19.214207084179634</v>
      </c>
      <c r="BF104" s="85">
        <f t="shared" si="55"/>
        <v>9.8751089166423667E-3</v>
      </c>
    </row>
    <row r="105" spans="2:58" s="40" customFormat="1" ht="16.5" customHeight="1">
      <c r="B105" s="63" t="s">
        <v>20</v>
      </c>
      <c r="C105" s="64" t="s">
        <v>32</v>
      </c>
      <c r="D105" s="66" t="s">
        <v>46</v>
      </c>
      <c r="E105" s="78" t="s">
        <v>199</v>
      </c>
      <c r="F105" s="79" t="s">
        <v>200</v>
      </c>
      <c r="G105" s="102">
        <v>11672</v>
      </c>
      <c r="H105" s="103">
        <f>VLOOKUP($E105,'Population All (2014)'!$D$11:$H$187,H$10,0)</f>
        <v>431020</v>
      </c>
      <c r="I105" s="104">
        <f t="shared" si="28"/>
        <v>2707.9949886316181</v>
      </c>
      <c r="J105" s="102">
        <v>11673</v>
      </c>
      <c r="K105" s="103">
        <f>VLOOKUP($E105,'Population All (2014)'!$D$11:$H$187,K$10,0)</f>
        <v>431020</v>
      </c>
      <c r="L105" s="104">
        <f t="shared" si="29"/>
        <v>2708.2269964270799</v>
      </c>
      <c r="M105" s="102">
        <v>12050</v>
      </c>
      <c r="N105" s="103">
        <f>VLOOKUP($E105,'Population All (2014)'!$D$11:$H$187,N$10,0)</f>
        <v>431020</v>
      </c>
      <c r="O105" s="104">
        <f t="shared" si="30"/>
        <v>2795.6939353162265</v>
      </c>
      <c r="P105" s="102">
        <v>11524</v>
      </c>
      <c r="Q105" s="103">
        <f>VLOOKUP($E105,'Population All (2014)'!$D$11:$H$187,Q$10,0)</f>
        <v>434096.52600000001</v>
      </c>
      <c r="R105" s="104">
        <f t="shared" si="31"/>
        <v>2654.7091049514643</v>
      </c>
      <c r="S105" s="102">
        <v>11263</v>
      </c>
      <c r="T105" s="103">
        <f>VLOOKUP($E105,'Population All (2014)'!$D$11:$H$187,T$10,0)</f>
        <v>434096.52600000001</v>
      </c>
      <c r="U105" s="104">
        <f t="shared" si="32"/>
        <v>2594.5842284856249</v>
      </c>
      <c r="V105" s="102">
        <v>11264</v>
      </c>
      <c r="W105" s="103">
        <f>VLOOKUP($E105,'Population All (2014)'!$D$11:$H$187,W$10,0)</f>
        <v>434096.52600000001</v>
      </c>
      <c r="X105" s="104">
        <f t="shared" si="33"/>
        <v>2594.8145919969879</v>
      </c>
      <c r="Y105" s="102">
        <v>11628</v>
      </c>
      <c r="Z105" s="103">
        <f>VLOOKUP($E105,'Population All (2014)'!$D$11:$H$187,Z$10,0)</f>
        <v>434096.52600000001</v>
      </c>
      <c r="AA105" s="104">
        <f t="shared" si="34"/>
        <v>2678.6669101332545</v>
      </c>
      <c r="AB105" s="102">
        <v>11137</v>
      </c>
      <c r="AC105" s="103">
        <f>VLOOKUP($E105,'Population All (2014)'!$D$11:$H$187,AC$10,0)</f>
        <v>437122.04700000002</v>
      </c>
      <c r="AD105" s="104">
        <f t="shared" si="35"/>
        <v>2547.8010263801675</v>
      </c>
      <c r="AE105" s="102">
        <v>11050</v>
      </c>
      <c r="AF105" s="103">
        <f>VLOOKUP($E105,'Population All (2014)'!$D$11:$H$187,AF$10,0)</f>
        <v>434096.52600000001</v>
      </c>
      <c r="AG105" s="104">
        <f t="shared" si="36"/>
        <v>2545.5168005652272</v>
      </c>
      <c r="AH105" s="102">
        <v>11116</v>
      </c>
      <c r="AI105" s="103">
        <f>VLOOKUP($E105,'Population All (2014)'!$D$11:$H$187,AI$10,0)</f>
        <v>434096.52600000001</v>
      </c>
      <c r="AJ105" s="104">
        <f t="shared" si="37"/>
        <v>2560.7207923152096</v>
      </c>
      <c r="AK105" s="102">
        <v>11903</v>
      </c>
      <c r="AL105" s="103">
        <f>VLOOKUP($E105,'Population All (2014)'!$D$11:$H$187,AL$10,0)</f>
        <v>434096.52600000001</v>
      </c>
      <c r="AM105" s="104">
        <f t="shared" si="38"/>
        <v>2742.016875758181</v>
      </c>
      <c r="AN105" s="102">
        <v>11782</v>
      </c>
      <c r="AO105" s="103">
        <f>VLOOKUP($E105,'Population All (2014)'!$D$11:$H$187,AO$10,0)</f>
        <v>437122.04700000002</v>
      </c>
      <c r="AP105" s="104">
        <f t="shared" si="39"/>
        <v>2695.3570703790192</v>
      </c>
      <c r="AQ105" s="84">
        <f t="shared" si="40"/>
        <v>162.47818806639089</v>
      </c>
      <c r="AR105" s="85">
        <f t="shared" si="41"/>
        <v>5.9999441929725665E-2</v>
      </c>
      <c r="AS105" s="105">
        <f t="shared" si="42"/>
        <v>49.067427920397677</v>
      </c>
      <c r="AT105" s="85">
        <f t="shared" si="43"/>
        <v>1.8911480067477615E-2</v>
      </c>
      <c r="AU105" s="84">
        <f t="shared" si="44"/>
        <v>147.50620411187037</v>
      </c>
      <c r="AV105" s="85">
        <f t="shared" si="45"/>
        <v>5.4465967700075703E-2</v>
      </c>
      <c r="AW105" s="105">
        <f t="shared" si="46"/>
        <v>34.093799681778364</v>
      </c>
      <c r="AX105" s="85">
        <f t="shared" si="47"/>
        <v>1.3139204545454452E-2</v>
      </c>
      <c r="AY105" s="84">
        <f t="shared" si="48"/>
        <v>53.677059558045585</v>
      </c>
      <c r="AZ105" s="85">
        <f t="shared" si="49"/>
        <v>1.9199905569052954E-2</v>
      </c>
      <c r="BA105" s="105">
        <f t="shared" si="50"/>
        <v>-63.349965624926426</v>
      </c>
      <c r="BB105" s="85">
        <f t="shared" si="51"/>
        <v>-2.3649810801513571E-2</v>
      </c>
      <c r="BC105" s="84">
        <f t="shared" si="52"/>
        <v>-40.647965427554936</v>
      </c>
      <c r="BD105" s="85">
        <f t="shared" si="53"/>
        <v>-1.5311645766287489E-2</v>
      </c>
      <c r="BE105" s="105">
        <f t="shared" si="54"/>
        <v>-147.55604399885169</v>
      </c>
      <c r="BF105" s="85">
        <f t="shared" si="55"/>
        <v>-5.7915057915058028E-2</v>
      </c>
    </row>
    <row r="106" spans="2:58" s="40" customFormat="1" ht="16.5" customHeight="1">
      <c r="B106" s="63" t="s">
        <v>20</v>
      </c>
      <c r="C106" s="64" t="s">
        <v>30</v>
      </c>
      <c r="D106" s="66" t="s">
        <v>52</v>
      </c>
      <c r="E106" s="78" t="s">
        <v>201</v>
      </c>
      <c r="F106" s="79" t="s">
        <v>202</v>
      </c>
      <c r="G106" s="102">
        <v>5461</v>
      </c>
      <c r="H106" s="103">
        <f>VLOOKUP($E106,'Population All (2014)'!$D$11:$H$187,H$10,0)</f>
        <v>146407</v>
      </c>
      <c r="I106" s="104">
        <f t="shared" si="28"/>
        <v>3730.0129092188217</v>
      </c>
      <c r="J106" s="102">
        <v>5427</v>
      </c>
      <c r="K106" s="103">
        <f>VLOOKUP($E106,'Population All (2014)'!$D$11:$H$187,K$10,0)</f>
        <v>146407</v>
      </c>
      <c r="L106" s="104">
        <f t="shared" si="29"/>
        <v>3706.7899758891313</v>
      </c>
      <c r="M106" s="102">
        <v>5494</v>
      </c>
      <c r="N106" s="103">
        <f>VLOOKUP($E106,'Population All (2014)'!$D$11:$H$187,N$10,0)</f>
        <v>146407</v>
      </c>
      <c r="O106" s="104">
        <f t="shared" si="30"/>
        <v>3752.5528150976388</v>
      </c>
      <c r="P106" s="102">
        <v>5488</v>
      </c>
      <c r="Q106" s="103">
        <f>VLOOKUP($E106,'Population All (2014)'!$D$11:$H$187,Q$10,0)</f>
        <v>146420.726</v>
      </c>
      <c r="R106" s="104">
        <f t="shared" si="31"/>
        <v>3748.1032569118665</v>
      </c>
      <c r="S106" s="102">
        <v>5603</v>
      </c>
      <c r="T106" s="103">
        <f>VLOOKUP($E106,'Population All (2014)'!$D$11:$H$187,T$10,0)</f>
        <v>146420.726</v>
      </c>
      <c r="U106" s="104">
        <f t="shared" si="32"/>
        <v>3826.6440503784966</v>
      </c>
      <c r="V106" s="102">
        <v>5798</v>
      </c>
      <c r="W106" s="103">
        <f>VLOOKUP($E106,'Population All (2014)'!$D$11:$H$187,W$10,0)</f>
        <v>146420.726</v>
      </c>
      <c r="X106" s="104">
        <f t="shared" si="33"/>
        <v>3959.8219175610425</v>
      </c>
      <c r="Y106" s="102">
        <v>5773</v>
      </c>
      <c r="Z106" s="103">
        <f>VLOOKUP($E106,'Population All (2014)'!$D$11:$H$187,Z$10,0)</f>
        <v>146420.726</v>
      </c>
      <c r="AA106" s="104">
        <f t="shared" si="34"/>
        <v>3942.7478320248192</v>
      </c>
      <c r="AB106" s="102">
        <v>5828</v>
      </c>
      <c r="AC106" s="103">
        <f>VLOOKUP($E106,'Population All (2014)'!$D$11:$H$187,AC$10,0)</f>
        <v>146545.91899999999</v>
      </c>
      <c r="AD106" s="104">
        <f t="shared" si="35"/>
        <v>3976.9104726826272</v>
      </c>
      <c r="AE106" s="102">
        <v>5534</v>
      </c>
      <c r="AF106" s="103">
        <f>VLOOKUP($E106,'Population All (2014)'!$D$11:$H$187,AF$10,0)</f>
        <v>146420.726</v>
      </c>
      <c r="AG106" s="104">
        <f t="shared" si="36"/>
        <v>3779.5195742985184</v>
      </c>
      <c r="AH106" s="102">
        <v>5554</v>
      </c>
      <c r="AI106" s="103">
        <f>VLOOKUP($E106,'Population All (2014)'!$D$11:$H$187,AI$10,0)</f>
        <v>146420.726</v>
      </c>
      <c r="AJ106" s="104">
        <f t="shared" si="37"/>
        <v>3793.1788427274973</v>
      </c>
      <c r="AK106" s="102">
        <v>5030</v>
      </c>
      <c r="AL106" s="103">
        <f>VLOOKUP($E106,'Population All (2014)'!$D$11:$H$187,AL$10,0)</f>
        <v>146420.726</v>
      </c>
      <c r="AM106" s="104">
        <f t="shared" si="38"/>
        <v>3435.3060098882447</v>
      </c>
      <c r="AN106" s="102">
        <v>5733</v>
      </c>
      <c r="AO106" s="103">
        <f>VLOOKUP($E106,'Population All (2014)'!$D$11:$H$187,AO$10,0)</f>
        <v>146545.91899999999</v>
      </c>
      <c r="AP106" s="104">
        <f t="shared" si="39"/>
        <v>3912.0843754100042</v>
      </c>
      <c r="AQ106" s="84">
        <f t="shared" si="40"/>
        <v>-49.506665079696631</v>
      </c>
      <c r="AR106" s="85">
        <f t="shared" si="41"/>
        <v>-1.3272518429450915E-2</v>
      </c>
      <c r="AS106" s="105">
        <f t="shared" si="42"/>
        <v>47.124476079978194</v>
      </c>
      <c r="AT106" s="85">
        <f t="shared" si="43"/>
        <v>1.2314831340353456E-2</v>
      </c>
      <c r="AU106" s="84">
        <f t="shared" si="44"/>
        <v>-86.388866838366084</v>
      </c>
      <c r="AV106" s="85">
        <f t="shared" si="45"/>
        <v>-2.3305573663542772E-2</v>
      </c>
      <c r="AW106" s="105">
        <f t="shared" si="46"/>
        <v>166.64307483354514</v>
      </c>
      <c r="AX106" s="85">
        <f t="shared" si="47"/>
        <v>4.2083477061055551E-2</v>
      </c>
      <c r="AY106" s="84">
        <f t="shared" si="48"/>
        <v>317.2468052093941</v>
      </c>
      <c r="AZ106" s="85">
        <f t="shared" si="49"/>
        <v>8.4541596305591118E-2</v>
      </c>
      <c r="BA106" s="105">
        <f t="shared" si="50"/>
        <v>507.4418221365745</v>
      </c>
      <c r="BB106" s="85">
        <f t="shared" si="51"/>
        <v>0.12870258098042631</v>
      </c>
      <c r="BC106" s="84">
        <f t="shared" si="52"/>
        <v>-163.98111849813768</v>
      </c>
      <c r="BD106" s="85">
        <f t="shared" si="53"/>
        <v>-4.3750427151584087E-2</v>
      </c>
      <c r="BE106" s="105">
        <f t="shared" si="54"/>
        <v>64.826097272622974</v>
      </c>
      <c r="BF106" s="85">
        <f t="shared" si="55"/>
        <v>1.6300617707618269E-2</v>
      </c>
    </row>
    <row r="107" spans="2:58" s="40" customFormat="1" ht="16.5" customHeight="1">
      <c r="B107" s="63" t="s">
        <v>24</v>
      </c>
      <c r="C107" s="64" t="s">
        <v>40</v>
      </c>
      <c r="D107" s="66" t="s">
        <v>70</v>
      </c>
      <c r="E107" s="78" t="s">
        <v>203</v>
      </c>
      <c r="F107" s="79" t="s">
        <v>204</v>
      </c>
      <c r="G107" s="102">
        <v>6710</v>
      </c>
      <c r="H107" s="103">
        <f>VLOOKUP($E107,'Population All (2014)'!$D$11:$H$187,H$10,0)</f>
        <v>318216</v>
      </c>
      <c r="I107" s="104">
        <f t="shared" si="28"/>
        <v>2108.6306156824294</v>
      </c>
      <c r="J107" s="102">
        <v>6608</v>
      </c>
      <c r="K107" s="103">
        <f>VLOOKUP($E107,'Population All (2014)'!$D$11:$H$187,K$10,0)</f>
        <v>318216</v>
      </c>
      <c r="L107" s="104">
        <f t="shared" si="29"/>
        <v>2076.5769163084196</v>
      </c>
      <c r="M107" s="102">
        <v>6725</v>
      </c>
      <c r="N107" s="103">
        <f>VLOOKUP($E107,'Population All (2014)'!$D$11:$H$187,N$10,0)</f>
        <v>318216</v>
      </c>
      <c r="O107" s="104">
        <f t="shared" si="30"/>
        <v>2113.3443950021369</v>
      </c>
      <c r="P107" s="102">
        <v>6746</v>
      </c>
      <c r="Q107" s="103">
        <f>VLOOKUP($E107,'Population All (2014)'!$D$11:$H$187,Q$10,0)</f>
        <v>323684.77100000001</v>
      </c>
      <c r="R107" s="104">
        <f t="shared" si="31"/>
        <v>2084.1264725426331</v>
      </c>
      <c r="S107" s="102">
        <v>6415</v>
      </c>
      <c r="T107" s="103">
        <f>VLOOKUP($E107,'Population All (2014)'!$D$11:$H$187,T$10,0)</f>
        <v>323684.77100000001</v>
      </c>
      <c r="U107" s="104">
        <f t="shared" si="32"/>
        <v>1981.8664870087446</v>
      </c>
      <c r="V107" s="102">
        <v>6810</v>
      </c>
      <c r="W107" s="103">
        <f>VLOOKUP($E107,'Population All (2014)'!$D$11:$H$187,W$10,0)</f>
        <v>323684.77100000001</v>
      </c>
      <c r="X107" s="104">
        <f t="shared" si="33"/>
        <v>2103.8987960295481</v>
      </c>
      <c r="Y107" s="102">
        <v>6556</v>
      </c>
      <c r="Z107" s="103">
        <f>VLOOKUP($E107,'Population All (2014)'!$D$11:$H$187,Z$10,0)</f>
        <v>323684.77100000001</v>
      </c>
      <c r="AA107" s="104">
        <f t="shared" si="34"/>
        <v>2025.4273871908542</v>
      </c>
      <c r="AB107" s="102">
        <v>6591</v>
      </c>
      <c r="AC107" s="103">
        <f>VLOOKUP($E107,'Population All (2014)'!$D$11:$H$187,AC$10,0)</f>
        <v>328076.196</v>
      </c>
      <c r="AD107" s="104">
        <f t="shared" si="35"/>
        <v>2008.9845226076686</v>
      </c>
      <c r="AE107" s="102">
        <v>6377</v>
      </c>
      <c r="AF107" s="103">
        <f>VLOOKUP($E107,'Population All (2014)'!$D$11:$H$187,AF$10,0)</f>
        <v>323684.77100000001</v>
      </c>
      <c r="AG107" s="104">
        <f t="shared" si="36"/>
        <v>1970.1266699383889</v>
      </c>
      <c r="AH107" s="102">
        <v>6396</v>
      </c>
      <c r="AI107" s="103">
        <f>VLOOKUP($E107,'Population All (2014)'!$D$11:$H$187,AI$10,0)</f>
        <v>323684.77100000001</v>
      </c>
      <c r="AJ107" s="104">
        <f t="shared" si="37"/>
        <v>1975.9965784735666</v>
      </c>
      <c r="AK107" s="102">
        <v>6441</v>
      </c>
      <c r="AL107" s="103">
        <f>VLOOKUP($E107,'Population All (2014)'!$D$11:$H$187,AL$10,0)</f>
        <v>323684.77100000001</v>
      </c>
      <c r="AM107" s="104">
        <f t="shared" si="38"/>
        <v>1989.8989934253038</v>
      </c>
      <c r="AN107" s="102">
        <v>6388</v>
      </c>
      <c r="AO107" s="103">
        <f>VLOOKUP($E107,'Population All (2014)'!$D$11:$H$187,AO$10,0)</f>
        <v>328076.196</v>
      </c>
      <c r="AP107" s="104">
        <f t="shared" si="39"/>
        <v>1947.1086527716261</v>
      </c>
      <c r="AQ107" s="84">
        <f t="shared" si="40"/>
        <v>138.50394574404049</v>
      </c>
      <c r="AR107" s="85">
        <f t="shared" si="41"/>
        <v>6.5684309387310874E-2</v>
      </c>
      <c r="AS107" s="105">
        <f t="shared" si="42"/>
        <v>11.739817070355684</v>
      </c>
      <c r="AT107" s="85">
        <f t="shared" si="43"/>
        <v>5.9236165237723628E-3</v>
      </c>
      <c r="AU107" s="84">
        <f t="shared" si="44"/>
        <v>100.58033783485303</v>
      </c>
      <c r="AV107" s="85">
        <f t="shared" si="45"/>
        <v>4.843564283361923E-2</v>
      </c>
      <c r="AW107" s="105">
        <f t="shared" si="46"/>
        <v>127.90221755598145</v>
      </c>
      <c r="AX107" s="85">
        <f t="shared" si="47"/>
        <v>6.0792951541850278E-2</v>
      </c>
      <c r="AY107" s="84">
        <f t="shared" si="48"/>
        <v>123.44540157683309</v>
      </c>
      <c r="AZ107" s="85">
        <f t="shared" si="49"/>
        <v>5.8412344844867688E-2</v>
      </c>
      <c r="BA107" s="105">
        <f t="shared" si="50"/>
        <v>35.528393765550391</v>
      </c>
      <c r="BB107" s="85">
        <f t="shared" si="51"/>
        <v>1.754118364856621E-2</v>
      </c>
      <c r="BC107" s="84">
        <f t="shared" si="52"/>
        <v>137.017819771007</v>
      </c>
      <c r="BD107" s="85">
        <f t="shared" si="53"/>
        <v>6.5743524481911758E-2</v>
      </c>
      <c r="BE107" s="105">
        <f t="shared" si="54"/>
        <v>61.875869836042511</v>
      </c>
      <c r="BF107" s="85">
        <f t="shared" si="55"/>
        <v>3.0799575178273364E-2</v>
      </c>
    </row>
    <row r="108" spans="2:58" s="40" customFormat="1" ht="16.5" customHeight="1">
      <c r="B108" s="63" t="s">
        <v>20</v>
      </c>
      <c r="C108" s="64" t="s">
        <v>30</v>
      </c>
      <c r="D108" s="66" t="s">
        <v>48</v>
      </c>
      <c r="E108" s="78" t="s">
        <v>205</v>
      </c>
      <c r="F108" s="79" t="s">
        <v>206</v>
      </c>
      <c r="G108" s="102">
        <v>34409</v>
      </c>
      <c r="H108" s="103">
        <f>VLOOKUP($E108,'Population All (2014)'!$D$11:$H$187,H$10,0)</f>
        <v>1184735</v>
      </c>
      <c r="I108" s="104">
        <f t="shared" si="28"/>
        <v>2904.3625789733569</v>
      </c>
      <c r="J108" s="102">
        <v>33300</v>
      </c>
      <c r="K108" s="103">
        <f>VLOOKUP($E108,'Population All (2014)'!$D$11:$H$187,K$10,0)</f>
        <v>1184735</v>
      </c>
      <c r="L108" s="104">
        <f t="shared" si="29"/>
        <v>2810.7551477756629</v>
      </c>
      <c r="M108" s="102">
        <v>36605</v>
      </c>
      <c r="N108" s="103">
        <f>VLOOKUP($E108,'Population All (2014)'!$D$11:$H$187,N$10,0)</f>
        <v>1184735</v>
      </c>
      <c r="O108" s="104">
        <f t="shared" si="30"/>
        <v>3089.7204860158604</v>
      </c>
      <c r="P108" s="102">
        <v>34928</v>
      </c>
      <c r="Q108" s="103">
        <f>VLOOKUP($E108,'Population All (2014)'!$D$11:$H$187,Q$10,0)</f>
        <v>1188319.1129999999</v>
      </c>
      <c r="R108" s="104">
        <f t="shared" si="31"/>
        <v>2939.277809966522</v>
      </c>
      <c r="S108" s="102">
        <v>33338</v>
      </c>
      <c r="T108" s="103">
        <f>VLOOKUP($E108,'Population All (2014)'!$D$11:$H$187,T$10,0)</f>
        <v>1188319.1129999999</v>
      </c>
      <c r="U108" s="104">
        <f t="shared" si="32"/>
        <v>2805.4753672888205</v>
      </c>
      <c r="V108" s="102">
        <v>32264</v>
      </c>
      <c r="W108" s="103">
        <f>VLOOKUP($E108,'Population All (2014)'!$D$11:$H$187,W$10,0)</f>
        <v>1188319.1129999999</v>
      </c>
      <c r="X108" s="104">
        <f t="shared" si="33"/>
        <v>2715.0956041216182</v>
      </c>
      <c r="Y108" s="102">
        <v>35501</v>
      </c>
      <c r="Z108" s="103">
        <f>VLOOKUP($E108,'Population All (2014)'!$D$11:$H$187,Z$10,0)</f>
        <v>1188319.1129999999</v>
      </c>
      <c r="AA108" s="104">
        <f t="shared" si="34"/>
        <v>2987.4971808182977</v>
      </c>
      <c r="AB108" s="102">
        <v>31993</v>
      </c>
      <c r="AC108" s="103">
        <f>VLOOKUP($E108,'Population All (2014)'!$D$11:$H$187,AC$10,0)</f>
        <v>1192177.5460000001</v>
      </c>
      <c r="AD108" s="104">
        <f t="shared" si="35"/>
        <v>2683.5767967064194</v>
      </c>
      <c r="AE108" s="102">
        <v>34045</v>
      </c>
      <c r="AF108" s="103">
        <f>VLOOKUP($E108,'Population All (2014)'!$D$11:$H$187,AF$10,0)</f>
        <v>1188319.1129999999</v>
      </c>
      <c r="AG108" s="104">
        <f t="shared" si="36"/>
        <v>2864.9711704165784</v>
      </c>
      <c r="AH108" s="102">
        <v>32350</v>
      </c>
      <c r="AI108" s="103">
        <f>VLOOKUP($E108,'Population All (2014)'!$D$11:$H$187,AI$10,0)</f>
        <v>1188319.1129999999</v>
      </c>
      <c r="AJ108" s="104">
        <f t="shared" si="37"/>
        <v>2722.3327173733678</v>
      </c>
      <c r="AK108" s="102">
        <v>34713</v>
      </c>
      <c r="AL108" s="103">
        <f>VLOOKUP($E108,'Population All (2014)'!$D$11:$H$187,AL$10,0)</f>
        <v>1188319.1129999999</v>
      </c>
      <c r="AM108" s="104">
        <f t="shared" si="38"/>
        <v>2921.1850268371477</v>
      </c>
      <c r="AN108" s="102">
        <v>35468</v>
      </c>
      <c r="AO108" s="103">
        <f>VLOOKUP($E108,'Population All (2014)'!$D$11:$H$187,AO$10,0)</f>
        <v>1192177.5460000001</v>
      </c>
      <c r="AP108" s="104">
        <f t="shared" si="39"/>
        <v>2975.0602264740187</v>
      </c>
      <c r="AQ108" s="84">
        <f t="shared" si="40"/>
        <v>39.391408556778515</v>
      </c>
      <c r="AR108" s="85">
        <f t="shared" si="41"/>
        <v>1.3562841238197853E-2</v>
      </c>
      <c r="AS108" s="105">
        <f t="shared" si="42"/>
        <v>-59.495803127757881</v>
      </c>
      <c r="AT108" s="85">
        <f t="shared" si="43"/>
        <v>-2.1207031015657768E-2</v>
      </c>
      <c r="AU108" s="84">
        <f t="shared" si="44"/>
        <v>88.422430402295049</v>
      </c>
      <c r="AV108" s="85">
        <f t="shared" si="45"/>
        <v>3.1458603027826736E-2</v>
      </c>
      <c r="AW108" s="105">
        <f t="shared" si="46"/>
        <v>-7.2371132517496335</v>
      </c>
      <c r="AX108" s="85">
        <f t="shared" si="47"/>
        <v>-2.6655095462433886E-3</v>
      </c>
      <c r="AY108" s="84">
        <f t="shared" si="48"/>
        <v>168.5354591787127</v>
      </c>
      <c r="AZ108" s="85">
        <f t="shared" si="49"/>
        <v>5.4547154003576605E-2</v>
      </c>
      <c r="BA108" s="105">
        <f t="shared" si="50"/>
        <v>66.312153981150004</v>
      </c>
      <c r="BB108" s="85">
        <f t="shared" si="51"/>
        <v>2.2196557843440913E-2</v>
      </c>
      <c r="BC108" s="84">
        <f t="shared" si="52"/>
        <v>-35.782416507496691</v>
      </c>
      <c r="BD108" s="85">
        <f t="shared" si="53"/>
        <v>-1.2173880395437766E-2</v>
      </c>
      <c r="BE108" s="105">
        <f t="shared" si="54"/>
        <v>-291.48342976759932</v>
      </c>
      <c r="BF108" s="85">
        <f t="shared" si="55"/>
        <v>-0.10861751008033005</v>
      </c>
    </row>
    <row r="109" spans="2:58" s="40" customFormat="1" ht="16.5" customHeight="1">
      <c r="B109" s="63" t="s">
        <v>20</v>
      </c>
      <c r="C109" s="64" t="s">
        <v>32</v>
      </c>
      <c r="D109" s="66" t="s">
        <v>46</v>
      </c>
      <c r="E109" s="78" t="s">
        <v>207</v>
      </c>
      <c r="F109" s="79" t="s">
        <v>208</v>
      </c>
      <c r="G109" s="102">
        <v>17399</v>
      </c>
      <c r="H109" s="103">
        <f>VLOOKUP($E109,'Population All (2014)'!$D$11:$H$187,H$10,0)</f>
        <v>766399</v>
      </c>
      <c r="I109" s="104">
        <f t="shared" si="28"/>
        <v>2270.2273880837524</v>
      </c>
      <c r="J109" s="102">
        <v>17278</v>
      </c>
      <c r="K109" s="103">
        <f>VLOOKUP($E109,'Population All (2014)'!$D$11:$H$187,K$10,0)</f>
        <v>766399</v>
      </c>
      <c r="L109" s="104">
        <f t="shared" si="29"/>
        <v>2254.439267274618</v>
      </c>
      <c r="M109" s="102">
        <v>18145</v>
      </c>
      <c r="N109" s="103">
        <f>VLOOKUP($E109,'Population All (2014)'!$D$11:$H$187,N$10,0)</f>
        <v>766399</v>
      </c>
      <c r="O109" s="104">
        <f t="shared" si="30"/>
        <v>2367.565719683872</v>
      </c>
      <c r="P109" s="102">
        <v>17158</v>
      </c>
      <c r="Q109" s="103">
        <f>VLOOKUP($E109,'Population All (2014)'!$D$11:$H$187,Q$10,0)</f>
        <v>773053.26399999997</v>
      </c>
      <c r="R109" s="104">
        <f t="shared" si="31"/>
        <v>2219.5107114896032</v>
      </c>
      <c r="S109" s="102">
        <v>16883</v>
      </c>
      <c r="T109" s="103">
        <f>VLOOKUP($E109,'Population All (2014)'!$D$11:$H$187,T$10,0)</f>
        <v>773053.26399999997</v>
      </c>
      <c r="U109" s="104">
        <f t="shared" si="32"/>
        <v>2183.9374835108388</v>
      </c>
      <c r="V109" s="102">
        <v>16583</v>
      </c>
      <c r="W109" s="103">
        <f>VLOOKUP($E109,'Population All (2014)'!$D$11:$H$187,W$10,0)</f>
        <v>773053.26399999997</v>
      </c>
      <c r="X109" s="104">
        <f t="shared" si="33"/>
        <v>2145.1303257158229</v>
      </c>
      <c r="Y109" s="102">
        <v>17259</v>
      </c>
      <c r="Z109" s="103">
        <f>VLOOKUP($E109,'Population All (2014)'!$D$11:$H$187,Z$10,0)</f>
        <v>773053.26399999997</v>
      </c>
      <c r="AA109" s="104">
        <f t="shared" si="34"/>
        <v>2232.5757879472585</v>
      </c>
      <c r="AB109" s="102">
        <v>16765</v>
      </c>
      <c r="AC109" s="103">
        <f>VLOOKUP($E109,'Population All (2014)'!$D$11:$H$187,AC$10,0)</f>
        <v>778979.571</v>
      </c>
      <c r="AD109" s="104">
        <f t="shared" si="35"/>
        <v>2152.1745401459316</v>
      </c>
      <c r="AE109" s="102">
        <v>17437</v>
      </c>
      <c r="AF109" s="103">
        <f>VLOOKUP($E109,'Population All (2014)'!$D$11:$H$187,AF$10,0)</f>
        <v>773053.26399999997</v>
      </c>
      <c r="AG109" s="104">
        <f t="shared" si="36"/>
        <v>2255.601368238968</v>
      </c>
      <c r="AH109" s="102">
        <v>17365</v>
      </c>
      <c r="AI109" s="103">
        <f>VLOOKUP($E109,'Population All (2014)'!$D$11:$H$187,AI$10,0)</f>
        <v>773053.26399999997</v>
      </c>
      <c r="AJ109" s="104">
        <f t="shared" si="37"/>
        <v>2246.2876503681641</v>
      </c>
      <c r="AK109" s="102">
        <v>19227</v>
      </c>
      <c r="AL109" s="103">
        <f>VLOOKUP($E109,'Population All (2014)'!$D$11:$H$187,AL$10,0)</f>
        <v>773053.26399999997</v>
      </c>
      <c r="AM109" s="104">
        <f t="shared" si="38"/>
        <v>2487.1507430825623</v>
      </c>
      <c r="AN109" s="102">
        <v>21097</v>
      </c>
      <c r="AO109" s="103">
        <f>VLOOKUP($E109,'Population All (2014)'!$D$11:$H$187,AO$10,0)</f>
        <v>778979.571</v>
      </c>
      <c r="AP109" s="104">
        <f t="shared" si="39"/>
        <v>2708.2866849662223</v>
      </c>
      <c r="AQ109" s="84">
        <f t="shared" si="40"/>
        <v>14.626019844784423</v>
      </c>
      <c r="AR109" s="85">
        <f t="shared" si="41"/>
        <v>6.4425351934151035E-3</v>
      </c>
      <c r="AS109" s="105">
        <f t="shared" si="42"/>
        <v>-71.663884728129233</v>
      </c>
      <c r="AT109" s="85">
        <f t="shared" si="43"/>
        <v>-3.2814073328199994E-2</v>
      </c>
      <c r="AU109" s="84">
        <f t="shared" si="44"/>
        <v>8.1516169064539099</v>
      </c>
      <c r="AV109" s="85">
        <f t="shared" si="45"/>
        <v>3.615806832671241E-3</v>
      </c>
      <c r="AW109" s="105">
        <f t="shared" si="46"/>
        <v>-101.15732465234123</v>
      </c>
      <c r="AX109" s="85">
        <f t="shared" si="47"/>
        <v>-4.7156726768377288E-2</v>
      </c>
      <c r="AY109" s="84">
        <f t="shared" si="48"/>
        <v>-119.58502339869028</v>
      </c>
      <c r="AZ109" s="85">
        <f t="shared" si="49"/>
        <v>-5.0509695424487654E-2</v>
      </c>
      <c r="BA109" s="105">
        <f t="shared" si="50"/>
        <v>-254.57495513530375</v>
      </c>
      <c r="BB109" s="85">
        <f t="shared" si="51"/>
        <v>-0.11402746393186171</v>
      </c>
      <c r="BC109" s="84">
        <f t="shared" si="52"/>
        <v>-488.77597347661913</v>
      </c>
      <c r="BD109" s="85">
        <f t="shared" si="53"/>
        <v>-0.22021789349625703</v>
      </c>
      <c r="BE109" s="105">
        <f t="shared" si="54"/>
        <v>-556.11214482029072</v>
      </c>
      <c r="BF109" s="85">
        <f t="shared" si="55"/>
        <v>-0.2583954667461974</v>
      </c>
    </row>
    <row r="110" spans="2:58" s="40" customFormat="1" ht="16.5" customHeight="1">
      <c r="B110" s="63" t="s">
        <v>22</v>
      </c>
      <c r="C110" s="64" t="s">
        <v>34</v>
      </c>
      <c r="D110" s="66" t="s">
        <v>58</v>
      </c>
      <c r="E110" s="78" t="s">
        <v>209</v>
      </c>
      <c r="F110" s="79" t="s">
        <v>210</v>
      </c>
      <c r="G110" s="102">
        <v>8252</v>
      </c>
      <c r="H110" s="103">
        <f>VLOOKUP($E110,'Population All (2014)'!$D$11:$H$187,H$10,0)</f>
        <v>337653</v>
      </c>
      <c r="I110" s="104">
        <f t="shared" si="28"/>
        <v>2443.9291225015031</v>
      </c>
      <c r="J110" s="102">
        <v>8447</v>
      </c>
      <c r="K110" s="103">
        <f>VLOOKUP($E110,'Population All (2014)'!$D$11:$H$187,K$10,0)</f>
        <v>337653</v>
      </c>
      <c r="L110" s="104">
        <f t="shared" si="29"/>
        <v>2501.6807195552828</v>
      </c>
      <c r="M110" s="102">
        <v>8670</v>
      </c>
      <c r="N110" s="103">
        <f>VLOOKUP($E110,'Population All (2014)'!$D$11:$H$187,N$10,0)</f>
        <v>337653</v>
      </c>
      <c r="O110" s="104">
        <f t="shared" si="30"/>
        <v>2567.7248536219136</v>
      </c>
      <c r="P110" s="102">
        <v>8215</v>
      </c>
      <c r="Q110" s="103">
        <f>VLOOKUP($E110,'Population All (2014)'!$D$11:$H$187,Q$10,0)</f>
        <v>342325.87099999998</v>
      </c>
      <c r="R110" s="104">
        <f t="shared" si="31"/>
        <v>2399.7601980833056</v>
      </c>
      <c r="S110" s="102">
        <v>7962</v>
      </c>
      <c r="T110" s="103">
        <f>VLOOKUP($E110,'Population All (2014)'!$D$11:$H$187,T$10,0)</f>
        <v>342325.87099999998</v>
      </c>
      <c r="U110" s="104">
        <f t="shared" si="32"/>
        <v>2325.8540106073374</v>
      </c>
      <c r="V110" s="102">
        <v>8151</v>
      </c>
      <c r="W110" s="103">
        <f>VLOOKUP($E110,'Population All (2014)'!$D$11:$H$187,W$10,0)</f>
        <v>342325.87099999998</v>
      </c>
      <c r="X110" s="104">
        <f t="shared" si="33"/>
        <v>2381.0645617257483</v>
      </c>
      <c r="Y110" s="102">
        <v>8370</v>
      </c>
      <c r="Z110" s="103">
        <f>VLOOKUP($E110,'Population All (2014)'!$D$11:$H$187,Z$10,0)</f>
        <v>342325.87099999998</v>
      </c>
      <c r="AA110" s="104">
        <f t="shared" si="34"/>
        <v>2445.0386923867641</v>
      </c>
      <c r="AB110" s="102">
        <v>8215</v>
      </c>
      <c r="AC110" s="103">
        <f>VLOOKUP($E110,'Population All (2014)'!$D$11:$H$187,AC$10,0)</f>
        <v>346103.78200000001</v>
      </c>
      <c r="AD110" s="104">
        <f t="shared" si="35"/>
        <v>2373.5655104745433</v>
      </c>
      <c r="AE110" s="102">
        <v>9471</v>
      </c>
      <c r="AF110" s="103">
        <f>VLOOKUP($E110,'Population All (2014)'!$D$11:$H$187,AF$10,0)</f>
        <v>342325.87099999998</v>
      </c>
      <c r="AG110" s="104">
        <f t="shared" si="36"/>
        <v>2766.6620616003634</v>
      </c>
      <c r="AH110" s="102">
        <v>8876</v>
      </c>
      <c r="AI110" s="103">
        <f>VLOOKUP($E110,'Population All (2014)'!$D$11:$H$187,AI$10,0)</f>
        <v>342325.87099999998</v>
      </c>
      <c r="AJ110" s="104">
        <f t="shared" si="37"/>
        <v>2592.8510673386995</v>
      </c>
      <c r="AK110" s="102">
        <v>9676</v>
      </c>
      <c r="AL110" s="103">
        <f>VLOOKUP($E110,'Population All (2014)'!$D$11:$H$187,AL$10,0)</f>
        <v>342325.87099999998</v>
      </c>
      <c r="AM110" s="104">
        <f t="shared" si="38"/>
        <v>2826.5465218081631</v>
      </c>
      <c r="AN110" s="102">
        <v>10199</v>
      </c>
      <c r="AO110" s="103">
        <f>VLOOKUP($E110,'Population All (2014)'!$D$11:$H$187,AO$10,0)</f>
        <v>346103.78200000001</v>
      </c>
      <c r="AP110" s="104">
        <f t="shared" si="39"/>
        <v>2946.8039733816026</v>
      </c>
      <c r="AQ110" s="84">
        <f t="shared" si="40"/>
        <v>-322.73293909886024</v>
      </c>
      <c r="AR110" s="85">
        <f t="shared" si="41"/>
        <v>-0.13205495041874388</v>
      </c>
      <c r="AS110" s="105">
        <f t="shared" si="42"/>
        <v>-440.80805099302597</v>
      </c>
      <c r="AT110" s="85">
        <f t="shared" si="43"/>
        <v>-0.18952524491333839</v>
      </c>
      <c r="AU110" s="84">
        <f t="shared" si="44"/>
        <v>-91.170347783416673</v>
      </c>
      <c r="AV110" s="85">
        <f t="shared" si="45"/>
        <v>-3.6443638499010292E-2</v>
      </c>
      <c r="AW110" s="105">
        <f t="shared" si="46"/>
        <v>-211.78650561295126</v>
      </c>
      <c r="AX110" s="85">
        <f t="shared" si="47"/>
        <v>-8.8946141577720433E-2</v>
      </c>
      <c r="AY110" s="84">
        <f t="shared" si="48"/>
        <v>-258.82166818624955</v>
      </c>
      <c r="AZ110" s="85">
        <f t="shared" si="49"/>
        <v>-0.10079805389629956</v>
      </c>
      <c r="BA110" s="105">
        <f t="shared" si="50"/>
        <v>-381.50782942139904</v>
      </c>
      <c r="BB110" s="85">
        <f t="shared" si="51"/>
        <v>-0.15603345280764616</v>
      </c>
      <c r="BC110" s="84">
        <f t="shared" si="52"/>
        <v>-547.04377529829708</v>
      </c>
      <c r="BD110" s="85">
        <f t="shared" si="53"/>
        <v>-0.22795768332820182</v>
      </c>
      <c r="BE110" s="105">
        <f t="shared" si="54"/>
        <v>-573.23846290705933</v>
      </c>
      <c r="BF110" s="85">
        <f t="shared" si="55"/>
        <v>-0.24150943396226407</v>
      </c>
    </row>
    <row r="111" spans="2:58" s="40" customFormat="1" ht="16.5" customHeight="1">
      <c r="B111" s="63" t="s">
        <v>22</v>
      </c>
      <c r="C111" s="64" t="s">
        <v>34</v>
      </c>
      <c r="D111" s="66" t="s">
        <v>58</v>
      </c>
      <c r="E111" s="78" t="s">
        <v>211</v>
      </c>
      <c r="F111" s="79" t="s">
        <v>212</v>
      </c>
      <c r="G111" s="102">
        <v>14413</v>
      </c>
      <c r="H111" s="103">
        <f>VLOOKUP($E111,'Population All (2014)'!$D$11:$H$187,H$10,0)</f>
        <v>667905</v>
      </c>
      <c r="I111" s="104">
        <f t="shared" si="28"/>
        <v>2157.9416234344703</v>
      </c>
      <c r="J111" s="102">
        <v>14724</v>
      </c>
      <c r="K111" s="103">
        <f>VLOOKUP($E111,'Population All (2014)'!$D$11:$H$187,K$10,0)</f>
        <v>667905</v>
      </c>
      <c r="L111" s="104">
        <f t="shared" si="29"/>
        <v>2204.505131717834</v>
      </c>
      <c r="M111" s="102">
        <v>14932</v>
      </c>
      <c r="N111" s="103">
        <f>VLOOKUP($E111,'Population All (2014)'!$D$11:$H$187,N$10,0)</f>
        <v>667905</v>
      </c>
      <c r="O111" s="104">
        <f t="shared" si="30"/>
        <v>2235.6472851678009</v>
      </c>
      <c r="P111" s="102">
        <v>14410</v>
      </c>
      <c r="Q111" s="103">
        <f>VLOOKUP($E111,'Population All (2014)'!$D$11:$H$187,Q$10,0)</f>
        <v>672679.98800000001</v>
      </c>
      <c r="R111" s="104">
        <f t="shared" si="31"/>
        <v>2142.1775966375262</v>
      </c>
      <c r="S111" s="102">
        <v>13909</v>
      </c>
      <c r="T111" s="103">
        <f>VLOOKUP($E111,'Population All (2014)'!$D$11:$H$187,T$10,0)</f>
        <v>672679.98800000001</v>
      </c>
      <c r="U111" s="104">
        <f t="shared" si="32"/>
        <v>2067.6993887322246</v>
      </c>
      <c r="V111" s="102">
        <v>14209</v>
      </c>
      <c r="W111" s="103">
        <f>VLOOKUP($E111,'Population All (2014)'!$D$11:$H$187,W$10,0)</f>
        <v>672679.98800000001</v>
      </c>
      <c r="X111" s="104">
        <f t="shared" si="33"/>
        <v>2112.2971180168365</v>
      </c>
      <c r="Y111" s="102">
        <v>14409</v>
      </c>
      <c r="Z111" s="103">
        <f>VLOOKUP($E111,'Population All (2014)'!$D$11:$H$187,Z$10,0)</f>
        <v>672679.98800000001</v>
      </c>
      <c r="AA111" s="104">
        <f t="shared" si="34"/>
        <v>2142.0289375399111</v>
      </c>
      <c r="AB111" s="102">
        <v>13810</v>
      </c>
      <c r="AC111" s="103">
        <f>VLOOKUP($E111,'Population All (2014)'!$D$11:$H$187,AC$10,0)</f>
        <v>677827.80200000003</v>
      </c>
      <c r="AD111" s="104">
        <f t="shared" si="35"/>
        <v>2037.3906114874881</v>
      </c>
      <c r="AE111" s="102">
        <v>15463</v>
      </c>
      <c r="AF111" s="103">
        <f>VLOOKUP($E111,'Population All (2014)'!$D$11:$H$187,AF$10,0)</f>
        <v>672679.98800000001</v>
      </c>
      <c r="AG111" s="104">
        <f t="shared" si="36"/>
        <v>2298.7156264265141</v>
      </c>
      <c r="AH111" s="102">
        <v>14792</v>
      </c>
      <c r="AI111" s="103">
        <f>VLOOKUP($E111,'Population All (2014)'!$D$11:$H$187,AI$10,0)</f>
        <v>672679.98800000001</v>
      </c>
      <c r="AJ111" s="104">
        <f t="shared" si="37"/>
        <v>2198.9653719265989</v>
      </c>
      <c r="AK111" s="102">
        <v>15400</v>
      </c>
      <c r="AL111" s="103">
        <f>VLOOKUP($E111,'Population All (2014)'!$D$11:$H$187,AL$10,0)</f>
        <v>672679.98800000001</v>
      </c>
      <c r="AM111" s="104">
        <f t="shared" si="38"/>
        <v>2289.3501032767454</v>
      </c>
      <c r="AN111" s="102">
        <v>15123</v>
      </c>
      <c r="AO111" s="103">
        <f>VLOOKUP($E111,'Population All (2014)'!$D$11:$H$187,AO$10,0)</f>
        <v>677827.80200000003</v>
      </c>
      <c r="AP111" s="104">
        <f t="shared" si="39"/>
        <v>2231.097626178514</v>
      </c>
      <c r="AQ111" s="84">
        <f t="shared" si="40"/>
        <v>-140.77400299204373</v>
      </c>
      <c r="AR111" s="85">
        <f t="shared" si="41"/>
        <v>-6.5235315665302829E-2</v>
      </c>
      <c r="AS111" s="105">
        <f t="shared" si="42"/>
        <v>-231.01623769428943</v>
      </c>
      <c r="AT111" s="85">
        <f t="shared" si="43"/>
        <v>-0.11172622043281309</v>
      </c>
      <c r="AU111" s="84">
        <f t="shared" si="44"/>
        <v>5.5397597912351557</v>
      </c>
      <c r="AV111" s="85">
        <f t="shared" si="45"/>
        <v>2.5129266934018723E-3</v>
      </c>
      <c r="AW111" s="105">
        <f t="shared" si="46"/>
        <v>-86.66825390976237</v>
      </c>
      <c r="AX111" s="85">
        <f t="shared" si="47"/>
        <v>-4.1030332887606373E-2</v>
      </c>
      <c r="AY111" s="84">
        <f t="shared" si="48"/>
        <v>-53.702818108944484</v>
      </c>
      <c r="AZ111" s="85">
        <f t="shared" si="49"/>
        <v>-2.4021149698000645E-2</v>
      </c>
      <c r="BA111" s="105">
        <f t="shared" si="50"/>
        <v>-147.32116573683425</v>
      </c>
      <c r="BB111" s="85">
        <f t="shared" si="51"/>
        <v>-6.8776459157470785E-2</v>
      </c>
      <c r="BC111" s="84">
        <f t="shared" si="52"/>
        <v>-88.920029540987798</v>
      </c>
      <c r="BD111" s="85">
        <f t="shared" si="53"/>
        <v>-4.1509177241215348E-2</v>
      </c>
      <c r="BE111" s="105">
        <f t="shared" si="54"/>
        <v>-193.70701469102596</v>
      </c>
      <c r="BF111" s="85">
        <f t="shared" si="55"/>
        <v>-9.5076031860970189E-2</v>
      </c>
    </row>
    <row r="112" spans="2:58" s="40" customFormat="1" ht="16.5" customHeight="1">
      <c r="B112" s="63" t="s">
        <v>24</v>
      </c>
      <c r="C112" s="64" t="s">
        <v>40</v>
      </c>
      <c r="D112" s="66" t="s">
        <v>70</v>
      </c>
      <c r="E112" s="78" t="s">
        <v>213</v>
      </c>
      <c r="F112" s="79" t="s">
        <v>214</v>
      </c>
      <c r="G112" s="102">
        <v>5734</v>
      </c>
      <c r="H112" s="103">
        <f>VLOOKUP($E112,'Population All (2014)'!$D$11:$H$187,H$10,0)</f>
        <v>291933</v>
      </c>
      <c r="I112" s="104">
        <f t="shared" si="28"/>
        <v>1964.1493082316833</v>
      </c>
      <c r="J112" s="102">
        <v>5871</v>
      </c>
      <c r="K112" s="103">
        <f>VLOOKUP($E112,'Population All (2014)'!$D$11:$H$187,K$10,0)</f>
        <v>291933</v>
      </c>
      <c r="L112" s="104">
        <f t="shared" si="29"/>
        <v>2011.0778843090707</v>
      </c>
      <c r="M112" s="102">
        <v>6057</v>
      </c>
      <c r="N112" s="103">
        <f>VLOOKUP($E112,'Population All (2014)'!$D$11:$H$187,N$10,0)</f>
        <v>291933</v>
      </c>
      <c r="O112" s="104">
        <f t="shared" si="30"/>
        <v>2074.7911335820204</v>
      </c>
      <c r="P112" s="102">
        <v>6142</v>
      </c>
      <c r="Q112" s="103">
        <f>VLOOKUP($E112,'Population All (2014)'!$D$11:$H$187,Q$10,0)</f>
        <v>296981.86499999999</v>
      </c>
      <c r="R112" s="104">
        <f t="shared" si="31"/>
        <v>2068.1397498800138</v>
      </c>
      <c r="S112" s="102">
        <v>5836</v>
      </c>
      <c r="T112" s="103">
        <f>VLOOKUP($E112,'Population All (2014)'!$D$11:$H$187,T$10,0)</f>
        <v>296981.86499999999</v>
      </c>
      <c r="U112" s="104">
        <f t="shared" si="32"/>
        <v>1965.1031553728039</v>
      </c>
      <c r="V112" s="102">
        <v>5966</v>
      </c>
      <c r="W112" s="103">
        <f>VLOOKUP($E112,'Population All (2014)'!$D$11:$H$187,W$10,0)</f>
        <v>296981.86499999999</v>
      </c>
      <c r="X112" s="104">
        <f t="shared" si="33"/>
        <v>2008.876871993514</v>
      </c>
      <c r="Y112" s="102">
        <v>6145</v>
      </c>
      <c r="Z112" s="103">
        <f>VLOOKUP($E112,'Population All (2014)'!$D$11:$H$187,Z$10,0)</f>
        <v>296981.86499999999</v>
      </c>
      <c r="AA112" s="104">
        <f t="shared" si="34"/>
        <v>2069.1499125712608</v>
      </c>
      <c r="AB112" s="102">
        <v>6234</v>
      </c>
      <c r="AC112" s="103">
        <f>VLOOKUP($E112,'Population All (2014)'!$D$11:$H$187,AC$10,0)</f>
        <v>301540.68</v>
      </c>
      <c r="AD112" s="104">
        <f t="shared" si="35"/>
        <v>2067.3827491534475</v>
      </c>
      <c r="AE112" s="102">
        <v>6063</v>
      </c>
      <c r="AF112" s="103">
        <f>VLOOKUP($E112,'Population All (2014)'!$D$11:$H$187,AF$10,0)</f>
        <v>296981.86499999999</v>
      </c>
      <c r="AG112" s="104">
        <f t="shared" si="36"/>
        <v>2041.5387990105053</v>
      </c>
      <c r="AH112" s="102">
        <v>5979</v>
      </c>
      <c r="AI112" s="103">
        <f>VLOOKUP($E112,'Population All (2014)'!$D$11:$H$187,AI$10,0)</f>
        <v>296981.86499999999</v>
      </c>
      <c r="AJ112" s="104">
        <f t="shared" si="37"/>
        <v>2013.254243655585</v>
      </c>
      <c r="AK112" s="102">
        <v>6438</v>
      </c>
      <c r="AL112" s="103">
        <f>VLOOKUP($E112,'Population All (2014)'!$D$11:$H$187,AL$10,0)</f>
        <v>296981.86499999999</v>
      </c>
      <c r="AM112" s="104">
        <f t="shared" si="38"/>
        <v>2167.8091354163998</v>
      </c>
      <c r="AN112" s="102">
        <v>6749</v>
      </c>
      <c r="AO112" s="103">
        <f>VLOOKUP($E112,'Population All (2014)'!$D$11:$H$187,AO$10,0)</f>
        <v>301540.68</v>
      </c>
      <c r="AP112" s="104">
        <f t="shared" si="39"/>
        <v>2238.1723089567886</v>
      </c>
      <c r="AQ112" s="84">
        <f t="shared" si="40"/>
        <v>-77.389490778821937</v>
      </c>
      <c r="AR112" s="85">
        <f t="shared" si="41"/>
        <v>-3.9401022343100493E-2</v>
      </c>
      <c r="AS112" s="105">
        <f t="shared" si="42"/>
        <v>-76.435643637701332</v>
      </c>
      <c r="AT112" s="85">
        <f t="shared" si="43"/>
        <v>-3.8896504455106104E-2</v>
      </c>
      <c r="AU112" s="84">
        <f t="shared" si="44"/>
        <v>-2.1763593465143458</v>
      </c>
      <c r="AV112" s="85">
        <f t="shared" si="45"/>
        <v>-1.0821855103150615E-3</v>
      </c>
      <c r="AW112" s="105">
        <f t="shared" si="46"/>
        <v>-4.3773716620710275</v>
      </c>
      <c r="AX112" s="85">
        <f t="shared" si="47"/>
        <v>-2.1790144150184436E-3</v>
      </c>
      <c r="AY112" s="84">
        <f t="shared" si="48"/>
        <v>-93.018001834379447</v>
      </c>
      <c r="AZ112" s="85">
        <f t="shared" si="49"/>
        <v>-4.4832465460650318E-2</v>
      </c>
      <c r="BA112" s="105">
        <f t="shared" si="50"/>
        <v>-98.659222845139084</v>
      </c>
      <c r="BB112" s="85">
        <f t="shared" si="51"/>
        <v>-4.7681041497152174E-2</v>
      </c>
      <c r="BC112" s="84">
        <f t="shared" si="52"/>
        <v>-170.03255907677476</v>
      </c>
      <c r="BD112" s="85">
        <f t="shared" si="53"/>
        <v>-8.2215217364609641E-2</v>
      </c>
      <c r="BE112" s="105">
        <f t="shared" si="54"/>
        <v>-170.78955980334104</v>
      </c>
      <c r="BF112" s="85">
        <f t="shared" si="55"/>
        <v>-8.2611485402630927E-2</v>
      </c>
    </row>
    <row r="113" spans="2:58" s="40" customFormat="1" ht="16.5" customHeight="1">
      <c r="B113" s="63" t="s">
        <v>22</v>
      </c>
      <c r="C113" s="64" t="s">
        <v>34</v>
      </c>
      <c r="D113" s="66" t="s">
        <v>58</v>
      </c>
      <c r="E113" s="78" t="s">
        <v>215</v>
      </c>
      <c r="F113" s="79" t="s">
        <v>216</v>
      </c>
      <c r="G113" s="102">
        <v>17973</v>
      </c>
      <c r="H113" s="103">
        <f>VLOOKUP($E113,'Population All (2014)'!$D$11:$H$187,H$10,0)</f>
        <v>731516</v>
      </c>
      <c r="I113" s="104">
        <f t="shared" si="28"/>
        <v>2456.9524111571041</v>
      </c>
      <c r="J113" s="102">
        <v>17626</v>
      </c>
      <c r="K113" s="103">
        <f>VLOOKUP($E113,'Population All (2014)'!$D$11:$H$187,K$10,0)</f>
        <v>731516</v>
      </c>
      <c r="L113" s="104">
        <f t="shared" si="29"/>
        <v>2409.5166749599462</v>
      </c>
      <c r="M113" s="102">
        <v>18507</v>
      </c>
      <c r="N113" s="103">
        <f>VLOOKUP($E113,'Population All (2014)'!$D$11:$H$187,N$10,0)</f>
        <v>731516</v>
      </c>
      <c r="O113" s="104">
        <f t="shared" si="30"/>
        <v>2529.9514979850064</v>
      </c>
      <c r="P113" s="102">
        <v>17658</v>
      </c>
      <c r="Q113" s="103">
        <f>VLOOKUP($E113,'Population All (2014)'!$D$11:$H$187,Q$10,0)</f>
        <v>736371.69299999997</v>
      </c>
      <c r="R113" s="104">
        <f t="shared" si="31"/>
        <v>2397.9737635026117</v>
      </c>
      <c r="S113" s="102">
        <v>17345</v>
      </c>
      <c r="T113" s="103">
        <f>VLOOKUP($E113,'Population All (2014)'!$D$11:$H$187,T$10,0)</f>
        <v>736371.69299999997</v>
      </c>
      <c r="U113" s="104">
        <f t="shared" si="32"/>
        <v>2355.4680557227775</v>
      </c>
      <c r="V113" s="102">
        <v>17008</v>
      </c>
      <c r="W113" s="103">
        <f>VLOOKUP($E113,'Population All (2014)'!$D$11:$H$187,W$10,0)</f>
        <v>736371.69299999997</v>
      </c>
      <c r="X113" s="104">
        <f t="shared" si="33"/>
        <v>2309.7031243432116</v>
      </c>
      <c r="Y113" s="102">
        <v>17862</v>
      </c>
      <c r="Z113" s="103">
        <f>VLOOKUP($E113,'Population All (2014)'!$D$11:$H$187,Z$10,0)</f>
        <v>736371.69299999997</v>
      </c>
      <c r="AA113" s="104">
        <f t="shared" si="34"/>
        <v>2425.6771641003315</v>
      </c>
      <c r="AB113" s="102">
        <v>17036</v>
      </c>
      <c r="AC113" s="103">
        <f>VLOOKUP($E113,'Population All (2014)'!$D$11:$H$187,AC$10,0)</f>
        <v>741408.07699999993</v>
      </c>
      <c r="AD113" s="104">
        <f t="shared" si="35"/>
        <v>2297.7899119920162</v>
      </c>
      <c r="AE113" s="102">
        <v>17984</v>
      </c>
      <c r="AF113" s="103">
        <f>VLOOKUP($E113,'Population All (2014)'!$D$11:$H$187,AF$10,0)</f>
        <v>736371.69299999997</v>
      </c>
      <c r="AG113" s="104">
        <f t="shared" si="36"/>
        <v>2442.2448840656348</v>
      </c>
      <c r="AH113" s="102">
        <v>18781</v>
      </c>
      <c r="AI113" s="103">
        <f>VLOOKUP($E113,'Population All (2014)'!$D$11:$H$187,AI$10,0)</f>
        <v>736371.69299999997</v>
      </c>
      <c r="AJ113" s="104">
        <f t="shared" si="37"/>
        <v>2550.478267773392</v>
      </c>
      <c r="AK113" s="102">
        <v>18791</v>
      </c>
      <c r="AL113" s="103">
        <f>VLOOKUP($E113,'Population All (2014)'!$D$11:$H$187,AL$10,0)</f>
        <v>736371.69299999997</v>
      </c>
      <c r="AM113" s="104">
        <f t="shared" si="38"/>
        <v>2551.8362776066137</v>
      </c>
      <c r="AN113" s="102">
        <v>18217</v>
      </c>
      <c r="AO113" s="103">
        <f>VLOOKUP($E113,'Population All (2014)'!$D$11:$H$187,AO$10,0)</f>
        <v>741408.07699999993</v>
      </c>
      <c r="AP113" s="104">
        <f t="shared" si="39"/>
        <v>2457.081405656173</v>
      </c>
      <c r="AQ113" s="84">
        <f t="shared" si="40"/>
        <v>14.707527091469274</v>
      </c>
      <c r="AR113" s="85">
        <f t="shared" si="41"/>
        <v>5.9860854547617182E-3</v>
      </c>
      <c r="AS113" s="105">
        <f t="shared" si="42"/>
        <v>-86.776828342857243</v>
      </c>
      <c r="AT113" s="85">
        <f t="shared" si="43"/>
        <v>-3.6840588065725093E-2</v>
      </c>
      <c r="AU113" s="84">
        <f t="shared" si="44"/>
        <v>-140.9615928134458</v>
      </c>
      <c r="AV113" s="85">
        <f t="shared" si="45"/>
        <v>-5.850202004341349E-2</v>
      </c>
      <c r="AW113" s="105">
        <f t="shared" si="46"/>
        <v>-240.77514343018038</v>
      </c>
      <c r="AX113" s="85">
        <f t="shared" si="47"/>
        <v>-0.10424506114769504</v>
      </c>
      <c r="AY113" s="84">
        <f t="shared" si="48"/>
        <v>-21.884779621607322</v>
      </c>
      <c r="AZ113" s="85">
        <f t="shared" si="49"/>
        <v>-8.6502763547196757E-3</v>
      </c>
      <c r="BA113" s="105">
        <f t="shared" si="50"/>
        <v>-126.15911350628221</v>
      </c>
      <c r="BB113" s="85">
        <f t="shared" si="51"/>
        <v>-5.2009853319897097E-2</v>
      </c>
      <c r="BC113" s="84">
        <f t="shared" si="52"/>
        <v>-59.107642153561301</v>
      </c>
      <c r="BD113" s="85">
        <f t="shared" si="53"/>
        <v>-2.4648994519116608E-2</v>
      </c>
      <c r="BE113" s="105">
        <f t="shared" si="54"/>
        <v>-159.29149366415686</v>
      </c>
      <c r="BF113" s="85">
        <f t="shared" si="55"/>
        <v>-6.9323784926039106E-2</v>
      </c>
    </row>
    <row r="114" spans="2:58" s="40" customFormat="1" ht="16.5" customHeight="1">
      <c r="B114" s="63" t="s">
        <v>20</v>
      </c>
      <c r="C114" s="64" t="s">
        <v>30</v>
      </c>
      <c r="D114" s="66" t="s">
        <v>52</v>
      </c>
      <c r="E114" s="78" t="s">
        <v>217</v>
      </c>
      <c r="F114" s="79" t="s">
        <v>218</v>
      </c>
      <c r="G114" s="102">
        <v>14212</v>
      </c>
      <c r="H114" s="103">
        <f>VLOOKUP($E114,'Population All (2014)'!$D$11:$H$187,H$10,0)</f>
        <v>473073</v>
      </c>
      <c r="I114" s="104">
        <f t="shared" si="28"/>
        <v>3004.1875144005257</v>
      </c>
      <c r="J114" s="102">
        <v>14114</v>
      </c>
      <c r="K114" s="103">
        <f>VLOOKUP($E114,'Population All (2014)'!$D$11:$H$187,K$10,0)</f>
        <v>473073</v>
      </c>
      <c r="L114" s="104">
        <f t="shared" si="29"/>
        <v>2983.4718954579948</v>
      </c>
      <c r="M114" s="102">
        <v>14791</v>
      </c>
      <c r="N114" s="103">
        <f>VLOOKUP($E114,'Population All (2014)'!$D$11:$H$187,N$10,0)</f>
        <v>473073</v>
      </c>
      <c r="O114" s="104">
        <f t="shared" si="30"/>
        <v>3126.5787732548679</v>
      </c>
      <c r="P114" s="102">
        <v>14151</v>
      </c>
      <c r="Q114" s="103">
        <f>VLOOKUP($E114,'Population All (2014)'!$D$11:$H$187,Q$10,0)</f>
        <v>476146.28</v>
      </c>
      <c r="R114" s="104">
        <f t="shared" si="31"/>
        <v>2971.985835949406</v>
      </c>
      <c r="S114" s="102">
        <v>15038</v>
      </c>
      <c r="T114" s="103">
        <f>VLOOKUP($E114,'Population All (2014)'!$D$11:$H$187,T$10,0)</f>
        <v>476146.28</v>
      </c>
      <c r="U114" s="104">
        <f t="shared" si="32"/>
        <v>3158.2731256453376</v>
      </c>
      <c r="V114" s="102">
        <v>14948</v>
      </c>
      <c r="W114" s="103">
        <f>VLOOKUP($E114,'Population All (2014)'!$D$11:$H$187,W$10,0)</f>
        <v>476146.28</v>
      </c>
      <c r="X114" s="104">
        <f t="shared" si="33"/>
        <v>3139.371371335716</v>
      </c>
      <c r="Y114" s="102">
        <v>15625</v>
      </c>
      <c r="Z114" s="103">
        <f>VLOOKUP($E114,'Population All (2014)'!$D$11:$H$187,Z$10,0)</f>
        <v>476146.28</v>
      </c>
      <c r="AA114" s="104">
        <f t="shared" si="34"/>
        <v>3281.5545676425322</v>
      </c>
      <c r="AB114" s="102">
        <v>15387</v>
      </c>
      <c r="AC114" s="103">
        <f>VLOOKUP($E114,'Population All (2014)'!$D$11:$H$187,AC$10,0)</f>
        <v>478793.38900000002</v>
      </c>
      <c r="AD114" s="104">
        <f t="shared" si="35"/>
        <v>3213.7035208729667</v>
      </c>
      <c r="AE114" s="102">
        <v>14434</v>
      </c>
      <c r="AF114" s="103">
        <f>VLOOKUP($E114,'Population All (2014)'!$D$11:$H$187,AF$10,0)</f>
        <v>476146.28</v>
      </c>
      <c r="AG114" s="104">
        <f t="shared" si="36"/>
        <v>3031.4213522785476</v>
      </c>
      <c r="AH114" s="102">
        <v>14265</v>
      </c>
      <c r="AI114" s="103">
        <f>VLOOKUP($E114,'Population All (2014)'!$D$11:$H$187,AI$10,0)</f>
        <v>476146.28</v>
      </c>
      <c r="AJ114" s="104">
        <f t="shared" si="37"/>
        <v>2995.928058074926</v>
      </c>
      <c r="AK114" s="102">
        <v>14981.965988532689</v>
      </c>
      <c r="AL114" s="103">
        <f>VLOOKUP($E114,'Population All (2014)'!$D$11:$H$187,AL$10,0)</f>
        <v>476146.28</v>
      </c>
      <c r="AM114" s="104">
        <f t="shared" si="38"/>
        <v>3146.5048910038081</v>
      </c>
      <c r="AN114" s="102">
        <v>14857</v>
      </c>
      <c r="AO114" s="103">
        <f>VLOOKUP($E114,'Population All (2014)'!$D$11:$H$187,AO$10,0)</f>
        <v>478793.38900000002</v>
      </c>
      <c r="AP114" s="104">
        <f t="shared" si="39"/>
        <v>3103.0085922928229</v>
      </c>
      <c r="AQ114" s="84">
        <f t="shared" si="40"/>
        <v>-27.233837878021859</v>
      </c>
      <c r="AR114" s="85">
        <f t="shared" si="41"/>
        <v>-9.0652922786866284E-3</v>
      </c>
      <c r="AS114" s="105">
        <f t="shared" si="42"/>
        <v>126.85177336678998</v>
      </c>
      <c r="AT114" s="85">
        <f t="shared" si="43"/>
        <v>4.0164915547280307E-2</v>
      </c>
      <c r="AU114" s="84">
        <f t="shared" si="44"/>
        <v>-12.456162616931124</v>
      </c>
      <c r="AV114" s="85">
        <f t="shared" si="45"/>
        <v>-4.1750561270224298E-3</v>
      </c>
      <c r="AW114" s="105">
        <f t="shared" si="46"/>
        <v>143.44331326079009</v>
      </c>
      <c r="AX114" s="85">
        <f t="shared" si="47"/>
        <v>4.569173133529561E-2</v>
      </c>
      <c r="AY114" s="84">
        <f t="shared" si="48"/>
        <v>-19.926117748940214</v>
      </c>
      <c r="AZ114" s="85">
        <f t="shared" si="49"/>
        <v>-6.3731379229561179E-3</v>
      </c>
      <c r="BA114" s="105">
        <f t="shared" si="50"/>
        <v>135.04967663872412</v>
      </c>
      <c r="BB114" s="85">
        <f t="shared" si="51"/>
        <v>4.1154176733908088E-2</v>
      </c>
      <c r="BC114" s="84">
        <f t="shared" si="52"/>
        <v>-131.02275634341686</v>
      </c>
      <c r="BD114" s="85">
        <f t="shared" si="53"/>
        <v>-4.4085928929591081E-2</v>
      </c>
      <c r="BE114" s="105">
        <f t="shared" si="54"/>
        <v>110.69492858014382</v>
      </c>
      <c r="BF114" s="85">
        <f t="shared" si="55"/>
        <v>3.4444661077532995E-2</v>
      </c>
    </row>
    <row r="115" spans="2:58" s="40" customFormat="1" ht="16.5" customHeight="1">
      <c r="B115" s="63" t="s">
        <v>22</v>
      </c>
      <c r="C115" s="64" t="s">
        <v>38</v>
      </c>
      <c r="D115" s="66" t="s">
        <v>58</v>
      </c>
      <c r="E115" s="78" t="s">
        <v>219</v>
      </c>
      <c r="F115" s="79" t="s">
        <v>220</v>
      </c>
      <c r="G115" s="102">
        <v>6127</v>
      </c>
      <c r="H115" s="103">
        <f>VLOOKUP($E115,'Population All (2014)'!$D$11:$H$187,H$10,0)</f>
        <v>210962</v>
      </c>
      <c r="I115" s="104">
        <f t="shared" si="28"/>
        <v>2904.3145210985863</v>
      </c>
      <c r="J115" s="102">
        <v>5961</v>
      </c>
      <c r="K115" s="103">
        <f>VLOOKUP($E115,'Population All (2014)'!$D$11:$H$187,K$10,0)</f>
        <v>210962</v>
      </c>
      <c r="L115" s="104">
        <f t="shared" si="29"/>
        <v>2825.6273641698504</v>
      </c>
      <c r="M115" s="102">
        <v>6325</v>
      </c>
      <c r="N115" s="103">
        <f>VLOOKUP($E115,'Population All (2014)'!$D$11:$H$187,N$10,0)</f>
        <v>210962</v>
      </c>
      <c r="O115" s="104">
        <f t="shared" si="30"/>
        <v>2998.1702865918983</v>
      </c>
      <c r="P115" s="102">
        <v>6020</v>
      </c>
      <c r="Q115" s="103">
        <f>VLOOKUP($E115,'Population All (2014)'!$D$11:$H$187,Q$10,0)</f>
        <v>214619.166</v>
      </c>
      <c r="R115" s="104">
        <f t="shared" si="31"/>
        <v>2804.968499411651</v>
      </c>
      <c r="S115" s="102">
        <v>5917</v>
      </c>
      <c r="T115" s="103">
        <f>VLOOKUP($E115,'Population All (2014)'!$D$11:$H$187,T$10,0)</f>
        <v>214619.166</v>
      </c>
      <c r="U115" s="104">
        <f t="shared" si="32"/>
        <v>2756.9765134582622</v>
      </c>
      <c r="V115" s="102">
        <v>5705</v>
      </c>
      <c r="W115" s="103">
        <f>VLOOKUP($E115,'Population All (2014)'!$D$11:$H$187,W$10,0)</f>
        <v>214619.166</v>
      </c>
      <c r="X115" s="104">
        <f t="shared" si="33"/>
        <v>2658.1968918842972</v>
      </c>
      <c r="Y115" s="102">
        <v>6054</v>
      </c>
      <c r="Z115" s="103">
        <f>VLOOKUP($E115,'Population All (2014)'!$D$11:$H$187,Z$10,0)</f>
        <v>214619.166</v>
      </c>
      <c r="AA115" s="104">
        <f t="shared" si="34"/>
        <v>2820.8105141923811</v>
      </c>
      <c r="AB115" s="102">
        <v>5957</v>
      </c>
      <c r="AC115" s="103">
        <f>VLOOKUP($E115,'Population All (2014)'!$D$11:$H$187,AC$10,0)</f>
        <v>217752.655</v>
      </c>
      <c r="AD115" s="104">
        <f t="shared" si="35"/>
        <v>2735.6727292257356</v>
      </c>
      <c r="AE115" s="102">
        <v>6227</v>
      </c>
      <c r="AF115" s="103">
        <f>VLOOKUP($E115,'Population All (2014)'!$D$11:$H$187,AF$10,0)</f>
        <v>214619.166</v>
      </c>
      <c r="AG115" s="104">
        <f t="shared" si="36"/>
        <v>2901.4184129296264</v>
      </c>
      <c r="AH115" s="102">
        <v>5957</v>
      </c>
      <c r="AI115" s="103">
        <f>VLOOKUP($E115,'Population All (2014)'!$D$11:$H$187,AI$10,0)</f>
        <v>214619.166</v>
      </c>
      <c r="AJ115" s="104">
        <f t="shared" si="37"/>
        <v>2775.6141779061804</v>
      </c>
      <c r="AK115" s="102">
        <v>6504</v>
      </c>
      <c r="AL115" s="103">
        <f>VLOOKUP($E115,'Population All (2014)'!$D$11:$H$187,AL$10,0)</f>
        <v>214619.166</v>
      </c>
      <c r="AM115" s="104">
        <f t="shared" si="38"/>
        <v>3030.4842392314581</v>
      </c>
      <c r="AN115" s="102">
        <v>6471</v>
      </c>
      <c r="AO115" s="103">
        <f>VLOOKUP($E115,'Population All (2014)'!$D$11:$H$187,AO$10,0)</f>
        <v>217752.655</v>
      </c>
      <c r="AP115" s="104">
        <f t="shared" si="39"/>
        <v>2971.7203677723242</v>
      </c>
      <c r="AQ115" s="84">
        <f t="shared" si="40"/>
        <v>2.8961081689599268</v>
      </c>
      <c r="AR115" s="85">
        <f t="shared" si="41"/>
        <v>9.9717442719132396E-4</v>
      </c>
      <c r="AS115" s="105">
        <f t="shared" si="42"/>
        <v>-144.4418994713642</v>
      </c>
      <c r="AT115" s="85">
        <f t="shared" si="43"/>
        <v>-5.2391414568193385E-2</v>
      </c>
      <c r="AU115" s="84">
        <f t="shared" si="44"/>
        <v>50.013186263669922</v>
      </c>
      <c r="AV115" s="85">
        <f t="shared" si="45"/>
        <v>1.7699852039181906E-2</v>
      </c>
      <c r="AW115" s="105">
        <f t="shared" si="46"/>
        <v>-117.41728602188323</v>
      </c>
      <c r="AX115" s="85">
        <f t="shared" si="47"/>
        <v>-4.4171779141104359E-2</v>
      </c>
      <c r="AY115" s="84">
        <f t="shared" si="48"/>
        <v>-32.31395263955983</v>
      </c>
      <c r="AZ115" s="85">
        <f t="shared" si="49"/>
        <v>-1.0777891030429755E-2</v>
      </c>
      <c r="BA115" s="105">
        <f t="shared" si="50"/>
        <v>-209.673725039077</v>
      </c>
      <c r="BB115" s="85">
        <f t="shared" si="51"/>
        <v>-7.4331020812685861E-2</v>
      </c>
      <c r="BC115" s="84">
        <f t="shared" si="52"/>
        <v>-166.75186836067314</v>
      </c>
      <c r="BD115" s="85">
        <f t="shared" si="53"/>
        <v>-5.9448749030746602E-2</v>
      </c>
      <c r="BE115" s="105">
        <f t="shared" si="54"/>
        <v>-236.04763854658859</v>
      </c>
      <c r="BF115" s="85">
        <f t="shared" si="55"/>
        <v>-8.6285042806781939E-2</v>
      </c>
    </row>
    <row r="116" spans="2:58" s="40" customFormat="1" ht="16.5" customHeight="1">
      <c r="B116" s="63" t="s">
        <v>20</v>
      </c>
      <c r="C116" s="64" t="s">
        <v>30</v>
      </c>
      <c r="D116" s="66" t="s">
        <v>48</v>
      </c>
      <c r="E116" s="78" t="s">
        <v>221</v>
      </c>
      <c r="F116" s="79" t="s">
        <v>222</v>
      </c>
      <c r="G116" s="102">
        <v>16050</v>
      </c>
      <c r="H116" s="103">
        <f>VLOOKUP($E116,'Population All (2014)'!$D$11:$H$187,H$10,0)</f>
        <v>520215</v>
      </c>
      <c r="I116" s="104">
        <f t="shared" si="28"/>
        <v>3085.2628240246822</v>
      </c>
      <c r="J116" s="102">
        <v>15660</v>
      </c>
      <c r="K116" s="103">
        <f>VLOOKUP($E116,'Population All (2014)'!$D$11:$H$187,K$10,0)</f>
        <v>520215</v>
      </c>
      <c r="L116" s="104">
        <f t="shared" si="29"/>
        <v>3010.2938208240821</v>
      </c>
      <c r="M116" s="102">
        <v>16569</v>
      </c>
      <c r="N116" s="103">
        <f>VLOOKUP($E116,'Population All (2014)'!$D$11:$H$187,N$10,0)</f>
        <v>520215</v>
      </c>
      <c r="O116" s="104">
        <f t="shared" si="30"/>
        <v>3185.0292667454801</v>
      </c>
      <c r="P116" s="102">
        <v>15810</v>
      </c>
      <c r="Q116" s="103">
        <f>VLOOKUP($E116,'Population All (2014)'!$D$11:$H$187,Q$10,0)</f>
        <v>528374.277</v>
      </c>
      <c r="R116" s="104">
        <f t="shared" si="31"/>
        <v>2992.1971390745807</v>
      </c>
      <c r="S116" s="102">
        <v>15489</v>
      </c>
      <c r="T116" s="103">
        <f>VLOOKUP($E116,'Population All (2014)'!$D$11:$H$187,T$10,0)</f>
        <v>528374.277</v>
      </c>
      <c r="U116" s="104">
        <f t="shared" si="32"/>
        <v>2931.4447493438443</v>
      </c>
      <c r="V116" s="102">
        <v>15112</v>
      </c>
      <c r="W116" s="103">
        <f>VLOOKUP($E116,'Population All (2014)'!$D$11:$H$187,W$10,0)</f>
        <v>528374.277</v>
      </c>
      <c r="X116" s="104">
        <f t="shared" si="33"/>
        <v>2860.0938118719205</v>
      </c>
      <c r="Y116" s="102">
        <v>15989</v>
      </c>
      <c r="Z116" s="103">
        <f>VLOOKUP($E116,'Population All (2014)'!$D$11:$H$187,Z$10,0)</f>
        <v>528374.277</v>
      </c>
      <c r="AA116" s="104">
        <f t="shared" si="34"/>
        <v>3026.0746398901624</v>
      </c>
      <c r="AB116" s="102">
        <v>15810</v>
      </c>
      <c r="AC116" s="103">
        <f>VLOOKUP($E116,'Population All (2014)'!$D$11:$H$187,AC$10,0)</f>
        <v>534938.42200000002</v>
      </c>
      <c r="AD116" s="104">
        <f t="shared" si="35"/>
        <v>2955.4803599431862</v>
      </c>
      <c r="AE116" s="102">
        <v>15838</v>
      </c>
      <c r="AF116" s="103">
        <f>VLOOKUP($E116,'Population All (2014)'!$D$11:$H$187,AF$10,0)</f>
        <v>528374.277</v>
      </c>
      <c r="AG116" s="104">
        <f t="shared" si="36"/>
        <v>2997.4964129451746</v>
      </c>
      <c r="AH116" s="102">
        <v>15630</v>
      </c>
      <c r="AI116" s="103">
        <f>VLOOKUP($E116,'Population All (2014)'!$D$11:$H$187,AI$10,0)</f>
        <v>528374.277</v>
      </c>
      <c r="AJ116" s="104">
        <f t="shared" si="37"/>
        <v>2958.1303784779061</v>
      </c>
      <c r="AK116" s="102">
        <v>16722</v>
      </c>
      <c r="AL116" s="103">
        <f>VLOOKUP($E116,'Population All (2014)'!$D$11:$H$187,AL$10,0)</f>
        <v>528374.277</v>
      </c>
      <c r="AM116" s="104">
        <f t="shared" si="38"/>
        <v>3164.8020594310647</v>
      </c>
      <c r="AN116" s="102">
        <v>15564</v>
      </c>
      <c r="AO116" s="103">
        <f>VLOOKUP($E116,'Population All (2014)'!$D$11:$H$187,AO$10,0)</f>
        <v>534938.42200000002</v>
      </c>
      <c r="AP116" s="104">
        <f t="shared" si="39"/>
        <v>2909.4937585171251</v>
      </c>
      <c r="AQ116" s="84">
        <f t="shared" si="40"/>
        <v>87.766411079507634</v>
      </c>
      <c r="AR116" s="85">
        <f t="shared" si="41"/>
        <v>2.8446980398583215E-2</v>
      </c>
      <c r="AS116" s="105">
        <f t="shared" si="42"/>
        <v>-66.051663601330347</v>
      </c>
      <c r="AT116" s="85">
        <f t="shared" si="43"/>
        <v>-2.2532119568726285E-2</v>
      </c>
      <c r="AU116" s="84">
        <f t="shared" si="44"/>
        <v>52.163442346175998</v>
      </c>
      <c r="AV116" s="85">
        <f t="shared" si="45"/>
        <v>1.7328355785514653E-2</v>
      </c>
      <c r="AW116" s="105">
        <f t="shared" si="46"/>
        <v>-98.036566605985627</v>
      </c>
      <c r="AX116" s="85">
        <f t="shared" si="47"/>
        <v>-3.4277395447326629E-2</v>
      </c>
      <c r="AY116" s="84">
        <f t="shared" si="48"/>
        <v>20.227207314415409</v>
      </c>
      <c r="AZ116" s="85">
        <f t="shared" si="49"/>
        <v>6.3507131710233648E-3</v>
      </c>
      <c r="BA116" s="105">
        <f t="shared" si="50"/>
        <v>-138.72741954090225</v>
      </c>
      <c r="BB116" s="85">
        <f t="shared" si="51"/>
        <v>-4.5844017762211454E-2</v>
      </c>
      <c r="BC116" s="84">
        <f t="shared" si="52"/>
        <v>82.703380557455603</v>
      </c>
      <c r="BD116" s="85">
        <f t="shared" si="53"/>
        <v>2.7639683053448109E-2</v>
      </c>
      <c r="BE116" s="105">
        <f t="shared" si="54"/>
        <v>45.986601426061043</v>
      </c>
      <c r="BF116" s="85">
        <f t="shared" si="55"/>
        <v>1.5559772296015208E-2</v>
      </c>
    </row>
    <row r="117" spans="2:58" s="40" customFormat="1" ht="16.5" customHeight="1">
      <c r="B117" s="63" t="s">
        <v>26</v>
      </c>
      <c r="C117" s="64" t="s">
        <v>42</v>
      </c>
      <c r="D117" s="66" t="s">
        <v>64</v>
      </c>
      <c r="E117" s="78" t="s">
        <v>223</v>
      </c>
      <c r="F117" s="79" t="s">
        <v>224</v>
      </c>
      <c r="G117" s="102">
        <v>5889</v>
      </c>
      <c r="H117" s="103">
        <f>VLOOKUP($E117,'Population All (2014)'!$D$11:$H$187,H$10,0)</f>
        <v>274015</v>
      </c>
      <c r="I117" s="104">
        <f t="shared" si="28"/>
        <v>2149.1524186632118</v>
      </c>
      <c r="J117" s="102">
        <v>5807</v>
      </c>
      <c r="K117" s="103">
        <f>VLOOKUP($E117,'Population All (2014)'!$D$11:$H$187,K$10,0)</f>
        <v>274015</v>
      </c>
      <c r="L117" s="104">
        <f t="shared" si="29"/>
        <v>2119.2270496140723</v>
      </c>
      <c r="M117" s="102">
        <v>6282</v>
      </c>
      <c r="N117" s="103">
        <f>VLOOKUP($E117,'Population All (2014)'!$D$11:$H$187,N$10,0)</f>
        <v>274015</v>
      </c>
      <c r="O117" s="104">
        <f t="shared" si="30"/>
        <v>2292.5752239840886</v>
      </c>
      <c r="P117" s="102">
        <v>6212</v>
      </c>
      <c r="Q117" s="103">
        <f>VLOOKUP($E117,'Population All (2014)'!$D$11:$H$187,Q$10,0)</f>
        <v>276811.67800000001</v>
      </c>
      <c r="R117" s="104">
        <f t="shared" si="31"/>
        <v>2244.1249751031096</v>
      </c>
      <c r="S117" s="102">
        <v>5842</v>
      </c>
      <c r="T117" s="103">
        <f>VLOOKUP($E117,'Population All (2014)'!$D$11:$H$187,T$10,0)</f>
        <v>276811.67800000001</v>
      </c>
      <c r="U117" s="104">
        <f t="shared" si="32"/>
        <v>2110.4600941005097</v>
      </c>
      <c r="V117" s="102">
        <v>5761</v>
      </c>
      <c r="W117" s="103">
        <f>VLOOKUP($E117,'Population All (2014)'!$D$11:$H$187,W$10,0)</f>
        <v>276811.67800000001</v>
      </c>
      <c r="X117" s="104">
        <f t="shared" si="33"/>
        <v>2081.1983228539948</v>
      </c>
      <c r="Y117" s="102">
        <v>6232</v>
      </c>
      <c r="Z117" s="103">
        <f>VLOOKUP($E117,'Population All (2014)'!$D$11:$H$187,Z$10,0)</f>
        <v>276811.67800000001</v>
      </c>
      <c r="AA117" s="104">
        <f t="shared" si="34"/>
        <v>2251.3501038059526</v>
      </c>
      <c r="AB117" s="102">
        <v>6212</v>
      </c>
      <c r="AC117" s="103">
        <f>VLOOKUP($E117,'Population All (2014)'!$D$11:$H$187,AC$10,0)</f>
        <v>279602.27899999998</v>
      </c>
      <c r="AD117" s="104">
        <f t="shared" si="35"/>
        <v>2221.7272413577143</v>
      </c>
      <c r="AE117" s="102">
        <v>6609</v>
      </c>
      <c r="AF117" s="103">
        <f>VLOOKUP($E117,'Population All (2014)'!$D$11:$H$187,AF$10,0)</f>
        <v>276811.67800000001</v>
      </c>
      <c r="AG117" s="104">
        <f t="shared" si="36"/>
        <v>2387.5437798545481</v>
      </c>
      <c r="AH117" s="102">
        <v>6976</v>
      </c>
      <c r="AI117" s="103">
        <f>VLOOKUP($E117,'Population All (2014)'!$D$11:$H$187,AI$10,0)</f>
        <v>276811.67800000001</v>
      </c>
      <c r="AJ117" s="104">
        <f t="shared" si="37"/>
        <v>2520.1248915517212</v>
      </c>
      <c r="AK117" s="102">
        <v>7469</v>
      </c>
      <c r="AL117" s="103">
        <f>VLOOKUP($E117,'Population All (2014)'!$D$11:$H$187,AL$10,0)</f>
        <v>276811.67800000001</v>
      </c>
      <c r="AM117" s="104">
        <f t="shared" si="38"/>
        <v>2698.2243140768069</v>
      </c>
      <c r="AN117" s="102">
        <v>6768</v>
      </c>
      <c r="AO117" s="103">
        <f>VLOOKUP($E117,'Population All (2014)'!$D$11:$H$187,AO$10,0)</f>
        <v>279602.27899999998</v>
      </c>
      <c r="AP117" s="104">
        <f t="shared" si="39"/>
        <v>2420.5811283820044</v>
      </c>
      <c r="AQ117" s="84">
        <f t="shared" si="40"/>
        <v>-238.39136119133627</v>
      </c>
      <c r="AR117" s="85">
        <f t="shared" si="41"/>
        <v>-0.11092343154498897</v>
      </c>
      <c r="AS117" s="105">
        <f t="shared" si="42"/>
        <v>-277.08368575403847</v>
      </c>
      <c r="AT117" s="85">
        <f t="shared" si="43"/>
        <v>-0.13129065388565575</v>
      </c>
      <c r="AU117" s="84">
        <f t="shared" si="44"/>
        <v>-400.89784193764899</v>
      </c>
      <c r="AV117" s="85">
        <f t="shared" si="45"/>
        <v>-0.18917172749878575</v>
      </c>
      <c r="AW117" s="105">
        <f t="shared" si="46"/>
        <v>-438.92656869772645</v>
      </c>
      <c r="AX117" s="85">
        <f t="shared" si="47"/>
        <v>-0.21090088526297504</v>
      </c>
      <c r="AY117" s="84">
        <f t="shared" si="48"/>
        <v>-405.64909009271832</v>
      </c>
      <c r="AZ117" s="85">
        <f t="shared" si="49"/>
        <v>-0.17694036202126107</v>
      </c>
      <c r="BA117" s="105">
        <f t="shared" si="50"/>
        <v>-446.87421027085429</v>
      </c>
      <c r="BB117" s="85">
        <f t="shared" si="51"/>
        <v>-0.1984916559691913</v>
      </c>
      <c r="BC117" s="84">
        <f t="shared" si="52"/>
        <v>-176.45615327889482</v>
      </c>
      <c r="BD117" s="85">
        <f t="shared" si="53"/>
        <v>-7.8630270255241594E-2</v>
      </c>
      <c r="BE117" s="105">
        <f t="shared" si="54"/>
        <v>-198.85388702429009</v>
      </c>
      <c r="BF117" s="85">
        <f t="shared" si="55"/>
        <v>-8.9504185447520992E-2</v>
      </c>
    </row>
    <row r="118" spans="2:58" s="40" customFormat="1" ht="16.5" customHeight="1">
      <c r="B118" s="63" t="s">
        <v>24</v>
      </c>
      <c r="C118" s="64" t="s">
        <v>40</v>
      </c>
      <c r="D118" s="66" t="s">
        <v>70</v>
      </c>
      <c r="E118" s="78" t="s">
        <v>225</v>
      </c>
      <c r="F118" s="79" t="s">
        <v>226</v>
      </c>
      <c r="G118" s="102">
        <v>4320</v>
      </c>
      <c r="H118" s="103">
        <f>VLOOKUP($E118,'Population All (2014)'!$D$11:$H$187,H$10,0)</f>
        <v>203515</v>
      </c>
      <c r="I118" s="104">
        <f t="shared" si="28"/>
        <v>2122.6936589440584</v>
      </c>
      <c r="J118" s="102">
        <v>4404</v>
      </c>
      <c r="K118" s="103">
        <f>VLOOKUP($E118,'Population All (2014)'!$D$11:$H$187,K$10,0)</f>
        <v>203515</v>
      </c>
      <c r="L118" s="104">
        <f t="shared" si="29"/>
        <v>2163.9682578679704</v>
      </c>
      <c r="M118" s="102">
        <v>4495</v>
      </c>
      <c r="N118" s="103">
        <f>VLOOKUP($E118,'Population All (2014)'!$D$11:$H$187,N$10,0)</f>
        <v>203515</v>
      </c>
      <c r="O118" s="104">
        <f t="shared" si="30"/>
        <v>2208.6824067022089</v>
      </c>
      <c r="P118" s="102">
        <v>4184</v>
      </c>
      <c r="Q118" s="103">
        <f>VLOOKUP($E118,'Population All (2014)'!$D$11:$H$187,Q$10,0)</f>
        <v>206331.51699999999</v>
      </c>
      <c r="R118" s="104">
        <f t="shared" si="31"/>
        <v>2027.8046034043359</v>
      </c>
      <c r="S118" s="102">
        <v>4556</v>
      </c>
      <c r="T118" s="103">
        <f>VLOOKUP($E118,'Population All (2014)'!$D$11:$H$187,T$10,0)</f>
        <v>206331.51699999999</v>
      </c>
      <c r="U118" s="104">
        <f t="shared" si="32"/>
        <v>2208.0969821008975</v>
      </c>
      <c r="V118" s="102">
        <v>4403</v>
      </c>
      <c r="W118" s="103">
        <f>VLOOKUP($E118,'Population All (2014)'!$D$11:$H$187,W$10,0)</f>
        <v>206331.51699999999</v>
      </c>
      <c r="X118" s="104">
        <f t="shared" si="33"/>
        <v>2133.9444715079567</v>
      </c>
      <c r="Y118" s="102">
        <v>4494</v>
      </c>
      <c r="Z118" s="103">
        <f>VLOOKUP($E118,'Population All (2014)'!$D$11:$H$187,Z$10,0)</f>
        <v>206331.51699999999</v>
      </c>
      <c r="AA118" s="104">
        <f t="shared" si="34"/>
        <v>2178.0482523181372</v>
      </c>
      <c r="AB118" s="102">
        <v>4138</v>
      </c>
      <c r="AC118" s="103">
        <f>VLOOKUP($E118,'Population All (2014)'!$D$11:$H$187,AC$10,0)</f>
        <v>208815.601</v>
      </c>
      <c r="AD118" s="104">
        <f t="shared" si="35"/>
        <v>1981.6527022806119</v>
      </c>
      <c r="AE118" s="102">
        <v>4365</v>
      </c>
      <c r="AF118" s="103">
        <f>VLOOKUP($E118,'Population All (2014)'!$D$11:$H$187,AF$10,0)</f>
        <v>206331.51699999999</v>
      </c>
      <c r="AG118" s="104">
        <f t="shared" si="36"/>
        <v>2115.5275080927167</v>
      </c>
      <c r="AH118" s="102">
        <v>4138</v>
      </c>
      <c r="AI118" s="103">
        <f>VLOOKUP($E118,'Population All (2014)'!$D$11:$H$187,AI$10,0)</f>
        <v>206331.51699999999</v>
      </c>
      <c r="AJ118" s="104">
        <f t="shared" si="37"/>
        <v>2005.5103845332558</v>
      </c>
      <c r="AK118" s="102">
        <v>4400</v>
      </c>
      <c r="AL118" s="103">
        <f>VLOOKUP($E118,'Population All (2014)'!$D$11:$H$187,AL$10,0)</f>
        <v>206331.51699999999</v>
      </c>
      <c r="AM118" s="104">
        <f t="shared" si="38"/>
        <v>2132.4905007120169</v>
      </c>
      <c r="AN118" s="102">
        <v>4352</v>
      </c>
      <c r="AO118" s="103">
        <f>VLOOKUP($E118,'Population All (2014)'!$D$11:$H$187,AO$10,0)</f>
        <v>208815.601</v>
      </c>
      <c r="AP118" s="104">
        <f t="shared" si="39"/>
        <v>2084.1354664874875</v>
      </c>
      <c r="AQ118" s="84">
        <f t="shared" si="40"/>
        <v>7.1661508513416265</v>
      </c>
      <c r="AR118" s="85">
        <f t="shared" si="41"/>
        <v>3.3759703484046088E-3</v>
      </c>
      <c r="AS118" s="105">
        <f t="shared" si="42"/>
        <v>92.569474008180805</v>
      </c>
      <c r="AT118" s="85">
        <f t="shared" si="43"/>
        <v>4.192273924495174E-2</v>
      </c>
      <c r="AU118" s="84">
        <f t="shared" si="44"/>
        <v>158.45787333471458</v>
      </c>
      <c r="AV118" s="85">
        <f t="shared" si="45"/>
        <v>7.322559966329345E-2</v>
      </c>
      <c r="AW118" s="105">
        <f t="shared" si="46"/>
        <v>128.4340869747009</v>
      </c>
      <c r="AX118" s="85">
        <f t="shared" si="47"/>
        <v>6.0186236656824849E-2</v>
      </c>
      <c r="AY118" s="84">
        <f t="shared" si="48"/>
        <v>76.191905990192026</v>
      </c>
      <c r="AZ118" s="85">
        <f t="shared" si="49"/>
        <v>3.4496542263835216E-2</v>
      </c>
      <c r="BA118" s="105">
        <f t="shared" si="50"/>
        <v>45.557751606120291</v>
      </c>
      <c r="BB118" s="85">
        <f t="shared" si="51"/>
        <v>2.0916777926123689E-2</v>
      </c>
      <c r="BC118" s="84">
        <f t="shared" si="52"/>
        <v>-56.330863083151598</v>
      </c>
      <c r="BD118" s="85">
        <f t="shared" si="53"/>
        <v>-2.7779236218608908E-2</v>
      </c>
      <c r="BE118" s="105">
        <f t="shared" si="54"/>
        <v>-102.48276420687557</v>
      </c>
      <c r="BF118" s="85">
        <f t="shared" si="55"/>
        <v>-5.1715804736587746E-2</v>
      </c>
    </row>
    <row r="119" spans="2:58" s="40" customFormat="1" ht="16.5" customHeight="1">
      <c r="B119" s="63" t="s">
        <v>20</v>
      </c>
      <c r="C119" s="64" t="s">
        <v>28</v>
      </c>
      <c r="D119" s="66" t="s">
        <v>50</v>
      </c>
      <c r="E119" s="78" t="s">
        <v>227</v>
      </c>
      <c r="F119" s="79" t="s">
        <v>228</v>
      </c>
      <c r="G119" s="102">
        <v>4197</v>
      </c>
      <c r="H119" s="103">
        <f>VLOOKUP($E119,'Population All (2014)'!$D$11:$H$187,H$10,0)</f>
        <v>139119</v>
      </c>
      <c r="I119" s="104">
        <f t="shared" si="28"/>
        <v>3016.8416966769455</v>
      </c>
      <c r="J119" s="102">
        <v>3924</v>
      </c>
      <c r="K119" s="103">
        <f>VLOOKUP($E119,'Population All (2014)'!$D$11:$H$187,K$10,0)</f>
        <v>139119</v>
      </c>
      <c r="L119" s="104">
        <f t="shared" si="29"/>
        <v>2820.6068186229058</v>
      </c>
      <c r="M119" s="102">
        <v>4079</v>
      </c>
      <c r="N119" s="103">
        <f>VLOOKUP($E119,'Population All (2014)'!$D$11:$H$187,N$10,0)</f>
        <v>139119</v>
      </c>
      <c r="O119" s="104">
        <f t="shared" si="30"/>
        <v>2932.0222255766648</v>
      </c>
      <c r="P119" s="102">
        <v>3782</v>
      </c>
      <c r="Q119" s="103">
        <f>VLOOKUP($E119,'Population All (2014)'!$D$11:$H$187,Q$10,0)</f>
        <v>139778.55100000001</v>
      </c>
      <c r="R119" s="104">
        <f t="shared" si="31"/>
        <v>2705.7084030009728</v>
      </c>
      <c r="S119" s="102">
        <v>4054</v>
      </c>
      <c r="T119" s="103">
        <f>VLOOKUP($E119,'Population All (2014)'!$D$11:$H$187,T$10,0)</f>
        <v>139778.55100000001</v>
      </c>
      <c r="U119" s="104">
        <f t="shared" si="32"/>
        <v>2900.3019211438241</v>
      </c>
      <c r="V119" s="102">
        <v>3783</v>
      </c>
      <c r="W119" s="103">
        <f>VLOOKUP($E119,'Population All (2014)'!$D$11:$H$187,W$10,0)</f>
        <v>139778.55100000001</v>
      </c>
      <c r="X119" s="104">
        <f t="shared" si="33"/>
        <v>2706.4238203470859</v>
      </c>
      <c r="Y119" s="102">
        <v>3933</v>
      </c>
      <c r="Z119" s="103">
        <f>VLOOKUP($E119,'Population All (2014)'!$D$11:$H$187,Z$10,0)</f>
        <v>139778.55100000001</v>
      </c>
      <c r="AA119" s="104">
        <f t="shared" si="34"/>
        <v>2813.7364222640999</v>
      </c>
      <c r="AB119" s="102">
        <v>4036</v>
      </c>
      <c r="AC119" s="103">
        <f>VLOOKUP($E119,'Population All (2014)'!$D$11:$H$187,AC$10,0)</f>
        <v>140351.40700000001</v>
      </c>
      <c r="AD119" s="104">
        <f t="shared" si="35"/>
        <v>2875.6391448216832</v>
      </c>
      <c r="AE119" s="102">
        <v>3843.0011053816193</v>
      </c>
      <c r="AF119" s="103">
        <f>VLOOKUP($E119,'Population All (2014)'!$D$11:$H$187,AF$10,0)</f>
        <v>139778.55100000001</v>
      </c>
      <c r="AG119" s="104">
        <f t="shared" si="36"/>
        <v>2749.3496519230757</v>
      </c>
      <c r="AH119" s="102">
        <v>3835</v>
      </c>
      <c r="AI119" s="103">
        <f>VLOOKUP($E119,'Population All (2014)'!$D$11:$H$187,AI$10,0)</f>
        <v>139778.55100000001</v>
      </c>
      <c r="AJ119" s="104">
        <f t="shared" si="37"/>
        <v>2743.6255223449839</v>
      </c>
      <c r="AK119" s="102">
        <v>3949</v>
      </c>
      <c r="AL119" s="103">
        <f>VLOOKUP($E119,'Population All (2014)'!$D$11:$H$187,AL$10,0)</f>
        <v>139778.55100000001</v>
      </c>
      <c r="AM119" s="104">
        <f t="shared" si="38"/>
        <v>2825.1830998019145</v>
      </c>
      <c r="AN119" s="102">
        <v>4293</v>
      </c>
      <c r="AO119" s="103">
        <f>VLOOKUP($E119,'Population All (2014)'!$D$11:$H$187,AO$10,0)</f>
        <v>140351.40700000001</v>
      </c>
      <c r="AP119" s="104">
        <f t="shared" si="39"/>
        <v>3058.7509535974941</v>
      </c>
      <c r="AQ119" s="84">
        <f t="shared" si="40"/>
        <v>267.49204475386978</v>
      </c>
      <c r="AR119" s="85">
        <f t="shared" si="41"/>
        <v>8.8666251546613326E-2</v>
      </c>
      <c r="AS119" s="105">
        <f t="shared" si="42"/>
        <v>150.95226922074835</v>
      </c>
      <c r="AT119" s="85">
        <f t="shared" si="43"/>
        <v>5.2047087967040218E-2</v>
      </c>
      <c r="AU119" s="84">
        <f t="shared" si="44"/>
        <v>76.981296277921956</v>
      </c>
      <c r="AV119" s="85">
        <f t="shared" si="45"/>
        <v>2.7292459115413413E-2</v>
      </c>
      <c r="AW119" s="105">
        <f t="shared" si="46"/>
        <v>-37.201701997897999</v>
      </c>
      <c r="AX119" s="85">
        <f t="shared" si="47"/>
        <v>-1.3745704467353919E-2</v>
      </c>
      <c r="AY119" s="84">
        <f t="shared" si="48"/>
        <v>106.8391257747503</v>
      </c>
      <c r="AZ119" s="85">
        <f t="shared" si="49"/>
        <v>3.6438716201660913E-2</v>
      </c>
      <c r="BA119" s="105">
        <f t="shared" si="50"/>
        <v>-11.446677537814594</v>
      </c>
      <c r="BB119" s="85">
        <f t="shared" si="51"/>
        <v>-4.0681413679124626E-3</v>
      </c>
      <c r="BC119" s="84">
        <f t="shared" si="52"/>
        <v>-353.04255059652132</v>
      </c>
      <c r="BD119" s="85">
        <f t="shared" si="53"/>
        <v>-0.13048063501778406</v>
      </c>
      <c r="BE119" s="105">
        <f t="shared" si="54"/>
        <v>-183.11180877581091</v>
      </c>
      <c r="BF119" s="85">
        <f t="shared" si="55"/>
        <v>-6.367690782953421E-2</v>
      </c>
    </row>
    <row r="120" spans="2:58" s="40" customFormat="1" ht="16.5" customHeight="1">
      <c r="B120" s="63" t="s">
        <v>22</v>
      </c>
      <c r="C120" s="64" t="s">
        <v>42</v>
      </c>
      <c r="D120" s="66" t="s">
        <v>58</v>
      </c>
      <c r="E120" s="78" t="s">
        <v>229</v>
      </c>
      <c r="F120" s="79" t="s">
        <v>230</v>
      </c>
      <c r="G120" s="102">
        <v>6675</v>
      </c>
      <c r="H120" s="103">
        <f>VLOOKUP($E120,'Population All (2014)'!$D$11:$H$187,H$10,0)</f>
        <v>259245</v>
      </c>
      <c r="I120" s="104">
        <f t="shared" si="28"/>
        <v>2574.7844702887228</v>
      </c>
      <c r="J120" s="102">
        <v>6119</v>
      </c>
      <c r="K120" s="103">
        <f>VLOOKUP($E120,'Population All (2014)'!$D$11:$H$187,K$10,0)</f>
        <v>259245</v>
      </c>
      <c r="L120" s="104">
        <f t="shared" si="29"/>
        <v>2360.3155316399548</v>
      </c>
      <c r="M120" s="102">
        <v>6362</v>
      </c>
      <c r="N120" s="103">
        <f>VLOOKUP($E120,'Population All (2014)'!$D$11:$H$187,N$10,0)</f>
        <v>259245</v>
      </c>
      <c r="O120" s="104">
        <f t="shared" si="30"/>
        <v>2454.0492584234989</v>
      </c>
      <c r="P120" s="102">
        <v>6231</v>
      </c>
      <c r="Q120" s="103">
        <f>VLOOKUP($E120,'Population All (2014)'!$D$11:$H$187,Q$10,0)</f>
        <v>262847.766</v>
      </c>
      <c r="R120" s="104">
        <f t="shared" si="31"/>
        <v>2370.5736954979484</v>
      </c>
      <c r="S120" s="102">
        <v>6442</v>
      </c>
      <c r="T120" s="103">
        <f>VLOOKUP($E120,'Population All (2014)'!$D$11:$H$187,T$10,0)</f>
        <v>262847.766</v>
      </c>
      <c r="U120" s="104">
        <f t="shared" si="32"/>
        <v>2450.8482982503265</v>
      </c>
      <c r="V120" s="102">
        <v>5890</v>
      </c>
      <c r="W120" s="103">
        <f>VLOOKUP($E120,'Population All (2014)'!$D$11:$H$187,W$10,0)</f>
        <v>262847.766</v>
      </c>
      <c r="X120" s="104">
        <f t="shared" si="33"/>
        <v>2240.8408066896027</v>
      </c>
      <c r="Y120" s="102">
        <v>6133</v>
      </c>
      <c r="Z120" s="103">
        <f>VLOOKUP($E120,'Population All (2014)'!$D$11:$H$187,Z$10,0)</f>
        <v>262847.766</v>
      </c>
      <c r="AA120" s="104">
        <f t="shared" si="34"/>
        <v>2333.2897567788345</v>
      </c>
      <c r="AB120" s="102">
        <v>6173</v>
      </c>
      <c r="AC120" s="103">
        <f>VLOOKUP($E120,'Population All (2014)'!$D$11:$H$187,AC$10,0)</f>
        <v>266360.50099999999</v>
      </c>
      <c r="AD120" s="104">
        <f t="shared" si="35"/>
        <v>2317.5358121135237</v>
      </c>
      <c r="AE120" s="102">
        <v>6752</v>
      </c>
      <c r="AF120" s="103">
        <f>VLOOKUP($E120,'Population All (2014)'!$D$11:$H$187,AF$10,0)</f>
        <v>262847.766</v>
      </c>
      <c r="AG120" s="104">
        <f t="shared" si="36"/>
        <v>2568.7872880760951</v>
      </c>
      <c r="AH120" s="102">
        <v>6772</v>
      </c>
      <c r="AI120" s="103">
        <f>VLOOKUP($E120,'Population All (2014)'!$D$11:$H$187,AI$10,0)</f>
        <v>262847.766</v>
      </c>
      <c r="AJ120" s="104">
        <f t="shared" si="37"/>
        <v>2576.3962551616287</v>
      </c>
      <c r="AK120" s="102">
        <v>7034</v>
      </c>
      <c r="AL120" s="103">
        <f>VLOOKUP($E120,'Population All (2014)'!$D$11:$H$187,AL$10,0)</f>
        <v>262847.766</v>
      </c>
      <c r="AM120" s="104">
        <f t="shared" si="38"/>
        <v>2676.0737239821165</v>
      </c>
      <c r="AN120" s="102">
        <v>6616</v>
      </c>
      <c r="AO120" s="103">
        <f>VLOOKUP($E120,'Population All (2014)'!$D$11:$H$187,AO$10,0)</f>
        <v>266360.50099999999</v>
      </c>
      <c r="AP120" s="104">
        <f t="shared" si="39"/>
        <v>2483.8517629909402</v>
      </c>
      <c r="AQ120" s="84">
        <f t="shared" si="40"/>
        <v>5.9971822126276493</v>
      </c>
      <c r="AR120" s="85">
        <f t="shared" si="41"/>
        <v>2.3291977568728915E-3</v>
      </c>
      <c r="AS120" s="105">
        <f t="shared" si="42"/>
        <v>-117.93898982576866</v>
      </c>
      <c r="AT120" s="85">
        <f t="shared" si="43"/>
        <v>-4.8121701334989164E-2</v>
      </c>
      <c r="AU120" s="84">
        <f t="shared" si="44"/>
        <v>-216.08072352167392</v>
      </c>
      <c r="AV120" s="85">
        <f t="shared" si="45"/>
        <v>-9.1547388738970989E-2</v>
      </c>
      <c r="AW120" s="105">
        <f t="shared" si="46"/>
        <v>-335.555448472026</v>
      </c>
      <c r="AX120" s="85">
        <f t="shared" si="47"/>
        <v>-0.14974533106960977</v>
      </c>
      <c r="AY120" s="84">
        <f t="shared" si="48"/>
        <v>-222.02446555861752</v>
      </c>
      <c r="AZ120" s="85">
        <f t="shared" si="49"/>
        <v>-9.0472701310505818E-2</v>
      </c>
      <c r="BA120" s="105">
        <f t="shared" si="50"/>
        <v>-342.78396720328192</v>
      </c>
      <c r="BB120" s="85">
        <f t="shared" si="51"/>
        <v>-0.14691015816076947</v>
      </c>
      <c r="BC120" s="84">
        <f t="shared" si="52"/>
        <v>-113.2780674929918</v>
      </c>
      <c r="BD120" s="85">
        <f t="shared" si="53"/>
        <v>-4.7785085824635073E-2</v>
      </c>
      <c r="BE120" s="105">
        <f t="shared" si="54"/>
        <v>-166.31595087741653</v>
      </c>
      <c r="BF120" s="85">
        <f t="shared" si="55"/>
        <v>-7.1764134132512647E-2</v>
      </c>
    </row>
    <row r="121" spans="2:58" s="40" customFormat="1" ht="16.5" customHeight="1">
      <c r="B121" s="63" t="s">
        <v>20</v>
      </c>
      <c r="C121" s="64" t="s">
        <v>28</v>
      </c>
      <c r="D121" s="66" t="s">
        <v>50</v>
      </c>
      <c r="E121" s="78" t="s">
        <v>231</v>
      </c>
      <c r="F121" s="79" t="s">
        <v>232</v>
      </c>
      <c r="G121" s="102">
        <v>7815</v>
      </c>
      <c r="H121" s="103">
        <f>VLOOKUP($E121,'Population All (2014)'!$D$11:$H$187,H$10,0)</f>
        <v>289835</v>
      </c>
      <c r="I121" s="104">
        <f t="shared" si="28"/>
        <v>2696.361723049321</v>
      </c>
      <c r="J121" s="102">
        <v>7864</v>
      </c>
      <c r="K121" s="103">
        <f>VLOOKUP($E121,'Population All (2014)'!$D$11:$H$187,K$10,0)</f>
        <v>289835</v>
      </c>
      <c r="L121" s="104">
        <f t="shared" si="29"/>
        <v>2713.2678938016456</v>
      </c>
      <c r="M121" s="102">
        <v>8400</v>
      </c>
      <c r="N121" s="103">
        <f>VLOOKUP($E121,'Population All (2014)'!$D$11:$H$187,N$10,0)</f>
        <v>289835</v>
      </c>
      <c r="O121" s="104">
        <f t="shared" si="30"/>
        <v>2898.2007003985022</v>
      </c>
      <c r="P121" s="102">
        <v>8046</v>
      </c>
      <c r="Q121" s="103">
        <f>VLOOKUP($E121,'Population All (2014)'!$D$11:$H$187,Q$10,0)</f>
        <v>293027.70400000003</v>
      </c>
      <c r="R121" s="104">
        <f t="shared" si="31"/>
        <v>2745.8154605067648</v>
      </c>
      <c r="S121" s="102">
        <v>7674.33</v>
      </c>
      <c r="T121" s="103">
        <f>VLOOKUP($E121,'Population All (2014)'!$D$11:$H$187,T$10,0)</f>
        <v>293027.70400000003</v>
      </c>
      <c r="U121" s="104">
        <f t="shared" si="32"/>
        <v>2618.9776240406263</v>
      </c>
      <c r="V121" s="102">
        <v>7722.4480000000003</v>
      </c>
      <c r="W121" s="103">
        <f>VLOOKUP($E121,'Population All (2014)'!$D$11:$H$187,W$10,0)</f>
        <v>293027.70400000003</v>
      </c>
      <c r="X121" s="104">
        <f t="shared" si="33"/>
        <v>2635.398596987266</v>
      </c>
      <c r="Y121" s="102">
        <v>8248.7999999999993</v>
      </c>
      <c r="Z121" s="103">
        <f>VLOOKUP($E121,'Population All (2014)'!$D$11:$H$187,Z$10,0)</f>
        <v>293027.70400000003</v>
      </c>
      <c r="AA121" s="104">
        <f t="shared" si="34"/>
        <v>2815.0239337096941</v>
      </c>
      <c r="AB121" s="102">
        <v>7901</v>
      </c>
      <c r="AC121" s="103">
        <f>VLOOKUP($E121,'Population All (2014)'!$D$11:$H$187,AC$10,0)</f>
        <v>295390.35700000002</v>
      </c>
      <c r="AD121" s="104">
        <f t="shared" si="35"/>
        <v>2674.7657168781575</v>
      </c>
      <c r="AE121" s="102">
        <v>7911</v>
      </c>
      <c r="AF121" s="103">
        <f>VLOOKUP($E121,'Population All (2014)'!$D$11:$H$187,AF$10,0)</f>
        <v>293027.70400000003</v>
      </c>
      <c r="AG121" s="104">
        <f t="shared" si="36"/>
        <v>2699.7447313036309</v>
      </c>
      <c r="AH121" s="102">
        <v>7352</v>
      </c>
      <c r="AI121" s="103">
        <f>VLOOKUP($E121,'Population All (2014)'!$D$11:$H$187,AI$10,0)</f>
        <v>293027.70400000003</v>
      </c>
      <c r="AJ121" s="104">
        <f t="shared" si="37"/>
        <v>2508.9777859365813</v>
      </c>
      <c r="AK121" s="102">
        <v>7659</v>
      </c>
      <c r="AL121" s="103">
        <f>VLOOKUP($E121,'Population All (2014)'!$D$11:$H$187,AL$10,0)</f>
        <v>293027.70400000003</v>
      </c>
      <c r="AM121" s="104">
        <f t="shared" si="38"/>
        <v>2613.7460367911149</v>
      </c>
      <c r="AN121" s="102">
        <v>7787</v>
      </c>
      <c r="AO121" s="103">
        <f>VLOOKUP($E121,'Population All (2014)'!$D$11:$H$187,AO$10,0)</f>
        <v>295390.35700000002</v>
      </c>
      <c r="AP121" s="104">
        <f t="shared" si="39"/>
        <v>2636.1727170396425</v>
      </c>
      <c r="AQ121" s="84">
        <f t="shared" si="40"/>
        <v>-3.3830082543099707</v>
      </c>
      <c r="AR121" s="85">
        <f t="shared" si="41"/>
        <v>-1.2546566825181451E-3</v>
      </c>
      <c r="AS121" s="105">
        <f t="shared" si="42"/>
        <v>-80.767107263004618</v>
      </c>
      <c r="AT121" s="85">
        <f t="shared" si="43"/>
        <v>-3.0839174234102481E-2</v>
      </c>
      <c r="AU121" s="84">
        <f t="shared" si="44"/>
        <v>204.29010786506433</v>
      </c>
      <c r="AV121" s="85">
        <f t="shared" si="45"/>
        <v>7.5293010443884686E-2</v>
      </c>
      <c r="AW121" s="105">
        <f t="shared" si="46"/>
        <v>126.42081105068473</v>
      </c>
      <c r="AX121" s="85">
        <f t="shared" si="47"/>
        <v>4.7970280926462674E-2</v>
      </c>
      <c r="AY121" s="84">
        <f t="shared" si="48"/>
        <v>284.45466360738737</v>
      </c>
      <c r="AZ121" s="85">
        <f t="shared" si="49"/>
        <v>9.8148711222198967E-2</v>
      </c>
      <c r="BA121" s="105">
        <f t="shared" si="50"/>
        <v>201.27789691857924</v>
      </c>
      <c r="BB121" s="85">
        <f t="shared" si="51"/>
        <v>7.150130928134997E-2</v>
      </c>
      <c r="BC121" s="84">
        <f t="shared" si="52"/>
        <v>109.64274346712227</v>
      </c>
      <c r="BD121" s="85">
        <f t="shared" si="53"/>
        <v>3.9930849339338603E-2</v>
      </c>
      <c r="BE121" s="105">
        <f t="shared" si="54"/>
        <v>38.59299983851497</v>
      </c>
      <c r="BF121" s="85">
        <f t="shared" si="55"/>
        <v>1.4428553347677359E-2</v>
      </c>
    </row>
    <row r="122" spans="2:58" s="40" customFormat="1" ht="16.5" customHeight="1">
      <c r="B122" s="63" t="s">
        <v>24</v>
      </c>
      <c r="C122" s="64" t="s">
        <v>40</v>
      </c>
      <c r="D122" s="66" t="s">
        <v>70</v>
      </c>
      <c r="E122" s="78" t="s">
        <v>233</v>
      </c>
      <c r="F122" s="79" t="s">
        <v>234</v>
      </c>
      <c r="G122" s="102">
        <v>8119</v>
      </c>
      <c r="H122" s="103">
        <f>VLOOKUP($E122,'Population All (2014)'!$D$11:$H$187,H$10,0)</f>
        <v>324322</v>
      </c>
      <c r="I122" s="104">
        <f t="shared" si="28"/>
        <v>2503.3762741966316</v>
      </c>
      <c r="J122" s="102">
        <v>7856</v>
      </c>
      <c r="K122" s="103">
        <f>VLOOKUP($E122,'Population All (2014)'!$D$11:$H$187,K$10,0)</f>
        <v>324322</v>
      </c>
      <c r="L122" s="104">
        <f t="shared" si="29"/>
        <v>2422.2840263688554</v>
      </c>
      <c r="M122" s="102">
        <v>8068</v>
      </c>
      <c r="N122" s="103">
        <f>VLOOKUP($E122,'Population All (2014)'!$D$11:$H$187,N$10,0)</f>
        <v>324322</v>
      </c>
      <c r="O122" s="104">
        <f t="shared" si="30"/>
        <v>2487.6511614999908</v>
      </c>
      <c r="P122" s="102">
        <v>7347</v>
      </c>
      <c r="Q122" s="103">
        <f>VLOOKUP($E122,'Population All (2014)'!$D$11:$H$187,Q$10,0)</f>
        <v>333581.50300000003</v>
      </c>
      <c r="R122" s="104">
        <f t="shared" si="31"/>
        <v>2202.4602485228324</v>
      </c>
      <c r="S122" s="102">
        <v>8002</v>
      </c>
      <c r="T122" s="103">
        <f>VLOOKUP($E122,'Population All (2014)'!$D$11:$H$187,T$10,0)</f>
        <v>333581.50300000003</v>
      </c>
      <c r="U122" s="104">
        <f t="shared" si="32"/>
        <v>2398.8140613420042</v>
      </c>
      <c r="V122" s="102">
        <v>7737</v>
      </c>
      <c r="W122" s="103">
        <f>VLOOKUP($E122,'Population All (2014)'!$D$11:$H$187,W$10,0)</f>
        <v>333581.50300000003</v>
      </c>
      <c r="X122" s="104">
        <f t="shared" si="33"/>
        <v>2319.3732057739421</v>
      </c>
      <c r="Y122" s="102">
        <v>7943</v>
      </c>
      <c r="Z122" s="103">
        <f>VLOOKUP($E122,'Population All (2014)'!$D$11:$H$187,Z$10,0)</f>
        <v>333581.50300000003</v>
      </c>
      <c r="AA122" s="104">
        <f t="shared" si="34"/>
        <v>2381.1272293476054</v>
      </c>
      <c r="AB122" s="102">
        <v>8148</v>
      </c>
      <c r="AC122" s="103">
        <f>VLOOKUP($E122,'Population All (2014)'!$D$11:$H$187,AC$10,0)</f>
        <v>340736.39199999999</v>
      </c>
      <c r="AD122" s="104">
        <f t="shared" si="35"/>
        <v>2391.2913886814886</v>
      </c>
      <c r="AE122" s="102">
        <v>7812</v>
      </c>
      <c r="AF122" s="103">
        <f>VLOOKUP($E122,'Population All (2014)'!$D$11:$H$187,AF$10,0)</f>
        <v>333581.50300000003</v>
      </c>
      <c r="AG122" s="104">
        <f t="shared" si="36"/>
        <v>2341.8564667837713</v>
      </c>
      <c r="AH122" s="102">
        <v>7636</v>
      </c>
      <c r="AI122" s="103">
        <f>VLOOKUP($E122,'Population All (2014)'!$D$11:$H$187,AI$10,0)</f>
        <v>333581.50300000003</v>
      </c>
      <c r="AJ122" s="104">
        <f t="shared" si="37"/>
        <v>2289.0957476140393</v>
      </c>
      <c r="AK122" s="102">
        <v>7642</v>
      </c>
      <c r="AL122" s="103">
        <f>VLOOKUP($E122,'Population All (2014)'!$D$11:$H$187,AL$10,0)</f>
        <v>333581.50300000003</v>
      </c>
      <c r="AM122" s="104">
        <f t="shared" si="38"/>
        <v>2290.8944084948257</v>
      </c>
      <c r="AN122" s="102">
        <v>8018</v>
      </c>
      <c r="AO122" s="103">
        <f>VLOOKUP($E122,'Population All (2014)'!$D$11:$H$187,AO$10,0)</f>
        <v>340736.39199999999</v>
      </c>
      <c r="AP122" s="104">
        <f t="shared" si="39"/>
        <v>2353.1387278409638</v>
      </c>
      <c r="AQ122" s="84">
        <f t="shared" si="40"/>
        <v>161.51980741286025</v>
      </c>
      <c r="AR122" s="85">
        <f t="shared" si="41"/>
        <v>6.452078701780227E-2</v>
      </c>
      <c r="AS122" s="105">
        <f t="shared" si="42"/>
        <v>56.957594558232813</v>
      </c>
      <c r="AT122" s="85">
        <f t="shared" si="43"/>
        <v>2.3744063984003905E-2</v>
      </c>
      <c r="AU122" s="84">
        <f t="shared" si="44"/>
        <v>133.18827875481611</v>
      </c>
      <c r="AV122" s="85">
        <f t="shared" si="45"/>
        <v>5.4984583684215216E-2</v>
      </c>
      <c r="AW122" s="105">
        <f t="shared" si="46"/>
        <v>30.277458159902835</v>
      </c>
      <c r="AX122" s="85">
        <f t="shared" si="47"/>
        <v>1.3054155357373663E-2</v>
      </c>
      <c r="AY122" s="84">
        <f t="shared" si="48"/>
        <v>196.75675300516514</v>
      </c>
      <c r="AZ122" s="85">
        <f t="shared" si="49"/>
        <v>7.909338578103764E-2</v>
      </c>
      <c r="BA122" s="105">
        <f t="shared" si="50"/>
        <v>90.232820852779696</v>
      </c>
      <c r="BB122" s="85">
        <f t="shared" si="51"/>
        <v>3.7895001888455238E-2</v>
      </c>
      <c r="BC122" s="84">
        <f t="shared" si="52"/>
        <v>-150.67847931813139</v>
      </c>
      <c r="BD122" s="85">
        <f t="shared" si="53"/>
        <v>-6.841371117557736E-2</v>
      </c>
      <c r="BE122" s="105">
        <f t="shared" si="54"/>
        <v>38.152660840524732</v>
      </c>
      <c r="BF122" s="85">
        <f t="shared" si="55"/>
        <v>1.5954835542464511E-2</v>
      </c>
    </row>
    <row r="123" spans="2:58" s="40" customFormat="1" ht="16.5" customHeight="1">
      <c r="B123" s="63" t="s">
        <v>22</v>
      </c>
      <c r="C123" s="64" t="s">
        <v>38</v>
      </c>
      <c r="D123" s="66" t="s">
        <v>60</v>
      </c>
      <c r="E123" s="78" t="s">
        <v>235</v>
      </c>
      <c r="F123" s="79" t="s">
        <v>236</v>
      </c>
      <c r="G123" s="102">
        <v>23320</v>
      </c>
      <c r="H123" s="103">
        <f>VLOOKUP($E123,'Population All (2014)'!$D$11:$H$187,H$10,0)</f>
        <v>877710</v>
      </c>
      <c r="I123" s="104">
        <f t="shared" si="28"/>
        <v>2656.91401487963</v>
      </c>
      <c r="J123" s="102">
        <v>23029</v>
      </c>
      <c r="K123" s="103">
        <f>VLOOKUP($E123,'Population All (2014)'!$D$11:$H$187,K$10,0)</f>
        <v>877710</v>
      </c>
      <c r="L123" s="104">
        <f t="shared" si="29"/>
        <v>2623.7595561176245</v>
      </c>
      <c r="M123" s="102">
        <v>23835</v>
      </c>
      <c r="N123" s="103">
        <f>VLOOKUP($E123,'Population All (2014)'!$D$11:$H$187,N$10,0)</f>
        <v>877710</v>
      </c>
      <c r="O123" s="104">
        <f t="shared" si="30"/>
        <v>2715.5894315890214</v>
      </c>
      <c r="P123" s="102">
        <v>23331</v>
      </c>
      <c r="Q123" s="103">
        <f>VLOOKUP($E123,'Population All (2014)'!$D$11:$H$187,Q$10,0)</f>
        <v>883745.54800000007</v>
      </c>
      <c r="R123" s="104">
        <f t="shared" si="31"/>
        <v>2640.0132993937295</v>
      </c>
      <c r="S123" s="102">
        <v>22702</v>
      </c>
      <c r="T123" s="103">
        <f>VLOOKUP($E123,'Population All (2014)'!$D$11:$H$187,T$10,0)</f>
        <v>883745.54800000007</v>
      </c>
      <c r="U123" s="104">
        <f t="shared" si="32"/>
        <v>2568.838966303907</v>
      </c>
      <c r="V123" s="102">
        <v>21812</v>
      </c>
      <c r="W123" s="103">
        <f>VLOOKUP($E123,'Population All (2014)'!$D$11:$H$187,W$10,0)</f>
        <v>883745.54800000007</v>
      </c>
      <c r="X123" s="104">
        <f t="shared" si="33"/>
        <v>2468.1312453977985</v>
      </c>
      <c r="Y123" s="102">
        <v>22642</v>
      </c>
      <c r="Z123" s="103">
        <f>VLOOKUP($E123,'Population All (2014)'!$D$11:$H$187,Z$10,0)</f>
        <v>883745.54800000007</v>
      </c>
      <c r="AA123" s="104">
        <f t="shared" si="34"/>
        <v>2562.0496817484391</v>
      </c>
      <c r="AB123" s="102">
        <v>23331</v>
      </c>
      <c r="AC123" s="103">
        <f>VLOOKUP($E123,'Population All (2014)'!$D$11:$H$187,AC$10,0)</f>
        <v>889813.38600000006</v>
      </c>
      <c r="AD123" s="104">
        <f t="shared" si="35"/>
        <v>2622.0104537739553</v>
      </c>
      <c r="AE123" s="102">
        <v>23335</v>
      </c>
      <c r="AF123" s="103">
        <f>VLOOKUP($E123,'Population All (2014)'!$D$11:$H$187,AF$10,0)</f>
        <v>883745.54800000007</v>
      </c>
      <c r="AG123" s="104">
        <f t="shared" si="36"/>
        <v>2640.4659183640943</v>
      </c>
      <c r="AH123" s="102">
        <v>24104</v>
      </c>
      <c r="AI123" s="103">
        <f>VLOOKUP($E123,'Population All (2014)'!$D$11:$H$187,AI$10,0)</f>
        <v>883745.54800000007</v>
      </c>
      <c r="AJ123" s="104">
        <f t="shared" si="37"/>
        <v>2727.4819154166757</v>
      </c>
      <c r="AK123" s="102">
        <v>23268</v>
      </c>
      <c r="AL123" s="103">
        <f>VLOOKUP($E123,'Population All (2014)'!$D$11:$H$187,AL$10,0)</f>
        <v>883745.54800000007</v>
      </c>
      <c r="AM123" s="104">
        <f t="shared" si="38"/>
        <v>2632.8845506104885</v>
      </c>
      <c r="AN123" s="102">
        <v>23869</v>
      </c>
      <c r="AO123" s="103">
        <f>VLOOKUP($E123,'Population All (2014)'!$D$11:$H$187,AO$10,0)</f>
        <v>889813.38600000006</v>
      </c>
      <c r="AP123" s="104">
        <f t="shared" si="39"/>
        <v>2682.4725695911252</v>
      </c>
      <c r="AQ123" s="84">
        <f t="shared" si="40"/>
        <v>16.448096515535781</v>
      </c>
      <c r="AR123" s="85">
        <f t="shared" si="41"/>
        <v>6.1906770122859816E-3</v>
      </c>
      <c r="AS123" s="105">
        <f t="shared" si="42"/>
        <v>-71.62695206018725</v>
      </c>
      <c r="AT123" s="85">
        <f t="shared" si="43"/>
        <v>-2.7883005902563613E-2</v>
      </c>
      <c r="AU123" s="84">
        <f t="shared" si="44"/>
        <v>-103.72235929905128</v>
      </c>
      <c r="AV123" s="85">
        <f t="shared" si="45"/>
        <v>-3.9531960562929479E-2</v>
      </c>
      <c r="AW123" s="105">
        <f t="shared" si="46"/>
        <v>-259.35067001887728</v>
      </c>
      <c r="AX123" s="85">
        <f t="shared" si="47"/>
        <v>-0.10507977260223725</v>
      </c>
      <c r="AY123" s="84">
        <f t="shared" si="48"/>
        <v>82.704880978532856</v>
      </c>
      <c r="AZ123" s="85">
        <f t="shared" si="49"/>
        <v>3.0455590972799696E-2</v>
      </c>
      <c r="BA123" s="105">
        <f t="shared" si="50"/>
        <v>-70.834868862049461</v>
      </c>
      <c r="BB123" s="85">
        <f t="shared" si="51"/>
        <v>-2.7647734299090204E-2</v>
      </c>
      <c r="BC123" s="84">
        <f t="shared" si="52"/>
        <v>-42.459270197395654</v>
      </c>
      <c r="BD123" s="85">
        <f t="shared" si="53"/>
        <v>-1.6082975872563327E-2</v>
      </c>
      <c r="BE123" s="105">
        <f t="shared" si="54"/>
        <v>-60.462115817169888</v>
      </c>
      <c r="BF123" s="85">
        <f t="shared" si="55"/>
        <v>-2.3059448802023104E-2</v>
      </c>
    </row>
    <row r="124" spans="2:58" s="40" customFormat="1" ht="16.5" customHeight="1">
      <c r="B124" s="63" t="s">
        <v>20</v>
      </c>
      <c r="C124" s="64" t="s">
        <v>32</v>
      </c>
      <c r="D124" s="66" t="s">
        <v>46</v>
      </c>
      <c r="E124" s="78" t="s">
        <v>237</v>
      </c>
      <c r="F124" s="79" t="s">
        <v>238</v>
      </c>
      <c r="G124" s="102">
        <v>3726</v>
      </c>
      <c r="H124" s="103">
        <f>VLOOKUP($E124,'Population All (2014)'!$D$11:$H$187,H$10,0)</f>
        <v>159804</v>
      </c>
      <c r="I124" s="104">
        <f t="shared" si="28"/>
        <v>2331.6062176165801</v>
      </c>
      <c r="J124" s="102">
        <v>3734</v>
      </c>
      <c r="K124" s="103">
        <f>VLOOKUP($E124,'Population All (2014)'!$D$11:$H$187,K$10,0)</f>
        <v>159804</v>
      </c>
      <c r="L124" s="104">
        <f t="shared" si="29"/>
        <v>2336.612350128908</v>
      </c>
      <c r="M124" s="102">
        <v>3693</v>
      </c>
      <c r="N124" s="103">
        <f>VLOOKUP($E124,'Population All (2014)'!$D$11:$H$187,N$10,0)</f>
        <v>159804</v>
      </c>
      <c r="O124" s="104">
        <f t="shared" si="30"/>
        <v>2310.9559210032289</v>
      </c>
      <c r="P124" s="102">
        <v>3723</v>
      </c>
      <c r="Q124" s="103">
        <f>VLOOKUP($E124,'Population All (2014)'!$D$11:$H$187,Q$10,0)</f>
        <v>159885.25</v>
      </c>
      <c r="R124" s="104">
        <f t="shared" si="31"/>
        <v>2328.5450033696043</v>
      </c>
      <c r="S124" s="102">
        <v>3629</v>
      </c>
      <c r="T124" s="103">
        <f>VLOOKUP($E124,'Population All (2014)'!$D$11:$H$187,T$10,0)</f>
        <v>159885.25</v>
      </c>
      <c r="U124" s="104">
        <f t="shared" si="32"/>
        <v>2269.7528383637641</v>
      </c>
      <c r="V124" s="102">
        <v>3637</v>
      </c>
      <c r="W124" s="103">
        <f>VLOOKUP($E124,'Population All (2014)'!$D$11:$H$187,W$10,0)</f>
        <v>159885.25</v>
      </c>
      <c r="X124" s="104">
        <f t="shared" si="33"/>
        <v>2274.7564268748993</v>
      </c>
      <c r="Y124" s="102">
        <v>3599</v>
      </c>
      <c r="Z124" s="103">
        <f>VLOOKUP($E124,'Population All (2014)'!$D$11:$H$187,Z$10,0)</f>
        <v>159885.25</v>
      </c>
      <c r="AA124" s="104">
        <f t="shared" si="34"/>
        <v>2250.9893814470065</v>
      </c>
      <c r="AB124" s="102">
        <v>3630</v>
      </c>
      <c r="AC124" s="103">
        <f>VLOOKUP($E124,'Population All (2014)'!$D$11:$H$187,AC$10,0)</f>
        <v>160026.48499999999</v>
      </c>
      <c r="AD124" s="104">
        <f t="shared" si="35"/>
        <v>2268.3745131313735</v>
      </c>
      <c r="AE124" s="102">
        <v>3829</v>
      </c>
      <c r="AF124" s="103">
        <f>VLOOKUP($E124,'Population All (2014)'!$D$11:$H$187,AF$10,0)</f>
        <v>159885.25</v>
      </c>
      <c r="AG124" s="104">
        <f t="shared" si="36"/>
        <v>2394.8425511421474</v>
      </c>
      <c r="AH124" s="102">
        <v>3856</v>
      </c>
      <c r="AI124" s="103">
        <f>VLOOKUP($E124,'Population All (2014)'!$D$11:$H$187,AI$10,0)</f>
        <v>159885.25</v>
      </c>
      <c r="AJ124" s="104">
        <f t="shared" si="37"/>
        <v>2411.7296623672291</v>
      </c>
      <c r="AK124" s="102">
        <v>3868</v>
      </c>
      <c r="AL124" s="103">
        <f>VLOOKUP($E124,'Population All (2014)'!$D$11:$H$187,AL$10,0)</f>
        <v>159885.25</v>
      </c>
      <c r="AM124" s="104">
        <f t="shared" si="38"/>
        <v>2419.2350451339321</v>
      </c>
      <c r="AN124" s="102">
        <v>3745</v>
      </c>
      <c r="AO124" s="103">
        <f>VLOOKUP($E124,'Population All (2014)'!$D$11:$H$187,AO$10,0)</f>
        <v>160026.48499999999</v>
      </c>
      <c r="AP124" s="104">
        <f t="shared" si="39"/>
        <v>2340.2376175418713</v>
      </c>
      <c r="AQ124" s="84">
        <f t="shared" si="40"/>
        <v>-63.236333525567261</v>
      </c>
      <c r="AR124" s="85">
        <f t="shared" si="41"/>
        <v>-2.7121360823187737E-2</v>
      </c>
      <c r="AS124" s="105">
        <f t="shared" si="42"/>
        <v>-125.08971277838327</v>
      </c>
      <c r="AT124" s="85">
        <f t="shared" si="43"/>
        <v>-5.5111600992008826E-2</v>
      </c>
      <c r="AU124" s="84">
        <f t="shared" si="44"/>
        <v>-75.117312238321119</v>
      </c>
      <c r="AV124" s="85">
        <f t="shared" si="45"/>
        <v>-3.2147956520976614E-2</v>
      </c>
      <c r="AW124" s="105">
        <f t="shared" si="46"/>
        <v>-136.97323549232988</v>
      </c>
      <c r="AX124" s="85">
        <f t="shared" si="47"/>
        <v>-6.021446246906801E-2</v>
      </c>
      <c r="AY124" s="84">
        <f t="shared" si="48"/>
        <v>-108.27912413070317</v>
      </c>
      <c r="AZ124" s="85">
        <f t="shared" si="49"/>
        <v>-4.685469036713482E-2</v>
      </c>
      <c r="BA124" s="105">
        <f t="shared" si="50"/>
        <v>-168.24566368692558</v>
      </c>
      <c r="BB124" s="85">
        <f t="shared" si="51"/>
        <v>-7.4742984162267351E-2</v>
      </c>
      <c r="BC124" s="84">
        <f t="shared" si="52"/>
        <v>-11.692614172266985</v>
      </c>
      <c r="BD124" s="85">
        <f t="shared" si="53"/>
        <v>-5.0214250338072785E-3</v>
      </c>
      <c r="BE124" s="105">
        <f t="shared" si="54"/>
        <v>-71.863104410497726</v>
      </c>
      <c r="BF124" s="85">
        <f t="shared" si="55"/>
        <v>-3.1680440771349717E-2</v>
      </c>
    </row>
    <row r="125" spans="2:58" s="40" customFormat="1" ht="16.5" customHeight="1">
      <c r="B125" s="63" t="s">
        <v>20</v>
      </c>
      <c r="C125" s="64" t="s">
        <v>32</v>
      </c>
      <c r="D125" s="66" t="s">
        <v>46</v>
      </c>
      <c r="E125" s="78" t="s">
        <v>239</v>
      </c>
      <c r="F125" s="79" t="s">
        <v>240</v>
      </c>
      <c r="G125" s="102">
        <v>4589</v>
      </c>
      <c r="H125" s="103">
        <f>VLOOKUP($E125,'Population All (2014)'!$D$11:$H$187,H$10,0)</f>
        <v>169247</v>
      </c>
      <c r="I125" s="104">
        <f t="shared" si="28"/>
        <v>2711.4217681849605</v>
      </c>
      <c r="J125" s="102">
        <v>4515</v>
      </c>
      <c r="K125" s="103">
        <f>VLOOKUP($E125,'Population All (2014)'!$D$11:$H$187,K$10,0)</f>
        <v>169247</v>
      </c>
      <c r="L125" s="104">
        <f t="shared" si="29"/>
        <v>2667.6986888984738</v>
      </c>
      <c r="M125" s="102">
        <v>4784</v>
      </c>
      <c r="N125" s="103">
        <f>VLOOKUP($E125,'Population All (2014)'!$D$11:$H$187,N$10,0)</f>
        <v>169247</v>
      </c>
      <c r="O125" s="104">
        <f t="shared" si="30"/>
        <v>2826.6379906290804</v>
      </c>
      <c r="P125" s="102">
        <v>4376</v>
      </c>
      <c r="Q125" s="103">
        <f>VLOOKUP($E125,'Population All (2014)'!$D$11:$H$187,Q$10,0)</f>
        <v>169767.23199999999</v>
      </c>
      <c r="R125" s="104">
        <f t="shared" si="31"/>
        <v>2577.6470220118804</v>
      </c>
      <c r="S125" s="102">
        <v>4491</v>
      </c>
      <c r="T125" s="103">
        <f>VLOOKUP($E125,'Population All (2014)'!$D$11:$H$187,T$10,0)</f>
        <v>169767.23199999999</v>
      </c>
      <c r="U125" s="104">
        <f t="shared" si="32"/>
        <v>2645.3868317768179</v>
      </c>
      <c r="V125" s="102">
        <v>4357</v>
      </c>
      <c r="W125" s="103">
        <f>VLOOKUP($E125,'Population All (2014)'!$D$11:$H$187,W$10,0)</f>
        <v>169767.23199999999</v>
      </c>
      <c r="X125" s="104">
        <f t="shared" si="33"/>
        <v>2566.4552273550648</v>
      </c>
      <c r="Y125" s="102">
        <v>4102</v>
      </c>
      <c r="Z125" s="103">
        <f>VLOOKUP($E125,'Population All (2014)'!$D$11:$H$187,Z$10,0)</f>
        <v>169767.23199999999</v>
      </c>
      <c r="AA125" s="104">
        <f t="shared" si="34"/>
        <v>2416.2495622241163</v>
      </c>
      <c r="AB125" s="102">
        <v>4102</v>
      </c>
      <c r="AC125" s="103">
        <f>VLOOKUP($E125,'Population All (2014)'!$D$11:$H$187,AC$10,0)</f>
        <v>170332.62700000001</v>
      </c>
      <c r="AD125" s="104">
        <f t="shared" si="35"/>
        <v>2408.2291644571415</v>
      </c>
      <c r="AE125" s="102">
        <v>4965</v>
      </c>
      <c r="AF125" s="103">
        <f>VLOOKUP($E125,'Population All (2014)'!$D$11:$H$187,AF$10,0)</f>
        <v>169767.23199999999</v>
      </c>
      <c r="AG125" s="104">
        <f t="shared" si="36"/>
        <v>2924.5926563731687</v>
      </c>
      <c r="AH125" s="102">
        <v>4862</v>
      </c>
      <c r="AI125" s="103">
        <f>VLOOKUP($E125,'Population All (2014)'!$D$11:$H$187,AI$10,0)</f>
        <v>169767.23199999999</v>
      </c>
      <c r="AJ125" s="104">
        <f t="shared" si="37"/>
        <v>2863.9213484967468</v>
      </c>
      <c r="AK125" s="102">
        <v>5404</v>
      </c>
      <c r="AL125" s="103">
        <f>VLOOKUP($E125,'Population All (2014)'!$D$11:$H$187,AL$10,0)</f>
        <v>169767.23199999999</v>
      </c>
      <c r="AM125" s="104">
        <f t="shared" si="38"/>
        <v>3183.1820171280169</v>
      </c>
      <c r="AN125" s="102">
        <v>5352</v>
      </c>
      <c r="AO125" s="103">
        <f>VLOOKUP($E125,'Population All (2014)'!$D$11:$H$187,AO$10,0)</f>
        <v>170332.62700000001</v>
      </c>
      <c r="AP125" s="104">
        <f t="shared" si="39"/>
        <v>3142.0873935091713</v>
      </c>
      <c r="AQ125" s="84">
        <f t="shared" si="40"/>
        <v>-213.17088818820821</v>
      </c>
      <c r="AR125" s="85">
        <f t="shared" si="41"/>
        <v>-7.8619597544540579E-2</v>
      </c>
      <c r="AS125" s="105">
        <f t="shared" si="42"/>
        <v>-279.20582459635079</v>
      </c>
      <c r="AT125" s="85">
        <f t="shared" si="43"/>
        <v>-0.1055444221776887</v>
      </c>
      <c r="AU125" s="84">
        <f t="shared" si="44"/>
        <v>-196.22265959827291</v>
      </c>
      <c r="AV125" s="85">
        <f t="shared" si="45"/>
        <v>-7.3555030939155913E-2</v>
      </c>
      <c r="AW125" s="105">
        <f t="shared" si="46"/>
        <v>-297.46612114168192</v>
      </c>
      <c r="AX125" s="85">
        <f t="shared" si="47"/>
        <v>-0.11590543952260733</v>
      </c>
      <c r="AY125" s="84">
        <f t="shared" si="48"/>
        <v>-356.54402649893655</v>
      </c>
      <c r="AZ125" s="85">
        <f t="shared" si="49"/>
        <v>-0.12613713807037105</v>
      </c>
      <c r="BA125" s="105">
        <f t="shared" si="50"/>
        <v>-766.93245490390063</v>
      </c>
      <c r="BB125" s="85">
        <f t="shared" si="51"/>
        <v>-0.31740614334471001</v>
      </c>
      <c r="BC125" s="84">
        <f t="shared" si="52"/>
        <v>-564.44037149729093</v>
      </c>
      <c r="BD125" s="85">
        <f t="shared" si="53"/>
        <v>-0.21897504455700817</v>
      </c>
      <c r="BE125" s="105">
        <f t="shared" si="54"/>
        <v>-733.85822905202986</v>
      </c>
      <c r="BF125" s="85">
        <f t="shared" si="55"/>
        <v>-0.3047294002925402</v>
      </c>
    </row>
    <row r="126" spans="2:58" s="40" customFormat="1" ht="16.5" customHeight="1">
      <c r="B126" s="63" t="s">
        <v>26</v>
      </c>
      <c r="C126" s="64" t="s">
        <v>44</v>
      </c>
      <c r="D126" s="66" t="s">
        <v>62</v>
      </c>
      <c r="E126" s="78" t="s">
        <v>241</v>
      </c>
      <c r="F126" s="79" t="s">
        <v>242</v>
      </c>
      <c r="G126" s="102">
        <v>4974</v>
      </c>
      <c r="H126" s="103">
        <f>VLOOKUP($E126,'Population All (2014)'!$D$11:$H$187,H$10,0)</f>
        <v>208154</v>
      </c>
      <c r="I126" s="104">
        <f t="shared" si="28"/>
        <v>2389.5769478366979</v>
      </c>
      <c r="J126" s="102">
        <v>4832</v>
      </c>
      <c r="K126" s="103">
        <f>VLOOKUP($E126,'Population All (2014)'!$D$11:$H$187,K$10,0)</f>
        <v>208154</v>
      </c>
      <c r="L126" s="104">
        <f t="shared" si="29"/>
        <v>2321.3582251602179</v>
      </c>
      <c r="M126" s="102">
        <v>4850</v>
      </c>
      <c r="N126" s="103">
        <f>VLOOKUP($E126,'Population All (2014)'!$D$11:$H$187,N$10,0)</f>
        <v>208154</v>
      </c>
      <c r="O126" s="104">
        <f t="shared" si="30"/>
        <v>2330.0056688797717</v>
      </c>
      <c r="P126" s="102">
        <v>4179</v>
      </c>
      <c r="Q126" s="103">
        <f>VLOOKUP($E126,'Population All (2014)'!$D$11:$H$187,Q$10,0)</f>
        <v>209904.11900000001</v>
      </c>
      <c r="R126" s="104">
        <f t="shared" si="31"/>
        <v>1990.9090016475568</v>
      </c>
      <c r="S126" s="102">
        <v>4931</v>
      </c>
      <c r="T126" s="103">
        <f>VLOOKUP($E126,'Population All (2014)'!$D$11:$H$187,T$10,0)</f>
        <v>209904.11900000001</v>
      </c>
      <c r="U126" s="104">
        <f t="shared" si="32"/>
        <v>2349.1678121857153</v>
      </c>
      <c r="V126" s="102">
        <v>4655</v>
      </c>
      <c r="W126" s="103">
        <f>VLOOKUP($E126,'Population All (2014)'!$D$11:$H$187,W$10,0)</f>
        <v>209904.11900000001</v>
      </c>
      <c r="X126" s="104">
        <f t="shared" si="33"/>
        <v>2217.679206190327</v>
      </c>
      <c r="Y126" s="102">
        <v>4673</v>
      </c>
      <c r="Z126" s="103">
        <f>VLOOKUP($E126,'Population All (2014)'!$D$11:$H$187,Z$10,0)</f>
        <v>209904.11900000001</v>
      </c>
      <c r="AA126" s="104">
        <f t="shared" si="34"/>
        <v>2226.2545500595916</v>
      </c>
      <c r="AB126" s="102">
        <v>4486</v>
      </c>
      <c r="AC126" s="103">
        <f>VLOOKUP($E126,'Population All (2014)'!$D$11:$H$187,AC$10,0)</f>
        <v>211768.68799999999</v>
      </c>
      <c r="AD126" s="104">
        <f t="shared" si="35"/>
        <v>2118.3490545117793</v>
      </c>
      <c r="AE126" s="102">
        <v>4594</v>
      </c>
      <c r="AF126" s="103">
        <f>VLOOKUP($E126,'Population All (2014)'!$D$11:$H$187,AF$10,0)</f>
        <v>209904.11900000001</v>
      </c>
      <c r="AG126" s="104">
        <f t="shared" si="36"/>
        <v>2188.6183186333756</v>
      </c>
      <c r="AH126" s="102">
        <v>4734</v>
      </c>
      <c r="AI126" s="103">
        <f>VLOOKUP($E126,'Population All (2014)'!$D$11:$H$187,AI$10,0)</f>
        <v>209904.11900000001</v>
      </c>
      <c r="AJ126" s="104">
        <f t="shared" si="37"/>
        <v>2255.3154376165435</v>
      </c>
      <c r="AK126" s="102">
        <v>4757</v>
      </c>
      <c r="AL126" s="103">
        <f>VLOOKUP($E126,'Population All (2014)'!$D$11:$H$187,AL$10,0)</f>
        <v>209904.11900000001</v>
      </c>
      <c r="AM126" s="104">
        <f t="shared" si="38"/>
        <v>2266.2728214494923</v>
      </c>
      <c r="AN126" s="102">
        <v>4833</v>
      </c>
      <c r="AO126" s="103">
        <f>VLOOKUP($E126,'Population All (2014)'!$D$11:$H$187,AO$10,0)</f>
        <v>211768.68799999999</v>
      </c>
      <c r="AP126" s="104">
        <f t="shared" si="39"/>
        <v>2282.2070843636716</v>
      </c>
      <c r="AQ126" s="84">
        <f t="shared" si="40"/>
        <v>200.95862920332229</v>
      </c>
      <c r="AR126" s="85">
        <f t="shared" si="41"/>
        <v>8.4097994578183247E-2</v>
      </c>
      <c r="AS126" s="105">
        <f t="shared" si="42"/>
        <v>160.54949355233975</v>
      </c>
      <c r="AT126" s="85">
        <f t="shared" si="43"/>
        <v>6.8343135266680302E-2</v>
      </c>
      <c r="AU126" s="84">
        <f t="shared" si="44"/>
        <v>66.042787543674422</v>
      </c>
      <c r="AV126" s="85">
        <f t="shared" si="45"/>
        <v>2.8450062910525674E-2</v>
      </c>
      <c r="AW126" s="105">
        <f t="shared" si="46"/>
        <v>-37.636231426216455</v>
      </c>
      <c r="AX126" s="85">
        <f t="shared" si="47"/>
        <v>-1.6970998925886313E-2</v>
      </c>
      <c r="AY126" s="84">
        <f t="shared" si="48"/>
        <v>63.732847430279435</v>
      </c>
      <c r="AZ126" s="85">
        <f t="shared" si="49"/>
        <v>2.7353086853613165E-2</v>
      </c>
      <c r="BA126" s="105">
        <f t="shared" si="50"/>
        <v>-40.018271389900747</v>
      </c>
      <c r="BB126" s="85">
        <f t="shared" si="51"/>
        <v>-1.7975604536700239E-2</v>
      </c>
      <c r="BC126" s="84">
        <f t="shared" si="52"/>
        <v>-291.29808271611478</v>
      </c>
      <c r="BD126" s="85">
        <f t="shared" si="53"/>
        <v>-0.14631411203377651</v>
      </c>
      <c r="BE126" s="105">
        <f t="shared" si="54"/>
        <v>-163.8580298518923</v>
      </c>
      <c r="BF126" s="85">
        <f t="shared" si="55"/>
        <v>-7.7351761034329169E-2</v>
      </c>
    </row>
    <row r="127" spans="2:58" s="40" customFormat="1" ht="16.5" customHeight="1">
      <c r="B127" s="63" t="s">
        <v>20</v>
      </c>
      <c r="C127" s="64" t="s">
        <v>28</v>
      </c>
      <c r="D127" s="66" t="s">
        <v>50</v>
      </c>
      <c r="E127" s="78" t="s">
        <v>243</v>
      </c>
      <c r="F127" s="79" t="s">
        <v>244</v>
      </c>
      <c r="G127" s="102">
        <v>6920</v>
      </c>
      <c r="H127" s="103">
        <f>VLOOKUP($E127,'Population All (2014)'!$D$11:$H$187,H$10,0)</f>
        <v>202744</v>
      </c>
      <c r="I127" s="104">
        <f t="shared" si="28"/>
        <v>3413.171289902537</v>
      </c>
      <c r="J127" s="102">
        <v>7339</v>
      </c>
      <c r="K127" s="103">
        <f>VLOOKUP($E127,'Population All (2014)'!$D$11:$H$187,K$10,0)</f>
        <v>202744</v>
      </c>
      <c r="L127" s="104">
        <f t="shared" si="29"/>
        <v>3619.8358521090636</v>
      </c>
      <c r="M127" s="102">
        <v>7609</v>
      </c>
      <c r="N127" s="103">
        <f>VLOOKUP($E127,'Population All (2014)'!$D$11:$H$187,N$10,0)</f>
        <v>202744</v>
      </c>
      <c r="O127" s="104">
        <f t="shared" si="30"/>
        <v>3753.0087203567064</v>
      </c>
      <c r="P127" s="102">
        <v>7334</v>
      </c>
      <c r="Q127" s="103">
        <f>VLOOKUP($E127,'Population All (2014)'!$D$11:$H$187,Q$10,0)</f>
        <v>203497.815</v>
      </c>
      <c r="R127" s="104">
        <f t="shared" si="31"/>
        <v>3603.9699001190752</v>
      </c>
      <c r="S127" s="102">
        <v>6678</v>
      </c>
      <c r="T127" s="103">
        <f>VLOOKUP($E127,'Population All (2014)'!$D$11:$H$187,T$10,0)</f>
        <v>203497.815</v>
      </c>
      <c r="U127" s="104">
        <f t="shared" si="32"/>
        <v>3281.607716525114</v>
      </c>
      <c r="V127" s="102">
        <v>7082</v>
      </c>
      <c r="W127" s="103">
        <f>VLOOKUP($E127,'Population All (2014)'!$D$11:$H$187,W$10,0)</f>
        <v>203497.815</v>
      </c>
      <c r="X127" s="104">
        <f t="shared" si="33"/>
        <v>3480.1356466652974</v>
      </c>
      <c r="Y127" s="102">
        <v>7343</v>
      </c>
      <c r="Z127" s="103">
        <f>VLOOKUP($E127,'Population All (2014)'!$D$11:$H$187,Z$10,0)</f>
        <v>203497.815</v>
      </c>
      <c r="AA127" s="104">
        <f t="shared" si="34"/>
        <v>3608.3925520281382</v>
      </c>
      <c r="AB127" s="102">
        <v>7077</v>
      </c>
      <c r="AC127" s="103">
        <f>VLOOKUP($E127,'Population All (2014)'!$D$11:$H$187,AC$10,0)</f>
        <v>204399.37100000001</v>
      </c>
      <c r="AD127" s="104">
        <f t="shared" si="35"/>
        <v>3462.3394217783571</v>
      </c>
      <c r="AE127" s="102">
        <v>7151</v>
      </c>
      <c r="AF127" s="103">
        <f>VLOOKUP($E127,'Population All (2014)'!$D$11:$H$187,AF$10,0)</f>
        <v>203497.815</v>
      </c>
      <c r="AG127" s="104">
        <f t="shared" si="36"/>
        <v>3514.0426446347838</v>
      </c>
      <c r="AH127" s="102">
        <v>6614</v>
      </c>
      <c r="AI127" s="103">
        <f>VLOOKUP($E127,'Population All (2014)'!$D$11:$H$187,AI$10,0)</f>
        <v>203497.815</v>
      </c>
      <c r="AJ127" s="104">
        <f t="shared" si="37"/>
        <v>3250.1577473939951</v>
      </c>
      <c r="AK127" s="102">
        <v>6268</v>
      </c>
      <c r="AL127" s="103">
        <f>VLOOKUP($E127,'Population All (2014)'!$D$11:$H$187,AL$10,0)</f>
        <v>203497.815</v>
      </c>
      <c r="AM127" s="104">
        <f t="shared" si="38"/>
        <v>3080.1313517788876</v>
      </c>
      <c r="AN127" s="102">
        <v>6266</v>
      </c>
      <c r="AO127" s="103">
        <f>VLOOKUP($E127,'Population All (2014)'!$D$11:$H$187,AO$10,0)</f>
        <v>204399.37100000001</v>
      </c>
      <c r="AP127" s="104">
        <f t="shared" si="39"/>
        <v>3065.5671636093243</v>
      </c>
      <c r="AQ127" s="84">
        <f t="shared" si="40"/>
        <v>-100.8713547322468</v>
      </c>
      <c r="AR127" s="85">
        <f t="shared" si="41"/>
        <v>-2.9553557722304401E-2</v>
      </c>
      <c r="AS127" s="105">
        <f t="shared" si="42"/>
        <v>-232.43492810966973</v>
      </c>
      <c r="AT127" s="85">
        <f t="shared" si="43"/>
        <v>-7.0829589697514017E-2</v>
      </c>
      <c r="AU127" s="84">
        <f t="shared" si="44"/>
        <v>369.67810471506846</v>
      </c>
      <c r="AV127" s="85">
        <f t="shared" si="45"/>
        <v>0.10212565426127788</v>
      </c>
      <c r="AW127" s="105">
        <f t="shared" si="46"/>
        <v>229.97789927130225</v>
      </c>
      <c r="AX127" s="85">
        <f t="shared" si="47"/>
        <v>6.6083027393391836E-2</v>
      </c>
      <c r="AY127" s="84">
        <f t="shared" si="48"/>
        <v>672.87736857781874</v>
      </c>
      <c r="AZ127" s="85">
        <f t="shared" si="49"/>
        <v>0.17929011593499969</v>
      </c>
      <c r="BA127" s="105">
        <f t="shared" si="50"/>
        <v>528.26120024925058</v>
      </c>
      <c r="BB127" s="85">
        <f t="shared" si="51"/>
        <v>0.14639793000136178</v>
      </c>
      <c r="BC127" s="84">
        <f t="shared" si="52"/>
        <v>538.40273650975087</v>
      </c>
      <c r="BD127" s="85">
        <f t="shared" si="53"/>
        <v>0.14939157413383558</v>
      </c>
      <c r="BE127" s="105">
        <f t="shared" si="54"/>
        <v>396.77225816903274</v>
      </c>
      <c r="BF127" s="85">
        <f t="shared" si="55"/>
        <v>0.11459658047195127</v>
      </c>
    </row>
    <row r="128" spans="2:58" s="40" customFormat="1" ht="16.5" customHeight="1">
      <c r="B128" s="63" t="s">
        <v>20</v>
      </c>
      <c r="C128" s="64" t="s">
        <v>32</v>
      </c>
      <c r="D128" s="66" t="s">
        <v>46</v>
      </c>
      <c r="E128" s="78" t="s">
        <v>245</v>
      </c>
      <c r="F128" s="79" t="s">
        <v>246</v>
      </c>
      <c r="G128" s="102">
        <v>14976</v>
      </c>
      <c r="H128" s="103">
        <f>VLOOKUP($E128,'Population All (2014)'!$D$11:$H$187,H$10,0)</f>
        <v>601536</v>
      </c>
      <c r="I128" s="104">
        <f t="shared" si="28"/>
        <v>2489.6265560165975</v>
      </c>
      <c r="J128" s="102">
        <v>14831</v>
      </c>
      <c r="K128" s="103">
        <f>VLOOKUP($E128,'Population All (2014)'!$D$11:$H$187,K$10,0)</f>
        <v>601536</v>
      </c>
      <c r="L128" s="104">
        <f t="shared" si="29"/>
        <v>2465.521598042345</v>
      </c>
      <c r="M128" s="102">
        <v>15944</v>
      </c>
      <c r="N128" s="103">
        <f>VLOOKUP($E128,'Population All (2014)'!$D$11:$H$187,N$10,0)</f>
        <v>601536</v>
      </c>
      <c r="O128" s="104">
        <f t="shared" si="30"/>
        <v>2650.547930630918</v>
      </c>
      <c r="P128" s="102">
        <v>15637</v>
      </c>
      <c r="Q128" s="103">
        <f>VLOOKUP($E128,'Population All (2014)'!$D$11:$H$187,Q$10,0)</f>
        <v>602075.36200000008</v>
      </c>
      <c r="R128" s="104">
        <f t="shared" si="31"/>
        <v>2597.1831745541513</v>
      </c>
      <c r="S128" s="102">
        <v>14627</v>
      </c>
      <c r="T128" s="103">
        <f>VLOOKUP($E128,'Population All (2014)'!$D$11:$H$187,T$10,0)</f>
        <v>602075.36200000008</v>
      </c>
      <c r="U128" s="104">
        <f t="shared" si="32"/>
        <v>2429.4300885210446</v>
      </c>
      <c r="V128" s="102">
        <v>13224</v>
      </c>
      <c r="W128" s="103">
        <f>VLOOKUP($E128,'Population All (2014)'!$D$11:$H$187,W$10,0)</f>
        <v>602075.36200000008</v>
      </c>
      <c r="X128" s="104">
        <f t="shared" si="33"/>
        <v>2196.4027818829763</v>
      </c>
      <c r="Y128" s="102">
        <v>13880</v>
      </c>
      <c r="Z128" s="103">
        <f>VLOOKUP($E128,'Population All (2014)'!$D$11:$H$187,Z$10,0)</f>
        <v>602075.36200000008</v>
      </c>
      <c r="AA128" s="104">
        <f t="shared" si="34"/>
        <v>2305.3592417223008</v>
      </c>
      <c r="AB128" s="102">
        <v>12613</v>
      </c>
      <c r="AC128" s="103">
        <f>VLOOKUP($E128,'Population All (2014)'!$D$11:$H$187,AC$10,0)</f>
        <v>603030.60000000009</v>
      </c>
      <c r="AD128" s="104">
        <f t="shared" si="35"/>
        <v>2091.6019850402281</v>
      </c>
      <c r="AE128" s="102">
        <v>15369</v>
      </c>
      <c r="AF128" s="103">
        <f>VLOOKUP($E128,'Population All (2014)'!$D$11:$H$187,AF$10,0)</f>
        <v>602075.36200000008</v>
      </c>
      <c r="AG128" s="104">
        <f t="shared" si="36"/>
        <v>2552.6704744978415</v>
      </c>
      <c r="AH128" s="102">
        <v>15236</v>
      </c>
      <c r="AI128" s="103">
        <f>VLOOKUP($E128,'Population All (2014)'!$D$11:$H$187,AI$10,0)</f>
        <v>602075.36200000008</v>
      </c>
      <c r="AJ128" s="104">
        <f t="shared" si="37"/>
        <v>2530.5802166340759</v>
      </c>
      <c r="AK128" s="102">
        <v>16286</v>
      </c>
      <c r="AL128" s="103">
        <f>VLOOKUP($E128,'Population All (2014)'!$D$11:$H$187,AL$10,0)</f>
        <v>602075.36200000008</v>
      </c>
      <c r="AM128" s="104">
        <f t="shared" si="38"/>
        <v>2704.9769892427516</v>
      </c>
      <c r="AN128" s="102">
        <v>16445</v>
      </c>
      <c r="AO128" s="103">
        <f>VLOOKUP($E128,'Population All (2014)'!$D$11:$H$187,AO$10,0)</f>
        <v>603030.60000000009</v>
      </c>
      <c r="AP128" s="104">
        <f t="shared" si="39"/>
        <v>2727.0589585337789</v>
      </c>
      <c r="AQ128" s="84">
        <f t="shared" si="40"/>
        <v>-63.043918481243963</v>
      </c>
      <c r="AR128" s="85">
        <f t="shared" si="41"/>
        <v>-2.5322640589966326E-2</v>
      </c>
      <c r="AS128" s="105">
        <f t="shared" si="42"/>
        <v>-123.24038597679692</v>
      </c>
      <c r="AT128" s="85">
        <f t="shared" si="43"/>
        <v>-5.0728105558214075E-2</v>
      </c>
      <c r="AU128" s="84">
        <f t="shared" si="44"/>
        <v>-65.058618591730919</v>
      </c>
      <c r="AV128" s="85">
        <f t="shared" si="45"/>
        <v>-2.6387365109025319E-2</v>
      </c>
      <c r="AW128" s="105">
        <f t="shared" si="46"/>
        <v>-334.17743475109955</v>
      </c>
      <c r="AX128" s="85">
        <f t="shared" si="47"/>
        <v>-0.15214761040532337</v>
      </c>
      <c r="AY128" s="84">
        <f t="shared" si="48"/>
        <v>-54.429058611833625</v>
      </c>
      <c r="AZ128" s="85">
        <f t="shared" si="49"/>
        <v>-2.053502145078271E-2</v>
      </c>
      <c r="BA128" s="105">
        <f t="shared" si="50"/>
        <v>-399.61774752045085</v>
      </c>
      <c r="BB128" s="85">
        <f t="shared" si="51"/>
        <v>-0.17334293948126808</v>
      </c>
      <c r="BC128" s="84">
        <f t="shared" si="52"/>
        <v>-129.87578397962761</v>
      </c>
      <c r="BD128" s="85">
        <f t="shared" si="53"/>
        <v>-5.000640126275379E-2</v>
      </c>
      <c r="BE128" s="105">
        <f t="shared" si="54"/>
        <v>-635.45697349355078</v>
      </c>
      <c r="BF128" s="85">
        <f t="shared" si="55"/>
        <v>-0.30381352572742415</v>
      </c>
    </row>
    <row r="129" spans="2:58" s="40" customFormat="1" ht="16.5" customHeight="1">
      <c r="B129" s="63" t="s">
        <v>22</v>
      </c>
      <c r="C129" s="64" t="s">
        <v>34</v>
      </c>
      <c r="D129" s="66" t="s">
        <v>58</v>
      </c>
      <c r="E129" s="78" t="s">
        <v>247</v>
      </c>
      <c r="F129" s="79" t="s">
        <v>248</v>
      </c>
      <c r="G129" s="102">
        <v>18099</v>
      </c>
      <c r="H129" s="103">
        <f>VLOOKUP($E129,'Population All (2014)'!$D$11:$H$187,H$10,0)</f>
        <v>714392</v>
      </c>
      <c r="I129" s="104">
        <f t="shared" si="28"/>
        <v>2533.4830177269623</v>
      </c>
      <c r="J129" s="102">
        <v>17770</v>
      </c>
      <c r="K129" s="103">
        <f>VLOOKUP($E129,'Population All (2014)'!$D$11:$H$187,K$10,0)</f>
        <v>714392</v>
      </c>
      <c r="L129" s="104">
        <f t="shared" si="29"/>
        <v>2487.4298704352791</v>
      </c>
      <c r="M129" s="102">
        <v>19279</v>
      </c>
      <c r="N129" s="103">
        <f>VLOOKUP($E129,'Population All (2014)'!$D$11:$H$187,N$10,0)</f>
        <v>714392</v>
      </c>
      <c r="O129" s="104">
        <f t="shared" si="30"/>
        <v>2698.6584396241838</v>
      </c>
      <c r="P129" s="102">
        <v>18287</v>
      </c>
      <c r="Q129" s="103">
        <f>VLOOKUP($E129,'Population All (2014)'!$D$11:$H$187,Q$10,0)</f>
        <v>721127.30499999993</v>
      </c>
      <c r="R129" s="104">
        <f t="shared" si="31"/>
        <v>2535.8906635770782</v>
      </c>
      <c r="S129" s="102">
        <v>17040</v>
      </c>
      <c r="T129" s="103">
        <f>VLOOKUP($E129,'Population All (2014)'!$D$11:$H$187,T$10,0)</f>
        <v>721127.30499999993</v>
      </c>
      <c r="U129" s="104">
        <f t="shared" si="32"/>
        <v>2362.9669660060927</v>
      </c>
      <c r="V129" s="102">
        <v>16866</v>
      </c>
      <c r="W129" s="103">
        <f>VLOOKUP($E129,'Population All (2014)'!$D$11:$H$187,W$10,0)</f>
        <v>721127.30499999993</v>
      </c>
      <c r="X129" s="104">
        <f t="shared" si="33"/>
        <v>2338.8380779729314</v>
      </c>
      <c r="Y129" s="102">
        <v>18413</v>
      </c>
      <c r="Z129" s="103">
        <f>VLOOKUP($E129,'Population All (2014)'!$D$11:$H$187,Z$10,0)</f>
        <v>721127.30499999993</v>
      </c>
      <c r="AA129" s="104">
        <f t="shared" si="34"/>
        <v>2553.3633066355742</v>
      </c>
      <c r="AB129" s="102">
        <v>19279</v>
      </c>
      <c r="AC129" s="103">
        <f>VLOOKUP($E129,'Population All (2014)'!$D$11:$H$187,AC$10,0)</f>
        <v>727768.54300000006</v>
      </c>
      <c r="AD129" s="104">
        <f t="shared" si="35"/>
        <v>2649.056514661695</v>
      </c>
      <c r="AE129" s="102">
        <v>18375</v>
      </c>
      <c r="AF129" s="103">
        <f>VLOOKUP($E129,'Population All (2014)'!$D$11:$H$187,AF$10,0)</f>
        <v>721127.30499999993</v>
      </c>
      <c r="AG129" s="104">
        <f t="shared" si="36"/>
        <v>2548.0937793639641</v>
      </c>
      <c r="AH129" s="102">
        <v>18865</v>
      </c>
      <c r="AI129" s="103">
        <f>VLOOKUP($E129,'Population All (2014)'!$D$11:$H$187,AI$10,0)</f>
        <v>721127.30499999993</v>
      </c>
      <c r="AJ129" s="104">
        <f t="shared" si="37"/>
        <v>2616.0429468136699</v>
      </c>
      <c r="AK129" s="102">
        <v>19504</v>
      </c>
      <c r="AL129" s="103">
        <f>VLOOKUP($E129,'Population All (2014)'!$D$11:$H$187,AL$10,0)</f>
        <v>721127.30499999993</v>
      </c>
      <c r="AM129" s="104">
        <f t="shared" si="38"/>
        <v>2704.6542080388986</v>
      </c>
      <c r="AN129" s="102">
        <v>19977</v>
      </c>
      <c r="AO129" s="103">
        <f>VLOOKUP($E129,'Population All (2014)'!$D$11:$H$187,AO$10,0)</f>
        <v>727768.54300000006</v>
      </c>
      <c r="AP129" s="104">
        <f t="shared" si="39"/>
        <v>2744.9661286060832</v>
      </c>
      <c r="AQ129" s="84">
        <f t="shared" si="40"/>
        <v>-14.610761637001815</v>
      </c>
      <c r="AR129" s="85">
        <f t="shared" si="41"/>
        <v>-5.7670651568489974E-3</v>
      </c>
      <c r="AS129" s="105">
        <f t="shared" si="42"/>
        <v>-185.12681335787147</v>
      </c>
      <c r="AT129" s="85">
        <f t="shared" si="43"/>
        <v>-7.8345070422535121E-2</v>
      </c>
      <c r="AU129" s="84">
        <f t="shared" si="44"/>
        <v>-128.61307637839082</v>
      </c>
      <c r="AV129" s="85">
        <f t="shared" si="45"/>
        <v>-5.1705207011880347E-2</v>
      </c>
      <c r="AW129" s="105">
        <f t="shared" si="46"/>
        <v>-277.20486884073853</v>
      </c>
      <c r="AX129" s="85">
        <f t="shared" si="47"/>
        <v>-0.11852247124392284</v>
      </c>
      <c r="AY129" s="84">
        <f t="shared" si="48"/>
        <v>-5.9957684147148029</v>
      </c>
      <c r="AZ129" s="85">
        <f t="shared" si="49"/>
        <v>-2.2217589031199429E-3</v>
      </c>
      <c r="BA129" s="105">
        <f t="shared" si="50"/>
        <v>-151.29090140332437</v>
      </c>
      <c r="BB129" s="85">
        <f t="shared" si="51"/>
        <v>-5.9251615706294468E-2</v>
      </c>
      <c r="BC129" s="84">
        <f t="shared" si="52"/>
        <v>-209.07546502900504</v>
      </c>
      <c r="BD129" s="85">
        <f t="shared" si="53"/>
        <v>-8.2446561293808798E-2</v>
      </c>
      <c r="BE129" s="105">
        <f t="shared" si="54"/>
        <v>-95.909613944388184</v>
      </c>
      <c r="BF129" s="85">
        <f t="shared" si="55"/>
        <v>-3.620519736500849E-2</v>
      </c>
    </row>
    <row r="130" spans="2:58" s="40" customFormat="1" ht="16.5" customHeight="1">
      <c r="B130" s="63" t="s">
        <v>20</v>
      </c>
      <c r="C130" s="64" t="s">
        <v>28</v>
      </c>
      <c r="D130" s="66" t="s">
        <v>50</v>
      </c>
      <c r="E130" s="78" t="s">
        <v>249</v>
      </c>
      <c r="F130" s="79" t="s">
        <v>250</v>
      </c>
      <c r="G130" s="102">
        <v>8063</v>
      </c>
      <c r="H130" s="103">
        <f>VLOOKUP($E130,'Population All (2014)'!$D$11:$H$187,H$10,0)</f>
        <v>315987</v>
      </c>
      <c r="I130" s="104">
        <f t="shared" si="28"/>
        <v>2551.687252956609</v>
      </c>
      <c r="J130" s="102">
        <v>8147</v>
      </c>
      <c r="K130" s="103">
        <f>VLOOKUP($E130,'Population All (2014)'!$D$11:$H$187,K$10,0)</f>
        <v>315987</v>
      </c>
      <c r="L130" s="104">
        <f t="shared" si="29"/>
        <v>2578.2706250573601</v>
      </c>
      <c r="M130" s="102">
        <v>7891</v>
      </c>
      <c r="N130" s="103">
        <f>VLOOKUP($E130,'Population All (2014)'!$D$11:$H$187,N$10,0)</f>
        <v>315987</v>
      </c>
      <c r="O130" s="104">
        <f t="shared" si="30"/>
        <v>2497.2546338931666</v>
      </c>
      <c r="P130" s="102">
        <v>9958</v>
      </c>
      <c r="Q130" s="103">
        <f>VLOOKUP($E130,'Population All (2014)'!$D$11:$H$187,Q$10,0)</f>
        <v>316012.77</v>
      </c>
      <c r="R130" s="104">
        <f t="shared" si="31"/>
        <v>3151.1384808911357</v>
      </c>
      <c r="S130" s="102">
        <v>7836.4</v>
      </c>
      <c r="T130" s="103">
        <f>VLOOKUP($E130,'Population All (2014)'!$D$11:$H$187,T$10,0)</f>
        <v>316012.77</v>
      </c>
      <c r="U130" s="104">
        <f t="shared" si="32"/>
        <v>2479.7732066333901</v>
      </c>
      <c r="V130" s="102">
        <v>7836.4</v>
      </c>
      <c r="W130" s="103">
        <f>VLOOKUP($E130,'Population All (2014)'!$D$11:$H$187,W$10,0)</f>
        <v>316012.77</v>
      </c>
      <c r="X130" s="104">
        <f t="shared" si="33"/>
        <v>2479.7732066333901</v>
      </c>
      <c r="Y130" s="102">
        <v>7836.4</v>
      </c>
      <c r="Z130" s="103">
        <f>VLOOKUP($E130,'Population All (2014)'!$D$11:$H$187,Z$10,0)</f>
        <v>316012.77</v>
      </c>
      <c r="AA130" s="104">
        <f t="shared" si="34"/>
        <v>2479.7732066333901</v>
      </c>
      <c r="AB130" s="102">
        <v>8220</v>
      </c>
      <c r="AC130" s="103">
        <f>VLOOKUP($E130,'Population All (2014)'!$D$11:$H$187,AC$10,0)</f>
        <v>316287.21899999998</v>
      </c>
      <c r="AD130" s="104">
        <f t="shared" si="35"/>
        <v>2598.90362499915</v>
      </c>
      <c r="AE130" s="102">
        <v>8145</v>
      </c>
      <c r="AF130" s="103">
        <f>VLOOKUP($E130,'Population All (2014)'!$D$11:$H$187,AF$10,0)</f>
        <v>316012.77</v>
      </c>
      <c r="AG130" s="104">
        <f t="shared" si="36"/>
        <v>2577.4274881360016</v>
      </c>
      <c r="AH130" s="102">
        <v>7734</v>
      </c>
      <c r="AI130" s="103">
        <f>VLOOKUP($E130,'Population All (2014)'!$D$11:$H$187,AI$10,0)</f>
        <v>316012.77</v>
      </c>
      <c r="AJ130" s="104">
        <f t="shared" si="37"/>
        <v>2447.3694528230612</v>
      </c>
      <c r="AK130" s="102">
        <v>7857</v>
      </c>
      <c r="AL130" s="103">
        <f>VLOOKUP($E130,'Population All (2014)'!$D$11:$H$187,AL$10,0)</f>
        <v>316012.77</v>
      </c>
      <c r="AM130" s="104">
        <f t="shared" si="38"/>
        <v>2486.291930544452</v>
      </c>
      <c r="AN130" s="102">
        <v>8309</v>
      </c>
      <c r="AO130" s="103">
        <f>VLOOKUP($E130,'Population All (2014)'!$D$11:$H$187,AO$10,0)</f>
        <v>316287.21899999998</v>
      </c>
      <c r="AP130" s="104">
        <f t="shared" si="39"/>
        <v>2627.0426058537637</v>
      </c>
      <c r="AQ130" s="84">
        <f t="shared" si="40"/>
        <v>-25.740235179392585</v>
      </c>
      <c r="AR130" s="85">
        <f t="shared" si="41"/>
        <v>-1.0087535276734125E-2</v>
      </c>
      <c r="AS130" s="105">
        <f t="shared" si="42"/>
        <v>-97.654281502611411</v>
      </c>
      <c r="AT130" s="85">
        <f t="shared" si="43"/>
        <v>-3.9380327701495577E-2</v>
      </c>
      <c r="AU130" s="84">
        <f t="shared" si="44"/>
        <v>130.90117223429888</v>
      </c>
      <c r="AV130" s="85">
        <f t="shared" si="45"/>
        <v>5.0770920229286115E-2</v>
      </c>
      <c r="AW130" s="105">
        <f t="shared" si="46"/>
        <v>32.403753810328908</v>
      </c>
      <c r="AX130" s="85">
        <f t="shared" si="47"/>
        <v>1.3067224746056981E-2</v>
      </c>
      <c r="AY130" s="84">
        <f t="shared" si="48"/>
        <v>10.962703348714513</v>
      </c>
      <c r="AZ130" s="85">
        <f t="shared" si="49"/>
        <v>4.3899020948552185E-3</v>
      </c>
      <c r="BA130" s="105">
        <f t="shared" si="50"/>
        <v>-6.5187239110618975</v>
      </c>
      <c r="BB130" s="85">
        <f t="shared" si="51"/>
        <v>-2.6287581032105353E-3</v>
      </c>
      <c r="BC130" s="84">
        <f t="shared" si="52"/>
        <v>524.09587503737202</v>
      </c>
      <c r="BD130" s="85">
        <f t="shared" si="53"/>
        <v>0.16631953124737278</v>
      </c>
      <c r="BE130" s="105">
        <f t="shared" si="54"/>
        <v>-28.138980854613692</v>
      </c>
      <c r="BF130" s="85">
        <f t="shared" si="55"/>
        <v>-1.0827250608272516E-2</v>
      </c>
    </row>
    <row r="131" spans="2:58" s="40" customFormat="1" ht="16.5" customHeight="1">
      <c r="B131" s="63" t="s">
        <v>22</v>
      </c>
      <c r="C131" s="64" t="s">
        <v>34</v>
      </c>
      <c r="D131" s="66" t="s">
        <v>54</v>
      </c>
      <c r="E131" s="78" t="s">
        <v>251</v>
      </c>
      <c r="F131" s="79" t="s">
        <v>252</v>
      </c>
      <c r="G131" s="102">
        <v>7716</v>
      </c>
      <c r="H131" s="103">
        <f>VLOOKUP($E131,'Population All (2014)'!$D$11:$H$187,H$10,0)</f>
        <v>314268</v>
      </c>
      <c r="I131" s="104">
        <f t="shared" si="28"/>
        <v>2455.2292947420674</v>
      </c>
      <c r="J131" s="102">
        <v>7574</v>
      </c>
      <c r="K131" s="103">
        <f>VLOOKUP($E131,'Population All (2014)'!$D$11:$H$187,K$10,0)</f>
        <v>314268</v>
      </c>
      <c r="L131" s="104">
        <f t="shared" si="29"/>
        <v>2410.0449298051344</v>
      </c>
      <c r="M131" s="102">
        <v>7537</v>
      </c>
      <c r="N131" s="103">
        <f>VLOOKUP($E131,'Population All (2014)'!$D$11:$H$187,N$10,0)</f>
        <v>314268</v>
      </c>
      <c r="O131" s="104">
        <f t="shared" si="30"/>
        <v>2398.2715389412856</v>
      </c>
      <c r="P131" s="102">
        <v>7218</v>
      </c>
      <c r="Q131" s="103">
        <f>VLOOKUP($E131,'Population All (2014)'!$D$11:$H$187,Q$10,0)</f>
        <v>317515.86800000002</v>
      </c>
      <c r="R131" s="104">
        <f t="shared" si="31"/>
        <v>2273.2722132803769</v>
      </c>
      <c r="S131" s="102">
        <v>7593</v>
      </c>
      <c r="T131" s="103">
        <f>VLOOKUP($E131,'Population All (2014)'!$D$11:$H$187,T$10,0)</f>
        <v>317515.86800000002</v>
      </c>
      <c r="U131" s="104">
        <f t="shared" si="32"/>
        <v>2391.3765468880438</v>
      </c>
      <c r="V131" s="102">
        <v>7453</v>
      </c>
      <c r="W131" s="103">
        <f>VLOOKUP($E131,'Population All (2014)'!$D$11:$H$187,W$10,0)</f>
        <v>317515.86800000002</v>
      </c>
      <c r="X131" s="104">
        <f t="shared" si="33"/>
        <v>2347.2842623411816</v>
      </c>
      <c r="Y131" s="102">
        <v>7416</v>
      </c>
      <c r="Z131" s="103">
        <f>VLOOKUP($E131,'Population All (2014)'!$D$11:$H$187,Z$10,0)</f>
        <v>317515.86800000002</v>
      </c>
      <c r="AA131" s="104">
        <f t="shared" si="34"/>
        <v>2335.631301425225</v>
      </c>
      <c r="AB131" s="102">
        <v>7003</v>
      </c>
      <c r="AC131" s="103">
        <f>VLOOKUP($E131,'Population All (2014)'!$D$11:$H$187,AC$10,0)</f>
        <v>320055.58799999999</v>
      </c>
      <c r="AD131" s="104">
        <f t="shared" si="35"/>
        <v>2188.0574070776734</v>
      </c>
      <c r="AE131" s="102">
        <v>7413</v>
      </c>
      <c r="AF131" s="103">
        <f>VLOOKUP($E131,'Population All (2014)'!$D$11:$H$187,AF$10,0)</f>
        <v>317515.86800000002</v>
      </c>
      <c r="AG131" s="104">
        <f t="shared" si="36"/>
        <v>2334.6864667563636</v>
      </c>
      <c r="AH131" s="102">
        <v>7323</v>
      </c>
      <c r="AI131" s="103">
        <f>VLOOKUP($E131,'Population All (2014)'!$D$11:$H$187,AI$10,0)</f>
        <v>317515.86800000002</v>
      </c>
      <c r="AJ131" s="104">
        <f t="shared" si="37"/>
        <v>2306.3414266905233</v>
      </c>
      <c r="AK131" s="102">
        <v>7332</v>
      </c>
      <c r="AL131" s="103">
        <f>VLOOKUP($E131,'Population All (2014)'!$D$11:$H$187,AL$10,0)</f>
        <v>317515.86800000002</v>
      </c>
      <c r="AM131" s="104">
        <f t="shared" si="38"/>
        <v>2309.1759306971076</v>
      </c>
      <c r="AN131" s="102">
        <v>7354</v>
      </c>
      <c r="AO131" s="103">
        <f>VLOOKUP($E131,'Population All (2014)'!$D$11:$H$187,AO$10,0)</f>
        <v>320055.58799999999</v>
      </c>
      <c r="AP131" s="104">
        <f t="shared" si="39"/>
        <v>2297.7258562971883</v>
      </c>
      <c r="AQ131" s="84">
        <f t="shared" si="40"/>
        <v>120.54282798570375</v>
      </c>
      <c r="AR131" s="85">
        <f t="shared" si="41"/>
        <v>4.9096362707894171E-2</v>
      </c>
      <c r="AS131" s="105">
        <f t="shared" si="42"/>
        <v>56.690080131680133</v>
      </c>
      <c r="AT131" s="85">
        <f t="shared" si="43"/>
        <v>2.3706045041485543E-2</v>
      </c>
      <c r="AU131" s="84">
        <f t="shared" si="44"/>
        <v>103.70350311461107</v>
      </c>
      <c r="AV131" s="85">
        <f t="shared" si="45"/>
        <v>4.3029697011912588E-2</v>
      </c>
      <c r="AW131" s="105">
        <f t="shared" si="46"/>
        <v>40.942835650658253</v>
      </c>
      <c r="AX131" s="85">
        <f t="shared" si="47"/>
        <v>1.74426405474307E-2</v>
      </c>
      <c r="AY131" s="84">
        <f t="shared" si="48"/>
        <v>89.095608244178038</v>
      </c>
      <c r="AZ131" s="85">
        <f t="shared" si="49"/>
        <v>3.7149925184664118E-2</v>
      </c>
      <c r="BA131" s="105">
        <f t="shared" si="50"/>
        <v>26.455370728117487</v>
      </c>
      <c r="BB131" s="85">
        <f t="shared" si="51"/>
        <v>1.132686084142397E-2</v>
      </c>
      <c r="BC131" s="84">
        <f t="shared" si="52"/>
        <v>-24.453643016811384</v>
      </c>
      <c r="BD131" s="85">
        <f t="shared" si="53"/>
        <v>-1.0757023674487399E-2</v>
      </c>
      <c r="BE131" s="105">
        <f t="shared" si="54"/>
        <v>-109.66844921951497</v>
      </c>
      <c r="BF131" s="85">
        <f t="shared" si="55"/>
        <v>-5.0121376552905897E-2</v>
      </c>
    </row>
    <row r="132" spans="2:58" s="40" customFormat="1" ht="16.5" customHeight="1">
      <c r="B132" s="63" t="s">
        <v>22</v>
      </c>
      <c r="C132" s="64" t="s">
        <v>34</v>
      </c>
      <c r="D132" s="66" t="s">
        <v>54</v>
      </c>
      <c r="E132" s="78" t="s">
        <v>253</v>
      </c>
      <c r="F132" s="79" t="s">
        <v>254</v>
      </c>
      <c r="G132" s="102">
        <v>21005</v>
      </c>
      <c r="H132" s="103">
        <f>VLOOKUP($E132,'Population All (2014)'!$D$11:$H$187,H$10,0)</f>
        <v>801390</v>
      </c>
      <c r="I132" s="104">
        <f t="shared" si="28"/>
        <v>2621.0708893297892</v>
      </c>
      <c r="J132" s="102">
        <v>21032</v>
      </c>
      <c r="K132" s="103">
        <f>VLOOKUP($E132,'Population All (2014)'!$D$11:$H$187,K$10,0)</f>
        <v>801390</v>
      </c>
      <c r="L132" s="104">
        <f t="shared" si="29"/>
        <v>2624.4400354384256</v>
      </c>
      <c r="M132" s="102">
        <v>21504</v>
      </c>
      <c r="N132" s="103">
        <f>VLOOKUP($E132,'Population All (2014)'!$D$11:$H$187,N$10,0)</f>
        <v>801390</v>
      </c>
      <c r="O132" s="104">
        <f t="shared" si="30"/>
        <v>2683.3377007449558</v>
      </c>
      <c r="P132" s="102">
        <v>20925</v>
      </c>
      <c r="Q132" s="103">
        <f>VLOOKUP($E132,'Population All (2014)'!$D$11:$H$187,Q$10,0)</f>
        <v>805793.73</v>
      </c>
      <c r="R132" s="104">
        <f t="shared" si="31"/>
        <v>2596.8184190264178</v>
      </c>
      <c r="S132" s="102">
        <v>21517</v>
      </c>
      <c r="T132" s="103">
        <f>VLOOKUP($E132,'Population All (2014)'!$D$11:$H$187,T$10,0)</f>
        <v>805793.73</v>
      </c>
      <c r="U132" s="104">
        <f t="shared" si="32"/>
        <v>2670.2863523150027</v>
      </c>
      <c r="V132" s="102">
        <v>21588</v>
      </c>
      <c r="W132" s="103">
        <f>VLOOKUP($E132,'Population All (2014)'!$D$11:$H$187,W$10,0)</f>
        <v>805793.73</v>
      </c>
      <c r="X132" s="104">
        <f t="shared" si="33"/>
        <v>2679.0975402600866</v>
      </c>
      <c r="Y132" s="102">
        <v>21938</v>
      </c>
      <c r="Z132" s="103">
        <f>VLOOKUP($E132,'Population All (2014)'!$D$11:$H$187,Z$10,0)</f>
        <v>805793.73</v>
      </c>
      <c r="AA132" s="104">
        <f t="shared" si="34"/>
        <v>2722.5329737921888</v>
      </c>
      <c r="AB132" s="102">
        <v>20925</v>
      </c>
      <c r="AC132" s="103">
        <f>VLOOKUP($E132,'Population All (2014)'!$D$11:$H$187,AC$10,0)</f>
        <v>810551.48600000003</v>
      </c>
      <c r="AD132" s="104">
        <f t="shared" si="35"/>
        <v>2581.5756755024931</v>
      </c>
      <c r="AE132" s="102">
        <v>20929</v>
      </c>
      <c r="AF132" s="103">
        <f>VLOOKUP($E132,'Population All (2014)'!$D$11:$H$187,AF$10,0)</f>
        <v>805793.73</v>
      </c>
      <c r="AG132" s="104">
        <f t="shared" si="36"/>
        <v>2597.3148239810703</v>
      </c>
      <c r="AH132" s="102">
        <v>20935</v>
      </c>
      <c r="AI132" s="103">
        <f>VLOOKUP($E132,'Population All (2014)'!$D$11:$H$187,AI$10,0)</f>
        <v>805793.73</v>
      </c>
      <c r="AJ132" s="104">
        <f t="shared" si="37"/>
        <v>2598.059431413049</v>
      </c>
      <c r="AK132" s="102">
        <v>21385</v>
      </c>
      <c r="AL132" s="103">
        <f>VLOOKUP($E132,'Population All (2014)'!$D$11:$H$187,AL$10,0)</f>
        <v>805793.73</v>
      </c>
      <c r="AM132" s="104">
        <f t="shared" si="38"/>
        <v>2653.9049888114669</v>
      </c>
      <c r="AN132" s="102">
        <v>21418</v>
      </c>
      <c r="AO132" s="103">
        <f>VLOOKUP($E132,'Population All (2014)'!$D$11:$H$187,AO$10,0)</f>
        <v>810551.48600000003</v>
      </c>
      <c r="AP132" s="104">
        <f t="shared" si="39"/>
        <v>2642.398462026877</v>
      </c>
      <c r="AQ132" s="84">
        <f t="shared" si="40"/>
        <v>23.756065348718948</v>
      </c>
      <c r="AR132" s="85">
        <f t="shared" si="41"/>
        <v>9.0634959342108454E-3</v>
      </c>
      <c r="AS132" s="105">
        <f t="shared" si="42"/>
        <v>72.971528333932383</v>
      </c>
      <c r="AT132" s="85">
        <f t="shared" si="43"/>
        <v>2.7327229632383723E-2</v>
      </c>
      <c r="AU132" s="84">
        <f t="shared" si="44"/>
        <v>26.38060402537667</v>
      </c>
      <c r="AV132" s="85">
        <f t="shared" si="45"/>
        <v>1.0051898183670888E-2</v>
      </c>
      <c r="AW132" s="105">
        <f t="shared" si="46"/>
        <v>81.03810884703762</v>
      </c>
      <c r="AX132" s="85">
        <f t="shared" si="47"/>
        <v>3.0248286084862162E-2</v>
      </c>
      <c r="AY132" s="84">
        <f t="shared" si="48"/>
        <v>29.432711933488918</v>
      </c>
      <c r="AZ132" s="85">
        <f t="shared" si="49"/>
        <v>1.0968694669074908E-2</v>
      </c>
      <c r="BA132" s="105">
        <f t="shared" si="50"/>
        <v>68.627984980721976</v>
      </c>
      <c r="BB132" s="85">
        <f t="shared" si="51"/>
        <v>2.5207402680280763E-2</v>
      </c>
      <c r="BC132" s="84">
        <f t="shared" si="52"/>
        <v>-45.580043000459227</v>
      </c>
      <c r="BD132" s="85">
        <f t="shared" si="53"/>
        <v>-1.7552264211660899E-2</v>
      </c>
      <c r="BE132" s="105">
        <f t="shared" si="54"/>
        <v>-60.822786524383901</v>
      </c>
      <c r="BF132" s="85">
        <f t="shared" si="55"/>
        <v>-2.3560334528076536E-2</v>
      </c>
    </row>
    <row r="133" spans="2:58" s="40" customFormat="1" ht="16.5" customHeight="1">
      <c r="B133" s="63" t="s">
        <v>20</v>
      </c>
      <c r="C133" s="64" t="s">
        <v>30</v>
      </c>
      <c r="D133" s="66" t="s">
        <v>48</v>
      </c>
      <c r="E133" s="78" t="s">
        <v>255</v>
      </c>
      <c r="F133" s="79" t="s">
        <v>256</v>
      </c>
      <c r="G133" s="102">
        <v>7191</v>
      </c>
      <c r="H133" s="103">
        <f>VLOOKUP($E133,'Population All (2014)'!$D$11:$H$187,H$10,0)</f>
        <v>228765</v>
      </c>
      <c r="I133" s="104">
        <f t="shared" si="28"/>
        <v>3143.400432758508</v>
      </c>
      <c r="J133" s="102">
        <v>7434</v>
      </c>
      <c r="K133" s="103">
        <f>VLOOKUP($E133,'Population All (2014)'!$D$11:$H$187,K$10,0)</f>
        <v>228765</v>
      </c>
      <c r="L133" s="104">
        <f t="shared" si="29"/>
        <v>3249.6229755425875</v>
      </c>
      <c r="M133" s="102">
        <v>7615</v>
      </c>
      <c r="N133" s="103">
        <f>VLOOKUP($E133,'Population All (2014)'!$D$11:$H$187,N$10,0)</f>
        <v>228765</v>
      </c>
      <c r="O133" s="104">
        <f t="shared" si="30"/>
        <v>3328.7434703735275</v>
      </c>
      <c r="P133" s="102">
        <v>6974</v>
      </c>
      <c r="Q133" s="103">
        <f>VLOOKUP($E133,'Population All (2014)'!$D$11:$H$187,Q$10,0)</f>
        <v>229708.30100000001</v>
      </c>
      <c r="R133" s="104">
        <f t="shared" si="31"/>
        <v>3036.024370751843</v>
      </c>
      <c r="S133" s="102">
        <v>7438</v>
      </c>
      <c r="T133" s="103">
        <f>VLOOKUP($E133,'Population All (2014)'!$D$11:$H$187,T$10,0)</f>
        <v>229708.30100000001</v>
      </c>
      <c r="U133" s="104">
        <f t="shared" si="32"/>
        <v>3238.0196830588197</v>
      </c>
      <c r="V133" s="102">
        <v>7253</v>
      </c>
      <c r="W133" s="103">
        <f>VLOOKUP($E133,'Population All (2014)'!$D$11:$H$187,W$10,0)</f>
        <v>229708.30100000001</v>
      </c>
      <c r="X133" s="104">
        <f t="shared" si="33"/>
        <v>3157.4827589709089</v>
      </c>
      <c r="Y133" s="102">
        <v>7904</v>
      </c>
      <c r="Z133" s="103">
        <f>VLOOKUP($E133,'Population All (2014)'!$D$11:$H$187,Z$10,0)</f>
        <v>229708.30100000001</v>
      </c>
      <c r="AA133" s="104">
        <f t="shared" si="34"/>
        <v>3440.8856648153956</v>
      </c>
      <c r="AB133" s="102">
        <v>8312</v>
      </c>
      <c r="AC133" s="103">
        <f>VLOOKUP($E133,'Population All (2014)'!$D$11:$H$187,AC$10,0)</f>
        <v>230686.18400000001</v>
      </c>
      <c r="AD133" s="104">
        <f t="shared" si="35"/>
        <v>3603.1633346537992</v>
      </c>
      <c r="AE133" s="102">
        <v>7082</v>
      </c>
      <c r="AF133" s="103">
        <f>VLOOKUP($E133,'Population All (2014)'!$D$11:$H$187,AF$10,0)</f>
        <v>229708.30100000001</v>
      </c>
      <c r="AG133" s="104">
        <f t="shared" si="36"/>
        <v>3083.0405210301915</v>
      </c>
      <c r="AH133" s="102">
        <v>6548</v>
      </c>
      <c r="AI133" s="103">
        <f>VLOOKUP($E133,'Population All (2014)'!$D$11:$H$187,AI$10,0)</f>
        <v>229708.30100000001</v>
      </c>
      <c r="AJ133" s="104">
        <f t="shared" si="37"/>
        <v>2850.5717779872484</v>
      </c>
      <c r="AK133" s="102">
        <v>6806</v>
      </c>
      <c r="AL133" s="103">
        <f>VLOOKUP($E133,'Population All (2014)'!$D$11:$H$187,AL$10,0)</f>
        <v>229708.30100000001</v>
      </c>
      <c r="AM133" s="104">
        <f t="shared" si="38"/>
        <v>2962.8881369855239</v>
      </c>
      <c r="AN133" s="102">
        <v>6621</v>
      </c>
      <c r="AO133" s="103">
        <f>VLOOKUP($E133,'Population All (2014)'!$D$11:$H$187,AO$10,0)</f>
        <v>230686.18400000001</v>
      </c>
      <c r="AP133" s="104">
        <f t="shared" si="39"/>
        <v>2870.1328728035137</v>
      </c>
      <c r="AQ133" s="84">
        <f t="shared" si="40"/>
        <v>60.359911728316547</v>
      </c>
      <c r="AR133" s="85">
        <f t="shared" si="41"/>
        <v>1.9202107087370787E-2</v>
      </c>
      <c r="AS133" s="105">
        <f t="shared" si="42"/>
        <v>154.97916202862825</v>
      </c>
      <c r="AT133" s="85">
        <f t="shared" si="43"/>
        <v>4.7862328582952286E-2</v>
      </c>
      <c r="AU133" s="84">
        <f t="shared" si="44"/>
        <v>399.05119755533906</v>
      </c>
      <c r="AV133" s="85">
        <f t="shared" si="45"/>
        <v>0.12279922949791114</v>
      </c>
      <c r="AW133" s="105">
        <f t="shared" si="46"/>
        <v>306.91098098366047</v>
      </c>
      <c r="AX133" s="85">
        <f t="shared" si="47"/>
        <v>9.7201158141458646E-2</v>
      </c>
      <c r="AY133" s="84">
        <f t="shared" si="48"/>
        <v>365.8553333880036</v>
      </c>
      <c r="AZ133" s="85">
        <f t="shared" si="49"/>
        <v>0.10990793872949001</v>
      </c>
      <c r="BA133" s="105">
        <f t="shared" si="50"/>
        <v>477.99752782987161</v>
      </c>
      <c r="BB133" s="85">
        <f t="shared" si="51"/>
        <v>0.13891700404858304</v>
      </c>
      <c r="BC133" s="84">
        <f t="shared" si="52"/>
        <v>165.89149794832929</v>
      </c>
      <c r="BD133" s="85">
        <f t="shared" si="53"/>
        <v>5.4641029744846158E-2</v>
      </c>
      <c r="BE133" s="105">
        <f t="shared" si="54"/>
        <v>733.03046185028552</v>
      </c>
      <c r="BF133" s="85">
        <f t="shared" si="55"/>
        <v>0.20344080846968235</v>
      </c>
    </row>
    <row r="134" spans="2:58" s="40" customFormat="1" ht="16.5" customHeight="1">
      <c r="B134" s="63" t="s">
        <v>26</v>
      </c>
      <c r="C134" s="64" t="s">
        <v>42</v>
      </c>
      <c r="D134" s="66" t="s">
        <v>66</v>
      </c>
      <c r="E134" s="78" t="s">
        <v>257</v>
      </c>
      <c r="F134" s="79" t="s">
        <v>258</v>
      </c>
      <c r="G134" s="102">
        <v>13626.37296364784</v>
      </c>
      <c r="H134" s="103">
        <f>VLOOKUP($E134,'Population All (2014)'!$D$11:$H$187,H$10,0)</f>
        <v>672516</v>
      </c>
      <c r="I134" s="104">
        <f t="shared" si="28"/>
        <v>2026.1782565244305</v>
      </c>
      <c r="J134" s="102">
        <v>13509.299157833906</v>
      </c>
      <c r="K134" s="103">
        <f>VLOOKUP($E134,'Population All (2014)'!$D$11:$H$187,K$10,0)</f>
        <v>672516</v>
      </c>
      <c r="L134" s="104">
        <f t="shared" si="29"/>
        <v>2008.7699263413667</v>
      </c>
      <c r="M134" s="102">
        <v>13849.322211241331</v>
      </c>
      <c r="N134" s="103">
        <f>VLOOKUP($E134,'Population All (2014)'!$D$11:$H$187,N$10,0)</f>
        <v>672516</v>
      </c>
      <c r="O134" s="104">
        <f t="shared" si="30"/>
        <v>2059.329772264352</v>
      </c>
      <c r="P134" s="102">
        <v>12825.18091864292</v>
      </c>
      <c r="Q134" s="103">
        <f>VLOOKUP($E134,'Population All (2014)'!$D$11:$H$187,Q$10,0)</f>
        <v>678309.62099999993</v>
      </c>
      <c r="R134" s="104">
        <f t="shared" si="31"/>
        <v>1890.7561564194475</v>
      </c>
      <c r="S134" s="102">
        <v>13299.754012645199</v>
      </c>
      <c r="T134" s="103">
        <f>VLOOKUP($E134,'Population All (2014)'!$D$11:$H$187,T$10,0)</f>
        <v>678309.62099999993</v>
      </c>
      <c r="U134" s="104">
        <f t="shared" si="32"/>
        <v>1960.720237616267</v>
      </c>
      <c r="V134" s="102">
        <v>13299.754012645199</v>
      </c>
      <c r="W134" s="103">
        <f>VLOOKUP($E134,'Population All (2014)'!$D$11:$H$187,W$10,0)</f>
        <v>678309.62099999993</v>
      </c>
      <c r="X134" s="104">
        <f t="shared" si="33"/>
        <v>1960.720237616267</v>
      </c>
      <c r="Y134" s="102">
        <v>13299</v>
      </c>
      <c r="Z134" s="103">
        <f>VLOOKUP($E134,'Population All (2014)'!$D$11:$H$187,Z$10,0)</f>
        <v>678309.62099999993</v>
      </c>
      <c r="AA134" s="104">
        <f t="shared" si="34"/>
        <v>1960.6090770751432</v>
      </c>
      <c r="AB134" s="102">
        <v>12825</v>
      </c>
      <c r="AC134" s="103">
        <f>VLOOKUP($E134,'Population All (2014)'!$D$11:$H$187,AC$10,0)</f>
        <v>683618.80700000003</v>
      </c>
      <c r="AD134" s="104">
        <f t="shared" si="35"/>
        <v>1876.0455196195326</v>
      </c>
      <c r="AE134" s="102">
        <v>13951</v>
      </c>
      <c r="AF134" s="103">
        <f>VLOOKUP($E134,'Population All (2014)'!$D$11:$H$187,AF$10,0)</f>
        <v>678309.62099999993</v>
      </c>
      <c r="AG134" s="104">
        <f t="shared" si="36"/>
        <v>2056.73037328185</v>
      </c>
      <c r="AH134" s="102">
        <v>13614</v>
      </c>
      <c r="AI134" s="103">
        <f>VLOOKUP($E134,'Population All (2014)'!$D$11:$H$187,AI$10,0)</f>
        <v>678309.62099999993</v>
      </c>
      <c r="AJ134" s="104">
        <f t="shared" si="37"/>
        <v>2007.0480468682608</v>
      </c>
      <c r="AK134" s="102">
        <v>14022</v>
      </c>
      <c r="AL134" s="103">
        <f>VLOOKUP($E134,'Population All (2014)'!$D$11:$H$187,AL$10,0)</f>
        <v>678309.62099999993</v>
      </c>
      <c r="AM134" s="104">
        <f t="shared" si="38"/>
        <v>2067.197569647918</v>
      </c>
      <c r="AN134" s="102">
        <v>14190.36329774279</v>
      </c>
      <c r="AO134" s="103">
        <f>VLOOKUP($E134,'Population All (2014)'!$D$11:$H$187,AO$10,0)</f>
        <v>683618.80700000003</v>
      </c>
      <c r="AP134" s="104">
        <f t="shared" si="39"/>
        <v>2075.7713439769059</v>
      </c>
      <c r="AQ134" s="84">
        <f t="shared" si="40"/>
        <v>-30.552116757419526</v>
      </c>
      <c r="AR134" s="85">
        <f t="shared" si="41"/>
        <v>-1.5078691452264701E-2</v>
      </c>
      <c r="AS134" s="105">
        <f t="shared" si="42"/>
        <v>-96.010135665582993</v>
      </c>
      <c r="AT134" s="85">
        <f t="shared" si="43"/>
        <v>-4.8966769365479029E-2</v>
      </c>
      <c r="AU134" s="84">
        <f t="shared" si="44"/>
        <v>1.7218794731059006</v>
      </c>
      <c r="AV134" s="85">
        <f t="shared" si="45"/>
        <v>8.5718102930882267E-4</v>
      </c>
      <c r="AW134" s="105">
        <f t="shared" si="46"/>
        <v>-46.327809251993813</v>
      </c>
      <c r="AX134" s="85">
        <f t="shared" si="47"/>
        <v>-2.3627954852098915E-2</v>
      </c>
      <c r="AY134" s="84">
        <f t="shared" si="48"/>
        <v>-7.867797383566085</v>
      </c>
      <c r="AZ134" s="85">
        <f t="shared" si="49"/>
        <v>-3.8205621506238836E-3</v>
      </c>
      <c r="BA134" s="105">
        <f t="shared" si="50"/>
        <v>-106.58849257277484</v>
      </c>
      <c r="BB134" s="85">
        <f t="shared" si="51"/>
        <v>-5.436498984886097E-2</v>
      </c>
      <c r="BC134" s="84">
        <f t="shared" si="52"/>
        <v>-185.01518755745838</v>
      </c>
      <c r="BD134" s="85">
        <f t="shared" si="53"/>
        <v>-9.7852484536041034E-2</v>
      </c>
      <c r="BE134" s="105">
        <f t="shared" si="54"/>
        <v>-199.72582435737331</v>
      </c>
      <c r="BF134" s="85">
        <f t="shared" si="55"/>
        <v>-0.1064610758473911</v>
      </c>
    </row>
    <row r="135" spans="2:58" s="40" customFormat="1" ht="16.5" customHeight="1">
      <c r="B135" s="63" t="s">
        <v>22</v>
      </c>
      <c r="C135" s="64" t="s">
        <v>38</v>
      </c>
      <c r="D135" s="66" t="s">
        <v>60</v>
      </c>
      <c r="E135" s="78" t="s">
        <v>259</v>
      </c>
      <c r="F135" s="79" t="s">
        <v>260</v>
      </c>
      <c r="G135" s="102">
        <v>4454</v>
      </c>
      <c r="H135" s="103">
        <f>VLOOKUP($E135,'Population All (2014)'!$D$11:$H$187,H$10,0)</f>
        <v>190461</v>
      </c>
      <c r="I135" s="104">
        <f t="shared" si="28"/>
        <v>2338.5364982857386</v>
      </c>
      <c r="J135" s="102">
        <v>4372</v>
      </c>
      <c r="K135" s="103">
        <f>VLOOKUP($E135,'Population All (2014)'!$D$11:$H$187,K$10,0)</f>
        <v>190461</v>
      </c>
      <c r="L135" s="104">
        <f t="shared" si="29"/>
        <v>2295.4830647744157</v>
      </c>
      <c r="M135" s="102">
        <v>4580</v>
      </c>
      <c r="N135" s="103">
        <f>VLOOKUP($E135,'Population All (2014)'!$D$11:$H$187,N$10,0)</f>
        <v>190461</v>
      </c>
      <c r="O135" s="104">
        <f t="shared" si="30"/>
        <v>2404.6917741689899</v>
      </c>
      <c r="P135" s="102">
        <v>4281</v>
      </c>
      <c r="Q135" s="103">
        <f>VLOOKUP($E135,'Population All (2014)'!$D$11:$H$187,Q$10,0)</f>
        <v>192880.21400000001</v>
      </c>
      <c r="R135" s="104">
        <f t="shared" si="31"/>
        <v>2219.5122616361264</v>
      </c>
      <c r="S135" s="102">
        <v>4412</v>
      </c>
      <c r="T135" s="103">
        <f>VLOOKUP($E135,'Population All (2014)'!$D$11:$H$187,T$10,0)</f>
        <v>192880.21400000001</v>
      </c>
      <c r="U135" s="104">
        <f t="shared" si="32"/>
        <v>2287.4300626812865</v>
      </c>
      <c r="V135" s="102">
        <v>4329</v>
      </c>
      <c r="W135" s="103">
        <f>VLOOKUP($E135,'Population All (2014)'!$D$11:$H$187,W$10,0)</f>
        <v>192880.21400000001</v>
      </c>
      <c r="X135" s="104">
        <f t="shared" si="33"/>
        <v>2244.3981734694676</v>
      </c>
      <c r="Y135" s="102">
        <v>4535</v>
      </c>
      <c r="Z135" s="103">
        <f>VLOOKUP($E135,'Population All (2014)'!$D$11:$H$187,Z$10,0)</f>
        <v>192880.21400000001</v>
      </c>
      <c r="AA135" s="104">
        <f t="shared" si="34"/>
        <v>2351.2002117542238</v>
      </c>
      <c r="AB135" s="102">
        <v>4239</v>
      </c>
      <c r="AC135" s="103">
        <f>VLOOKUP($E135,'Population All (2014)'!$D$11:$H$187,AC$10,0)</f>
        <v>195071.38399999999</v>
      </c>
      <c r="AD135" s="104">
        <f t="shared" si="35"/>
        <v>2173.0506612902282</v>
      </c>
      <c r="AE135" s="102">
        <v>4582</v>
      </c>
      <c r="AF135" s="103">
        <f>VLOOKUP($E135,'Population All (2014)'!$D$11:$H$187,AF$10,0)</f>
        <v>192880.21400000001</v>
      </c>
      <c r="AG135" s="104">
        <f t="shared" si="36"/>
        <v>2375.567667091037</v>
      </c>
      <c r="AH135" s="102">
        <v>4669</v>
      </c>
      <c r="AI135" s="103">
        <f>VLOOKUP($E135,'Population All (2014)'!$D$11:$H$187,AI$10,0)</f>
        <v>192880.21400000001</v>
      </c>
      <c r="AJ135" s="104">
        <f t="shared" si="37"/>
        <v>2420.6733822889682</v>
      </c>
      <c r="AK135" s="102">
        <v>5032</v>
      </c>
      <c r="AL135" s="103">
        <f>VLOOKUP($E135,'Population All (2014)'!$D$11:$H$187,AL$10,0)</f>
        <v>192880.21400000001</v>
      </c>
      <c r="AM135" s="104">
        <f t="shared" si="38"/>
        <v>2608.873090528612</v>
      </c>
      <c r="AN135" s="102">
        <v>4957</v>
      </c>
      <c r="AO135" s="103">
        <f>VLOOKUP($E135,'Population All (2014)'!$D$11:$H$187,AO$10,0)</f>
        <v>195071.38399999999</v>
      </c>
      <c r="AP135" s="104">
        <f t="shared" si="39"/>
        <v>2541.1210493077756</v>
      </c>
      <c r="AQ135" s="84">
        <f t="shared" si="40"/>
        <v>-37.031168805298421</v>
      </c>
      <c r="AR135" s="85">
        <f t="shared" si="41"/>
        <v>-1.5835189586497399E-2</v>
      </c>
      <c r="AS135" s="105">
        <f t="shared" si="42"/>
        <v>-88.137604409750566</v>
      </c>
      <c r="AT135" s="85">
        <f t="shared" si="43"/>
        <v>-3.8531278331822384E-2</v>
      </c>
      <c r="AU135" s="84">
        <f t="shared" si="44"/>
        <v>-125.19031751455259</v>
      </c>
      <c r="AV135" s="85">
        <f t="shared" si="45"/>
        <v>-5.453767855475572E-2</v>
      </c>
      <c r="AW135" s="105">
        <f t="shared" si="46"/>
        <v>-176.27520881950068</v>
      </c>
      <c r="AX135" s="85">
        <f t="shared" si="47"/>
        <v>-7.8540078540078481E-2</v>
      </c>
      <c r="AY135" s="84">
        <f t="shared" si="48"/>
        <v>-204.18131635962209</v>
      </c>
      <c r="AZ135" s="85">
        <f t="shared" si="49"/>
        <v>-8.4909558286397346E-2</v>
      </c>
      <c r="BA135" s="105">
        <f t="shared" si="50"/>
        <v>-257.67287877438821</v>
      </c>
      <c r="BB135" s="85">
        <f t="shared" si="51"/>
        <v>-0.10959206174200674</v>
      </c>
      <c r="BC135" s="84">
        <f t="shared" si="52"/>
        <v>-321.60878767164922</v>
      </c>
      <c r="BD135" s="85">
        <f t="shared" si="53"/>
        <v>-0.1449006582349644</v>
      </c>
      <c r="BE135" s="105">
        <f t="shared" si="54"/>
        <v>-368.07038801754743</v>
      </c>
      <c r="BF135" s="85">
        <f t="shared" si="55"/>
        <v>-0.16937957065345596</v>
      </c>
    </row>
    <row r="136" spans="2:58" s="40" customFormat="1" ht="16.5" customHeight="1">
      <c r="B136" s="63" t="s">
        <v>26</v>
      </c>
      <c r="C136" s="64" t="s">
        <v>44</v>
      </c>
      <c r="D136" s="66" t="s">
        <v>62</v>
      </c>
      <c r="E136" s="78" t="s">
        <v>261</v>
      </c>
      <c r="F136" s="79" t="s">
        <v>262</v>
      </c>
      <c r="G136" s="102">
        <v>6739</v>
      </c>
      <c r="H136" s="103">
        <f>VLOOKUP($E136,'Population All (2014)'!$D$11:$H$187,H$10,0)</f>
        <v>261546</v>
      </c>
      <c r="I136" s="104">
        <f t="shared" si="28"/>
        <v>2576.6022038188312</v>
      </c>
      <c r="J136" s="102">
        <v>6843</v>
      </c>
      <c r="K136" s="103">
        <f>VLOOKUP($E136,'Population All (2014)'!$D$11:$H$187,K$10,0)</f>
        <v>261546</v>
      </c>
      <c r="L136" s="104">
        <f t="shared" si="29"/>
        <v>2616.3657635750496</v>
      </c>
      <c r="M136" s="102">
        <v>7025</v>
      </c>
      <c r="N136" s="103">
        <f>VLOOKUP($E136,'Population All (2014)'!$D$11:$H$187,N$10,0)</f>
        <v>261546</v>
      </c>
      <c r="O136" s="104">
        <f t="shared" si="30"/>
        <v>2685.9519931484328</v>
      </c>
      <c r="P136" s="102">
        <v>6990</v>
      </c>
      <c r="Q136" s="103">
        <f>VLOOKUP($E136,'Population All (2014)'!$D$11:$H$187,Q$10,0)</f>
        <v>263079.652</v>
      </c>
      <c r="R136" s="104">
        <f t="shared" si="31"/>
        <v>2656.9899826384139</v>
      </c>
      <c r="S136" s="102">
        <v>6444</v>
      </c>
      <c r="T136" s="103">
        <f>VLOOKUP($E136,'Population All (2014)'!$D$11:$H$187,T$10,0)</f>
        <v>263079.652</v>
      </c>
      <c r="U136" s="104">
        <f t="shared" si="32"/>
        <v>2449.4482758400486</v>
      </c>
      <c r="V136" s="102">
        <v>6510</v>
      </c>
      <c r="W136" s="103">
        <f>VLOOKUP($E136,'Population All (2014)'!$D$11:$H$187,W$10,0)</f>
        <v>263079.652</v>
      </c>
      <c r="X136" s="104">
        <f t="shared" si="33"/>
        <v>2474.5357349035871</v>
      </c>
      <c r="Y136" s="102">
        <v>6785</v>
      </c>
      <c r="Z136" s="103">
        <f>VLOOKUP($E136,'Population All (2014)'!$D$11:$H$187,Z$10,0)</f>
        <v>263079.652</v>
      </c>
      <c r="AA136" s="104">
        <f t="shared" si="34"/>
        <v>2579.0668143349985</v>
      </c>
      <c r="AB136" s="102">
        <v>5639</v>
      </c>
      <c r="AC136" s="103">
        <f>VLOOKUP($E136,'Population All (2014)'!$D$11:$H$187,AC$10,0)</f>
        <v>264457.47899999999</v>
      </c>
      <c r="AD136" s="104">
        <f t="shared" si="35"/>
        <v>2132.2898566994204</v>
      </c>
      <c r="AE136" s="102">
        <v>6754</v>
      </c>
      <c r="AF136" s="103">
        <f>VLOOKUP($E136,'Population All (2014)'!$D$11:$H$187,AF$10,0)</f>
        <v>263079.652</v>
      </c>
      <c r="AG136" s="104">
        <f t="shared" si="36"/>
        <v>2567.2833108354575</v>
      </c>
      <c r="AH136" s="102">
        <v>6687</v>
      </c>
      <c r="AI136" s="103">
        <f>VLOOKUP($E136,'Population All (2014)'!$D$11:$H$187,AI$10,0)</f>
        <v>263079.652</v>
      </c>
      <c r="AJ136" s="104">
        <f t="shared" si="37"/>
        <v>2541.8157387558044</v>
      </c>
      <c r="AK136" s="102">
        <v>7022</v>
      </c>
      <c r="AL136" s="103">
        <f>VLOOKUP($E136,'Population All (2014)'!$D$11:$H$187,AL$10,0)</f>
        <v>263079.652</v>
      </c>
      <c r="AM136" s="104">
        <f t="shared" si="38"/>
        <v>2669.1535991540691</v>
      </c>
      <c r="AN136" s="102">
        <v>7023</v>
      </c>
      <c r="AO136" s="103">
        <f>VLOOKUP($E136,'Population All (2014)'!$D$11:$H$187,AO$10,0)</f>
        <v>264457.47899999999</v>
      </c>
      <c r="AP136" s="104">
        <f t="shared" si="39"/>
        <v>2655.6254058521067</v>
      </c>
      <c r="AQ136" s="84">
        <f t="shared" si="40"/>
        <v>9.3188929833736438</v>
      </c>
      <c r="AR136" s="85">
        <f t="shared" si="41"/>
        <v>3.6167371779632631E-3</v>
      </c>
      <c r="AS136" s="105">
        <f t="shared" si="42"/>
        <v>-117.83503499540893</v>
      </c>
      <c r="AT136" s="85">
        <f t="shared" si="43"/>
        <v>-4.8106765983860961E-2</v>
      </c>
      <c r="AU136" s="84">
        <f t="shared" si="44"/>
        <v>74.550024819245209</v>
      </c>
      <c r="AV136" s="85">
        <f t="shared" si="45"/>
        <v>2.8493731976288631E-2</v>
      </c>
      <c r="AW136" s="105">
        <f t="shared" si="46"/>
        <v>-67.280003852217305</v>
      </c>
      <c r="AX136" s="85">
        <f t="shared" si="47"/>
        <v>-2.7188940092165881E-2</v>
      </c>
      <c r="AY136" s="84">
        <f t="shared" si="48"/>
        <v>16.798393994363778</v>
      </c>
      <c r="AZ136" s="85">
        <f t="shared" si="49"/>
        <v>6.2541676237008806E-3</v>
      </c>
      <c r="BA136" s="105">
        <f t="shared" si="50"/>
        <v>-90.086784819070544</v>
      </c>
      <c r="BB136" s="85">
        <f t="shared" si="51"/>
        <v>-3.4929992630803187E-2</v>
      </c>
      <c r="BC136" s="84">
        <f t="shared" si="52"/>
        <v>1.3645767863072251</v>
      </c>
      <c r="BD136" s="85">
        <f t="shared" si="53"/>
        <v>5.1357995145777271E-4</v>
      </c>
      <c r="BE136" s="105">
        <f t="shared" si="54"/>
        <v>-523.33554915268633</v>
      </c>
      <c r="BF136" s="85">
        <f t="shared" si="55"/>
        <v>-0.24543358751551697</v>
      </c>
    </row>
    <row r="137" spans="2:58" s="40" customFormat="1" ht="16.5" customHeight="1">
      <c r="B137" s="63" t="s">
        <v>26</v>
      </c>
      <c r="C137" s="64" t="s">
        <v>42</v>
      </c>
      <c r="D137" s="66" t="s">
        <v>68</v>
      </c>
      <c r="E137" s="78" t="s">
        <v>263</v>
      </c>
      <c r="F137" s="79" t="s">
        <v>264</v>
      </c>
      <c r="G137" s="102">
        <v>4712</v>
      </c>
      <c r="H137" s="103">
        <f>VLOOKUP($E137,'Population All (2014)'!$D$11:$H$187,H$10,0)</f>
        <v>209085</v>
      </c>
      <c r="I137" s="104">
        <f t="shared" si="28"/>
        <v>2253.6289069038908</v>
      </c>
      <c r="J137" s="102">
        <v>4846</v>
      </c>
      <c r="K137" s="103">
        <f>VLOOKUP($E137,'Population All (2014)'!$D$11:$H$187,K$10,0)</f>
        <v>209085</v>
      </c>
      <c r="L137" s="104">
        <f t="shared" si="29"/>
        <v>2317.7176746299351</v>
      </c>
      <c r="M137" s="102">
        <v>4876</v>
      </c>
      <c r="N137" s="103">
        <f>VLOOKUP($E137,'Population All (2014)'!$D$11:$H$187,N$10,0)</f>
        <v>209085</v>
      </c>
      <c r="O137" s="104">
        <f t="shared" si="30"/>
        <v>2332.0659062103932</v>
      </c>
      <c r="P137" s="102">
        <v>4415</v>
      </c>
      <c r="Q137" s="103">
        <f>VLOOKUP($E137,'Population All (2014)'!$D$11:$H$187,Q$10,0)</f>
        <v>211049.29199999999</v>
      </c>
      <c r="R137" s="104">
        <f t="shared" si="31"/>
        <v>2091.92836335125</v>
      </c>
      <c r="S137" s="102">
        <v>4918</v>
      </c>
      <c r="T137" s="103">
        <f>VLOOKUP($E137,'Population All (2014)'!$D$11:$H$187,T$10,0)</f>
        <v>211049.29199999999</v>
      </c>
      <c r="U137" s="104">
        <f t="shared" si="32"/>
        <v>2330.2613116560469</v>
      </c>
      <c r="V137" s="102">
        <v>4823</v>
      </c>
      <c r="W137" s="103">
        <f>VLOOKUP($E137,'Population All (2014)'!$D$11:$H$187,W$10,0)</f>
        <v>211049.29199999999</v>
      </c>
      <c r="X137" s="104">
        <f t="shared" si="33"/>
        <v>2285.2481305646834</v>
      </c>
      <c r="Y137" s="102">
        <v>5120</v>
      </c>
      <c r="Z137" s="103">
        <f>VLOOKUP($E137,'Population All (2014)'!$D$11:$H$187,Z$10,0)</f>
        <v>211049.29199999999</v>
      </c>
      <c r="AA137" s="104">
        <f t="shared" si="34"/>
        <v>2425.9735493450507</v>
      </c>
      <c r="AB137" s="102">
        <v>5085</v>
      </c>
      <c r="AC137" s="103">
        <f>VLOOKUP($E137,'Population All (2014)'!$D$11:$H$187,AC$10,0)</f>
        <v>212785.72399999999</v>
      </c>
      <c r="AD137" s="104">
        <f t="shared" si="35"/>
        <v>2389.7279875787158</v>
      </c>
      <c r="AE137" s="102">
        <v>4735</v>
      </c>
      <c r="AF137" s="103">
        <f>VLOOKUP($E137,'Population All (2014)'!$D$11:$H$187,AF$10,0)</f>
        <v>211049.29199999999</v>
      </c>
      <c r="AG137" s="104">
        <f t="shared" si="36"/>
        <v>2243.5517101853156</v>
      </c>
      <c r="AH137" s="102">
        <v>4783</v>
      </c>
      <c r="AI137" s="103">
        <f>VLOOKUP($E137,'Population All (2014)'!$D$11:$H$187,AI$10,0)</f>
        <v>211049.29199999999</v>
      </c>
      <c r="AJ137" s="104">
        <f t="shared" si="37"/>
        <v>2266.2952122104252</v>
      </c>
      <c r="AK137" s="102">
        <v>4808</v>
      </c>
      <c r="AL137" s="103">
        <f>VLOOKUP($E137,'Population All (2014)'!$D$11:$H$187,AL$10,0)</f>
        <v>211049.29199999999</v>
      </c>
      <c r="AM137" s="104">
        <f t="shared" si="38"/>
        <v>2278.1407861818366</v>
      </c>
      <c r="AN137" s="102">
        <v>4726</v>
      </c>
      <c r="AO137" s="103">
        <f>VLOOKUP($E137,'Population All (2014)'!$D$11:$H$187,AO$10,0)</f>
        <v>212785.72399999999</v>
      </c>
      <c r="AP137" s="104">
        <f t="shared" si="39"/>
        <v>2221.013661611998</v>
      </c>
      <c r="AQ137" s="84">
        <f t="shared" si="40"/>
        <v>10.077196718575124</v>
      </c>
      <c r="AR137" s="85">
        <f t="shared" si="41"/>
        <v>4.4715421814585732E-3</v>
      </c>
      <c r="AS137" s="105">
        <f t="shared" si="42"/>
        <v>86.709601470731286</v>
      </c>
      <c r="AT137" s="85">
        <f t="shared" si="43"/>
        <v>3.7210248068320448E-2</v>
      </c>
      <c r="AU137" s="84">
        <f t="shared" si="44"/>
        <v>51.422462419509884</v>
      </c>
      <c r="AV137" s="85">
        <f t="shared" si="45"/>
        <v>2.2186680881104467E-2</v>
      </c>
      <c r="AW137" s="105">
        <f t="shared" si="46"/>
        <v>18.952918354258145</v>
      </c>
      <c r="AX137" s="85">
        <f t="shared" si="47"/>
        <v>8.2935931992535496E-3</v>
      </c>
      <c r="AY137" s="84">
        <f t="shared" si="48"/>
        <v>53.925120028556648</v>
      </c>
      <c r="AZ137" s="85">
        <f t="shared" si="49"/>
        <v>2.312332592528869E-2</v>
      </c>
      <c r="BA137" s="105">
        <f t="shared" si="50"/>
        <v>147.83276316321417</v>
      </c>
      <c r="BB137" s="85">
        <f t="shared" si="51"/>
        <v>6.0937500000000054E-2</v>
      </c>
      <c r="BC137" s="84">
        <f t="shared" si="52"/>
        <v>-129.085298260748</v>
      </c>
      <c r="BD137" s="85">
        <f t="shared" si="53"/>
        <v>-6.1706366490463634E-2</v>
      </c>
      <c r="BE137" s="105">
        <f t="shared" si="54"/>
        <v>168.71432596671775</v>
      </c>
      <c r="BF137" s="85">
        <f t="shared" si="55"/>
        <v>7.0599803343166234E-2</v>
      </c>
    </row>
    <row r="138" spans="2:58" s="40" customFormat="1" ht="16.5" customHeight="1">
      <c r="B138" s="63" t="s">
        <v>26</v>
      </c>
      <c r="C138" s="64" t="s">
        <v>42</v>
      </c>
      <c r="D138" s="66" t="s">
        <v>66</v>
      </c>
      <c r="E138" s="78" t="s">
        <v>265</v>
      </c>
      <c r="F138" s="79" t="s">
        <v>266</v>
      </c>
      <c r="G138" s="102">
        <v>2916</v>
      </c>
      <c r="H138" s="103">
        <f>VLOOKUP($E138,'Population All (2014)'!$D$11:$H$187,H$10,0)</f>
        <v>160825</v>
      </c>
      <c r="I138" s="104">
        <f t="shared" si="28"/>
        <v>1813.1509404632363</v>
      </c>
      <c r="J138" s="102">
        <v>2940</v>
      </c>
      <c r="K138" s="103">
        <f>VLOOKUP($E138,'Population All (2014)'!$D$11:$H$187,K$10,0)</f>
        <v>160825</v>
      </c>
      <c r="L138" s="104">
        <f t="shared" si="29"/>
        <v>1828.0739934711642</v>
      </c>
      <c r="M138" s="102">
        <v>3168</v>
      </c>
      <c r="N138" s="103">
        <f>VLOOKUP($E138,'Population All (2014)'!$D$11:$H$187,N$10,0)</f>
        <v>160825</v>
      </c>
      <c r="O138" s="104">
        <f t="shared" si="30"/>
        <v>1969.8429970464792</v>
      </c>
      <c r="P138" s="102">
        <v>3206</v>
      </c>
      <c r="Q138" s="103">
        <f>VLOOKUP($E138,'Population All (2014)'!$D$11:$H$187,Q$10,0)</f>
        <v>162606.31700000001</v>
      </c>
      <c r="R138" s="104">
        <f t="shared" si="31"/>
        <v>1971.6331192717439</v>
      </c>
      <c r="S138" s="102">
        <v>2993</v>
      </c>
      <c r="T138" s="103">
        <f>VLOOKUP($E138,'Population All (2014)'!$D$11:$H$187,T$10,0)</f>
        <v>162606.31700000001</v>
      </c>
      <c r="U138" s="104">
        <f t="shared" si="32"/>
        <v>1840.6418983095225</v>
      </c>
      <c r="V138" s="102">
        <v>2967</v>
      </c>
      <c r="W138" s="103">
        <f>VLOOKUP($E138,'Population All (2014)'!$D$11:$H$187,W$10,0)</f>
        <v>162606.31700000001</v>
      </c>
      <c r="X138" s="104">
        <f t="shared" si="33"/>
        <v>1824.652359600519</v>
      </c>
      <c r="Y138" s="102">
        <v>3247</v>
      </c>
      <c r="Z138" s="103">
        <f>VLOOKUP($E138,'Population All (2014)'!$D$11:$H$187,Z$10,0)</f>
        <v>162606.31700000001</v>
      </c>
      <c r="AA138" s="104">
        <f t="shared" si="34"/>
        <v>1996.8473918513262</v>
      </c>
      <c r="AB138" s="102">
        <v>3211</v>
      </c>
      <c r="AC138" s="103">
        <f>VLOOKUP($E138,'Population All (2014)'!$D$11:$H$187,AC$10,0)</f>
        <v>163905.861</v>
      </c>
      <c r="AD138" s="104">
        <f t="shared" si="35"/>
        <v>1959.051360585574</v>
      </c>
      <c r="AE138" s="102">
        <v>3147</v>
      </c>
      <c r="AF138" s="103">
        <f>VLOOKUP($E138,'Population All (2014)'!$D$11:$H$187,AF$10,0)</f>
        <v>162606.31700000001</v>
      </c>
      <c r="AG138" s="104">
        <f t="shared" si="36"/>
        <v>1935.3491660474665</v>
      </c>
      <c r="AH138" s="102">
        <v>3296</v>
      </c>
      <c r="AI138" s="103">
        <f>VLOOKUP($E138,'Population All (2014)'!$D$11:$H$187,AI$10,0)</f>
        <v>162606.31700000001</v>
      </c>
      <c r="AJ138" s="104">
        <f t="shared" si="37"/>
        <v>2026.9815224952174</v>
      </c>
      <c r="AK138" s="102">
        <v>3148</v>
      </c>
      <c r="AL138" s="103">
        <f>VLOOKUP($E138,'Population All (2014)'!$D$11:$H$187,AL$10,0)</f>
        <v>162606.31700000001</v>
      </c>
      <c r="AM138" s="104">
        <f t="shared" si="38"/>
        <v>1935.9641483055052</v>
      </c>
      <c r="AN138" s="102">
        <v>3410</v>
      </c>
      <c r="AO138" s="103">
        <f>VLOOKUP($E138,'Population All (2014)'!$D$11:$H$187,AO$10,0)</f>
        <v>163905.861</v>
      </c>
      <c r="AP138" s="104">
        <f t="shared" si="39"/>
        <v>2080.4625162244806</v>
      </c>
      <c r="AQ138" s="84">
        <f t="shared" si="40"/>
        <v>-122.19822558423016</v>
      </c>
      <c r="AR138" s="85">
        <f t="shared" si="41"/>
        <v>-6.739550627429293E-2</v>
      </c>
      <c r="AS138" s="105">
        <f t="shared" si="42"/>
        <v>-94.707267737943994</v>
      </c>
      <c r="AT138" s="85">
        <f t="shared" si="43"/>
        <v>-5.1453391246241216E-2</v>
      </c>
      <c r="AU138" s="84">
        <f t="shared" si="44"/>
        <v>-198.90752902405325</v>
      </c>
      <c r="AV138" s="85">
        <f t="shared" si="45"/>
        <v>-0.10880715426970533</v>
      </c>
      <c r="AW138" s="105">
        <f t="shared" si="46"/>
        <v>-202.32916289469836</v>
      </c>
      <c r="AX138" s="85">
        <f t="shared" si="47"/>
        <v>-0.1108864172564879</v>
      </c>
      <c r="AY138" s="84">
        <f t="shared" si="48"/>
        <v>33.878848740974036</v>
      </c>
      <c r="AZ138" s="85">
        <f t="shared" si="49"/>
        <v>1.7198755835754889E-2</v>
      </c>
      <c r="BA138" s="105">
        <f t="shared" si="50"/>
        <v>60.88324354582096</v>
      </c>
      <c r="BB138" s="85">
        <f t="shared" si="51"/>
        <v>3.048968278410831E-2</v>
      </c>
      <c r="BC138" s="84">
        <f t="shared" si="52"/>
        <v>-108.82939695273672</v>
      </c>
      <c r="BD138" s="85">
        <f t="shared" si="53"/>
        <v>-5.5197590205288645E-2</v>
      </c>
      <c r="BE138" s="105">
        <f t="shared" si="54"/>
        <v>-121.41115563890662</v>
      </c>
      <c r="BF138" s="85">
        <f t="shared" si="55"/>
        <v>-6.1974462784179375E-2</v>
      </c>
    </row>
    <row r="139" spans="2:58" s="40" customFormat="1" ht="16.5" customHeight="1">
      <c r="B139" s="63" t="s">
        <v>24</v>
      </c>
      <c r="C139" s="64" t="s">
        <v>40</v>
      </c>
      <c r="D139" s="66" t="s">
        <v>70</v>
      </c>
      <c r="E139" s="78" t="s">
        <v>267</v>
      </c>
      <c r="F139" s="79" t="s">
        <v>268</v>
      </c>
      <c r="G139" s="102">
        <v>6854.5556954629628</v>
      </c>
      <c r="H139" s="103">
        <f>VLOOKUP($E139,'Population All (2014)'!$D$11:$H$187,H$10,0)</f>
        <v>293055</v>
      </c>
      <c r="I139" s="104">
        <f t="shared" si="28"/>
        <v>2338.9997425271581</v>
      </c>
      <c r="J139" s="102">
        <v>6596.2350619175695</v>
      </c>
      <c r="K139" s="103">
        <f>VLOOKUP($E139,'Population All (2014)'!$D$11:$H$187,K$10,0)</f>
        <v>293055</v>
      </c>
      <c r="L139" s="104">
        <f t="shared" si="29"/>
        <v>2250.852250232062</v>
      </c>
      <c r="M139" s="102">
        <v>7070.7882894751328</v>
      </c>
      <c r="N139" s="103">
        <f>VLOOKUP($E139,'Population All (2014)'!$D$11:$H$187,N$10,0)</f>
        <v>293055</v>
      </c>
      <c r="O139" s="104">
        <f t="shared" si="30"/>
        <v>2412.7854121155183</v>
      </c>
      <c r="P139" s="102">
        <v>6909.5790500995136</v>
      </c>
      <c r="Q139" s="103">
        <f>VLOOKUP($E139,'Population All (2014)'!$D$11:$H$187,Q$10,0)</f>
        <v>298505.30200000003</v>
      </c>
      <c r="R139" s="104">
        <f t="shared" si="31"/>
        <v>2314.7257364626353</v>
      </c>
      <c r="S139" s="102">
        <v>6648.919024599074</v>
      </c>
      <c r="T139" s="103">
        <f>VLOOKUP($E139,'Population All (2014)'!$D$11:$H$187,T$10,0)</f>
        <v>298505.30200000003</v>
      </c>
      <c r="U139" s="104">
        <f t="shared" si="32"/>
        <v>2227.4039958590329</v>
      </c>
      <c r="V139" s="102">
        <v>6398.3480100600427</v>
      </c>
      <c r="W139" s="103">
        <f>VLOOKUP($E139,'Population All (2014)'!$D$11:$H$187,W$10,0)</f>
        <v>298505.30200000003</v>
      </c>
      <c r="X139" s="104">
        <f t="shared" si="33"/>
        <v>2143.4620983918207</v>
      </c>
      <c r="Y139" s="102">
        <v>6858.6646407908793</v>
      </c>
      <c r="Z139" s="103">
        <f>VLOOKUP($E139,'Population All (2014)'!$D$11:$H$187,Z$10,0)</f>
        <v>298505.30200000003</v>
      </c>
      <c r="AA139" s="104">
        <f t="shared" si="34"/>
        <v>2297.6692858845363</v>
      </c>
      <c r="AB139" s="102">
        <v>6702</v>
      </c>
      <c r="AC139" s="103">
        <f>VLOOKUP($E139,'Population All (2014)'!$D$11:$H$187,AC$10,0)</f>
        <v>303569.59700000001</v>
      </c>
      <c r="AD139" s="104">
        <f t="shared" si="35"/>
        <v>2207.730967208814</v>
      </c>
      <c r="AE139" s="102">
        <v>7002</v>
      </c>
      <c r="AF139" s="103">
        <f>VLOOKUP($E139,'Population All (2014)'!$D$11:$H$187,AF$10,0)</f>
        <v>298505.30200000003</v>
      </c>
      <c r="AG139" s="104">
        <f t="shared" si="36"/>
        <v>2345.6869787860583</v>
      </c>
      <c r="AH139" s="102">
        <v>6908</v>
      </c>
      <c r="AI139" s="103">
        <f>VLOOKUP($E139,'Population All (2014)'!$D$11:$H$187,AI$10,0)</f>
        <v>298505.30200000003</v>
      </c>
      <c r="AJ139" s="104">
        <f t="shared" si="37"/>
        <v>2314.1967508503417</v>
      </c>
      <c r="AK139" s="102">
        <v>6681</v>
      </c>
      <c r="AL139" s="103">
        <f>VLOOKUP($E139,'Population All (2014)'!$D$11:$H$187,AL$10,0)</f>
        <v>298505.30200000003</v>
      </c>
      <c r="AM139" s="104">
        <f t="shared" si="38"/>
        <v>2238.151200409834</v>
      </c>
      <c r="AN139" s="102">
        <v>6187</v>
      </c>
      <c r="AO139" s="103">
        <f>VLOOKUP($E139,'Population All (2014)'!$D$11:$H$187,AO$10,0)</f>
        <v>303569.59700000001</v>
      </c>
      <c r="AP139" s="104">
        <f t="shared" si="39"/>
        <v>2038.0828848285487</v>
      </c>
      <c r="AQ139" s="84">
        <f t="shared" si="40"/>
        <v>-6.6872362589001568</v>
      </c>
      <c r="AR139" s="85">
        <f t="shared" si="41"/>
        <v>-2.8590153890632637E-3</v>
      </c>
      <c r="AS139" s="105">
        <f t="shared" si="42"/>
        <v>-118.28298292702539</v>
      </c>
      <c r="AT139" s="85">
        <f t="shared" si="43"/>
        <v>-5.3103515638350876E-2</v>
      </c>
      <c r="AU139" s="84">
        <f t="shared" si="44"/>
        <v>-63.344500618279653</v>
      </c>
      <c r="AV139" s="85">
        <f t="shared" si="45"/>
        <v>-2.8142451647703157E-2</v>
      </c>
      <c r="AW139" s="105">
        <f t="shared" si="46"/>
        <v>-170.73465245852094</v>
      </c>
      <c r="AX139" s="85">
        <f t="shared" si="47"/>
        <v>-7.9653683910071632E-2</v>
      </c>
      <c r="AY139" s="84">
        <f t="shared" si="48"/>
        <v>174.63421170568427</v>
      </c>
      <c r="AZ139" s="85">
        <f t="shared" si="49"/>
        <v>7.2378675214455082E-2</v>
      </c>
      <c r="BA139" s="105">
        <f t="shared" si="50"/>
        <v>59.518085474702275</v>
      </c>
      <c r="BB139" s="85">
        <f t="shared" si="51"/>
        <v>2.5903678062088702E-2</v>
      </c>
      <c r="BC139" s="84">
        <f t="shared" si="52"/>
        <v>276.64285163408658</v>
      </c>
      <c r="BD139" s="85">
        <f t="shared" si="53"/>
        <v>0.11951431103749349</v>
      </c>
      <c r="BE139" s="105">
        <f t="shared" si="54"/>
        <v>169.64808238026535</v>
      </c>
      <c r="BF139" s="85">
        <f t="shared" si="55"/>
        <v>7.6842733512384312E-2</v>
      </c>
    </row>
    <row r="140" spans="2:58" s="40" customFormat="1" ht="16.5" customHeight="1">
      <c r="B140" s="63" t="s">
        <v>20</v>
      </c>
      <c r="C140" s="64" t="s">
        <v>28</v>
      </c>
      <c r="D140" s="66" t="s">
        <v>50</v>
      </c>
      <c r="E140" s="78" t="s">
        <v>269</v>
      </c>
      <c r="F140" s="79" t="s">
        <v>270</v>
      </c>
      <c r="G140" s="102">
        <v>3902</v>
      </c>
      <c r="H140" s="103">
        <f>VLOOKUP($E140,'Population All (2014)'!$D$11:$H$187,H$10,0)</f>
        <v>135042</v>
      </c>
      <c r="I140" s="104">
        <f t="shared" si="28"/>
        <v>2889.4714237052176</v>
      </c>
      <c r="J140" s="102">
        <v>3649</v>
      </c>
      <c r="K140" s="103">
        <f>VLOOKUP($E140,'Population All (2014)'!$D$11:$H$187,K$10,0)</f>
        <v>135042</v>
      </c>
      <c r="L140" s="104">
        <f t="shared" si="29"/>
        <v>2702.1223026910147</v>
      </c>
      <c r="M140" s="102">
        <v>3794</v>
      </c>
      <c r="N140" s="103">
        <f>VLOOKUP($E140,'Population All (2014)'!$D$11:$H$187,N$10,0)</f>
        <v>135042</v>
      </c>
      <c r="O140" s="104">
        <f t="shared" si="30"/>
        <v>2809.496304853305</v>
      </c>
      <c r="P140" s="102">
        <v>3519</v>
      </c>
      <c r="Q140" s="103">
        <f>VLOOKUP($E140,'Population All (2014)'!$D$11:$H$187,Q$10,0)</f>
        <v>134863.26500000001</v>
      </c>
      <c r="R140" s="104">
        <f t="shared" si="31"/>
        <v>2609.3095106365695</v>
      </c>
      <c r="S140" s="102">
        <v>3768</v>
      </c>
      <c r="T140" s="103">
        <f>VLOOKUP($E140,'Population All (2014)'!$D$11:$H$187,T$10,0)</f>
        <v>134863.26500000001</v>
      </c>
      <c r="U140" s="104">
        <f t="shared" si="32"/>
        <v>2793.9409593857895</v>
      </c>
      <c r="V140" s="102">
        <v>3516</v>
      </c>
      <c r="W140" s="103">
        <f>VLOOKUP($E140,'Population All (2014)'!$D$11:$H$187,W$10,0)</f>
        <v>134863.26500000001</v>
      </c>
      <c r="X140" s="104">
        <f t="shared" si="33"/>
        <v>2607.0850353504338</v>
      </c>
      <c r="Y140" s="102">
        <v>3658</v>
      </c>
      <c r="Z140" s="103">
        <f>VLOOKUP($E140,'Population All (2014)'!$D$11:$H$187,Z$10,0)</f>
        <v>134863.26500000001</v>
      </c>
      <c r="AA140" s="104">
        <f t="shared" si="34"/>
        <v>2712.3768655608328</v>
      </c>
      <c r="AB140" s="102">
        <v>3717</v>
      </c>
      <c r="AC140" s="103">
        <f>VLOOKUP($E140,'Population All (2014)'!$D$11:$H$187,AC$10,0)</f>
        <v>134796.20000000001</v>
      </c>
      <c r="AD140" s="104">
        <f t="shared" si="35"/>
        <v>2757.4961311965762</v>
      </c>
      <c r="AE140" s="102">
        <v>3573.649681868309</v>
      </c>
      <c r="AF140" s="103">
        <f>VLOOKUP($E140,'Population All (2014)'!$D$11:$H$187,AF$10,0)</f>
        <v>134863.26500000001</v>
      </c>
      <c r="AG140" s="104">
        <f t="shared" si="36"/>
        <v>2649.831799540304</v>
      </c>
      <c r="AH140" s="102">
        <v>3566</v>
      </c>
      <c r="AI140" s="103">
        <f>VLOOKUP($E140,'Population All (2014)'!$D$11:$H$187,AI$10,0)</f>
        <v>134863.26500000001</v>
      </c>
      <c r="AJ140" s="104">
        <f t="shared" si="37"/>
        <v>2644.1596234526874</v>
      </c>
      <c r="AK140" s="102">
        <v>3672</v>
      </c>
      <c r="AL140" s="103">
        <f>VLOOKUP($E140,'Population All (2014)'!$D$11:$H$187,AL$10,0)</f>
        <v>134863.26500000001</v>
      </c>
      <c r="AM140" s="104">
        <f t="shared" si="38"/>
        <v>2722.7577502294635</v>
      </c>
      <c r="AN140" s="102">
        <v>3991</v>
      </c>
      <c r="AO140" s="103">
        <f>VLOOKUP($E140,'Population All (2014)'!$D$11:$H$187,AO$10,0)</f>
        <v>134796.20000000001</v>
      </c>
      <c r="AP140" s="104">
        <f t="shared" si="39"/>
        <v>2960.7659563103407</v>
      </c>
      <c r="AQ140" s="84">
        <f t="shared" si="40"/>
        <v>239.63962416491358</v>
      </c>
      <c r="AR140" s="85">
        <f t="shared" si="41"/>
        <v>8.2935453937668532E-2</v>
      </c>
      <c r="AS140" s="105">
        <f t="shared" si="42"/>
        <v>144.10915984548546</v>
      </c>
      <c r="AT140" s="85">
        <f t="shared" si="43"/>
        <v>5.1579171478686486E-2</v>
      </c>
      <c r="AU140" s="84">
        <f t="shared" si="44"/>
        <v>57.962679238327382</v>
      </c>
      <c r="AV140" s="85">
        <f t="shared" si="45"/>
        <v>2.1450797834207197E-2</v>
      </c>
      <c r="AW140" s="105">
        <f t="shared" si="46"/>
        <v>-37.074588102253529</v>
      </c>
      <c r="AX140" s="85">
        <f t="shared" si="47"/>
        <v>-1.4220705346985397E-2</v>
      </c>
      <c r="AY140" s="84">
        <f t="shared" si="48"/>
        <v>86.738554623841537</v>
      </c>
      <c r="AZ140" s="85">
        <f t="shared" si="49"/>
        <v>3.0873347109944143E-2</v>
      </c>
      <c r="BA140" s="105">
        <f t="shared" si="50"/>
        <v>-10.380884668630642</v>
      </c>
      <c r="BB140" s="85">
        <f t="shared" si="51"/>
        <v>-3.8272279934389603E-3</v>
      </c>
      <c r="BC140" s="84">
        <f t="shared" si="52"/>
        <v>-351.45644567377121</v>
      </c>
      <c r="BD140" s="85">
        <f t="shared" si="53"/>
        <v>-0.13469327584217083</v>
      </c>
      <c r="BE140" s="105">
        <f t="shared" si="54"/>
        <v>-203.26982511376445</v>
      </c>
      <c r="BF140" s="85">
        <f t="shared" si="55"/>
        <v>-7.3715361850955133E-2</v>
      </c>
    </row>
    <row r="141" spans="2:58" s="40" customFormat="1" ht="16.5" customHeight="1">
      <c r="B141" s="63" t="s">
        <v>24</v>
      </c>
      <c r="C141" s="64" t="s">
        <v>40</v>
      </c>
      <c r="D141" s="66" t="s">
        <v>70</v>
      </c>
      <c r="E141" s="78" t="s">
        <v>271</v>
      </c>
      <c r="F141" s="79" t="s">
        <v>272</v>
      </c>
      <c r="G141" s="102">
        <v>3456</v>
      </c>
      <c r="H141" s="103">
        <f>VLOOKUP($E141,'Population All (2014)'!$D$11:$H$187,H$10,0)</f>
        <v>193585</v>
      </c>
      <c r="I141" s="104">
        <f t="shared" si="28"/>
        <v>1785.2622878838754</v>
      </c>
      <c r="J141" s="102">
        <v>3426</v>
      </c>
      <c r="K141" s="103">
        <f>VLOOKUP($E141,'Population All (2014)'!$D$11:$H$187,K$10,0)</f>
        <v>193585</v>
      </c>
      <c r="L141" s="104">
        <f t="shared" si="29"/>
        <v>1769.7652194126613</v>
      </c>
      <c r="M141" s="102">
        <v>3663</v>
      </c>
      <c r="N141" s="103">
        <f>VLOOKUP($E141,'Population All (2014)'!$D$11:$H$187,N$10,0)</f>
        <v>193585</v>
      </c>
      <c r="O141" s="104">
        <f t="shared" si="30"/>
        <v>1892.1920603352532</v>
      </c>
      <c r="P141" s="102">
        <v>3645</v>
      </c>
      <c r="Q141" s="103">
        <f>VLOOKUP($E141,'Population All (2014)'!$D$11:$H$187,Q$10,0)</f>
        <v>196729.30100000001</v>
      </c>
      <c r="R141" s="104">
        <f t="shared" si="31"/>
        <v>1852.7997514716938</v>
      </c>
      <c r="S141" s="102">
        <v>3332</v>
      </c>
      <c r="T141" s="103">
        <f>VLOOKUP($E141,'Population All (2014)'!$D$11:$H$187,T$10,0)</f>
        <v>196729.30100000001</v>
      </c>
      <c r="U141" s="104">
        <f t="shared" si="32"/>
        <v>1693.6978798089665</v>
      </c>
      <c r="V141" s="102">
        <v>3306</v>
      </c>
      <c r="W141" s="103">
        <f>VLOOKUP($E141,'Population All (2014)'!$D$11:$H$187,W$10,0)</f>
        <v>196729.30100000001</v>
      </c>
      <c r="X141" s="104">
        <f t="shared" si="33"/>
        <v>1680.4817498944906</v>
      </c>
      <c r="Y141" s="102">
        <v>3539</v>
      </c>
      <c r="Z141" s="103">
        <f>VLOOKUP($E141,'Population All (2014)'!$D$11:$H$187,Z$10,0)</f>
        <v>196729.30100000001</v>
      </c>
      <c r="AA141" s="104">
        <f t="shared" si="34"/>
        <v>1798.9186064357541</v>
      </c>
      <c r="AB141" s="102">
        <v>3620</v>
      </c>
      <c r="AC141" s="103">
        <f>VLOOKUP($E141,'Population All (2014)'!$D$11:$H$187,AC$10,0)</f>
        <v>199715.24600000001</v>
      </c>
      <c r="AD141" s="104">
        <f t="shared" si="35"/>
        <v>1812.5806980204204</v>
      </c>
      <c r="AE141" s="102">
        <v>3777</v>
      </c>
      <c r="AF141" s="103">
        <f>VLOOKUP($E141,'Population All (2014)'!$D$11:$H$187,AF$10,0)</f>
        <v>196729.30100000001</v>
      </c>
      <c r="AG141" s="104">
        <f t="shared" si="36"/>
        <v>1919.8970264221089</v>
      </c>
      <c r="AH141" s="102">
        <v>3620</v>
      </c>
      <c r="AI141" s="103">
        <f>VLOOKUP($E141,'Population All (2014)'!$D$11:$H$187,AI$10,0)</f>
        <v>196729.30100000001</v>
      </c>
      <c r="AJ141" s="104">
        <f t="shared" si="37"/>
        <v>1840.0919342462362</v>
      </c>
      <c r="AK141" s="102">
        <v>4090</v>
      </c>
      <c r="AL141" s="103">
        <f>VLOOKUP($E141,'Population All (2014)'!$D$11:$H$187,AL$10,0)</f>
        <v>196729.30100000001</v>
      </c>
      <c r="AM141" s="104">
        <f t="shared" si="38"/>
        <v>2078.9988980848361</v>
      </c>
      <c r="AN141" s="102">
        <v>4172</v>
      </c>
      <c r="AO141" s="103">
        <f>VLOOKUP($E141,'Population All (2014)'!$D$11:$H$187,AO$10,0)</f>
        <v>199715.24600000001</v>
      </c>
      <c r="AP141" s="104">
        <f t="shared" si="39"/>
        <v>2088.9742188235346</v>
      </c>
      <c r="AQ141" s="84">
        <f t="shared" si="40"/>
        <v>-134.63473853823348</v>
      </c>
      <c r="AR141" s="85">
        <f t="shared" si="41"/>
        <v>-7.541454241876136E-2</v>
      </c>
      <c r="AS141" s="105">
        <f t="shared" si="42"/>
        <v>-226.19914661314237</v>
      </c>
      <c r="AT141" s="85">
        <f t="shared" si="43"/>
        <v>-0.13355342136854748</v>
      </c>
      <c r="AU141" s="84">
        <f t="shared" si="44"/>
        <v>-70.326714833574897</v>
      </c>
      <c r="AV141" s="85">
        <f t="shared" si="45"/>
        <v>-3.9737878257611194E-2</v>
      </c>
      <c r="AW141" s="105">
        <f t="shared" si="46"/>
        <v>-159.6101843517456</v>
      </c>
      <c r="AX141" s="85">
        <f t="shared" si="47"/>
        <v>-9.4978826376285713E-2</v>
      </c>
      <c r="AY141" s="84">
        <f t="shared" si="48"/>
        <v>-186.80683774958288</v>
      </c>
      <c r="AZ141" s="85">
        <f t="shared" si="49"/>
        <v>-9.8725093327199018E-2</v>
      </c>
      <c r="BA141" s="105">
        <f t="shared" si="50"/>
        <v>-280.08029164908203</v>
      </c>
      <c r="BB141" s="85">
        <f t="shared" si="51"/>
        <v>-0.15569369878496764</v>
      </c>
      <c r="BC141" s="84">
        <f t="shared" si="52"/>
        <v>-236.1744673518408</v>
      </c>
      <c r="BD141" s="85">
        <f t="shared" si="53"/>
        <v>-0.12746896536673513</v>
      </c>
      <c r="BE141" s="105">
        <f t="shared" si="54"/>
        <v>-276.39352080311414</v>
      </c>
      <c r="BF141" s="85">
        <f t="shared" si="55"/>
        <v>-0.15248618784530404</v>
      </c>
    </row>
    <row r="142" spans="2:58" s="40" customFormat="1" ht="16.5" customHeight="1">
      <c r="B142" s="63" t="s">
        <v>20</v>
      </c>
      <c r="C142" s="64" t="s">
        <v>30</v>
      </c>
      <c r="D142" s="66" t="s">
        <v>48</v>
      </c>
      <c r="E142" s="78" t="s">
        <v>273</v>
      </c>
      <c r="F142" s="79" t="s">
        <v>274</v>
      </c>
      <c r="G142" s="102">
        <v>6271</v>
      </c>
      <c r="H142" s="103">
        <f>VLOOKUP($E142,'Population All (2014)'!$D$11:$H$187,H$10,0)</f>
        <v>212962</v>
      </c>
      <c r="I142" s="104">
        <f t="shared" si="28"/>
        <v>2944.6567932307171</v>
      </c>
      <c r="J142" s="102">
        <v>6147</v>
      </c>
      <c r="K142" s="103">
        <f>VLOOKUP($E142,'Population All (2014)'!$D$11:$H$187,K$10,0)</f>
        <v>212962</v>
      </c>
      <c r="L142" s="104">
        <f t="shared" si="29"/>
        <v>2886.4304429898293</v>
      </c>
      <c r="M142" s="102">
        <v>6432</v>
      </c>
      <c r="N142" s="103">
        <f>VLOOKUP($E142,'Population All (2014)'!$D$11:$H$187,N$10,0)</f>
        <v>212962</v>
      </c>
      <c r="O142" s="104">
        <f t="shared" si="30"/>
        <v>3020.2571350757412</v>
      </c>
      <c r="P142" s="102">
        <v>6578</v>
      </c>
      <c r="Q142" s="103">
        <f>VLOOKUP($E142,'Population All (2014)'!$D$11:$H$187,Q$10,0)</f>
        <v>213334.845</v>
      </c>
      <c r="R142" s="104">
        <f t="shared" si="31"/>
        <v>3083.4156511094097</v>
      </c>
      <c r="S142" s="102">
        <v>6083</v>
      </c>
      <c r="T142" s="103">
        <f>VLOOKUP($E142,'Population All (2014)'!$D$11:$H$187,T$10,0)</f>
        <v>213334.845</v>
      </c>
      <c r="U142" s="104">
        <f t="shared" si="32"/>
        <v>2851.3860452566946</v>
      </c>
      <c r="V142" s="102">
        <v>5901</v>
      </c>
      <c r="W142" s="103">
        <f>VLOOKUP($E142,'Population All (2014)'!$D$11:$H$187,W$10,0)</f>
        <v>213334.845</v>
      </c>
      <c r="X142" s="104">
        <f t="shared" si="33"/>
        <v>2766.0741497714544</v>
      </c>
      <c r="Y142" s="102">
        <v>6143</v>
      </c>
      <c r="Z142" s="103">
        <f>VLOOKUP($E142,'Population All (2014)'!$D$11:$H$187,Z$10,0)</f>
        <v>213334.845</v>
      </c>
      <c r="AA142" s="104">
        <f t="shared" si="34"/>
        <v>2879.5108459661151</v>
      </c>
      <c r="AB142" s="102">
        <v>6578</v>
      </c>
      <c r="AC142" s="103">
        <f>VLOOKUP($E142,'Population All (2014)'!$D$11:$H$187,AC$10,0)</f>
        <v>213785.035</v>
      </c>
      <c r="AD142" s="104">
        <f t="shared" si="35"/>
        <v>3076.9225731819815</v>
      </c>
      <c r="AE142" s="102">
        <v>6620</v>
      </c>
      <c r="AF142" s="103">
        <f>VLOOKUP($E142,'Population All (2014)'!$D$11:$H$187,AF$10,0)</f>
        <v>213334.845</v>
      </c>
      <c r="AG142" s="104">
        <f t="shared" si="36"/>
        <v>3103.1030116060037</v>
      </c>
      <c r="AH142" s="102">
        <v>6256</v>
      </c>
      <c r="AI142" s="103">
        <f>VLOOKUP($E142,'Population All (2014)'!$D$11:$H$187,AI$10,0)</f>
        <v>213334.845</v>
      </c>
      <c r="AJ142" s="104">
        <f t="shared" si="37"/>
        <v>2932.4792206355223</v>
      </c>
      <c r="AK142" s="102">
        <v>6510</v>
      </c>
      <c r="AL142" s="103">
        <f>VLOOKUP($E142,'Population All (2014)'!$D$11:$H$187,AL$10,0)</f>
        <v>213334.845</v>
      </c>
      <c r="AM142" s="104">
        <f t="shared" si="38"/>
        <v>3051.5408769720671</v>
      </c>
      <c r="AN142" s="102">
        <v>6356</v>
      </c>
      <c r="AO142" s="103">
        <f>VLOOKUP($E142,'Population All (2014)'!$D$11:$H$187,AO$10,0)</f>
        <v>213785.035</v>
      </c>
      <c r="AP142" s="104">
        <f t="shared" si="39"/>
        <v>2973.0799445340035</v>
      </c>
      <c r="AQ142" s="84">
        <f t="shared" si="40"/>
        <v>-158.44621837528666</v>
      </c>
      <c r="AR142" s="85">
        <f t="shared" si="41"/>
        <v>-5.3808042668853133E-2</v>
      </c>
      <c r="AS142" s="105">
        <f t="shared" si="42"/>
        <v>-251.71696634930913</v>
      </c>
      <c r="AT142" s="85">
        <f t="shared" si="43"/>
        <v>-8.8278809797797286E-2</v>
      </c>
      <c r="AU142" s="84">
        <f t="shared" si="44"/>
        <v>-46.048777645693008</v>
      </c>
      <c r="AV142" s="85">
        <f t="shared" si="45"/>
        <v>-1.5953537961578126E-2</v>
      </c>
      <c r="AW142" s="105">
        <f t="shared" si="46"/>
        <v>-166.40507086406797</v>
      </c>
      <c r="AX142" s="85">
        <f t="shared" si="47"/>
        <v>-6.0159295034739796E-2</v>
      </c>
      <c r="AY142" s="84">
        <f t="shared" si="48"/>
        <v>-31.283741896325864</v>
      </c>
      <c r="AZ142" s="85">
        <f t="shared" si="49"/>
        <v>-1.0357973012632695E-2</v>
      </c>
      <c r="BA142" s="105">
        <f t="shared" si="50"/>
        <v>-172.03003100595197</v>
      </c>
      <c r="BB142" s="85">
        <f t="shared" si="51"/>
        <v>-5.9742796679146927E-2</v>
      </c>
      <c r="BC142" s="84">
        <f t="shared" si="52"/>
        <v>110.33570657540622</v>
      </c>
      <c r="BD142" s="85">
        <f t="shared" si="53"/>
        <v>3.5783598145682223E-2</v>
      </c>
      <c r="BE142" s="105">
        <f t="shared" si="54"/>
        <v>103.84262864797802</v>
      </c>
      <c r="BF142" s="85">
        <f t="shared" si="55"/>
        <v>3.3748859835816332E-2</v>
      </c>
    </row>
    <row r="143" spans="2:58" s="40" customFormat="1" ht="16.5" customHeight="1">
      <c r="B143" s="63" t="s">
        <v>20</v>
      </c>
      <c r="C143" s="64" t="s">
        <v>32</v>
      </c>
      <c r="D143" s="66" t="s">
        <v>46</v>
      </c>
      <c r="E143" s="78" t="s">
        <v>275</v>
      </c>
      <c r="F143" s="79" t="s">
        <v>276</v>
      </c>
      <c r="G143" s="102">
        <v>7570</v>
      </c>
      <c r="H143" s="103">
        <f>VLOOKUP($E143,'Population All (2014)'!$D$11:$H$187,H$10,0)</f>
        <v>260070</v>
      </c>
      <c r="I143" s="104">
        <f t="shared" ref="I143:I190" si="56">(G143/H143)*100000</f>
        <v>2910.7547967854807</v>
      </c>
      <c r="J143" s="102">
        <v>7438</v>
      </c>
      <c r="K143" s="103">
        <f>VLOOKUP($E143,'Population All (2014)'!$D$11:$H$187,K$10,0)</f>
        <v>260070</v>
      </c>
      <c r="L143" s="104">
        <f t="shared" ref="L143:L190" si="57">(J143/K143)*100000</f>
        <v>2859.9992309762756</v>
      </c>
      <c r="M143" s="102">
        <v>7728</v>
      </c>
      <c r="N143" s="103">
        <f>VLOOKUP($E143,'Population All (2014)'!$D$11:$H$187,N$10,0)</f>
        <v>260070</v>
      </c>
      <c r="O143" s="104">
        <f t="shared" ref="O143:O190" si="58">(M143/N143)*100000</f>
        <v>2971.5076710116509</v>
      </c>
      <c r="P143" s="102">
        <v>7491</v>
      </c>
      <c r="Q143" s="103">
        <f>VLOOKUP($E143,'Population All (2014)'!$D$11:$H$187,Q$10,0)</f>
        <v>260653.133</v>
      </c>
      <c r="R143" s="104">
        <f t="shared" ref="R143:R190" si="59">(P143/Q143)*100000</f>
        <v>2873.934379296335</v>
      </c>
      <c r="S143" s="102">
        <v>7514</v>
      </c>
      <c r="T143" s="103">
        <f>VLOOKUP($E143,'Population All (2014)'!$D$11:$H$187,T$10,0)</f>
        <v>260653.133</v>
      </c>
      <c r="U143" s="104">
        <f t="shared" ref="U143:U190" si="60">(S143/T143)*100000</f>
        <v>2882.7583668445682</v>
      </c>
      <c r="V143" s="102">
        <v>7382</v>
      </c>
      <c r="W143" s="103">
        <f>VLOOKUP($E143,'Population All (2014)'!$D$11:$H$187,W$10,0)</f>
        <v>260653.133</v>
      </c>
      <c r="X143" s="104">
        <f t="shared" ref="X143:X190" si="61">(V143/W143)*100000</f>
        <v>2832.1163513503593</v>
      </c>
      <c r="Y143" s="102">
        <v>7670</v>
      </c>
      <c r="Z143" s="103">
        <f>VLOOKUP($E143,'Population All (2014)'!$D$11:$H$187,Z$10,0)</f>
        <v>260653.133</v>
      </c>
      <c r="AA143" s="104">
        <f t="shared" ref="AA143:AA190" si="62">(Y143/Z143)*100000</f>
        <v>2942.6080215195416</v>
      </c>
      <c r="AB143" s="102">
        <v>7579</v>
      </c>
      <c r="AC143" s="103">
        <f>VLOOKUP($E143,'Population All (2014)'!$D$11:$H$187,AC$10,0)</f>
        <v>261411.94699999999</v>
      </c>
      <c r="AD143" s="104">
        <f t="shared" ref="AD143:AD190" si="63">(AB143/AC143)*100000</f>
        <v>2899.2554039620845</v>
      </c>
      <c r="AE143" s="102">
        <v>7745</v>
      </c>
      <c r="AF143" s="103">
        <f>VLOOKUP($E143,'Population All (2014)'!$D$11:$H$187,AF$10,0)</f>
        <v>260653.133</v>
      </c>
      <c r="AG143" s="104">
        <f t="shared" ref="AG143:AG190" si="64">(AE143/AF143)*100000</f>
        <v>2971.381893959433</v>
      </c>
      <c r="AH143" s="102">
        <v>7503</v>
      </c>
      <c r="AI143" s="103">
        <f>VLOOKUP($E143,'Population All (2014)'!$D$11:$H$187,AI$10,0)</f>
        <v>260653.133</v>
      </c>
      <c r="AJ143" s="104">
        <f t="shared" ref="AJ143:AJ190" si="65">(AH143/AI143)*100000</f>
        <v>2878.5381988867175</v>
      </c>
      <c r="AK143" s="102">
        <v>6378</v>
      </c>
      <c r="AL143" s="103">
        <f>VLOOKUP($E143,'Population All (2014)'!$D$11:$H$187,AL$10,0)</f>
        <v>260653.133</v>
      </c>
      <c r="AM143" s="104">
        <f t="shared" ref="AM143:AM190" si="66">(AK143/AL143)*100000</f>
        <v>2446.9301122883489</v>
      </c>
      <c r="AN143" s="102">
        <v>7776</v>
      </c>
      <c r="AO143" s="103">
        <f>VLOOKUP($E143,'Population All (2014)'!$D$11:$H$187,AO$10,0)</f>
        <v>261411.94699999999</v>
      </c>
      <c r="AP143" s="104">
        <f t="shared" ref="AP143:AP190" si="67">(AN143/AO143)*100000</f>
        <v>2974.6153874137972</v>
      </c>
      <c r="AQ143" s="84">
        <f t="shared" ref="AQ143:AQ190" si="68">I143-AG143</f>
        <v>-60.627097173952279</v>
      </c>
      <c r="AR143" s="85">
        <f t="shared" ref="AR143:AR190" si="69">IFERROR(AQ143/I143,"")</f>
        <v>-2.0828651468995735E-2</v>
      </c>
      <c r="AS143" s="105">
        <f t="shared" ref="AS143:AS190" si="70">U143-AG143</f>
        <v>-88.623527114864828</v>
      </c>
      <c r="AT143" s="85">
        <f t="shared" ref="AT143:AT190" si="71">IFERROR(AS143/U143,"")</f>
        <v>-3.0742613787596445E-2</v>
      </c>
      <c r="AU143" s="84">
        <f t="shared" ref="AU143:AU190" si="72">L143-AJ143</f>
        <v>-18.538967910441897</v>
      </c>
      <c r="AV143" s="85">
        <f t="shared" ref="AV143:AV190" si="73">IFERROR(AU143/L143,"")</f>
        <v>-6.4821583550263842E-3</v>
      </c>
      <c r="AW143" s="105">
        <f t="shared" ref="AW143:AW190" si="74">X143-AJ143</f>
        <v>-46.4218475363582</v>
      </c>
      <c r="AX143" s="85">
        <f t="shared" ref="AX143:AX190" si="75">IFERROR(AW143/X143,"")</f>
        <v>-1.639122189108656E-2</v>
      </c>
      <c r="AY143" s="84">
        <f t="shared" ref="AY143:AY190" si="76">O143-AM143</f>
        <v>524.57755872330199</v>
      </c>
      <c r="AZ143" s="85">
        <f t="shared" ref="AZ143:AZ190" si="77">IFERROR(AY143/O143,"")</f>
        <v>0.1765358251774963</v>
      </c>
      <c r="BA143" s="105">
        <f t="shared" ref="BA143:BA190" si="78">AA143-AM143</f>
        <v>495.67790923119264</v>
      </c>
      <c r="BB143" s="85">
        <f t="shared" ref="BB143:BB190" si="79">IFERROR(BA143/AA143,"")</f>
        <v>0.16844850065189049</v>
      </c>
      <c r="BC143" s="84">
        <f t="shared" ref="BC143:BC190" si="80">R143-AP143</f>
        <v>-100.68100811746217</v>
      </c>
      <c r="BD143" s="85">
        <f t="shared" ref="BD143:BD190" si="81">IFERROR(BC143/R143,"")</f>
        <v>-3.5032465891623205E-2</v>
      </c>
      <c r="BE143" s="105">
        <f t="shared" ref="BE143:BE190" si="82">AD143-AP143</f>
        <v>-75.359983451712651</v>
      </c>
      <c r="BF143" s="85">
        <f t="shared" ref="BF143:BF190" si="83">IFERROR(BE143/AD143,"")</f>
        <v>-2.5992875049478802E-2</v>
      </c>
    </row>
    <row r="144" spans="2:58" s="40" customFormat="1" ht="16.5" customHeight="1">
      <c r="B144" s="63" t="s">
        <v>22</v>
      </c>
      <c r="C144" s="64" t="s">
        <v>34</v>
      </c>
      <c r="D144" s="66" t="s">
        <v>58</v>
      </c>
      <c r="E144" s="78" t="s">
        <v>277</v>
      </c>
      <c r="F144" s="79" t="s">
        <v>278</v>
      </c>
      <c r="G144" s="102">
        <v>657.36018957345948</v>
      </c>
      <c r="H144" s="103">
        <f>VLOOKUP($E144,'Population All (2014)'!$D$11:$H$187,H$10,0)</f>
        <v>38022</v>
      </c>
      <c r="I144" s="104">
        <f t="shared" si="56"/>
        <v>1728.8942969161524</v>
      </c>
      <c r="J144" s="102">
        <v>685.65402843601873</v>
      </c>
      <c r="K144" s="103">
        <f>VLOOKUP($E144,'Population All (2014)'!$D$11:$H$187,K$10,0)</f>
        <v>38022</v>
      </c>
      <c r="L144" s="104">
        <f t="shared" si="57"/>
        <v>1803.308685592601</v>
      </c>
      <c r="M144" s="102">
        <v>686.59715639810406</v>
      </c>
      <c r="N144" s="103">
        <f>VLOOKUP($E144,'Population All (2014)'!$D$11:$H$187,N$10,0)</f>
        <v>38022</v>
      </c>
      <c r="O144" s="104">
        <f t="shared" si="58"/>
        <v>1805.7891652151493</v>
      </c>
      <c r="P144" s="102">
        <v>685</v>
      </c>
      <c r="Q144" s="103">
        <f>VLOOKUP($E144,'Population All (2014)'!$D$11:$H$187,Q$10,0)</f>
        <v>37935.400999999998</v>
      </c>
      <c r="R144" s="104">
        <f t="shared" si="59"/>
        <v>1805.7012235088803</v>
      </c>
      <c r="S144" s="102">
        <v>640.69151753023402</v>
      </c>
      <c r="T144" s="103">
        <f>VLOOKUP($E144,'Population All (2014)'!$D$11:$H$187,T$10,0)</f>
        <v>37935.400999999998</v>
      </c>
      <c r="U144" s="104">
        <f t="shared" si="60"/>
        <v>1688.901397220591</v>
      </c>
      <c r="V144" s="102">
        <v>668.26790996338605</v>
      </c>
      <c r="W144" s="103">
        <f>VLOOKUP($E144,'Population All (2014)'!$D$11:$H$187,W$10,0)</f>
        <v>37935.400999999998</v>
      </c>
      <c r="X144" s="104">
        <f t="shared" si="61"/>
        <v>1761.5944272300853</v>
      </c>
      <c r="Y144" s="102">
        <v>669.18712304449105</v>
      </c>
      <c r="Z144" s="103">
        <f>VLOOKUP($E144,'Population All (2014)'!$D$11:$H$187,Z$10,0)</f>
        <v>37935.400999999998</v>
      </c>
      <c r="AA144" s="104">
        <f t="shared" si="62"/>
        <v>1764.0175282304017</v>
      </c>
      <c r="AB144" s="102">
        <v>652</v>
      </c>
      <c r="AC144" s="103">
        <f>VLOOKUP($E144,'Population All (2014)'!$D$11:$H$187,AC$10,0)</f>
        <v>37965.917000000001</v>
      </c>
      <c r="AD144" s="104">
        <f t="shared" si="63"/>
        <v>1717.3297829208234</v>
      </c>
      <c r="AE144" s="102">
        <v>654</v>
      </c>
      <c r="AF144" s="103">
        <f>VLOOKUP($E144,'Population All (2014)'!$D$11:$H$187,AF$10,0)</f>
        <v>37935.400999999998</v>
      </c>
      <c r="AG144" s="104">
        <f t="shared" si="64"/>
        <v>1723.9833579194276</v>
      </c>
      <c r="AH144" s="102">
        <v>680</v>
      </c>
      <c r="AI144" s="103">
        <f>VLOOKUP($E144,'Population All (2014)'!$D$11:$H$187,AI$10,0)</f>
        <v>37935.400999999998</v>
      </c>
      <c r="AJ144" s="104">
        <f t="shared" si="65"/>
        <v>1792.5209226073557</v>
      </c>
      <c r="AK144" s="102">
        <v>698</v>
      </c>
      <c r="AL144" s="103">
        <f>VLOOKUP($E144,'Population All (2014)'!$D$11:$H$187,AL$10,0)</f>
        <v>37935.400999999998</v>
      </c>
      <c r="AM144" s="104">
        <f t="shared" si="66"/>
        <v>1839.9700058528445</v>
      </c>
      <c r="AN144" s="102">
        <v>675</v>
      </c>
      <c r="AO144" s="103">
        <f>VLOOKUP($E144,'Population All (2014)'!$D$11:$H$187,AO$10,0)</f>
        <v>37965.917000000001</v>
      </c>
      <c r="AP144" s="104">
        <f t="shared" si="67"/>
        <v>1777.9104347723246</v>
      </c>
      <c r="AQ144" s="84">
        <f t="shared" si="68"/>
        <v>4.9109389967247807</v>
      </c>
      <c r="AR144" s="85">
        <f t="shared" si="69"/>
        <v>2.8405085293441456E-3</v>
      </c>
      <c r="AS144" s="105">
        <f t="shared" si="70"/>
        <v>-35.08196069883661</v>
      </c>
      <c r="AT144" s="85">
        <f t="shared" si="71"/>
        <v>-2.0772059728632272E-2</v>
      </c>
      <c r="AU144" s="84">
        <f t="shared" si="72"/>
        <v>10.787762985245308</v>
      </c>
      <c r="AV144" s="85">
        <f t="shared" si="73"/>
        <v>5.9822054157634402E-3</v>
      </c>
      <c r="AW144" s="105">
        <f t="shared" si="74"/>
        <v>-30.926495377270385</v>
      </c>
      <c r="AX144" s="85">
        <f t="shared" si="75"/>
        <v>-1.7555967990826878E-2</v>
      </c>
      <c r="AY144" s="84">
        <f t="shared" si="76"/>
        <v>-34.180840637695155</v>
      </c>
      <c r="AZ144" s="85">
        <f t="shared" si="77"/>
        <v>-1.8928478083776023E-2</v>
      </c>
      <c r="BA144" s="105">
        <f t="shared" si="78"/>
        <v>-75.952477622442757</v>
      </c>
      <c r="BB144" s="85">
        <f t="shared" si="79"/>
        <v>-4.3056532266227264E-2</v>
      </c>
      <c r="BC144" s="84">
        <f t="shared" si="80"/>
        <v>27.790788736555669</v>
      </c>
      <c r="BD144" s="85">
        <f t="shared" si="81"/>
        <v>1.539057977850398E-2</v>
      </c>
      <c r="BE144" s="105">
        <f t="shared" si="82"/>
        <v>-60.580651851501216</v>
      </c>
      <c r="BF144" s="85">
        <f t="shared" si="83"/>
        <v>-3.5276073619631775E-2</v>
      </c>
    </row>
    <row r="145" spans="2:58" s="40" customFormat="1" ht="16.5" customHeight="1">
      <c r="B145" s="63" t="s">
        <v>20</v>
      </c>
      <c r="C145" s="64" t="s">
        <v>30</v>
      </c>
      <c r="D145" s="66" t="s">
        <v>48</v>
      </c>
      <c r="E145" s="78" t="s">
        <v>279</v>
      </c>
      <c r="F145" s="79" t="s">
        <v>280</v>
      </c>
      <c r="G145" s="102">
        <v>8376</v>
      </c>
      <c r="H145" s="103">
        <f>VLOOKUP($E145,'Population All (2014)'!$D$11:$H$187,H$10,0)</f>
        <v>242040</v>
      </c>
      <c r="I145" s="104">
        <f t="shared" si="56"/>
        <v>3460.5850272682205</v>
      </c>
      <c r="J145" s="102">
        <v>8012</v>
      </c>
      <c r="K145" s="103">
        <f>VLOOKUP($E145,'Population All (2014)'!$D$11:$H$187,K$10,0)</f>
        <v>242040</v>
      </c>
      <c r="L145" s="104">
        <f t="shared" si="57"/>
        <v>3310.1966617088087</v>
      </c>
      <c r="M145" s="102">
        <v>8610</v>
      </c>
      <c r="N145" s="103">
        <f>VLOOKUP($E145,'Population All (2014)'!$D$11:$H$187,N$10,0)</f>
        <v>242040</v>
      </c>
      <c r="O145" s="104">
        <f t="shared" si="58"/>
        <v>3557.2632622706992</v>
      </c>
      <c r="P145" s="102">
        <v>8176</v>
      </c>
      <c r="Q145" s="103">
        <f>VLOOKUP($E145,'Population All (2014)'!$D$11:$H$187,Q$10,0)</f>
        <v>245094.109</v>
      </c>
      <c r="R145" s="104">
        <f t="shared" si="59"/>
        <v>3335.861491473057</v>
      </c>
      <c r="S145" s="102">
        <v>8326.3020739752246</v>
      </c>
      <c r="T145" s="103">
        <f>VLOOKUP($E145,'Population All (2014)'!$D$11:$H$187,T$10,0)</f>
        <v>245094.109</v>
      </c>
      <c r="U145" s="104">
        <f t="shared" si="60"/>
        <v>3397.1857210061398</v>
      </c>
      <c r="V145" s="102">
        <v>7962.450274873323</v>
      </c>
      <c r="W145" s="103">
        <f>VLOOKUP($E145,'Population All (2014)'!$D$11:$H$187,W$10,0)</f>
        <v>245094.109</v>
      </c>
      <c r="X145" s="104">
        <f t="shared" si="61"/>
        <v>3248.7318064724777</v>
      </c>
      <c r="Y145" s="102">
        <v>8409.6838948736895</v>
      </c>
      <c r="Z145" s="103">
        <f>VLOOKUP($E145,'Population All (2014)'!$D$11:$H$187,Z$10,0)</f>
        <v>245094.109</v>
      </c>
      <c r="AA145" s="104">
        <f t="shared" si="62"/>
        <v>3431.2060494582061</v>
      </c>
      <c r="AB145" s="102">
        <v>7976</v>
      </c>
      <c r="AC145" s="103">
        <f>VLOOKUP($E145,'Population All (2014)'!$D$11:$H$187,AC$10,0)</f>
        <v>247928.83499999999</v>
      </c>
      <c r="AD145" s="104">
        <f t="shared" si="63"/>
        <v>3217.0521835429108</v>
      </c>
      <c r="AE145" s="102">
        <v>8135</v>
      </c>
      <c r="AF145" s="103">
        <f>VLOOKUP($E145,'Population All (2014)'!$D$11:$H$187,AF$10,0)</f>
        <v>245094.109</v>
      </c>
      <c r="AG145" s="104">
        <f t="shared" si="64"/>
        <v>3319.1332232305922</v>
      </c>
      <c r="AH145" s="102">
        <v>8247</v>
      </c>
      <c r="AI145" s="103">
        <f>VLOOKUP($E145,'Population All (2014)'!$D$11:$H$187,AI$10,0)</f>
        <v>245094.109</v>
      </c>
      <c r="AJ145" s="104">
        <f t="shared" si="65"/>
        <v>3364.8299559904967</v>
      </c>
      <c r="AK145" s="102">
        <v>8445</v>
      </c>
      <c r="AL145" s="103">
        <f>VLOOKUP($E145,'Population All (2014)'!$D$11:$H$187,AL$10,0)</f>
        <v>245094.109</v>
      </c>
      <c r="AM145" s="104">
        <f t="shared" si="66"/>
        <v>3445.6152514053283</v>
      </c>
      <c r="AN145" s="102">
        <v>8033</v>
      </c>
      <c r="AO145" s="103">
        <f>VLOOKUP($E145,'Population All (2014)'!$D$11:$H$187,AO$10,0)</f>
        <v>247928.83499999999</v>
      </c>
      <c r="AP145" s="104">
        <f t="shared" si="67"/>
        <v>3240.0426517552914</v>
      </c>
      <c r="AQ145" s="84">
        <f t="shared" si="68"/>
        <v>141.45180403762834</v>
      </c>
      <c r="AR145" s="85">
        <f t="shared" si="69"/>
        <v>4.0875113000558211E-2</v>
      </c>
      <c r="AS145" s="105">
        <f t="shared" si="70"/>
        <v>78.052497775547636</v>
      </c>
      <c r="AT145" s="85">
        <f t="shared" si="71"/>
        <v>2.2975634594516937E-2</v>
      </c>
      <c r="AU145" s="84">
        <f t="shared" si="72"/>
        <v>-54.633294281687995</v>
      </c>
      <c r="AV145" s="85">
        <f t="shared" si="73"/>
        <v>-1.6504546365376637E-2</v>
      </c>
      <c r="AW145" s="105">
        <f t="shared" si="74"/>
        <v>-116.098149518019</v>
      </c>
      <c r="AX145" s="85">
        <f t="shared" si="75"/>
        <v>-3.5736452386348302E-2</v>
      </c>
      <c r="AY145" s="84">
        <f t="shared" si="76"/>
        <v>111.64801086537091</v>
      </c>
      <c r="AZ145" s="85">
        <f t="shared" si="77"/>
        <v>3.1385928629331442E-2</v>
      </c>
      <c r="BA145" s="105">
        <f t="shared" si="78"/>
        <v>-14.409201947122256</v>
      </c>
      <c r="BB145" s="85">
        <f t="shared" si="79"/>
        <v>-4.1994569079864775E-3</v>
      </c>
      <c r="BC145" s="84">
        <f t="shared" si="80"/>
        <v>95.818839717765513</v>
      </c>
      <c r="BD145" s="85">
        <f t="shared" si="81"/>
        <v>2.8723866372357573E-2</v>
      </c>
      <c r="BE145" s="105">
        <f t="shared" si="82"/>
        <v>-22.99046821238062</v>
      </c>
      <c r="BF145" s="85">
        <f t="shared" si="83"/>
        <v>-7.1464393179539358E-3</v>
      </c>
    </row>
    <row r="146" spans="2:58" s="40" customFormat="1" ht="16.5" customHeight="1">
      <c r="B146" s="63" t="s">
        <v>22</v>
      </c>
      <c r="C146" s="64" t="s">
        <v>36</v>
      </c>
      <c r="D146" s="66" t="s">
        <v>56</v>
      </c>
      <c r="E146" s="78" t="s">
        <v>281</v>
      </c>
      <c r="F146" s="79" t="s">
        <v>282</v>
      </c>
      <c r="G146" s="102">
        <v>8005</v>
      </c>
      <c r="H146" s="103">
        <f>VLOOKUP($E146,'Population All (2014)'!$D$11:$H$187,H$10,0)</f>
        <v>316719</v>
      </c>
      <c r="I146" s="104">
        <f t="shared" si="56"/>
        <v>2527.4770380052983</v>
      </c>
      <c r="J146" s="102">
        <v>7822</v>
      </c>
      <c r="K146" s="103">
        <f>VLOOKUP($E146,'Population All (2014)'!$D$11:$H$187,K$10,0)</f>
        <v>316719</v>
      </c>
      <c r="L146" s="104">
        <f t="shared" si="57"/>
        <v>2469.6971132139215</v>
      </c>
      <c r="M146" s="102">
        <v>8522</v>
      </c>
      <c r="N146" s="103">
        <f>VLOOKUP($E146,'Population All (2014)'!$D$11:$H$187,N$10,0)</f>
        <v>316719</v>
      </c>
      <c r="O146" s="104">
        <f t="shared" si="58"/>
        <v>2690.7132189732856</v>
      </c>
      <c r="P146" s="102">
        <v>8459</v>
      </c>
      <c r="Q146" s="103">
        <f>VLOOKUP($E146,'Population All (2014)'!$D$11:$H$187,Q$10,0)</f>
        <v>319446.94500000001</v>
      </c>
      <c r="R146" s="104">
        <f t="shared" si="59"/>
        <v>2648.0140544152018</v>
      </c>
      <c r="S146" s="102">
        <v>7724.8249999999998</v>
      </c>
      <c r="T146" s="103">
        <f>VLOOKUP($E146,'Population All (2014)'!$D$11:$H$187,T$10,0)</f>
        <v>319446.94500000001</v>
      </c>
      <c r="U146" s="104">
        <f t="shared" si="60"/>
        <v>2418.1871578080045</v>
      </c>
      <c r="V146" s="102">
        <v>7548.23</v>
      </c>
      <c r="W146" s="103">
        <f>VLOOKUP($E146,'Population All (2014)'!$D$11:$H$187,W$10,0)</f>
        <v>319446.94500000001</v>
      </c>
      <c r="X146" s="104">
        <f t="shared" si="61"/>
        <v>2362.9056774983401</v>
      </c>
      <c r="Y146" s="102">
        <v>8223.73</v>
      </c>
      <c r="Z146" s="103">
        <f>VLOOKUP($E146,'Population All (2014)'!$D$11:$H$187,Z$10,0)</f>
        <v>319446.94500000001</v>
      </c>
      <c r="AA146" s="104">
        <f t="shared" si="62"/>
        <v>2574.3648917976034</v>
      </c>
      <c r="AB146" s="102">
        <v>8459</v>
      </c>
      <c r="AC146" s="103">
        <f>VLOOKUP($E146,'Population All (2014)'!$D$11:$H$187,AC$10,0)</f>
        <v>322184.69500000001</v>
      </c>
      <c r="AD146" s="104">
        <f t="shared" si="63"/>
        <v>2625.5126737165465</v>
      </c>
      <c r="AE146" s="102">
        <v>8405</v>
      </c>
      <c r="AF146" s="103">
        <f>VLOOKUP($E146,'Population All (2014)'!$D$11:$H$187,AF$10,0)</f>
        <v>319446.94500000001</v>
      </c>
      <c r="AG146" s="104">
        <f t="shared" si="64"/>
        <v>2631.109838912374</v>
      </c>
      <c r="AH146" s="102">
        <v>8208</v>
      </c>
      <c r="AI146" s="103">
        <f>VLOOKUP($E146,'Population All (2014)'!$D$11:$H$187,AI$10,0)</f>
        <v>319446.94500000001</v>
      </c>
      <c r="AJ146" s="104">
        <f t="shared" si="65"/>
        <v>2569.4407564298353</v>
      </c>
      <c r="AK146" s="102">
        <v>8798</v>
      </c>
      <c r="AL146" s="103">
        <f>VLOOKUP($E146,'Population All (2014)'!$D$11:$H$187,AL$10,0)</f>
        <v>319446.94500000001</v>
      </c>
      <c r="AM146" s="104">
        <f t="shared" si="66"/>
        <v>2754.1349628496214</v>
      </c>
      <c r="AN146" s="102">
        <v>9141</v>
      </c>
      <c r="AO146" s="103">
        <f>VLOOKUP($E146,'Population All (2014)'!$D$11:$H$187,AO$10,0)</f>
        <v>322184.69500000001</v>
      </c>
      <c r="AP146" s="104">
        <f t="shared" si="67"/>
        <v>2837.1924991657347</v>
      </c>
      <c r="AQ146" s="84">
        <f t="shared" si="68"/>
        <v>-103.63280090707576</v>
      </c>
      <c r="AR146" s="85">
        <f t="shared" si="69"/>
        <v>-4.10024697944886E-2</v>
      </c>
      <c r="AS146" s="105">
        <f t="shared" si="70"/>
        <v>-212.92268110436953</v>
      </c>
      <c r="AT146" s="85">
        <f t="shared" si="71"/>
        <v>-8.8050538361710562E-2</v>
      </c>
      <c r="AU146" s="84">
        <f t="shared" si="72"/>
        <v>-99.743643215913835</v>
      </c>
      <c r="AV146" s="85">
        <f t="shared" si="73"/>
        <v>-4.0386994292637451E-2</v>
      </c>
      <c r="AW146" s="105">
        <f t="shared" si="74"/>
        <v>-206.53507893149526</v>
      </c>
      <c r="AX146" s="85">
        <f t="shared" si="75"/>
        <v>-8.7407246467052571E-2</v>
      </c>
      <c r="AY146" s="84">
        <f t="shared" si="76"/>
        <v>-63.421743876335768</v>
      </c>
      <c r="AZ146" s="85">
        <f t="shared" si="77"/>
        <v>-2.3570607015687851E-2</v>
      </c>
      <c r="BA146" s="105">
        <f t="shared" si="78"/>
        <v>-179.77007105201801</v>
      </c>
      <c r="BB146" s="85">
        <f t="shared" si="79"/>
        <v>-6.9830843181865276E-2</v>
      </c>
      <c r="BC146" s="84">
        <f t="shared" si="80"/>
        <v>-189.17844475053289</v>
      </c>
      <c r="BD146" s="85">
        <f t="shared" si="81"/>
        <v>-7.1441631676804604E-2</v>
      </c>
      <c r="BE146" s="105">
        <f t="shared" si="82"/>
        <v>-211.67982544918823</v>
      </c>
      <c r="BF146" s="85">
        <f t="shared" si="83"/>
        <v>-8.0624187256176788E-2</v>
      </c>
    </row>
    <row r="147" spans="2:58" s="40" customFormat="1" ht="16.5" customHeight="1">
      <c r="B147" s="63" t="s">
        <v>20</v>
      </c>
      <c r="C147" s="64" t="s">
        <v>30</v>
      </c>
      <c r="D147" s="66" t="s">
        <v>52</v>
      </c>
      <c r="E147" s="78" t="s">
        <v>283</v>
      </c>
      <c r="F147" s="79" t="s">
        <v>284</v>
      </c>
      <c r="G147" s="102">
        <v>9107</v>
      </c>
      <c r="H147" s="103">
        <f>VLOOKUP($E147,'Population All (2014)'!$D$11:$H$187,H$10,0)</f>
        <v>273531</v>
      </c>
      <c r="I147" s="104">
        <f t="shared" si="56"/>
        <v>3329.4215280900521</v>
      </c>
      <c r="J147" s="102">
        <v>9091</v>
      </c>
      <c r="K147" s="103">
        <f>VLOOKUP($E147,'Population All (2014)'!$D$11:$H$187,K$10,0)</f>
        <v>273531</v>
      </c>
      <c r="L147" s="104">
        <f t="shared" si="57"/>
        <v>3323.572099688884</v>
      </c>
      <c r="M147" s="102">
        <v>9050</v>
      </c>
      <c r="N147" s="103">
        <f>VLOOKUP($E147,'Population All (2014)'!$D$11:$H$187,N$10,0)</f>
        <v>273531</v>
      </c>
      <c r="O147" s="104">
        <f t="shared" si="58"/>
        <v>3308.5829394108896</v>
      </c>
      <c r="P147" s="102">
        <v>9668</v>
      </c>
      <c r="Q147" s="103">
        <f>VLOOKUP($E147,'Population All (2014)'!$D$11:$H$187,Q$10,0)</f>
        <v>273463.00199999998</v>
      </c>
      <c r="R147" s="104">
        <f t="shared" si="59"/>
        <v>3535.3959874981556</v>
      </c>
      <c r="S147" s="102">
        <v>8822</v>
      </c>
      <c r="T147" s="103">
        <f>VLOOKUP($E147,'Population All (2014)'!$D$11:$H$187,T$10,0)</f>
        <v>273463.00199999998</v>
      </c>
      <c r="U147" s="104">
        <f t="shared" si="60"/>
        <v>3226.0305545830292</v>
      </c>
      <c r="V147" s="102">
        <v>8806</v>
      </c>
      <c r="W147" s="103">
        <f>VLOOKUP($E147,'Population All (2014)'!$D$11:$H$187,W$10,0)</f>
        <v>273463.00199999998</v>
      </c>
      <c r="X147" s="104">
        <f t="shared" si="61"/>
        <v>3220.1796716910176</v>
      </c>
      <c r="Y147" s="102">
        <v>8764</v>
      </c>
      <c r="Z147" s="103">
        <f>VLOOKUP($E147,'Population All (2014)'!$D$11:$H$187,Z$10,0)</f>
        <v>273463.00199999998</v>
      </c>
      <c r="AA147" s="104">
        <f t="shared" si="62"/>
        <v>3204.8211040994865</v>
      </c>
      <c r="AB147" s="102">
        <v>9383</v>
      </c>
      <c r="AC147" s="103">
        <f>VLOOKUP($E147,'Population All (2014)'!$D$11:$H$187,AC$10,0)</f>
        <v>273578.71399999998</v>
      </c>
      <c r="AD147" s="104">
        <f t="shared" si="63"/>
        <v>3429.7258959993505</v>
      </c>
      <c r="AE147" s="102">
        <v>9461</v>
      </c>
      <c r="AF147" s="103">
        <f>VLOOKUP($E147,'Population All (2014)'!$D$11:$H$187,AF$10,0)</f>
        <v>273463.00199999998</v>
      </c>
      <c r="AG147" s="104">
        <f t="shared" si="64"/>
        <v>3459.7001900827527</v>
      </c>
      <c r="AH147" s="102">
        <v>8572.8349999999991</v>
      </c>
      <c r="AI147" s="103">
        <f>VLOOKUP($E147,'Population All (2014)'!$D$11:$H$187,AI$10,0)</f>
        <v>273463.00199999998</v>
      </c>
      <c r="AJ147" s="104">
        <f t="shared" si="65"/>
        <v>3134.9158523462706</v>
      </c>
      <c r="AK147" s="102">
        <v>8650</v>
      </c>
      <c r="AL147" s="103">
        <f>VLOOKUP($E147,'Population All (2014)'!$D$11:$H$187,AL$10,0)</f>
        <v>273463.00199999998</v>
      </c>
      <c r="AM147" s="104">
        <f t="shared" si="66"/>
        <v>3163.1335634939023</v>
      </c>
      <c r="AN147" s="102">
        <v>8833</v>
      </c>
      <c r="AO147" s="103">
        <f>VLOOKUP($E147,'Population All (2014)'!$D$11:$H$187,AO$10,0)</f>
        <v>273578.71399999998</v>
      </c>
      <c r="AP147" s="104">
        <f t="shared" si="67"/>
        <v>3228.6868634085331</v>
      </c>
      <c r="AQ147" s="84">
        <f t="shared" si="68"/>
        <v>-130.27866199270056</v>
      </c>
      <c r="AR147" s="85">
        <f t="shared" si="69"/>
        <v>-3.9129518714752801E-2</v>
      </c>
      <c r="AS147" s="105">
        <f t="shared" si="70"/>
        <v>-233.66963549972343</v>
      </c>
      <c r="AT147" s="85">
        <f t="shared" si="71"/>
        <v>-7.2432554976196023E-2</v>
      </c>
      <c r="AU147" s="84">
        <f t="shared" si="72"/>
        <v>188.65624734261337</v>
      </c>
      <c r="AV147" s="85">
        <f t="shared" si="73"/>
        <v>5.6763097560084005E-2</v>
      </c>
      <c r="AW147" s="105">
        <f t="shared" si="74"/>
        <v>85.263819344746935</v>
      </c>
      <c r="AX147" s="85">
        <f t="shared" si="75"/>
        <v>2.6477969566205052E-2</v>
      </c>
      <c r="AY147" s="84">
        <f t="shared" si="76"/>
        <v>145.44937591698726</v>
      </c>
      <c r="AZ147" s="85">
        <f t="shared" si="77"/>
        <v>4.396123010381154E-2</v>
      </c>
      <c r="BA147" s="105">
        <f t="shared" si="78"/>
        <v>41.687540605584218</v>
      </c>
      <c r="BB147" s="85">
        <f t="shared" si="79"/>
        <v>1.3007759014148742E-2</v>
      </c>
      <c r="BC147" s="84">
        <f t="shared" si="80"/>
        <v>306.70912408962249</v>
      </c>
      <c r="BD147" s="85">
        <f t="shared" si="81"/>
        <v>8.6753824797619644E-2</v>
      </c>
      <c r="BE147" s="105">
        <f t="shared" si="82"/>
        <v>201.03903259081744</v>
      </c>
      <c r="BF147" s="85">
        <f t="shared" si="83"/>
        <v>5.8616647127784208E-2</v>
      </c>
    </row>
    <row r="148" spans="2:58" s="40" customFormat="1" ht="16.5" customHeight="1">
      <c r="B148" s="63" t="s">
        <v>20</v>
      </c>
      <c r="C148" s="64" t="s">
        <v>32</v>
      </c>
      <c r="D148" s="66" t="s">
        <v>46</v>
      </c>
      <c r="E148" s="78" t="s">
        <v>285</v>
      </c>
      <c r="F148" s="79" t="s">
        <v>286</v>
      </c>
      <c r="G148" s="102">
        <v>13817</v>
      </c>
      <c r="H148" s="103">
        <f>VLOOKUP($E148,'Population All (2014)'!$D$11:$H$187,H$10,0)</f>
        <v>563749</v>
      </c>
      <c r="I148" s="104">
        <f t="shared" si="56"/>
        <v>2450.9134384273852</v>
      </c>
      <c r="J148" s="102">
        <v>14091</v>
      </c>
      <c r="K148" s="103">
        <f>VLOOKUP($E148,'Population All (2014)'!$D$11:$H$187,K$10,0)</f>
        <v>563749</v>
      </c>
      <c r="L148" s="104">
        <f t="shared" si="57"/>
        <v>2499.5166288543305</v>
      </c>
      <c r="M148" s="102">
        <v>14352</v>
      </c>
      <c r="N148" s="103">
        <f>VLOOKUP($E148,'Population All (2014)'!$D$11:$H$187,N$10,0)</f>
        <v>563749</v>
      </c>
      <c r="O148" s="104">
        <f t="shared" si="58"/>
        <v>2545.8138284945962</v>
      </c>
      <c r="P148" s="102">
        <v>14216</v>
      </c>
      <c r="Q148" s="103">
        <f>VLOOKUP($E148,'Population All (2014)'!$D$11:$H$187,Q$10,0)</f>
        <v>568930.245</v>
      </c>
      <c r="R148" s="104">
        <f t="shared" si="59"/>
        <v>2498.7246019940462</v>
      </c>
      <c r="S148" s="102">
        <v>13350</v>
      </c>
      <c r="T148" s="103">
        <f>VLOOKUP($E148,'Population All (2014)'!$D$11:$H$187,T$10,0)</f>
        <v>568930.245</v>
      </c>
      <c r="U148" s="104">
        <f t="shared" si="60"/>
        <v>2346.5091049958155</v>
      </c>
      <c r="V148" s="102">
        <v>13350</v>
      </c>
      <c r="W148" s="103">
        <f>VLOOKUP($E148,'Population All (2014)'!$D$11:$H$187,W$10,0)</f>
        <v>568930.245</v>
      </c>
      <c r="X148" s="104">
        <f t="shared" si="61"/>
        <v>2346.5091049958155</v>
      </c>
      <c r="Y148" s="102">
        <v>14100</v>
      </c>
      <c r="Z148" s="103">
        <f>VLOOKUP($E148,'Population All (2014)'!$D$11:$H$187,Z$10,0)</f>
        <v>568930.245</v>
      </c>
      <c r="AA148" s="104">
        <f t="shared" si="62"/>
        <v>2478.3354592090632</v>
      </c>
      <c r="AB148" s="102">
        <v>15385</v>
      </c>
      <c r="AC148" s="103">
        <f>VLOOKUP($E148,'Population All (2014)'!$D$11:$H$187,AC$10,0)</f>
        <v>573519.821</v>
      </c>
      <c r="AD148" s="104">
        <f t="shared" si="63"/>
        <v>2682.5576792053016</v>
      </c>
      <c r="AE148" s="102">
        <v>13712</v>
      </c>
      <c r="AF148" s="103">
        <f>VLOOKUP($E148,'Population All (2014)'!$D$11:$H$187,AF$10,0)</f>
        <v>568930.245</v>
      </c>
      <c r="AG148" s="104">
        <f t="shared" si="64"/>
        <v>2410.1372919627433</v>
      </c>
      <c r="AH148" s="102">
        <v>14482</v>
      </c>
      <c r="AI148" s="103">
        <f>VLOOKUP($E148,'Population All (2014)'!$D$11:$H$187,AI$10,0)</f>
        <v>568930.245</v>
      </c>
      <c r="AJ148" s="104">
        <f t="shared" si="65"/>
        <v>2545.4790156216777</v>
      </c>
      <c r="AK148" s="102">
        <v>13377</v>
      </c>
      <c r="AL148" s="103">
        <f>VLOOKUP($E148,'Population All (2014)'!$D$11:$H$187,AL$10,0)</f>
        <v>568930.245</v>
      </c>
      <c r="AM148" s="104">
        <f t="shared" si="66"/>
        <v>2351.2548537474922</v>
      </c>
      <c r="AN148" s="102">
        <v>13273</v>
      </c>
      <c r="AO148" s="103">
        <f>VLOOKUP($E148,'Population All (2014)'!$D$11:$H$187,AO$10,0)</f>
        <v>573519.821</v>
      </c>
      <c r="AP148" s="104">
        <f t="shared" si="67"/>
        <v>2314.3053673117952</v>
      </c>
      <c r="AQ148" s="84">
        <f t="shared" si="68"/>
        <v>40.776146464641897</v>
      </c>
      <c r="AR148" s="85">
        <f t="shared" si="69"/>
        <v>1.6637122235865533E-2</v>
      </c>
      <c r="AS148" s="105">
        <f t="shared" si="70"/>
        <v>-63.628186966927842</v>
      </c>
      <c r="AT148" s="85">
        <f t="shared" si="71"/>
        <v>-2.7116104868913905E-2</v>
      </c>
      <c r="AU148" s="84">
        <f t="shared" si="72"/>
        <v>-45.962386767347198</v>
      </c>
      <c r="AV148" s="85">
        <f t="shared" si="73"/>
        <v>-1.8388510097015979E-2</v>
      </c>
      <c r="AW148" s="105">
        <f t="shared" si="74"/>
        <v>-198.96991062586221</v>
      </c>
      <c r="AX148" s="85">
        <f t="shared" si="75"/>
        <v>-8.4794007490636619E-2</v>
      </c>
      <c r="AY148" s="84">
        <f t="shared" si="76"/>
        <v>194.558974747104</v>
      </c>
      <c r="AZ148" s="85">
        <f t="shared" si="77"/>
        <v>7.6423096052609482E-2</v>
      </c>
      <c r="BA148" s="105">
        <f t="shared" si="78"/>
        <v>127.08060546157094</v>
      </c>
      <c r="BB148" s="85">
        <f t="shared" si="79"/>
        <v>5.1276595744680784E-2</v>
      </c>
      <c r="BC148" s="84">
        <f t="shared" si="80"/>
        <v>184.41923468225104</v>
      </c>
      <c r="BD148" s="85">
        <f t="shared" si="81"/>
        <v>7.3805346349525583E-2</v>
      </c>
      <c r="BE148" s="105">
        <f t="shared" si="82"/>
        <v>368.25231189350643</v>
      </c>
      <c r="BF148" s="85">
        <f t="shared" si="83"/>
        <v>0.13727656808579783</v>
      </c>
    </row>
    <row r="149" spans="2:58" s="40" customFormat="1" ht="16.5" customHeight="1">
      <c r="B149" s="63" t="s">
        <v>22</v>
      </c>
      <c r="C149" s="64" t="s">
        <v>36</v>
      </c>
      <c r="D149" s="66" t="s">
        <v>54</v>
      </c>
      <c r="E149" s="78" t="s">
        <v>287</v>
      </c>
      <c r="F149" s="79" t="s">
        <v>288</v>
      </c>
      <c r="G149" s="102">
        <v>7227</v>
      </c>
      <c r="H149" s="103">
        <f>VLOOKUP($E149,'Population All (2014)'!$D$11:$H$187,H$10,0)</f>
        <v>310121</v>
      </c>
      <c r="I149" s="104">
        <f t="shared" si="56"/>
        <v>2330.3807223632066</v>
      </c>
      <c r="J149" s="102">
        <v>6973</v>
      </c>
      <c r="K149" s="103">
        <f>VLOOKUP($E149,'Population All (2014)'!$D$11:$H$187,K$10,0)</f>
        <v>310121</v>
      </c>
      <c r="L149" s="104">
        <f t="shared" si="57"/>
        <v>2248.477207283609</v>
      </c>
      <c r="M149" s="102">
        <v>7446</v>
      </c>
      <c r="N149" s="103">
        <f>VLOOKUP($E149,'Population All (2014)'!$D$11:$H$187,N$10,0)</f>
        <v>310121</v>
      </c>
      <c r="O149" s="104">
        <f t="shared" si="58"/>
        <v>2400.9983200105762</v>
      </c>
      <c r="P149" s="102">
        <v>7199</v>
      </c>
      <c r="Q149" s="103">
        <f>VLOOKUP($E149,'Population All (2014)'!$D$11:$H$187,Q$10,0)</f>
        <v>311190.69799999997</v>
      </c>
      <c r="R149" s="104">
        <f t="shared" si="59"/>
        <v>2313.372490330672</v>
      </c>
      <c r="S149" s="102">
        <v>7143</v>
      </c>
      <c r="T149" s="103">
        <f>VLOOKUP($E149,'Population All (2014)'!$D$11:$H$187,T$10,0)</f>
        <v>311190.69799999997</v>
      </c>
      <c r="U149" s="104">
        <f t="shared" si="60"/>
        <v>2295.3770938230296</v>
      </c>
      <c r="V149" s="102">
        <v>6559</v>
      </c>
      <c r="W149" s="103">
        <f>VLOOKUP($E149,'Population All (2014)'!$D$11:$H$187,W$10,0)</f>
        <v>311190.69799999997</v>
      </c>
      <c r="X149" s="104">
        <f t="shared" si="61"/>
        <v>2107.710815957616</v>
      </c>
      <c r="Y149" s="102">
        <v>6684</v>
      </c>
      <c r="Z149" s="103">
        <f>VLOOKUP($E149,'Population All (2014)'!$D$11:$H$187,Z$10,0)</f>
        <v>311190.69799999997</v>
      </c>
      <c r="AA149" s="104">
        <f t="shared" si="62"/>
        <v>2147.8791117336032</v>
      </c>
      <c r="AB149" s="102">
        <v>7380</v>
      </c>
      <c r="AC149" s="103">
        <f>VLOOKUP($E149,'Population All (2014)'!$D$11:$H$187,AC$10,0)</f>
        <v>312407.804</v>
      </c>
      <c r="AD149" s="104">
        <f t="shared" si="63"/>
        <v>2362.296941852323</v>
      </c>
      <c r="AE149" s="102">
        <v>7429</v>
      </c>
      <c r="AF149" s="103">
        <f>VLOOKUP($E149,'Population All (2014)'!$D$11:$H$187,AF$10,0)</f>
        <v>311190.69799999997</v>
      </c>
      <c r="AG149" s="104">
        <f t="shared" si="64"/>
        <v>2387.2821545584889</v>
      </c>
      <c r="AH149" s="102">
        <v>7375</v>
      </c>
      <c r="AI149" s="103">
        <f>VLOOKUP($E149,'Population All (2014)'!$D$11:$H$187,AI$10,0)</f>
        <v>311190.69799999997</v>
      </c>
      <c r="AJ149" s="104">
        <f t="shared" si="65"/>
        <v>2369.9294507832624</v>
      </c>
      <c r="AK149" s="102">
        <v>7883</v>
      </c>
      <c r="AL149" s="103">
        <f>VLOOKUP($E149,'Population All (2014)'!$D$11:$H$187,AL$10,0)</f>
        <v>311190.69799999997</v>
      </c>
      <c r="AM149" s="104">
        <f t="shared" si="66"/>
        <v>2533.1734048168755</v>
      </c>
      <c r="AN149" s="102">
        <v>7762</v>
      </c>
      <c r="AO149" s="103">
        <f>VLOOKUP($E149,'Population All (2014)'!$D$11:$H$187,AO$10,0)</f>
        <v>312407.804</v>
      </c>
      <c r="AP149" s="104">
        <f t="shared" si="67"/>
        <v>2484.5730166202893</v>
      </c>
      <c r="AQ149" s="84">
        <f t="shared" si="68"/>
        <v>-56.901432195282268</v>
      </c>
      <c r="AR149" s="85">
        <f t="shared" si="69"/>
        <v>-2.4417225755961162E-2</v>
      </c>
      <c r="AS149" s="105">
        <f t="shared" si="70"/>
        <v>-91.905060735459301</v>
      </c>
      <c r="AT149" s="85">
        <f t="shared" si="71"/>
        <v>-4.003919921601564E-2</v>
      </c>
      <c r="AU149" s="84">
        <f t="shared" si="72"/>
        <v>-121.45224349965338</v>
      </c>
      <c r="AV149" s="85">
        <f t="shared" si="73"/>
        <v>-5.4015332290772981E-2</v>
      </c>
      <c r="AW149" s="105">
        <f t="shared" si="74"/>
        <v>-262.2186348256464</v>
      </c>
      <c r="AX149" s="85">
        <f t="shared" si="75"/>
        <v>-0.1244092087208416</v>
      </c>
      <c r="AY149" s="84">
        <f t="shared" si="76"/>
        <v>-132.17508480629931</v>
      </c>
      <c r="AZ149" s="85">
        <f t="shared" si="77"/>
        <v>-5.505005301532951E-2</v>
      </c>
      <c r="BA149" s="105">
        <f t="shared" si="78"/>
        <v>-385.29429308327235</v>
      </c>
      <c r="BB149" s="85">
        <f t="shared" si="79"/>
        <v>-0.17938360263315395</v>
      </c>
      <c r="BC149" s="84">
        <f t="shared" si="80"/>
        <v>-171.2005262896173</v>
      </c>
      <c r="BD149" s="85">
        <f t="shared" si="81"/>
        <v>-7.4004738538732254E-2</v>
      </c>
      <c r="BE149" s="105">
        <f t="shared" si="82"/>
        <v>-122.27607476796629</v>
      </c>
      <c r="BF149" s="85">
        <f t="shared" si="83"/>
        <v>-5.1761517615176375E-2</v>
      </c>
    </row>
    <row r="150" spans="2:58" s="40" customFormat="1" ht="16.5" customHeight="1">
      <c r="B150" s="63" t="s">
        <v>26</v>
      </c>
      <c r="C150" s="64" t="s">
        <v>42</v>
      </c>
      <c r="D150" s="66" t="s">
        <v>66</v>
      </c>
      <c r="E150" s="78" t="s">
        <v>289</v>
      </c>
      <c r="F150" s="79" t="s">
        <v>290</v>
      </c>
      <c r="G150" s="102">
        <v>4147</v>
      </c>
      <c r="H150" s="103">
        <f>VLOOKUP($E150,'Population All (2014)'!$D$11:$H$187,H$10,0)</f>
        <v>144575</v>
      </c>
      <c r="I150" s="104">
        <f t="shared" si="56"/>
        <v>2868.4074010029399</v>
      </c>
      <c r="J150" s="102">
        <v>4297</v>
      </c>
      <c r="K150" s="103">
        <f>VLOOKUP($E150,'Population All (2014)'!$D$11:$H$187,K$10,0)</f>
        <v>144575</v>
      </c>
      <c r="L150" s="104">
        <f t="shared" si="57"/>
        <v>2972.1597786615944</v>
      </c>
      <c r="M150" s="102">
        <v>4441</v>
      </c>
      <c r="N150" s="103">
        <f>VLOOKUP($E150,'Population All (2014)'!$D$11:$H$187,N$10,0)</f>
        <v>144575</v>
      </c>
      <c r="O150" s="104">
        <f t="shared" si="58"/>
        <v>3071.7620612139026</v>
      </c>
      <c r="P150" s="102">
        <v>3969</v>
      </c>
      <c r="Q150" s="103">
        <f>VLOOKUP($E150,'Population All (2014)'!$D$11:$H$187,Q$10,0)</f>
        <v>146303.734</v>
      </c>
      <c r="R150" s="104">
        <f t="shared" si="59"/>
        <v>2712.8494205076131</v>
      </c>
      <c r="S150" s="102">
        <v>3991</v>
      </c>
      <c r="T150" s="103">
        <f>VLOOKUP($E150,'Population All (2014)'!$D$11:$H$187,T$10,0)</f>
        <v>146303.734</v>
      </c>
      <c r="U150" s="104">
        <f t="shared" si="60"/>
        <v>2727.8866306993914</v>
      </c>
      <c r="V150" s="102">
        <v>4161</v>
      </c>
      <c r="W150" s="103">
        <f>VLOOKUP($E150,'Population All (2014)'!$D$11:$H$187,W$10,0)</f>
        <v>146303.734</v>
      </c>
      <c r="X150" s="104">
        <f t="shared" si="61"/>
        <v>2844.0832549085862</v>
      </c>
      <c r="Y150" s="102">
        <v>4294</v>
      </c>
      <c r="Z150" s="103">
        <f>VLOOKUP($E150,'Population All (2014)'!$D$11:$H$187,Z$10,0)</f>
        <v>146303.734</v>
      </c>
      <c r="AA150" s="104">
        <f t="shared" si="62"/>
        <v>2934.990025613427</v>
      </c>
      <c r="AB150" s="102">
        <v>3665</v>
      </c>
      <c r="AC150" s="103">
        <f>VLOOKUP($E150,'Population All (2014)'!$D$11:$H$187,AC$10,0)</f>
        <v>147820.55900000001</v>
      </c>
      <c r="AD150" s="104">
        <f t="shared" si="63"/>
        <v>2479.3574214531282</v>
      </c>
      <c r="AE150" s="102">
        <v>3974</v>
      </c>
      <c r="AF150" s="103">
        <f>VLOOKUP($E150,'Population All (2014)'!$D$11:$H$187,AF$10,0)</f>
        <v>146303.734</v>
      </c>
      <c r="AG150" s="104">
        <f t="shared" si="64"/>
        <v>2716.2669682784722</v>
      </c>
      <c r="AH150" s="102">
        <v>4080</v>
      </c>
      <c r="AI150" s="103">
        <f>VLOOKUP($E150,'Population All (2014)'!$D$11:$H$187,AI$10,0)</f>
        <v>146303.734</v>
      </c>
      <c r="AJ150" s="104">
        <f t="shared" si="65"/>
        <v>2788.718981020676</v>
      </c>
      <c r="AK150" s="102">
        <v>4572</v>
      </c>
      <c r="AL150" s="103">
        <f>VLOOKUP($E150,'Population All (2014)'!$D$11:$H$187,AL$10,0)</f>
        <v>146303.734</v>
      </c>
      <c r="AM150" s="104">
        <f t="shared" si="66"/>
        <v>3125.0056816731694</v>
      </c>
      <c r="AN150" s="102">
        <v>4505</v>
      </c>
      <c r="AO150" s="103">
        <f>VLOOKUP($E150,'Population All (2014)'!$D$11:$H$187,AO$10,0)</f>
        <v>147820.55900000001</v>
      </c>
      <c r="AP150" s="104">
        <f t="shared" si="67"/>
        <v>3047.6139655242405</v>
      </c>
      <c r="AQ150" s="84">
        <f t="shared" si="68"/>
        <v>152.1404327244677</v>
      </c>
      <c r="AR150" s="85">
        <f t="shared" si="69"/>
        <v>5.3040036318157499E-2</v>
      </c>
      <c r="AS150" s="105">
        <f t="shared" si="70"/>
        <v>11.619662420919212</v>
      </c>
      <c r="AT150" s="85">
        <f t="shared" si="71"/>
        <v>4.2595840641442258E-3</v>
      </c>
      <c r="AU150" s="84">
        <f t="shared" si="72"/>
        <v>183.44079764091839</v>
      </c>
      <c r="AV150" s="85">
        <f t="shared" si="73"/>
        <v>6.1719695878370437E-2</v>
      </c>
      <c r="AW150" s="105">
        <f t="shared" si="74"/>
        <v>55.364273887910258</v>
      </c>
      <c r="AX150" s="85">
        <f t="shared" si="75"/>
        <v>1.9466474405190982E-2</v>
      </c>
      <c r="AY150" s="84">
        <f t="shared" si="76"/>
        <v>-53.243620459266822</v>
      </c>
      <c r="AZ150" s="85">
        <f t="shared" si="77"/>
        <v>-1.7333250231701198E-2</v>
      </c>
      <c r="BA150" s="105">
        <f t="shared" si="78"/>
        <v>-190.01565605974247</v>
      </c>
      <c r="BB150" s="85">
        <f t="shared" si="79"/>
        <v>-6.4741499767117031E-2</v>
      </c>
      <c r="BC150" s="84">
        <f t="shared" si="80"/>
        <v>-334.76454501662738</v>
      </c>
      <c r="BD150" s="85">
        <f t="shared" si="81"/>
        <v>-0.12339960430018564</v>
      </c>
      <c r="BE150" s="105">
        <f t="shared" si="82"/>
        <v>-568.25654407111233</v>
      </c>
      <c r="BF150" s="85">
        <f t="shared" si="83"/>
        <v>-0.2291950886766711</v>
      </c>
    </row>
    <row r="151" spans="2:58" s="40" customFormat="1" ht="16.5" customHeight="1">
      <c r="B151" s="63" t="s">
        <v>22</v>
      </c>
      <c r="C151" s="64" t="s">
        <v>36</v>
      </c>
      <c r="D151" s="66" t="s">
        <v>56</v>
      </c>
      <c r="E151" s="78" t="s">
        <v>291</v>
      </c>
      <c r="F151" s="79" t="s">
        <v>292</v>
      </c>
      <c r="G151" s="102">
        <v>6352</v>
      </c>
      <c r="H151" s="103">
        <f>VLOOKUP($E151,'Population All (2014)'!$D$11:$H$187,H$10,0)</f>
        <v>209890</v>
      </c>
      <c r="I151" s="104">
        <f t="shared" si="56"/>
        <v>3026.3471342131593</v>
      </c>
      <c r="J151" s="102">
        <v>6837</v>
      </c>
      <c r="K151" s="103">
        <f>VLOOKUP($E151,'Population All (2014)'!$D$11:$H$187,K$10,0)</f>
        <v>209890</v>
      </c>
      <c r="L151" s="104">
        <f t="shared" si="57"/>
        <v>3257.4205536233267</v>
      </c>
      <c r="M151" s="102">
        <v>7446</v>
      </c>
      <c r="N151" s="103">
        <f>VLOOKUP($E151,'Population All (2014)'!$D$11:$H$187,N$10,0)</f>
        <v>209890</v>
      </c>
      <c r="O151" s="104">
        <f t="shared" si="58"/>
        <v>3547.5725379960932</v>
      </c>
      <c r="P151" s="102">
        <v>6785</v>
      </c>
      <c r="Q151" s="103">
        <f>VLOOKUP($E151,'Population All (2014)'!$D$11:$H$187,Q$10,0)</f>
        <v>210762.81700000001</v>
      </c>
      <c r="R151" s="104">
        <f t="shared" si="59"/>
        <v>3219.2585469191181</v>
      </c>
      <c r="S151" s="102">
        <v>6066.16</v>
      </c>
      <c r="T151" s="103">
        <f>VLOOKUP($E151,'Population All (2014)'!$D$11:$H$187,T$10,0)</f>
        <v>210762.81700000001</v>
      </c>
      <c r="U151" s="104">
        <f t="shared" si="60"/>
        <v>2878.1926937330695</v>
      </c>
      <c r="V151" s="102">
        <v>6529.335</v>
      </c>
      <c r="W151" s="103">
        <f>VLOOKUP($E151,'Population All (2014)'!$D$11:$H$187,W$10,0)</f>
        <v>210762.81700000001</v>
      </c>
      <c r="X151" s="104">
        <f t="shared" si="61"/>
        <v>3097.9539431758494</v>
      </c>
      <c r="Y151" s="102">
        <v>7092.3150000000005</v>
      </c>
      <c r="Z151" s="103">
        <f>VLOOKUP($E151,'Population All (2014)'!$D$11:$H$187,Z$10,0)</f>
        <v>210762.81700000001</v>
      </c>
      <c r="AA151" s="104">
        <f t="shared" si="62"/>
        <v>3365.0693708463768</v>
      </c>
      <c r="AB151" s="102">
        <v>5822</v>
      </c>
      <c r="AC151" s="103">
        <f>VLOOKUP($E151,'Population All (2014)'!$D$11:$H$187,AC$10,0)</f>
        <v>211804.89600000001</v>
      </c>
      <c r="AD151" s="104">
        <f t="shared" si="63"/>
        <v>2748.7561005199805</v>
      </c>
      <c r="AE151" s="102">
        <v>6569</v>
      </c>
      <c r="AF151" s="103">
        <f>VLOOKUP($E151,'Population All (2014)'!$D$11:$H$187,AF$10,0)</f>
        <v>210762.81700000001</v>
      </c>
      <c r="AG151" s="104">
        <f t="shared" si="64"/>
        <v>3116.7736764497695</v>
      </c>
      <c r="AH151" s="102">
        <v>6761</v>
      </c>
      <c r="AI151" s="103">
        <f>VLOOKUP($E151,'Population All (2014)'!$D$11:$H$187,AI$10,0)</f>
        <v>210762.81700000001</v>
      </c>
      <c r="AJ151" s="104">
        <f t="shared" si="65"/>
        <v>3207.8713390891903</v>
      </c>
      <c r="AK151" s="102">
        <v>7220</v>
      </c>
      <c r="AL151" s="103">
        <f>VLOOKUP($E151,'Population All (2014)'!$D$11:$H$187,AL$10,0)</f>
        <v>210762.81700000001</v>
      </c>
      <c r="AM151" s="104">
        <f t="shared" si="66"/>
        <v>3425.6516888365554</v>
      </c>
      <c r="AN151" s="102">
        <v>7235</v>
      </c>
      <c r="AO151" s="103">
        <f>VLOOKUP($E151,'Population All (2014)'!$D$11:$H$187,AO$10,0)</f>
        <v>211804.89600000001</v>
      </c>
      <c r="AP151" s="104">
        <f t="shared" si="67"/>
        <v>3415.8794893957506</v>
      </c>
      <c r="AQ151" s="84">
        <f t="shared" si="68"/>
        <v>-90.426542236610203</v>
      </c>
      <c r="AR151" s="85">
        <f t="shared" si="69"/>
        <v>-2.9879765349562524E-2</v>
      </c>
      <c r="AS151" s="105">
        <f t="shared" si="70"/>
        <v>-238.58098271669996</v>
      </c>
      <c r="AT151" s="85">
        <f t="shared" si="71"/>
        <v>-8.289263718728157E-2</v>
      </c>
      <c r="AU151" s="84">
        <f t="shared" si="72"/>
        <v>49.549214534136354</v>
      </c>
      <c r="AV151" s="85">
        <f t="shared" si="73"/>
        <v>1.5211181276246715E-2</v>
      </c>
      <c r="AW151" s="105">
        <f t="shared" si="74"/>
        <v>-109.9173959133409</v>
      </c>
      <c r="AX151" s="85">
        <f t="shared" si="75"/>
        <v>-3.548064236250708E-2</v>
      </c>
      <c r="AY151" s="84">
        <f t="shared" si="76"/>
        <v>121.92084915953774</v>
      </c>
      <c r="AZ151" s="85">
        <f t="shared" si="77"/>
        <v>3.4367401329701015E-2</v>
      </c>
      <c r="BA151" s="105">
        <f t="shared" si="78"/>
        <v>-60.582317990178581</v>
      </c>
      <c r="BB151" s="85">
        <f t="shared" si="79"/>
        <v>-1.8003289476002989E-2</v>
      </c>
      <c r="BC151" s="84">
        <f t="shared" si="80"/>
        <v>-196.62094247663254</v>
      </c>
      <c r="BD151" s="85">
        <f t="shared" si="81"/>
        <v>-6.1076468264657374E-2</v>
      </c>
      <c r="BE151" s="105">
        <f t="shared" si="82"/>
        <v>-667.12338887577016</v>
      </c>
      <c r="BF151" s="85">
        <f t="shared" si="83"/>
        <v>-0.24270010305736869</v>
      </c>
    </row>
    <row r="152" spans="2:58" s="40" customFormat="1" ht="16.5" customHeight="1">
      <c r="B152" s="63" t="s">
        <v>26</v>
      </c>
      <c r="C152" s="64" t="s">
        <v>44</v>
      </c>
      <c r="D152" s="66" t="s">
        <v>62</v>
      </c>
      <c r="E152" s="78" t="s">
        <v>293</v>
      </c>
      <c r="F152" s="79" t="s">
        <v>294</v>
      </c>
      <c r="G152" s="102">
        <v>14746</v>
      </c>
      <c r="H152" s="103">
        <f>VLOOKUP($E152,'Population All (2014)'!$D$11:$H$187,H$10,0)</f>
        <v>541609</v>
      </c>
      <c r="I152" s="104">
        <f t="shared" si="56"/>
        <v>2722.6283167377201</v>
      </c>
      <c r="J152" s="102">
        <v>14745</v>
      </c>
      <c r="K152" s="103">
        <f>VLOOKUP($E152,'Population All (2014)'!$D$11:$H$187,K$10,0)</f>
        <v>541609</v>
      </c>
      <c r="L152" s="104">
        <f t="shared" si="57"/>
        <v>2722.4436816965745</v>
      </c>
      <c r="M152" s="102">
        <v>14745</v>
      </c>
      <c r="N152" s="103">
        <f>VLOOKUP($E152,'Population All (2014)'!$D$11:$H$187,N$10,0)</f>
        <v>541609</v>
      </c>
      <c r="O152" s="104">
        <f t="shared" si="58"/>
        <v>2722.4436816965745</v>
      </c>
      <c r="P152" s="102">
        <v>15289</v>
      </c>
      <c r="Q152" s="103">
        <f>VLOOKUP($E152,'Population All (2014)'!$D$11:$H$187,Q$10,0)</f>
        <v>544722.52</v>
      </c>
      <c r="R152" s="104">
        <f t="shared" si="59"/>
        <v>2806.7501229800446</v>
      </c>
      <c r="S152" s="102">
        <v>15000</v>
      </c>
      <c r="T152" s="103">
        <f>VLOOKUP($E152,'Population All (2014)'!$D$11:$H$187,T$10,0)</f>
        <v>544722.52</v>
      </c>
      <c r="U152" s="104">
        <f t="shared" si="60"/>
        <v>2753.6955879848697</v>
      </c>
      <c r="V152" s="102">
        <v>14500</v>
      </c>
      <c r="W152" s="103">
        <f>VLOOKUP($E152,'Population All (2014)'!$D$11:$H$187,W$10,0)</f>
        <v>544722.52</v>
      </c>
      <c r="X152" s="104">
        <f t="shared" si="61"/>
        <v>2661.9057350520407</v>
      </c>
      <c r="Y152" s="102">
        <v>14200</v>
      </c>
      <c r="Z152" s="103">
        <f>VLOOKUP($E152,'Population All (2014)'!$D$11:$H$187,Z$10,0)</f>
        <v>544722.52</v>
      </c>
      <c r="AA152" s="104">
        <f t="shared" si="62"/>
        <v>2606.8318232923434</v>
      </c>
      <c r="AB152" s="102">
        <v>14200</v>
      </c>
      <c r="AC152" s="103">
        <f>VLOOKUP($E152,'Population All (2014)'!$D$11:$H$187,AC$10,0)</f>
        <v>548121.30599999998</v>
      </c>
      <c r="AD152" s="104">
        <f t="shared" si="63"/>
        <v>2590.6674023724231</v>
      </c>
      <c r="AE152" s="102">
        <v>15070</v>
      </c>
      <c r="AF152" s="103">
        <f>VLOOKUP($E152,'Population All (2014)'!$D$11:$H$187,AF$10,0)</f>
        <v>544722.52</v>
      </c>
      <c r="AG152" s="104">
        <f t="shared" si="64"/>
        <v>2766.546167395466</v>
      </c>
      <c r="AH152" s="102">
        <v>15285</v>
      </c>
      <c r="AI152" s="103">
        <f>VLOOKUP($E152,'Population All (2014)'!$D$11:$H$187,AI$10,0)</f>
        <v>544722.52</v>
      </c>
      <c r="AJ152" s="104">
        <f t="shared" si="65"/>
        <v>2806.0158041565824</v>
      </c>
      <c r="AK152" s="102">
        <v>16321</v>
      </c>
      <c r="AL152" s="103">
        <f>VLOOKUP($E152,'Population All (2014)'!$D$11:$H$187,AL$10,0)</f>
        <v>544722.52</v>
      </c>
      <c r="AM152" s="104">
        <f t="shared" si="66"/>
        <v>2996.204379433404</v>
      </c>
      <c r="AN152" s="102">
        <v>17193</v>
      </c>
      <c r="AO152" s="103">
        <f>VLOOKUP($E152,'Population All (2014)'!$D$11:$H$187,AO$10,0)</f>
        <v>548121.30599999998</v>
      </c>
      <c r="AP152" s="104">
        <f t="shared" si="67"/>
        <v>3136.7144119006389</v>
      </c>
      <c r="AQ152" s="84">
        <f t="shared" si="68"/>
        <v>-43.91785065774593</v>
      </c>
      <c r="AR152" s="85">
        <f t="shared" si="69"/>
        <v>-1.6130681660715528E-2</v>
      </c>
      <c r="AS152" s="105">
        <f t="shared" si="70"/>
        <v>-12.85057941059631</v>
      </c>
      <c r="AT152" s="85">
        <f t="shared" si="71"/>
        <v>-4.6666666666667581E-3</v>
      </c>
      <c r="AU152" s="84">
        <f t="shared" si="72"/>
        <v>-83.572122460007904</v>
      </c>
      <c r="AV152" s="85">
        <f t="shared" si="73"/>
        <v>-3.0697466038279025E-2</v>
      </c>
      <c r="AW152" s="105">
        <f t="shared" si="74"/>
        <v>-144.11006910454171</v>
      </c>
      <c r="AX152" s="85">
        <f t="shared" si="75"/>
        <v>-5.4137931034482834E-2</v>
      </c>
      <c r="AY152" s="84">
        <f t="shared" si="76"/>
        <v>-273.76069773682957</v>
      </c>
      <c r="AZ152" s="85">
        <f t="shared" si="77"/>
        <v>-0.10055697371349374</v>
      </c>
      <c r="BA152" s="105">
        <f t="shared" si="78"/>
        <v>-389.37255614106061</v>
      </c>
      <c r="BB152" s="85">
        <f t="shared" si="79"/>
        <v>-0.1493661971830986</v>
      </c>
      <c r="BC152" s="84">
        <f t="shared" si="80"/>
        <v>-329.9642889205943</v>
      </c>
      <c r="BD152" s="85">
        <f t="shared" si="81"/>
        <v>-0.11756097780811972</v>
      </c>
      <c r="BE152" s="105">
        <f t="shared" si="82"/>
        <v>-546.04700952821577</v>
      </c>
      <c r="BF152" s="85">
        <f t="shared" si="83"/>
        <v>-0.21077464788732397</v>
      </c>
    </row>
    <row r="153" spans="2:58" s="40" customFormat="1" ht="16.5" customHeight="1">
      <c r="B153" s="63" t="s">
        <v>26</v>
      </c>
      <c r="C153" s="64" t="s">
        <v>44</v>
      </c>
      <c r="D153" s="66" t="s">
        <v>62</v>
      </c>
      <c r="E153" s="78" t="s">
        <v>295</v>
      </c>
      <c r="F153" s="79" t="s">
        <v>296</v>
      </c>
      <c r="G153" s="102">
        <v>5518</v>
      </c>
      <c r="H153" s="103">
        <f>VLOOKUP($E153,'Population All (2014)'!$D$11:$H$187,H$10,0)</f>
        <v>271556</v>
      </c>
      <c r="I153" s="104">
        <f t="shared" si="56"/>
        <v>2031.993400992797</v>
      </c>
      <c r="J153" s="102">
        <v>5702</v>
      </c>
      <c r="K153" s="103">
        <f>VLOOKUP($E153,'Population All (2014)'!$D$11:$H$187,K$10,0)</f>
        <v>271556</v>
      </c>
      <c r="L153" s="104">
        <f t="shared" si="57"/>
        <v>2099.7510642372108</v>
      </c>
      <c r="M153" s="102">
        <v>5762</v>
      </c>
      <c r="N153" s="103">
        <f>VLOOKUP($E153,'Population All (2014)'!$D$11:$H$187,N$10,0)</f>
        <v>271556</v>
      </c>
      <c r="O153" s="104">
        <f t="shared" si="58"/>
        <v>2121.8459544256066</v>
      </c>
      <c r="P153" s="102">
        <v>5888</v>
      </c>
      <c r="Q153" s="103">
        <f>VLOOKUP($E153,'Population All (2014)'!$D$11:$H$187,Q$10,0)</f>
        <v>274278.63099999999</v>
      </c>
      <c r="R153" s="104">
        <f t="shared" si="59"/>
        <v>2146.7221046469349</v>
      </c>
      <c r="S153" s="102">
        <v>5385</v>
      </c>
      <c r="T153" s="103">
        <f>VLOOKUP($E153,'Population All (2014)'!$D$11:$H$187,T$10,0)</f>
        <v>274278.63099999999</v>
      </c>
      <c r="U153" s="104">
        <f t="shared" si="60"/>
        <v>1963.3319520250923</v>
      </c>
      <c r="V153" s="102">
        <v>5529</v>
      </c>
      <c r="W153" s="103">
        <f>VLOOKUP($E153,'Population All (2014)'!$D$11:$H$187,W$10,0)</f>
        <v>274278.63099999999</v>
      </c>
      <c r="X153" s="104">
        <f t="shared" si="61"/>
        <v>2015.833307845262</v>
      </c>
      <c r="Y153" s="102">
        <v>5581</v>
      </c>
      <c r="Z153" s="103">
        <f>VLOOKUP($E153,'Population All (2014)'!$D$11:$H$187,Z$10,0)</f>
        <v>274278.63099999999</v>
      </c>
      <c r="AA153" s="104">
        <f t="shared" si="62"/>
        <v>2034.7921307803233</v>
      </c>
      <c r="AB153" s="102">
        <v>5888</v>
      </c>
      <c r="AC153" s="103">
        <f>VLOOKUP($E153,'Population All (2014)'!$D$11:$H$187,AC$10,0)</f>
        <v>276890.31</v>
      </c>
      <c r="AD153" s="104">
        <f t="shared" si="63"/>
        <v>2126.4738372390134</v>
      </c>
      <c r="AE153" s="102">
        <v>5890</v>
      </c>
      <c r="AF153" s="103">
        <f>VLOOKUP($E153,'Population All (2014)'!$D$11:$H$187,AF$10,0)</f>
        <v>274278.63099999999</v>
      </c>
      <c r="AG153" s="104">
        <f t="shared" si="64"/>
        <v>2147.4512901444373</v>
      </c>
      <c r="AH153" s="102">
        <v>5925</v>
      </c>
      <c r="AI153" s="103">
        <f>VLOOKUP($E153,'Population All (2014)'!$D$11:$H$187,AI$10,0)</f>
        <v>274278.63099999999</v>
      </c>
      <c r="AJ153" s="104">
        <f t="shared" si="65"/>
        <v>2160.2120363507283</v>
      </c>
      <c r="AK153" s="102">
        <v>6553</v>
      </c>
      <c r="AL153" s="103">
        <f>VLOOKUP($E153,'Population All (2014)'!$D$11:$H$187,AL$10,0)</f>
        <v>274278.63099999999</v>
      </c>
      <c r="AM153" s="104">
        <f t="shared" si="66"/>
        <v>2389.1762825664678</v>
      </c>
      <c r="AN153" s="102">
        <v>6316</v>
      </c>
      <c r="AO153" s="103">
        <f>VLOOKUP($E153,'Population All (2014)'!$D$11:$H$187,AO$10,0)</f>
        <v>276890.31</v>
      </c>
      <c r="AP153" s="104">
        <f t="shared" si="67"/>
        <v>2281.0476827448388</v>
      </c>
      <c r="AQ153" s="84">
        <f t="shared" si="68"/>
        <v>-115.4578891516403</v>
      </c>
      <c r="AR153" s="85">
        <f t="shared" si="69"/>
        <v>-5.6820011863832613E-2</v>
      </c>
      <c r="AS153" s="105">
        <f t="shared" si="70"/>
        <v>-184.119338119345</v>
      </c>
      <c r="AT153" s="85">
        <f t="shared" si="71"/>
        <v>-9.377901578458693E-2</v>
      </c>
      <c r="AU153" s="84">
        <f t="shared" si="72"/>
        <v>-60.460972113517528</v>
      </c>
      <c r="AV153" s="85">
        <f t="shared" si="73"/>
        <v>-2.8794352408380155E-2</v>
      </c>
      <c r="AW153" s="105">
        <f t="shared" si="74"/>
        <v>-144.37872850546637</v>
      </c>
      <c r="AX153" s="85">
        <f t="shared" si="75"/>
        <v>-7.1622354856212683E-2</v>
      </c>
      <c r="AY153" s="84">
        <f t="shared" si="76"/>
        <v>-267.33032814086118</v>
      </c>
      <c r="AZ153" s="85">
        <f t="shared" si="77"/>
        <v>-0.12598950813713936</v>
      </c>
      <c r="BA153" s="105">
        <f t="shared" si="78"/>
        <v>-354.38415178614446</v>
      </c>
      <c r="BB153" s="85">
        <f t="shared" si="79"/>
        <v>-0.17416233649883517</v>
      </c>
      <c r="BC153" s="84">
        <f t="shared" si="80"/>
        <v>-134.32557809790387</v>
      </c>
      <c r="BD153" s="85">
        <f t="shared" si="81"/>
        <v>-6.2572411122582633E-2</v>
      </c>
      <c r="BE153" s="105">
        <f t="shared" si="82"/>
        <v>-154.57384550582537</v>
      </c>
      <c r="BF153" s="85">
        <f t="shared" si="83"/>
        <v>-7.2690217391304518E-2</v>
      </c>
    </row>
    <row r="154" spans="2:58" s="40" customFormat="1" ht="16.5" customHeight="1">
      <c r="B154" s="63" t="s">
        <v>20</v>
      </c>
      <c r="C154" s="64" t="s">
        <v>28</v>
      </c>
      <c r="D154" s="66" t="s">
        <v>50</v>
      </c>
      <c r="E154" s="78" t="s">
        <v>297</v>
      </c>
      <c r="F154" s="79" t="s">
        <v>298</v>
      </c>
      <c r="G154" s="102">
        <v>4184</v>
      </c>
      <c r="H154" s="103">
        <f>VLOOKUP($E154,'Population All (2014)'!$D$11:$H$187,H$10,0)</f>
        <v>148740</v>
      </c>
      <c r="I154" s="104">
        <f t="shared" si="56"/>
        <v>2812.9622159472906</v>
      </c>
      <c r="J154" s="102">
        <v>4009</v>
      </c>
      <c r="K154" s="103">
        <f>VLOOKUP($E154,'Population All (2014)'!$D$11:$H$187,K$10,0)</f>
        <v>148740</v>
      </c>
      <c r="L154" s="104">
        <f t="shared" si="57"/>
        <v>2695.3072475460535</v>
      </c>
      <c r="M154" s="102">
        <v>4034</v>
      </c>
      <c r="N154" s="103">
        <f>VLOOKUP($E154,'Population All (2014)'!$D$11:$H$187,N$10,0)</f>
        <v>148740</v>
      </c>
      <c r="O154" s="104">
        <f t="shared" si="58"/>
        <v>2712.1151001748017</v>
      </c>
      <c r="P154" s="102">
        <v>4075</v>
      </c>
      <c r="Q154" s="103">
        <f>VLOOKUP($E154,'Population All (2014)'!$D$11:$H$187,Q$10,0)</f>
        <v>148910.084</v>
      </c>
      <c r="R154" s="104">
        <f t="shared" si="59"/>
        <v>2736.5507362147482</v>
      </c>
      <c r="S154" s="102">
        <v>4100</v>
      </c>
      <c r="T154" s="103">
        <f>VLOOKUP($E154,'Population All (2014)'!$D$11:$H$187,T$10,0)</f>
        <v>148910.084</v>
      </c>
      <c r="U154" s="104">
        <f t="shared" si="60"/>
        <v>2753.3393910381515</v>
      </c>
      <c r="V154" s="102">
        <v>3929</v>
      </c>
      <c r="W154" s="103">
        <f>VLOOKUP($E154,'Population All (2014)'!$D$11:$H$187,W$10,0)</f>
        <v>148910.084</v>
      </c>
      <c r="X154" s="104">
        <f t="shared" si="61"/>
        <v>2638.5049920460724</v>
      </c>
      <c r="Y154" s="102">
        <v>3953</v>
      </c>
      <c r="Z154" s="103">
        <f>VLOOKUP($E154,'Population All (2014)'!$D$11:$H$187,Z$10,0)</f>
        <v>148910.084</v>
      </c>
      <c r="AA154" s="104">
        <f t="shared" si="62"/>
        <v>2654.62210067654</v>
      </c>
      <c r="AB154" s="102">
        <v>3874</v>
      </c>
      <c r="AC154" s="103">
        <f>VLOOKUP($E154,'Population All (2014)'!$D$11:$H$187,AC$10,0)</f>
        <v>149163.49100000001</v>
      </c>
      <c r="AD154" s="104">
        <f t="shared" si="63"/>
        <v>2597.1502638001411</v>
      </c>
      <c r="AE154" s="102">
        <v>4236.3261932469404</v>
      </c>
      <c r="AF154" s="103">
        <f>VLOOKUP($E154,'Population All (2014)'!$D$11:$H$187,AF$10,0)</f>
        <v>148910.084</v>
      </c>
      <c r="AG154" s="104">
        <f t="shared" si="64"/>
        <v>2844.88872711061</v>
      </c>
      <c r="AH154" s="102">
        <v>4110</v>
      </c>
      <c r="AI154" s="103">
        <f>VLOOKUP($E154,'Population All (2014)'!$D$11:$H$187,AI$10,0)</f>
        <v>148910.084</v>
      </c>
      <c r="AJ154" s="104">
        <f t="shared" si="65"/>
        <v>2760.0548529675129</v>
      </c>
      <c r="AK154" s="102">
        <v>4439</v>
      </c>
      <c r="AL154" s="103">
        <f>VLOOKUP($E154,'Population All (2014)'!$D$11:$H$187,AL$10,0)</f>
        <v>148910.084</v>
      </c>
      <c r="AM154" s="104">
        <f t="shared" si="66"/>
        <v>2980.9935504435011</v>
      </c>
      <c r="AN154" s="102">
        <v>4637</v>
      </c>
      <c r="AO154" s="103">
        <f>VLOOKUP($E154,'Population All (2014)'!$D$11:$H$187,AO$10,0)</f>
        <v>149163.49100000001</v>
      </c>
      <c r="AP154" s="104">
        <f t="shared" si="67"/>
        <v>3108.6695336193225</v>
      </c>
      <c r="AQ154" s="84">
        <f t="shared" si="68"/>
        <v>-31.926511163319446</v>
      </c>
      <c r="AR154" s="85">
        <f t="shared" si="69"/>
        <v>-1.1349783151128428E-2</v>
      </c>
      <c r="AS154" s="105">
        <f t="shared" si="70"/>
        <v>-91.549336072458573</v>
      </c>
      <c r="AT154" s="85">
        <f t="shared" si="71"/>
        <v>-3.3250291035839111E-2</v>
      </c>
      <c r="AU154" s="84">
        <f t="shared" si="72"/>
        <v>-64.747605421459411</v>
      </c>
      <c r="AV154" s="85">
        <f t="shared" si="73"/>
        <v>-2.4022346795679404E-2</v>
      </c>
      <c r="AW154" s="105">
        <f t="shared" si="74"/>
        <v>-121.54986092144054</v>
      </c>
      <c r="AX154" s="85">
        <f t="shared" si="75"/>
        <v>-4.6067701705268589E-2</v>
      </c>
      <c r="AY154" s="84">
        <f t="shared" si="76"/>
        <v>-268.87845026869945</v>
      </c>
      <c r="AZ154" s="85">
        <f t="shared" si="77"/>
        <v>-9.9139763740620612E-2</v>
      </c>
      <c r="BA154" s="105">
        <f t="shared" si="78"/>
        <v>-326.37144976696118</v>
      </c>
      <c r="BB154" s="85">
        <f t="shared" si="79"/>
        <v>-0.12294459903870469</v>
      </c>
      <c r="BC154" s="84">
        <f t="shared" si="80"/>
        <v>-372.11879740457425</v>
      </c>
      <c r="BD154" s="85">
        <f t="shared" si="81"/>
        <v>-0.13598096044047639</v>
      </c>
      <c r="BE154" s="105">
        <f t="shared" si="82"/>
        <v>-511.51926981918132</v>
      </c>
      <c r="BF154" s="85">
        <f t="shared" si="83"/>
        <v>-0.19695405265875071</v>
      </c>
    </row>
    <row r="155" spans="2:58" s="40" customFormat="1" ht="16.5" customHeight="1">
      <c r="B155" s="63" t="s">
        <v>26</v>
      </c>
      <c r="C155" s="64" t="s">
        <v>42</v>
      </c>
      <c r="D155" s="66" t="s">
        <v>68</v>
      </c>
      <c r="E155" s="78" t="s">
        <v>299</v>
      </c>
      <c r="F155" s="79" t="s">
        <v>300</v>
      </c>
      <c r="G155" s="102">
        <v>7190</v>
      </c>
      <c r="H155" s="103">
        <f>VLOOKUP($E155,'Population All (2014)'!$D$11:$H$187,H$10,0)</f>
        <v>245290</v>
      </c>
      <c r="I155" s="104">
        <f t="shared" si="56"/>
        <v>2931.2242651555302</v>
      </c>
      <c r="J155" s="102">
        <v>6994</v>
      </c>
      <c r="K155" s="103">
        <f>VLOOKUP($E155,'Population All (2014)'!$D$11:$H$187,K$10,0)</f>
        <v>245290</v>
      </c>
      <c r="L155" s="104">
        <f t="shared" si="57"/>
        <v>2851.3188470789678</v>
      </c>
      <c r="M155" s="102">
        <v>7253</v>
      </c>
      <c r="N155" s="103">
        <f>VLOOKUP($E155,'Population All (2014)'!$D$11:$H$187,N$10,0)</f>
        <v>245290</v>
      </c>
      <c r="O155" s="104">
        <f t="shared" si="58"/>
        <v>2956.9081495372825</v>
      </c>
      <c r="P155" s="102">
        <v>6864</v>
      </c>
      <c r="Q155" s="103">
        <f>VLOOKUP($E155,'Population All (2014)'!$D$11:$H$187,Q$10,0)</f>
        <v>248318.679</v>
      </c>
      <c r="R155" s="104">
        <f t="shared" si="59"/>
        <v>2764.1899625279498</v>
      </c>
      <c r="S155" s="102">
        <v>6953</v>
      </c>
      <c r="T155" s="103">
        <f>VLOOKUP($E155,'Population All (2014)'!$D$11:$H$187,T$10,0)</f>
        <v>248318.679</v>
      </c>
      <c r="U155" s="104">
        <f t="shared" si="60"/>
        <v>2800.0310037087461</v>
      </c>
      <c r="V155" s="102">
        <v>6937</v>
      </c>
      <c r="W155" s="103">
        <f>VLOOKUP($E155,'Population All (2014)'!$D$11:$H$187,W$10,0)</f>
        <v>248318.679</v>
      </c>
      <c r="X155" s="104">
        <f t="shared" si="61"/>
        <v>2793.5876704627603</v>
      </c>
      <c r="Y155" s="102">
        <v>7213</v>
      </c>
      <c r="Z155" s="103">
        <f>VLOOKUP($E155,'Population All (2014)'!$D$11:$H$187,Z$10,0)</f>
        <v>248318.679</v>
      </c>
      <c r="AA155" s="104">
        <f t="shared" si="62"/>
        <v>2904.7351689560173</v>
      </c>
      <c r="AB155" s="102">
        <v>6800</v>
      </c>
      <c r="AC155" s="103">
        <f>VLOOKUP($E155,'Population All (2014)'!$D$11:$H$187,AC$10,0)</f>
        <v>250806.641</v>
      </c>
      <c r="AD155" s="104">
        <f t="shared" si="63"/>
        <v>2711.2519719922407</v>
      </c>
      <c r="AE155" s="102">
        <v>6944</v>
      </c>
      <c r="AF155" s="103">
        <f>VLOOKUP($E155,'Population All (2014)'!$D$11:$H$187,AF$10,0)</f>
        <v>248318.679</v>
      </c>
      <c r="AG155" s="104">
        <f t="shared" si="64"/>
        <v>2796.4066287578794</v>
      </c>
      <c r="AH155" s="102">
        <v>6862</v>
      </c>
      <c r="AI155" s="103">
        <f>VLOOKUP($E155,'Population All (2014)'!$D$11:$H$187,AI$10,0)</f>
        <v>248318.679</v>
      </c>
      <c r="AJ155" s="104">
        <f t="shared" si="65"/>
        <v>2763.3845458722017</v>
      </c>
      <c r="AK155" s="102">
        <v>7573</v>
      </c>
      <c r="AL155" s="103">
        <f>VLOOKUP($E155,'Population All (2014)'!$D$11:$H$187,AL$10,0)</f>
        <v>248318.679</v>
      </c>
      <c r="AM155" s="104">
        <f t="shared" si="66"/>
        <v>3049.7101669907001</v>
      </c>
      <c r="AN155" s="102">
        <v>7396</v>
      </c>
      <c r="AO155" s="103">
        <f>VLOOKUP($E155,'Population All (2014)'!$D$11:$H$187,AO$10,0)</f>
        <v>250806.641</v>
      </c>
      <c r="AP155" s="104">
        <f t="shared" si="67"/>
        <v>2948.8852330668547</v>
      </c>
      <c r="AQ155" s="84">
        <f t="shared" si="68"/>
        <v>134.81763639765086</v>
      </c>
      <c r="AR155" s="85">
        <f t="shared" si="69"/>
        <v>4.5993627304561586E-2</v>
      </c>
      <c r="AS155" s="105">
        <f t="shared" si="70"/>
        <v>3.6243749508666951</v>
      </c>
      <c r="AT155" s="85">
        <f t="shared" si="71"/>
        <v>1.2944052926792862E-3</v>
      </c>
      <c r="AU155" s="84">
        <f t="shared" si="72"/>
        <v>87.934301206766122</v>
      </c>
      <c r="AV155" s="85">
        <f t="shared" si="73"/>
        <v>3.0839869521028969E-2</v>
      </c>
      <c r="AW155" s="105">
        <f t="shared" si="74"/>
        <v>30.203124590558673</v>
      </c>
      <c r="AX155" s="85">
        <f t="shared" si="75"/>
        <v>1.0811590024506193E-2</v>
      </c>
      <c r="AY155" s="84">
        <f t="shared" si="76"/>
        <v>-92.802017453417648</v>
      </c>
      <c r="AZ155" s="85">
        <f t="shared" si="77"/>
        <v>-3.1384815746792798E-2</v>
      </c>
      <c r="BA155" s="105">
        <f t="shared" si="78"/>
        <v>-144.97499803468281</v>
      </c>
      <c r="BB155" s="85">
        <f t="shared" si="79"/>
        <v>-4.9909884929987568E-2</v>
      </c>
      <c r="BC155" s="84">
        <f t="shared" si="80"/>
        <v>-184.69527053890488</v>
      </c>
      <c r="BD155" s="85">
        <f t="shared" si="81"/>
        <v>-6.6817141022389975E-2</v>
      </c>
      <c r="BE155" s="105">
        <f t="shared" si="82"/>
        <v>-237.63326107461398</v>
      </c>
      <c r="BF155" s="85">
        <f t="shared" si="83"/>
        <v>-8.7647058823529397E-2</v>
      </c>
    </row>
    <row r="156" spans="2:58" s="40" customFormat="1" ht="16.5" customHeight="1">
      <c r="B156" s="63" t="s">
        <v>22</v>
      </c>
      <c r="C156" s="64" t="s">
        <v>38</v>
      </c>
      <c r="D156" s="66" t="s">
        <v>60</v>
      </c>
      <c r="E156" s="78" t="s">
        <v>301</v>
      </c>
      <c r="F156" s="79" t="s">
        <v>302</v>
      </c>
      <c r="G156" s="102">
        <v>5029</v>
      </c>
      <c r="H156" s="103">
        <f>VLOOKUP($E156,'Population All (2014)'!$D$11:$H$187,H$10,0)</f>
        <v>177931</v>
      </c>
      <c r="I156" s="104">
        <f t="shared" si="56"/>
        <v>2826.376516739635</v>
      </c>
      <c r="J156" s="102">
        <v>5006</v>
      </c>
      <c r="K156" s="103">
        <f>VLOOKUP($E156,'Population All (2014)'!$D$11:$H$187,K$10,0)</f>
        <v>177931</v>
      </c>
      <c r="L156" s="104">
        <f t="shared" si="57"/>
        <v>2813.4501576453795</v>
      </c>
      <c r="M156" s="102">
        <v>5132</v>
      </c>
      <c r="N156" s="103">
        <f>VLOOKUP($E156,'Population All (2014)'!$D$11:$H$187,N$10,0)</f>
        <v>177931</v>
      </c>
      <c r="O156" s="104">
        <f t="shared" si="58"/>
        <v>2884.2641248573887</v>
      </c>
      <c r="P156" s="102">
        <v>4885</v>
      </c>
      <c r="Q156" s="103">
        <f>VLOOKUP($E156,'Population All (2014)'!$D$11:$H$187,Q$10,0)</f>
        <v>179210.049</v>
      </c>
      <c r="R156" s="104">
        <f t="shared" si="59"/>
        <v>2725.8516066808284</v>
      </c>
      <c r="S156" s="102">
        <v>4863</v>
      </c>
      <c r="T156" s="103">
        <f>VLOOKUP($E156,'Population All (2014)'!$D$11:$H$187,T$10,0)</f>
        <v>179210.049</v>
      </c>
      <c r="U156" s="104">
        <f t="shared" si="60"/>
        <v>2713.575509373361</v>
      </c>
      <c r="V156" s="102">
        <v>4827</v>
      </c>
      <c r="W156" s="103">
        <f>VLOOKUP($E156,'Population All (2014)'!$D$11:$H$187,W$10,0)</f>
        <v>179210.049</v>
      </c>
      <c r="X156" s="104">
        <f t="shared" si="61"/>
        <v>2693.4873501429602</v>
      </c>
      <c r="Y156" s="102">
        <v>4956</v>
      </c>
      <c r="Z156" s="103">
        <f>VLOOKUP($E156,'Population All (2014)'!$D$11:$H$187,Z$10,0)</f>
        <v>179210.049</v>
      </c>
      <c r="AA156" s="104">
        <f t="shared" si="62"/>
        <v>2765.469920718564</v>
      </c>
      <c r="AB156" s="102">
        <v>4885</v>
      </c>
      <c r="AC156" s="103">
        <f>VLOOKUP($E156,'Population All (2014)'!$D$11:$H$187,AC$10,0)</f>
        <v>180588.72099999999</v>
      </c>
      <c r="AD156" s="104">
        <f t="shared" si="63"/>
        <v>2705.0415845184484</v>
      </c>
      <c r="AE156" s="102">
        <v>4684</v>
      </c>
      <c r="AF156" s="103">
        <f>VLOOKUP($E156,'Population All (2014)'!$D$11:$H$187,AF$10,0)</f>
        <v>179210.049</v>
      </c>
      <c r="AG156" s="104">
        <f t="shared" si="64"/>
        <v>2613.6927176444219</v>
      </c>
      <c r="AH156" s="102">
        <v>4546</v>
      </c>
      <c r="AI156" s="103">
        <f>VLOOKUP($E156,'Population All (2014)'!$D$11:$H$187,AI$10,0)</f>
        <v>179210.049</v>
      </c>
      <c r="AJ156" s="104">
        <f t="shared" si="65"/>
        <v>2536.6881072612173</v>
      </c>
      <c r="AK156" s="102">
        <v>4760</v>
      </c>
      <c r="AL156" s="103">
        <f>VLOOKUP($E156,'Population All (2014)'!$D$11:$H$187,AL$10,0)</f>
        <v>179210.049</v>
      </c>
      <c r="AM156" s="104">
        <f t="shared" si="66"/>
        <v>2656.1010537974912</v>
      </c>
      <c r="AN156" s="102">
        <v>4852</v>
      </c>
      <c r="AO156" s="103">
        <f>VLOOKUP($E156,'Population All (2014)'!$D$11:$H$187,AO$10,0)</f>
        <v>180588.72099999999</v>
      </c>
      <c r="AP156" s="104">
        <f t="shared" si="67"/>
        <v>2686.7680180314251</v>
      </c>
      <c r="AQ156" s="84">
        <f t="shared" si="68"/>
        <v>212.68379909521309</v>
      </c>
      <c r="AR156" s="85">
        <f t="shared" si="69"/>
        <v>7.5249634235057386E-2</v>
      </c>
      <c r="AS156" s="105">
        <f t="shared" si="70"/>
        <v>99.882791728939083</v>
      </c>
      <c r="AT156" s="85">
        <f t="shared" si="71"/>
        <v>3.6808554390293992E-2</v>
      </c>
      <c r="AU156" s="84">
        <f t="shared" si="72"/>
        <v>276.76205038416219</v>
      </c>
      <c r="AV156" s="85">
        <f t="shared" si="73"/>
        <v>9.8371051511994337E-2</v>
      </c>
      <c r="AW156" s="105">
        <f t="shared" si="74"/>
        <v>156.79924288174288</v>
      </c>
      <c r="AX156" s="85">
        <f t="shared" si="75"/>
        <v>5.8214211725709633E-2</v>
      </c>
      <c r="AY156" s="84">
        <f t="shared" si="76"/>
        <v>228.16307105989745</v>
      </c>
      <c r="AZ156" s="85">
        <f t="shared" si="77"/>
        <v>7.9106164062273207E-2</v>
      </c>
      <c r="BA156" s="105">
        <f t="shared" si="78"/>
        <v>109.36886692107282</v>
      </c>
      <c r="BB156" s="85">
        <f t="shared" si="79"/>
        <v>3.9548022598869935E-2</v>
      </c>
      <c r="BC156" s="84">
        <f t="shared" si="80"/>
        <v>39.083588649403282</v>
      </c>
      <c r="BD156" s="85">
        <f t="shared" si="81"/>
        <v>1.4338120444125704E-2</v>
      </c>
      <c r="BE156" s="105">
        <f t="shared" si="82"/>
        <v>18.273566487023345</v>
      </c>
      <c r="BF156" s="85">
        <f t="shared" si="83"/>
        <v>6.7553735926305196E-3</v>
      </c>
    </row>
    <row r="157" spans="2:58" s="40" customFormat="1" ht="16.5" customHeight="1">
      <c r="B157" s="63" t="s">
        <v>24</v>
      </c>
      <c r="C157" s="64" t="s">
        <v>40</v>
      </c>
      <c r="D157" s="66" t="s">
        <v>70</v>
      </c>
      <c r="E157" s="78" t="s">
        <v>303</v>
      </c>
      <c r="F157" s="79" t="s">
        <v>304</v>
      </c>
      <c r="G157" s="102">
        <v>7817</v>
      </c>
      <c r="H157" s="103">
        <f>VLOOKUP($E157,'Population All (2014)'!$D$11:$H$187,H$10,0)</f>
        <v>302538</v>
      </c>
      <c r="I157" s="104">
        <f t="shared" si="56"/>
        <v>2583.8076539145495</v>
      </c>
      <c r="J157" s="102">
        <v>7836</v>
      </c>
      <c r="K157" s="103">
        <f>VLOOKUP($E157,'Population All (2014)'!$D$11:$H$187,K$10,0)</f>
        <v>302538</v>
      </c>
      <c r="L157" s="104">
        <f t="shared" si="57"/>
        <v>2590.0878567320469</v>
      </c>
      <c r="M157" s="102">
        <v>8536</v>
      </c>
      <c r="N157" s="103">
        <f>VLOOKUP($E157,'Population All (2014)'!$D$11:$H$187,N$10,0)</f>
        <v>302538</v>
      </c>
      <c r="O157" s="104">
        <f t="shared" si="58"/>
        <v>2821.4637500082636</v>
      </c>
      <c r="P157" s="102">
        <v>7855</v>
      </c>
      <c r="Q157" s="103">
        <f>VLOOKUP($E157,'Population All (2014)'!$D$11:$H$187,Q$10,0)</f>
        <v>309177.64399999997</v>
      </c>
      <c r="R157" s="104">
        <f t="shared" si="59"/>
        <v>2540.6106011985785</v>
      </c>
      <c r="S157" s="102">
        <v>7582</v>
      </c>
      <c r="T157" s="103">
        <f>VLOOKUP($E157,'Population All (2014)'!$D$11:$H$187,T$10,0)</f>
        <v>309177.64399999997</v>
      </c>
      <c r="U157" s="104">
        <f t="shared" si="60"/>
        <v>2452.3118495592139</v>
      </c>
      <c r="V157" s="102">
        <v>7601</v>
      </c>
      <c r="W157" s="103">
        <f>VLOOKUP($E157,'Population All (2014)'!$D$11:$H$187,W$10,0)</f>
        <v>309177.64399999997</v>
      </c>
      <c r="X157" s="104">
        <f t="shared" si="61"/>
        <v>2458.4571839223927</v>
      </c>
      <c r="Y157" s="102">
        <v>8280</v>
      </c>
      <c r="Z157" s="103">
        <f>VLOOKUP($E157,'Population All (2014)'!$D$11:$H$187,Z$10,0)</f>
        <v>309177.64399999997</v>
      </c>
      <c r="AA157" s="104">
        <f t="shared" si="62"/>
        <v>2678.0720277433775</v>
      </c>
      <c r="AB157" s="102">
        <v>7619</v>
      </c>
      <c r="AC157" s="103">
        <f>VLOOKUP($E157,'Population All (2014)'!$D$11:$H$187,AC$10,0)</f>
        <v>314574.891</v>
      </c>
      <c r="AD157" s="104">
        <f t="shared" si="63"/>
        <v>2421.9987729408449</v>
      </c>
      <c r="AE157" s="102">
        <v>8092</v>
      </c>
      <c r="AF157" s="103">
        <f>VLOOKUP($E157,'Population All (2014)'!$D$11:$H$187,AF$10,0)</f>
        <v>309177.64399999997</v>
      </c>
      <c r="AG157" s="104">
        <f t="shared" si="64"/>
        <v>2617.2655614129721</v>
      </c>
      <c r="AH157" s="102">
        <v>8264</v>
      </c>
      <c r="AI157" s="103">
        <f>VLOOKUP($E157,'Population All (2014)'!$D$11:$H$187,AI$10,0)</f>
        <v>309177.64399999997</v>
      </c>
      <c r="AJ157" s="104">
        <f t="shared" si="65"/>
        <v>2672.8970093322791</v>
      </c>
      <c r="AK157" s="102">
        <v>7999</v>
      </c>
      <c r="AL157" s="103">
        <f>VLOOKUP($E157,'Population All (2014)'!$D$11:$H$187,AL$10,0)</f>
        <v>309177.64399999997</v>
      </c>
      <c r="AM157" s="104">
        <f t="shared" si="66"/>
        <v>2587.1857668984635</v>
      </c>
      <c r="AN157" s="102">
        <v>7724</v>
      </c>
      <c r="AO157" s="103">
        <f>VLOOKUP($E157,'Population All (2014)'!$D$11:$H$187,AO$10,0)</f>
        <v>314574.891</v>
      </c>
      <c r="AP157" s="104">
        <f t="shared" si="67"/>
        <v>2455.3771521453059</v>
      </c>
      <c r="AQ157" s="84">
        <f t="shared" si="68"/>
        <v>-33.457907498422628</v>
      </c>
      <c r="AR157" s="85">
        <f t="shared" si="69"/>
        <v>-1.2949070511395402E-2</v>
      </c>
      <c r="AS157" s="105">
        <f t="shared" si="70"/>
        <v>-164.95371185375825</v>
      </c>
      <c r="AT157" s="85">
        <f t="shared" si="71"/>
        <v>-6.7264573991031168E-2</v>
      </c>
      <c r="AU157" s="84">
        <f t="shared" si="72"/>
        <v>-82.80915260023221</v>
      </c>
      <c r="AV157" s="85">
        <f t="shared" si="73"/>
        <v>-3.197156126769915E-2</v>
      </c>
      <c r="AW157" s="105">
        <f t="shared" si="74"/>
        <v>-214.43982540988645</v>
      </c>
      <c r="AX157" s="85">
        <f t="shared" si="75"/>
        <v>-8.7225365083541673E-2</v>
      </c>
      <c r="AY157" s="84">
        <f t="shared" si="76"/>
        <v>234.27798310980006</v>
      </c>
      <c r="AZ157" s="85">
        <f t="shared" si="77"/>
        <v>8.303419921986023E-2</v>
      </c>
      <c r="BA157" s="105">
        <f t="shared" si="78"/>
        <v>90.886260844913977</v>
      </c>
      <c r="BB157" s="85">
        <f t="shared" si="79"/>
        <v>3.393719806763279E-2</v>
      </c>
      <c r="BC157" s="84">
        <f t="shared" si="80"/>
        <v>85.233449053272579</v>
      </c>
      <c r="BD157" s="85">
        <f t="shared" si="81"/>
        <v>3.3548411162679627E-2</v>
      </c>
      <c r="BE157" s="105">
        <f t="shared" si="82"/>
        <v>-33.378379204460998</v>
      </c>
      <c r="BF157" s="85">
        <f t="shared" si="83"/>
        <v>-1.3781336133350813E-2</v>
      </c>
    </row>
    <row r="158" spans="2:58" s="40" customFormat="1" ht="16.5" customHeight="1">
      <c r="B158" s="63" t="s">
        <v>20</v>
      </c>
      <c r="C158" s="64" t="s">
        <v>30</v>
      </c>
      <c r="D158" s="66" t="s">
        <v>52</v>
      </c>
      <c r="E158" s="78" t="s">
        <v>305</v>
      </c>
      <c r="F158" s="79" t="s">
        <v>306</v>
      </c>
      <c r="G158" s="102">
        <v>6064</v>
      </c>
      <c r="H158" s="103">
        <f>VLOOKUP($E158,'Population All (2014)'!$D$11:$H$187,H$10,0)</f>
        <v>177188</v>
      </c>
      <c r="I158" s="104">
        <f t="shared" si="56"/>
        <v>3422.3536582612819</v>
      </c>
      <c r="J158" s="102">
        <v>5926</v>
      </c>
      <c r="K158" s="103">
        <f>VLOOKUP($E158,'Population All (2014)'!$D$11:$H$187,K$10,0)</f>
        <v>177188</v>
      </c>
      <c r="L158" s="104">
        <f t="shared" si="57"/>
        <v>3344.4702801544122</v>
      </c>
      <c r="M158" s="102">
        <v>5783</v>
      </c>
      <c r="N158" s="103">
        <f>VLOOKUP($E158,'Population All (2014)'!$D$11:$H$187,N$10,0)</f>
        <v>177188</v>
      </c>
      <c r="O158" s="104">
        <f t="shared" si="58"/>
        <v>3263.7650405219315</v>
      </c>
      <c r="P158" s="102">
        <v>5343</v>
      </c>
      <c r="Q158" s="103">
        <f>VLOOKUP($E158,'Population All (2014)'!$D$11:$H$187,Q$10,0)</f>
        <v>177652.304</v>
      </c>
      <c r="R158" s="104">
        <f t="shared" si="59"/>
        <v>3007.5602059177345</v>
      </c>
      <c r="S158" s="102">
        <v>6065</v>
      </c>
      <c r="T158" s="103">
        <f>VLOOKUP($E158,'Population All (2014)'!$D$11:$H$187,T$10,0)</f>
        <v>177652.304</v>
      </c>
      <c r="U158" s="104">
        <f t="shared" si="60"/>
        <v>3413.9720473312859</v>
      </c>
      <c r="V158" s="102">
        <v>5955</v>
      </c>
      <c r="W158" s="103">
        <f>VLOOKUP($E158,'Population All (2014)'!$D$11:$H$187,W$10,0)</f>
        <v>177652.304</v>
      </c>
      <c r="X158" s="104">
        <f t="shared" si="61"/>
        <v>3352.0533457308834</v>
      </c>
      <c r="Y158" s="102">
        <v>5845</v>
      </c>
      <c r="Z158" s="103">
        <f>VLOOKUP($E158,'Population All (2014)'!$D$11:$H$187,Z$10,0)</f>
        <v>177652.304</v>
      </c>
      <c r="AA158" s="104">
        <f t="shared" si="62"/>
        <v>3290.1346441304809</v>
      </c>
      <c r="AB158" s="102">
        <v>5852</v>
      </c>
      <c r="AC158" s="103">
        <f>VLOOKUP($E158,'Population All (2014)'!$D$11:$H$187,AC$10,0)</f>
        <v>178226.057</v>
      </c>
      <c r="AD158" s="104">
        <f t="shared" si="63"/>
        <v>3283.4704972460904</v>
      </c>
      <c r="AE158" s="102">
        <v>5931</v>
      </c>
      <c r="AF158" s="103">
        <f>VLOOKUP($E158,'Population All (2014)'!$D$11:$H$187,AF$10,0)</f>
        <v>177652.304</v>
      </c>
      <c r="AG158" s="104">
        <f t="shared" si="64"/>
        <v>3338.5438108362505</v>
      </c>
      <c r="AH158" s="102">
        <v>5950</v>
      </c>
      <c r="AI158" s="103">
        <f>VLOOKUP($E158,'Population All (2014)'!$D$11:$H$187,AI$10,0)</f>
        <v>177652.304</v>
      </c>
      <c r="AJ158" s="104">
        <f t="shared" si="65"/>
        <v>3349.2388592945017</v>
      </c>
      <c r="AK158" s="102">
        <v>6089</v>
      </c>
      <c r="AL158" s="103">
        <f>VLOOKUP($E158,'Population All (2014)'!$D$11:$H$187,AL$10,0)</f>
        <v>177652.304</v>
      </c>
      <c r="AM158" s="104">
        <f t="shared" si="66"/>
        <v>3427.4815822259193</v>
      </c>
      <c r="AN158" s="102">
        <v>5859</v>
      </c>
      <c r="AO158" s="103">
        <f>VLOOKUP($E158,'Population All (2014)'!$D$11:$H$187,AO$10,0)</f>
        <v>178226.057</v>
      </c>
      <c r="AP158" s="104">
        <f t="shared" si="67"/>
        <v>3287.3980935346617</v>
      </c>
      <c r="AQ158" s="84">
        <f t="shared" si="68"/>
        <v>83.809847425031421</v>
      </c>
      <c r="AR158" s="85">
        <f t="shared" si="69"/>
        <v>2.4488949943183489E-2</v>
      </c>
      <c r="AS158" s="105">
        <f t="shared" si="70"/>
        <v>75.428236495035435</v>
      </c>
      <c r="AT158" s="85">
        <f t="shared" si="71"/>
        <v>2.2093981863149099E-2</v>
      </c>
      <c r="AU158" s="84">
        <f t="shared" si="72"/>
        <v>-4.7685791400895141</v>
      </c>
      <c r="AV158" s="85">
        <f t="shared" si="73"/>
        <v>-1.4258099910127925E-3</v>
      </c>
      <c r="AW158" s="105">
        <f t="shared" si="74"/>
        <v>2.8144864363816851</v>
      </c>
      <c r="AX158" s="85">
        <f t="shared" si="75"/>
        <v>8.3963056255240262E-4</v>
      </c>
      <c r="AY158" s="84">
        <f t="shared" si="76"/>
        <v>-163.71654170398779</v>
      </c>
      <c r="AZ158" s="85">
        <f t="shared" si="77"/>
        <v>-5.0161865107117738E-2</v>
      </c>
      <c r="BA158" s="105">
        <f t="shared" si="78"/>
        <v>-137.34693809543842</v>
      </c>
      <c r="BB158" s="85">
        <f t="shared" si="79"/>
        <v>-4.1745081266039361E-2</v>
      </c>
      <c r="BC158" s="84">
        <f t="shared" si="80"/>
        <v>-279.83788761692722</v>
      </c>
      <c r="BD158" s="85">
        <f t="shared" si="81"/>
        <v>-9.3044816548081957E-2</v>
      </c>
      <c r="BE158" s="105">
        <f t="shared" si="82"/>
        <v>-3.9275962885712943</v>
      </c>
      <c r="BF158" s="85">
        <f t="shared" si="83"/>
        <v>-1.1961722488036499E-3</v>
      </c>
    </row>
    <row r="159" spans="2:58" s="40" customFormat="1" ht="16.5" customHeight="1">
      <c r="B159" s="63" t="s">
        <v>22</v>
      </c>
      <c r="C159" s="64" t="s">
        <v>36</v>
      </c>
      <c r="D159" s="66" t="s">
        <v>54</v>
      </c>
      <c r="E159" s="78" t="s">
        <v>307</v>
      </c>
      <c r="F159" s="79" t="s">
        <v>308</v>
      </c>
      <c r="G159" s="102">
        <v>22635</v>
      </c>
      <c r="H159" s="103">
        <f>VLOOKUP($E159,'Population All (2014)'!$D$11:$H$187,H$10,0)</f>
        <v>860165</v>
      </c>
      <c r="I159" s="104">
        <f t="shared" si="56"/>
        <v>2631.4718687693639</v>
      </c>
      <c r="J159" s="102">
        <v>23170</v>
      </c>
      <c r="K159" s="103">
        <f>VLOOKUP($E159,'Population All (2014)'!$D$11:$H$187,K$10,0)</f>
        <v>860165</v>
      </c>
      <c r="L159" s="104">
        <f t="shared" si="57"/>
        <v>2693.6692378787793</v>
      </c>
      <c r="M159" s="102">
        <v>23087</v>
      </c>
      <c r="N159" s="103">
        <f>VLOOKUP($E159,'Population All (2014)'!$D$11:$H$187,N$10,0)</f>
        <v>860165</v>
      </c>
      <c r="O159" s="104">
        <f t="shared" si="58"/>
        <v>2684.0199264094681</v>
      </c>
      <c r="P159" s="102">
        <v>20264</v>
      </c>
      <c r="Q159" s="103">
        <f>VLOOKUP($E159,'Population All (2014)'!$D$11:$H$187,Q$10,0)</f>
        <v>862807.10700000008</v>
      </c>
      <c r="R159" s="104">
        <f t="shared" si="59"/>
        <v>2348.6130139166785</v>
      </c>
      <c r="S159" s="102">
        <v>22691</v>
      </c>
      <c r="T159" s="103">
        <f>VLOOKUP($E159,'Population All (2014)'!$D$11:$H$187,T$10,0)</f>
        <v>862807.10700000008</v>
      </c>
      <c r="U159" s="104">
        <f t="shared" si="60"/>
        <v>2629.9041600268133</v>
      </c>
      <c r="V159" s="102">
        <v>23182</v>
      </c>
      <c r="W159" s="103">
        <f>VLOOKUP($E159,'Population All (2014)'!$D$11:$H$187,W$10,0)</f>
        <v>862807.10700000008</v>
      </c>
      <c r="X159" s="104">
        <f t="shared" si="61"/>
        <v>2686.8114335085093</v>
      </c>
      <c r="Y159" s="102">
        <v>21857</v>
      </c>
      <c r="Z159" s="103">
        <f>VLOOKUP($E159,'Population All (2014)'!$D$11:$H$187,Z$10,0)</f>
        <v>862807.10700000008</v>
      </c>
      <c r="AA159" s="104">
        <f t="shared" si="62"/>
        <v>2533.2429256403884</v>
      </c>
      <c r="AB159" s="102">
        <v>21491</v>
      </c>
      <c r="AC159" s="103">
        <f>VLOOKUP($E159,'Population All (2014)'!$D$11:$H$187,AC$10,0)</f>
        <v>865760.72599999991</v>
      </c>
      <c r="AD159" s="104">
        <f t="shared" si="63"/>
        <v>2482.3255842631056</v>
      </c>
      <c r="AE159" s="102">
        <v>20987</v>
      </c>
      <c r="AF159" s="103">
        <f>VLOOKUP($E159,'Population All (2014)'!$D$11:$H$187,AF$10,0)</f>
        <v>862807.10700000008</v>
      </c>
      <c r="AG159" s="104">
        <f t="shared" si="64"/>
        <v>2432.4092638703773</v>
      </c>
      <c r="AH159" s="102">
        <v>22183</v>
      </c>
      <c r="AI159" s="103">
        <f>VLOOKUP($E159,'Population All (2014)'!$D$11:$H$187,AI$10,0)</f>
        <v>862807.10700000008</v>
      </c>
      <c r="AJ159" s="104">
        <f t="shared" si="65"/>
        <v>2571.0265736139791</v>
      </c>
      <c r="AK159" s="102">
        <v>23894</v>
      </c>
      <c r="AL159" s="103">
        <f>VLOOKUP($E159,'Population All (2014)'!$D$11:$H$187,AL$10,0)</f>
        <v>862807.10700000008</v>
      </c>
      <c r="AM159" s="104">
        <f t="shared" si="66"/>
        <v>2769.3327750950016</v>
      </c>
      <c r="AN159" s="102">
        <v>23130</v>
      </c>
      <c r="AO159" s="103">
        <f>VLOOKUP($E159,'Population All (2014)'!$D$11:$H$187,AO$10,0)</f>
        <v>865760.72599999991</v>
      </c>
      <c r="AP159" s="104">
        <f t="shared" si="67"/>
        <v>2671.6388611049101</v>
      </c>
      <c r="AQ159" s="84">
        <f t="shared" si="68"/>
        <v>199.06260489898659</v>
      </c>
      <c r="AR159" s="85">
        <f t="shared" si="69"/>
        <v>7.5646867922658192E-2</v>
      </c>
      <c r="AS159" s="105">
        <f t="shared" si="70"/>
        <v>197.49489615643597</v>
      </c>
      <c r="AT159" s="85">
        <f t="shared" si="71"/>
        <v>7.5095852981358222E-2</v>
      </c>
      <c r="AU159" s="84">
        <f t="shared" si="72"/>
        <v>122.64266426480026</v>
      </c>
      <c r="AV159" s="85">
        <f t="shared" si="73"/>
        <v>4.5529964310458311E-2</v>
      </c>
      <c r="AW159" s="105">
        <f t="shared" si="74"/>
        <v>115.7848598945302</v>
      </c>
      <c r="AX159" s="85">
        <f t="shared" si="75"/>
        <v>4.3093779656630117E-2</v>
      </c>
      <c r="AY159" s="84">
        <f t="shared" si="76"/>
        <v>-85.312848685533481</v>
      </c>
      <c r="AZ159" s="85">
        <f t="shared" si="77"/>
        <v>-3.1785475154672282E-2</v>
      </c>
      <c r="BA159" s="105">
        <f t="shared" si="78"/>
        <v>-236.08984945461316</v>
      </c>
      <c r="BB159" s="85">
        <f t="shared" si="79"/>
        <v>-9.3196687560049563E-2</v>
      </c>
      <c r="BC159" s="84">
        <f t="shared" si="80"/>
        <v>-323.02584718823164</v>
      </c>
      <c r="BD159" s="85">
        <f t="shared" si="81"/>
        <v>-0.13753898376367066</v>
      </c>
      <c r="BE159" s="105">
        <f t="shared" si="82"/>
        <v>-189.31327684180451</v>
      </c>
      <c r="BF159" s="85">
        <f t="shared" si="83"/>
        <v>-7.6264482806756143E-2</v>
      </c>
    </row>
    <row r="160" spans="2:58" s="40" customFormat="1" ht="16.5" customHeight="1">
      <c r="B160" s="63" t="s">
        <v>20</v>
      </c>
      <c r="C160" s="64" t="s">
        <v>30</v>
      </c>
      <c r="D160" s="66" t="s">
        <v>48</v>
      </c>
      <c r="E160" s="78" t="s">
        <v>309</v>
      </c>
      <c r="F160" s="79" t="s">
        <v>310</v>
      </c>
      <c r="G160" s="102">
        <v>8091</v>
      </c>
      <c r="H160" s="103">
        <f>VLOOKUP($E160,'Population All (2014)'!$D$11:$H$187,H$10,0)</f>
        <v>286755</v>
      </c>
      <c r="I160" s="104">
        <f t="shared" si="56"/>
        <v>2821.5724224512214</v>
      </c>
      <c r="J160" s="102">
        <v>8225</v>
      </c>
      <c r="K160" s="103">
        <f>VLOOKUP($E160,'Population All (2014)'!$D$11:$H$187,K$10,0)</f>
        <v>286755</v>
      </c>
      <c r="L160" s="104">
        <f t="shared" si="57"/>
        <v>2868.3022092029782</v>
      </c>
      <c r="M160" s="102">
        <v>8520</v>
      </c>
      <c r="N160" s="103">
        <f>VLOOKUP($E160,'Population All (2014)'!$D$11:$H$187,N$10,0)</f>
        <v>286755</v>
      </c>
      <c r="O160" s="104">
        <f t="shared" si="58"/>
        <v>2971.1774860072187</v>
      </c>
      <c r="P160" s="102">
        <v>9640</v>
      </c>
      <c r="Q160" s="103">
        <f>VLOOKUP($E160,'Population All (2014)'!$D$11:$H$187,Q$10,0)</f>
        <v>287930.96100000001</v>
      </c>
      <c r="R160" s="104">
        <f t="shared" si="59"/>
        <v>3348.0248065438159</v>
      </c>
      <c r="S160" s="102">
        <v>7807.8149999999996</v>
      </c>
      <c r="T160" s="103">
        <f>VLOOKUP($E160,'Population All (2014)'!$D$11:$H$187,T$10,0)</f>
        <v>287930.96100000001</v>
      </c>
      <c r="U160" s="104">
        <f t="shared" si="60"/>
        <v>2711.6969195959441</v>
      </c>
      <c r="V160" s="102">
        <v>7936</v>
      </c>
      <c r="W160" s="103">
        <f>VLOOKUP($E160,'Population All (2014)'!$D$11:$H$187,W$10,0)</f>
        <v>287930.96100000001</v>
      </c>
      <c r="X160" s="104">
        <f t="shared" si="61"/>
        <v>2756.216272275075</v>
      </c>
      <c r="Y160" s="102">
        <v>8221.7999999999993</v>
      </c>
      <c r="Z160" s="103">
        <f>VLOOKUP($E160,'Population All (2014)'!$D$11:$H$187,Z$10,0)</f>
        <v>287930.96100000001</v>
      </c>
      <c r="AA160" s="104">
        <f t="shared" si="62"/>
        <v>2855.4761778466745</v>
      </c>
      <c r="AB160" s="102">
        <v>9303</v>
      </c>
      <c r="AC160" s="103">
        <f>VLOOKUP($E160,'Population All (2014)'!$D$11:$H$187,AC$10,0)</f>
        <v>289288.65700000001</v>
      </c>
      <c r="AD160" s="104">
        <f t="shared" si="63"/>
        <v>3215.8191394279243</v>
      </c>
      <c r="AE160" s="102">
        <v>9837</v>
      </c>
      <c r="AF160" s="103">
        <f>VLOOKUP($E160,'Population All (2014)'!$D$11:$H$187,AF$10,0)</f>
        <v>287930.96100000001</v>
      </c>
      <c r="AG160" s="104">
        <f t="shared" si="64"/>
        <v>3416.443985681693</v>
      </c>
      <c r="AH160" s="102">
        <v>9837</v>
      </c>
      <c r="AI160" s="103">
        <f>VLOOKUP($E160,'Population All (2014)'!$D$11:$H$187,AI$10,0)</f>
        <v>287930.96100000001</v>
      </c>
      <c r="AJ160" s="104">
        <f t="shared" si="65"/>
        <v>3416.443985681693</v>
      </c>
      <c r="AK160" s="102">
        <v>10344.709999999999</v>
      </c>
      <c r="AL160" s="103">
        <f>VLOOKUP($E160,'Population All (2014)'!$D$11:$H$187,AL$10,0)</f>
        <v>287930.96100000001</v>
      </c>
      <c r="AM160" s="104">
        <f t="shared" si="66"/>
        <v>3592.7744498445927</v>
      </c>
      <c r="AN160" s="102">
        <v>9722</v>
      </c>
      <c r="AO160" s="103">
        <f>VLOOKUP($E160,'Population All (2014)'!$D$11:$H$187,AO$10,0)</f>
        <v>289288.65700000001</v>
      </c>
      <c r="AP160" s="104">
        <f t="shared" si="67"/>
        <v>3360.6571722582266</v>
      </c>
      <c r="AQ160" s="84">
        <f t="shared" si="68"/>
        <v>-594.87156323047157</v>
      </c>
      <c r="AR160" s="85">
        <f t="shared" si="69"/>
        <v>-0.21082980486238273</v>
      </c>
      <c r="AS160" s="105">
        <f t="shared" si="70"/>
        <v>-704.74706608574888</v>
      </c>
      <c r="AT160" s="85">
        <f t="shared" si="71"/>
        <v>-0.25989153175376234</v>
      </c>
      <c r="AU160" s="84">
        <f t="shared" si="72"/>
        <v>-548.14177647871475</v>
      </c>
      <c r="AV160" s="85">
        <f t="shared" si="73"/>
        <v>-0.19110321594426</v>
      </c>
      <c r="AW160" s="105">
        <f t="shared" si="74"/>
        <v>-660.22771340661802</v>
      </c>
      <c r="AX160" s="85">
        <f t="shared" si="75"/>
        <v>-0.23954133064516142</v>
      </c>
      <c r="AY160" s="84">
        <f t="shared" si="76"/>
        <v>-621.59696383737401</v>
      </c>
      <c r="AZ160" s="85">
        <f t="shared" si="77"/>
        <v>-0.20920896404364575</v>
      </c>
      <c r="BA160" s="105">
        <f t="shared" si="78"/>
        <v>-737.29827199791816</v>
      </c>
      <c r="BB160" s="85">
        <f t="shared" si="79"/>
        <v>-0.25820501593325063</v>
      </c>
      <c r="BC160" s="84">
        <f t="shared" si="80"/>
        <v>-12.632365714410753</v>
      </c>
      <c r="BD160" s="85">
        <f t="shared" si="81"/>
        <v>-3.7730800828358296E-3</v>
      </c>
      <c r="BE160" s="105">
        <f t="shared" si="82"/>
        <v>-144.83803283030238</v>
      </c>
      <c r="BF160" s="85">
        <f t="shared" si="83"/>
        <v>-4.5039234655487571E-2</v>
      </c>
    </row>
    <row r="161" spans="2:58" s="40" customFormat="1" ht="16.5" customHeight="1">
      <c r="B161" s="63" t="s">
        <v>20</v>
      </c>
      <c r="C161" s="64" t="s">
        <v>28</v>
      </c>
      <c r="D161" s="66" t="s">
        <v>50</v>
      </c>
      <c r="E161" s="78" t="s">
        <v>311</v>
      </c>
      <c r="F161" s="79" t="s">
        <v>312</v>
      </c>
      <c r="G161" s="102">
        <v>5072</v>
      </c>
      <c r="H161" s="103">
        <f>VLOOKUP($E161,'Population All (2014)'!$D$11:$H$187,H$10,0)</f>
        <v>194119</v>
      </c>
      <c r="I161" s="104">
        <f t="shared" si="56"/>
        <v>2612.8302742132405</v>
      </c>
      <c r="J161" s="102">
        <v>5041</v>
      </c>
      <c r="K161" s="103">
        <f>VLOOKUP($E161,'Population All (2014)'!$D$11:$H$187,K$10,0)</f>
        <v>194119</v>
      </c>
      <c r="L161" s="104">
        <f t="shared" si="57"/>
        <v>2596.8606885467161</v>
      </c>
      <c r="M161" s="102">
        <v>5337</v>
      </c>
      <c r="N161" s="103">
        <f>VLOOKUP($E161,'Population All (2014)'!$D$11:$H$187,N$10,0)</f>
        <v>194119</v>
      </c>
      <c r="O161" s="104">
        <f t="shared" si="58"/>
        <v>2749.3444742657853</v>
      </c>
      <c r="P161" s="102">
        <v>4957</v>
      </c>
      <c r="Q161" s="103">
        <f>VLOOKUP($E161,'Population All (2014)'!$D$11:$H$187,Q$10,0)</f>
        <v>195005.05</v>
      </c>
      <c r="R161" s="104">
        <f t="shared" si="59"/>
        <v>2541.9854511460089</v>
      </c>
      <c r="S161" s="102">
        <v>4753</v>
      </c>
      <c r="T161" s="103">
        <f>VLOOKUP($E161,'Population All (2014)'!$D$11:$H$187,T$10,0)</f>
        <v>195005.05</v>
      </c>
      <c r="U161" s="104">
        <f t="shared" si="60"/>
        <v>2437.3727757306797</v>
      </c>
      <c r="V161" s="102">
        <v>4726</v>
      </c>
      <c r="W161" s="103">
        <f>VLOOKUP($E161,'Population All (2014)'!$D$11:$H$187,W$10,0)</f>
        <v>195005.05</v>
      </c>
      <c r="X161" s="104">
        <f t="shared" si="61"/>
        <v>2423.5269804551217</v>
      </c>
      <c r="Y161" s="102">
        <v>5013</v>
      </c>
      <c r="Z161" s="103">
        <f>VLOOKUP($E161,'Population All (2014)'!$D$11:$H$187,Z$10,0)</f>
        <v>195005.05</v>
      </c>
      <c r="AA161" s="104">
        <f t="shared" si="62"/>
        <v>2570.7026561619818</v>
      </c>
      <c r="AB161" s="102">
        <v>4957</v>
      </c>
      <c r="AC161" s="103">
        <f>VLOOKUP($E161,'Population All (2014)'!$D$11:$H$187,AC$10,0)</f>
        <v>195952.27100000001</v>
      </c>
      <c r="AD161" s="104">
        <f t="shared" si="63"/>
        <v>2529.697652751368</v>
      </c>
      <c r="AE161" s="102">
        <v>4816.7340068509675</v>
      </c>
      <c r="AF161" s="103">
        <f>VLOOKUP($E161,'Population All (2014)'!$D$11:$H$187,AF$10,0)</f>
        <v>195005.05</v>
      </c>
      <c r="AG161" s="104">
        <f t="shared" si="64"/>
        <v>2470.056035395477</v>
      </c>
      <c r="AH161" s="102">
        <v>4916</v>
      </c>
      <c r="AI161" s="103">
        <f>VLOOKUP($E161,'Population All (2014)'!$D$11:$H$187,AI$10,0)</f>
        <v>195005.05</v>
      </c>
      <c r="AJ161" s="104">
        <f t="shared" si="65"/>
        <v>2520.9603546164576</v>
      </c>
      <c r="AK161" s="102">
        <v>4784</v>
      </c>
      <c r="AL161" s="103">
        <f>VLOOKUP($E161,'Population All (2014)'!$D$11:$H$187,AL$10,0)</f>
        <v>195005.05</v>
      </c>
      <c r="AM161" s="104">
        <f t="shared" si="66"/>
        <v>2453.2697999359502</v>
      </c>
      <c r="AN161" s="102">
        <v>5512</v>
      </c>
      <c r="AO161" s="103">
        <f>VLOOKUP($E161,'Population All (2014)'!$D$11:$H$187,AO$10,0)</f>
        <v>195952.27100000001</v>
      </c>
      <c r="AP161" s="104">
        <f t="shared" si="67"/>
        <v>2812.9298894423118</v>
      </c>
      <c r="AQ161" s="84">
        <f t="shared" si="68"/>
        <v>142.77423881776349</v>
      </c>
      <c r="AR161" s="85">
        <f t="shared" si="69"/>
        <v>5.4643518267084835E-2</v>
      </c>
      <c r="AS161" s="105">
        <f t="shared" si="70"/>
        <v>-32.683259664797333</v>
      </c>
      <c r="AT161" s="85">
        <f t="shared" si="71"/>
        <v>-1.3409216673883416E-2</v>
      </c>
      <c r="AU161" s="84">
        <f t="shared" si="72"/>
        <v>75.900333930258512</v>
      </c>
      <c r="AV161" s="85">
        <f t="shared" si="73"/>
        <v>2.9227726487220496E-2</v>
      </c>
      <c r="AW161" s="105">
        <f t="shared" si="74"/>
        <v>-97.433374161335905</v>
      </c>
      <c r="AX161" s="85">
        <f t="shared" si="75"/>
        <v>-4.0203131612357203E-2</v>
      </c>
      <c r="AY161" s="84">
        <f t="shared" si="76"/>
        <v>296.07467432983503</v>
      </c>
      <c r="AZ161" s="85">
        <f t="shared" si="77"/>
        <v>0.10768918813234636</v>
      </c>
      <c r="BA161" s="105">
        <f t="shared" si="78"/>
        <v>117.43285622603162</v>
      </c>
      <c r="BB161" s="85">
        <f t="shared" si="79"/>
        <v>4.568122880510693E-2</v>
      </c>
      <c r="BC161" s="84">
        <f t="shared" si="80"/>
        <v>-270.94443829630291</v>
      </c>
      <c r="BD161" s="85">
        <f t="shared" si="81"/>
        <v>-0.10658772188257506</v>
      </c>
      <c r="BE161" s="105">
        <f t="shared" si="82"/>
        <v>-283.23223669094386</v>
      </c>
      <c r="BF161" s="85">
        <f t="shared" si="83"/>
        <v>-0.11196288077466206</v>
      </c>
    </row>
    <row r="162" spans="2:58" s="40" customFormat="1" ht="16.5" customHeight="1">
      <c r="B162" s="63" t="s">
        <v>22</v>
      </c>
      <c r="C162" s="64" t="s">
        <v>36</v>
      </c>
      <c r="D162" s="66" t="s">
        <v>54</v>
      </c>
      <c r="E162" s="78" t="s">
        <v>313</v>
      </c>
      <c r="F162" s="79" t="s">
        <v>314</v>
      </c>
      <c r="G162" s="102">
        <v>7220</v>
      </c>
      <c r="H162" s="103">
        <f>VLOOKUP($E162,'Population All (2014)'!$D$11:$H$187,H$10,0)</f>
        <v>251027</v>
      </c>
      <c r="I162" s="104">
        <f t="shared" si="56"/>
        <v>2876.1846335254772</v>
      </c>
      <c r="J162" s="102">
        <v>7249</v>
      </c>
      <c r="K162" s="103">
        <f>VLOOKUP($E162,'Population All (2014)'!$D$11:$H$187,K$10,0)</f>
        <v>251027</v>
      </c>
      <c r="L162" s="104">
        <f t="shared" si="57"/>
        <v>2887.7371756822972</v>
      </c>
      <c r="M162" s="102">
        <v>7539</v>
      </c>
      <c r="N162" s="103">
        <f>VLOOKUP($E162,'Population All (2014)'!$D$11:$H$187,N$10,0)</f>
        <v>251027</v>
      </c>
      <c r="O162" s="104">
        <f t="shared" si="58"/>
        <v>3003.2625972504948</v>
      </c>
      <c r="P162" s="102">
        <v>7239</v>
      </c>
      <c r="Q162" s="103">
        <f>VLOOKUP($E162,'Population All (2014)'!$D$11:$H$187,Q$10,0)</f>
        <v>251830.598</v>
      </c>
      <c r="R162" s="104">
        <f t="shared" si="59"/>
        <v>2874.5514077681696</v>
      </c>
      <c r="S162" s="102">
        <v>7573</v>
      </c>
      <c r="T162" s="103">
        <f>VLOOKUP($E162,'Population All (2014)'!$D$11:$H$187,T$10,0)</f>
        <v>251830.598</v>
      </c>
      <c r="U162" s="104">
        <f t="shared" si="60"/>
        <v>3007.1802474137794</v>
      </c>
      <c r="V162" s="102">
        <v>7601</v>
      </c>
      <c r="W162" s="103">
        <f>VLOOKUP($E162,'Population All (2014)'!$D$11:$H$187,W$10,0)</f>
        <v>251830.598</v>
      </c>
      <c r="X162" s="104">
        <f t="shared" si="61"/>
        <v>3018.2988327732915</v>
      </c>
      <c r="Y162" s="102">
        <v>6560</v>
      </c>
      <c r="Z162" s="103">
        <f>VLOOKUP($E162,'Population All (2014)'!$D$11:$H$187,Z$10,0)</f>
        <v>251830.598</v>
      </c>
      <c r="AA162" s="104">
        <f t="shared" si="62"/>
        <v>2604.925712799999</v>
      </c>
      <c r="AB162" s="102">
        <v>7239</v>
      </c>
      <c r="AC162" s="103">
        <f>VLOOKUP($E162,'Population All (2014)'!$D$11:$H$187,AC$10,0)</f>
        <v>252663.46400000001</v>
      </c>
      <c r="AD162" s="104">
        <f t="shared" si="63"/>
        <v>2865.0758939962921</v>
      </c>
      <c r="AE162" s="102">
        <v>7698</v>
      </c>
      <c r="AF162" s="103">
        <f>VLOOKUP($E162,'Population All (2014)'!$D$11:$H$187,AF$10,0)</f>
        <v>251830.598</v>
      </c>
      <c r="AG162" s="104">
        <f t="shared" si="64"/>
        <v>3056.8167891973158</v>
      </c>
      <c r="AH162" s="102">
        <v>7965</v>
      </c>
      <c r="AI162" s="103">
        <f>VLOOKUP($E162,'Population All (2014)'!$D$11:$H$187,AI$10,0)</f>
        <v>251830.598</v>
      </c>
      <c r="AJ162" s="104">
        <f t="shared" si="65"/>
        <v>3162.84044244695</v>
      </c>
      <c r="AK162" s="102">
        <v>8847</v>
      </c>
      <c r="AL162" s="103">
        <f>VLOOKUP($E162,'Population All (2014)'!$D$11:$H$187,AL$10,0)</f>
        <v>251830.598</v>
      </c>
      <c r="AM162" s="104">
        <f t="shared" si="66"/>
        <v>3513.0758812715835</v>
      </c>
      <c r="AN162" s="102">
        <v>9004</v>
      </c>
      <c r="AO162" s="103">
        <f>VLOOKUP($E162,'Population All (2014)'!$D$11:$H$187,AO$10,0)</f>
        <v>252663.46400000001</v>
      </c>
      <c r="AP162" s="104">
        <f t="shared" si="67"/>
        <v>3563.6335612021849</v>
      </c>
      <c r="AQ162" s="84">
        <f t="shared" si="68"/>
        <v>-180.63215567183852</v>
      </c>
      <c r="AR162" s="85">
        <f t="shared" si="69"/>
        <v>-6.2802698257388656E-2</v>
      </c>
      <c r="AS162" s="105">
        <f t="shared" si="70"/>
        <v>-49.636541783536359</v>
      </c>
      <c r="AT162" s="85">
        <f t="shared" si="71"/>
        <v>-1.6506008186979993E-2</v>
      </c>
      <c r="AU162" s="84">
        <f t="shared" si="72"/>
        <v>-275.10326676465274</v>
      </c>
      <c r="AV162" s="85">
        <f t="shared" si="73"/>
        <v>-9.5266033585502119E-2</v>
      </c>
      <c r="AW162" s="105">
        <f t="shared" si="74"/>
        <v>-144.54160967365851</v>
      </c>
      <c r="AX162" s="85">
        <f t="shared" si="75"/>
        <v>-4.7888435732140522E-2</v>
      </c>
      <c r="AY162" s="84">
        <f t="shared" si="76"/>
        <v>-509.81328402108875</v>
      </c>
      <c r="AZ162" s="85">
        <f t="shared" si="77"/>
        <v>-0.16975314928765334</v>
      </c>
      <c r="BA162" s="105">
        <f t="shared" si="78"/>
        <v>-908.15016847158449</v>
      </c>
      <c r="BB162" s="85">
        <f t="shared" si="79"/>
        <v>-0.34862804878048759</v>
      </c>
      <c r="BC162" s="84">
        <f t="shared" si="80"/>
        <v>-689.08215343401525</v>
      </c>
      <c r="BD162" s="85">
        <f t="shared" si="81"/>
        <v>-0.23971815274266586</v>
      </c>
      <c r="BE162" s="105">
        <f t="shared" si="82"/>
        <v>-698.55766720589281</v>
      </c>
      <c r="BF162" s="85">
        <f t="shared" si="83"/>
        <v>-0.24381820693465961</v>
      </c>
    </row>
    <row r="163" spans="2:58" s="40" customFormat="1" ht="16.5" customHeight="1">
      <c r="B163" s="63" t="s">
        <v>22</v>
      </c>
      <c r="C163" s="64" t="s">
        <v>38</v>
      </c>
      <c r="D163" s="66" t="s">
        <v>60</v>
      </c>
      <c r="E163" s="78" t="s">
        <v>315</v>
      </c>
      <c r="F163" s="79" t="s">
        <v>316</v>
      </c>
      <c r="G163" s="102">
        <v>17345</v>
      </c>
      <c r="H163" s="103">
        <f>VLOOKUP($E163,'Population All (2014)'!$D$11:$H$187,H$10,0)</f>
        <v>738512</v>
      </c>
      <c r="I163" s="104">
        <f t="shared" si="56"/>
        <v>2348.6415928244905</v>
      </c>
      <c r="J163" s="102">
        <v>16706</v>
      </c>
      <c r="K163" s="103">
        <f>VLOOKUP($E163,'Population All (2014)'!$D$11:$H$187,K$10,0)</f>
        <v>738512</v>
      </c>
      <c r="L163" s="104">
        <f t="shared" si="57"/>
        <v>2262.116255389215</v>
      </c>
      <c r="M163" s="102">
        <v>17636</v>
      </c>
      <c r="N163" s="103">
        <f>VLOOKUP($E163,'Population All (2014)'!$D$11:$H$187,N$10,0)</f>
        <v>738512</v>
      </c>
      <c r="O163" s="104">
        <f t="shared" si="58"/>
        <v>2388.0451502480664</v>
      </c>
      <c r="P163" s="102">
        <v>17772</v>
      </c>
      <c r="Q163" s="103">
        <f>VLOOKUP($E163,'Population All (2014)'!$D$11:$H$187,Q$10,0)</f>
        <v>741492.19900000002</v>
      </c>
      <c r="R163" s="104">
        <f t="shared" si="59"/>
        <v>2396.7885331724169</v>
      </c>
      <c r="S163" s="102">
        <v>17011</v>
      </c>
      <c r="T163" s="103">
        <f>VLOOKUP($E163,'Population All (2014)'!$D$11:$H$187,T$10,0)</f>
        <v>741492.19900000002</v>
      </c>
      <c r="U163" s="104">
        <f t="shared" si="60"/>
        <v>2294.1576489869449</v>
      </c>
      <c r="V163" s="102">
        <v>16202</v>
      </c>
      <c r="W163" s="103">
        <f>VLOOKUP($E163,'Population All (2014)'!$D$11:$H$187,W$10,0)</f>
        <v>741492.19900000002</v>
      </c>
      <c r="X163" s="104">
        <f t="shared" si="61"/>
        <v>2185.0533318962134</v>
      </c>
      <c r="Y163" s="102">
        <v>16967</v>
      </c>
      <c r="Z163" s="103">
        <f>VLOOKUP($E163,'Population All (2014)'!$D$11:$H$187,Z$10,0)</f>
        <v>741492.19900000002</v>
      </c>
      <c r="AA163" s="104">
        <f t="shared" si="62"/>
        <v>2288.2236688237899</v>
      </c>
      <c r="AB163" s="102">
        <v>17772</v>
      </c>
      <c r="AC163" s="103">
        <f>VLOOKUP($E163,'Population All (2014)'!$D$11:$H$187,AC$10,0)</f>
        <v>744833.94400000002</v>
      </c>
      <c r="AD163" s="104">
        <f t="shared" si="63"/>
        <v>2386.0351885359296</v>
      </c>
      <c r="AE163" s="102">
        <v>17414</v>
      </c>
      <c r="AF163" s="103">
        <f>VLOOKUP($E163,'Population All (2014)'!$D$11:$H$187,AF$10,0)</f>
        <v>741492.19900000002</v>
      </c>
      <c r="AG163" s="104">
        <f t="shared" si="64"/>
        <v>2348.5075127540217</v>
      </c>
      <c r="AH163" s="102">
        <v>17377</v>
      </c>
      <c r="AI163" s="103">
        <f>VLOOKUP($E163,'Population All (2014)'!$D$11:$H$187,AI$10,0)</f>
        <v>741492.19900000002</v>
      </c>
      <c r="AJ163" s="104">
        <f t="shared" si="65"/>
        <v>2343.5175748895504</v>
      </c>
      <c r="AK163" s="102">
        <v>18963</v>
      </c>
      <c r="AL163" s="103">
        <f>VLOOKUP($E163,'Population All (2014)'!$D$11:$H$187,AL$10,0)</f>
        <v>741492.19900000002</v>
      </c>
      <c r="AM163" s="104">
        <f t="shared" si="66"/>
        <v>2557.410587134174</v>
      </c>
      <c r="AN163" s="102">
        <v>19754</v>
      </c>
      <c r="AO163" s="103">
        <f>VLOOKUP($E163,'Population All (2014)'!$D$11:$H$187,AO$10,0)</f>
        <v>744833.94400000002</v>
      </c>
      <c r="AP163" s="104">
        <f t="shared" si="67"/>
        <v>2652.1347689814738</v>
      </c>
      <c r="AQ163" s="84">
        <f t="shared" si="68"/>
        <v>0.13408007046882631</v>
      </c>
      <c r="AR163" s="85">
        <f t="shared" si="69"/>
        <v>5.7088348804885467E-5</v>
      </c>
      <c r="AS163" s="105">
        <f t="shared" si="70"/>
        <v>-54.34986376707684</v>
      </c>
      <c r="AT163" s="85">
        <f t="shared" si="71"/>
        <v>-2.3690553171477415E-2</v>
      </c>
      <c r="AU163" s="84">
        <f t="shared" si="72"/>
        <v>-81.401319500335376</v>
      </c>
      <c r="AV163" s="85">
        <f t="shared" si="73"/>
        <v>-3.5984587134461676E-2</v>
      </c>
      <c r="AW163" s="105">
        <f t="shared" si="74"/>
        <v>-158.46424299333694</v>
      </c>
      <c r="AX163" s="85">
        <f t="shared" si="75"/>
        <v>-7.2521910875200435E-2</v>
      </c>
      <c r="AY163" s="84">
        <f t="shared" si="76"/>
        <v>-169.36543688610755</v>
      </c>
      <c r="AZ163" s="85">
        <f t="shared" si="77"/>
        <v>-7.0922208848737275E-2</v>
      </c>
      <c r="BA163" s="105">
        <f t="shared" si="78"/>
        <v>-269.18691831038404</v>
      </c>
      <c r="BB163" s="85">
        <f t="shared" si="79"/>
        <v>-0.11764012494842933</v>
      </c>
      <c r="BC163" s="84">
        <f t="shared" si="80"/>
        <v>-255.34623580905691</v>
      </c>
      <c r="BD163" s="85">
        <f t="shared" si="81"/>
        <v>-0.1065368230342281</v>
      </c>
      <c r="BE163" s="105">
        <f t="shared" si="82"/>
        <v>-266.09958044554423</v>
      </c>
      <c r="BF163" s="85">
        <f t="shared" si="83"/>
        <v>-0.11152374521719557</v>
      </c>
    </row>
    <row r="164" spans="2:58" s="40" customFormat="1" ht="16.5" customHeight="1">
      <c r="B164" s="63" t="s">
        <v>20</v>
      </c>
      <c r="C164" s="64" t="s">
        <v>28</v>
      </c>
      <c r="D164" s="66" t="s">
        <v>50</v>
      </c>
      <c r="E164" s="78" t="s">
        <v>317</v>
      </c>
      <c r="F164" s="79" t="s">
        <v>318</v>
      </c>
      <c r="G164" s="102">
        <v>7901</v>
      </c>
      <c r="H164" s="103">
        <f>VLOOKUP($E164,'Population All (2014)'!$D$11:$H$187,H$10,0)</f>
        <v>276889</v>
      </c>
      <c r="I164" s="104">
        <f t="shared" si="56"/>
        <v>2853.4900266893951</v>
      </c>
      <c r="J164" s="102">
        <v>7927</v>
      </c>
      <c r="K164" s="103">
        <f>VLOOKUP($E164,'Population All (2014)'!$D$11:$H$187,K$10,0)</f>
        <v>276889</v>
      </c>
      <c r="L164" s="104">
        <f t="shared" si="57"/>
        <v>2862.8800710754131</v>
      </c>
      <c r="M164" s="102">
        <v>8004</v>
      </c>
      <c r="N164" s="103">
        <f>VLOOKUP($E164,'Population All (2014)'!$D$11:$H$187,N$10,0)</f>
        <v>276889</v>
      </c>
      <c r="O164" s="104">
        <f t="shared" si="58"/>
        <v>2890.6890486801567</v>
      </c>
      <c r="P164" s="102">
        <v>8140</v>
      </c>
      <c r="Q164" s="103">
        <f>VLOOKUP($E164,'Population All (2014)'!$D$11:$H$187,Q$10,0)</f>
        <v>277406.245</v>
      </c>
      <c r="R164" s="104">
        <f t="shared" si="59"/>
        <v>2934.3247121203058</v>
      </c>
      <c r="S164" s="102">
        <v>7838</v>
      </c>
      <c r="T164" s="103">
        <f>VLOOKUP($E164,'Population All (2014)'!$D$11:$H$187,T$10,0)</f>
        <v>277406.245</v>
      </c>
      <c r="U164" s="104">
        <f t="shared" si="60"/>
        <v>2825.4591024077345</v>
      </c>
      <c r="V164" s="102">
        <v>7864</v>
      </c>
      <c r="W164" s="103">
        <f>VLOOKUP($E164,'Population All (2014)'!$D$11:$H$187,W$10,0)</f>
        <v>277406.245</v>
      </c>
      <c r="X164" s="104">
        <f t="shared" si="61"/>
        <v>2834.8316383432539</v>
      </c>
      <c r="Y164" s="102">
        <v>7940</v>
      </c>
      <c r="Z164" s="103">
        <f>VLOOKUP($E164,'Population All (2014)'!$D$11:$H$187,Z$10,0)</f>
        <v>277406.245</v>
      </c>
      <c r="AA164" s="104">
        <f t="shared" si="62"/>
        <v>2862.2282818470799</v>
      </c>
      <c r="AB164" s="102">
        <v>8140</v>
      </c>
      <c r="AC164" s="103">
        <f>VLOOKUP($E164,'Population All (2014)'!$D$11:$H$187,AC$10,0)</f>
        <v>277946.15700000001</v>
      </c>
      <c r="AD164" s="104">
        <f t="shared" si="63"/>
        <v>2928.624769580822</v>
      </c>
      <c r="AE164" s="102">
        <v>8016</v>
      </c>
      <c r="AF164" s="103">
        <f>VLOOKUP($E164,'Population All (2014)'!$D$11:$H$187,AF$10,0)</f>
        <v>277406.245</v>
      </c>
      <c r="AG164" s="104">
        <f t="shared" si="64"/>
        <v>2889.6249253509054</v>
      </c>
      <c r="AH164" s="102">
        <v>8030</v>
      </c>
      <c r="AI164" s="103">
        <f>VLOOKUP($E164,'Population All (2014)'!$D$11:$H$187,AI$10,0)</f>
        <v>277406.245</v>
      </c>
      <c r="AJ164" s="104">
        <f t="shared" si="65"/>
        <v>2894.6716754700315</v>
      </c>
      <c r="AK164" s="102">
        <v>8310</v>
      </c>
      <c r="AL164" s="103">
        <f>VLOOKUP($E164,'Population All (2014)'!$D$11:$H$187,AL$10,0)</f>
        <v>277406.245</v>
      </c>
      <c r="AM164" s="104">
        <f t="shared" si="66"/>
        <v>2995.6066778525478</v>
      </c>
      <c r="AN164" s="102">
        <v>8387</v>
      </c>
      <c r="AO164" s="103">
        <f>VLOOKUP($E164,'Population All (2014)'!$D$11:$H$187,AO$10,0)</f>
        <v>277946.15700000001</v>
      </c>
      <c r="AP164" s="104">
        <f t="shared" si="67"/>
        <v>3017.4909020238765</v>
      </c>
      <c r="AQ164" s="84">
        <f t="shared" si="68"/>
        <v>-36.134898661510306</v>
      </c>
      <c r="AR164" s="85">
        <f t="shared" si="69"/>
        <v>-1.2663404575986493E-2</v>
      </c>
      <c r="AS164" s="105">
        <f t="shared" si="70"/>
        <v>-64.165822943170951</v>
      </c>
      <c r="AT164" s="85">
        <f t="shared" si="71"/>
        <v>-2.270987496810398E-2</v>
      </c>
      <c r="AU164" s="84">
        <f t="shared" si="72"/>
        <v>-31.791604394618389</v>
      </c>
      <c r="AV164" s="85">
        <f t="shared" si="73"/>
        <v>-1.1104762897970848E-2</v>
      </c>
      <c r="AW164" s="105">
        <f t="shared" si="74"/>
        <v>-59.840037126777588</v>
      </c>
      <c r="AX164" s="85">
        <f t="shared" si="75"/>
        <v>-2.1108850457782245E-2</v>
      </c>
      <c r="AY164" s="84">
        <f t="shared" si="76"/>
        <v>-104.91762917239112</v>
      </c>
      <c r="AZ164" s="85">
        <f t="shared" si="77"/>
        <v>-3.629502426775888E-2</v>
      </c>
      <c r="BA164" s="105">
        <f t="shared" si="78"/>
        <v>-133.37839600546795</v>
      </c>
      <c r="BB164" s="85">
        <f t="shared" si="79"/>
        <v>-4.659949622166229E-2</v>
      </c>
      <c r="BC164" s="84">
        <f t="shared" si="80"/>
        <v>-83.166189903570739</v>
      </c>
      <c r="BD164" s="85">
        <f t="shared" si="81"/>
        <v>-2.8342531267944067E-2</v>
      </c>
      <c r="BE164" s="105">
        <f t="shared" si="82"/>
        <v>-88.866132443054539</v>
      </c>
      <c r="BF164" s="85">
        <f t="shared" si="83"/>
        <v>-3.0343980343980382E-2</v>
      </c>
    </row>
    <row r="165" spans="2:58" s="40" customFormat="1" ht="16.5" customHeight="1">
      <c r="B165" s="63" t="s">
        <v>26</v>
      </c>
      <c r="C165" s="64" t="s">
        <v>42</v>
      </c>
      <c r="D165" s="66" t="s">
        <v>64</v>
      </c>
      <c r="E165" s="78" t="s">
        <v>319</v>
      </c>
      <c r="F165" s="79" t="s">
        <v>320</v>
      </c>
      <c r="G165" s="102">
        <v>25113</v>
      </c>
      <c r="H165" s="103">
        <f>VLOOKUP($E165,'Population All (2014)'!$D$11:$H$187,H$10,0)</f>
        <v>1161256</v>
      </c>
      <c r="I165" s="104">
        <f t="shared" si="56"/>
        <v>2162.5722493575918</v>
      </c>
      <c r="J165" s="102">
        <v>25369</v>
      </c>
      <c r="K165" s="103">
        <f>VLOOKUP($E165,'Population All (2014)'!$D$11:$H$187,K$10,0)</f>
        <v>1161256</v>
      </c>
      <c r="L165" s="104">
        <f t="shared" si="57"/>
        <v>2184.6173453570964</v>
      </c>
      <c r="M165" s="102">
        <v>26489.299414887962</v>
      </c>
      <c r="N165" s="103">
        <f>VLOOKUP($E165,'Population All (2014)'!$D$11:$H$187,N$10,0)</f>
        <v>1161256</v>
      </c>
      <c r="O165" s="104">
        <f t="shared" si="58"/>
        <v>2281.0904240656637</v>
      </c>
      <c r="P165" s="102">
        <v>24925.488344272533</v>
      </c>
      <c r="Q165" s="103">
        <f>VLOOKUP($E165,'Population All (2014)'!$D$11:$H$187,Q$10,0)</f>
        <v>1171837.9620000001</v>
      </c>
      <c r="R165" s="104">
        <f t="shared" si="59"/>
        <v>2127.0422321642222</v>
      </c>
      <c r="S165" s="102">
        <v>24861.669223001627</v>
      </c>
      <c r="T165" s="103">
        <f>VLOOKUP($E165,'Population All (2014)'!$D$11:$H$187,T$10,0)</f>
        <v>1171837.9620000001</v>
      </c>
      <c r="U165" s="104">
        <f t="shared" si="60"/>
        <v>2121.5961616885752</v>
      </c>
      <c r="V165" s="102">
        <v>25115.095365817309</v>
      </c>
      <c r="W165" s="103">
        <f>VLOOKUP($E165,'Population All (2014)'!$D$11:$H$187,W$10,0)</f>
        <v>1171837.9620000001</v>
      </c>
      <c r="X165" s="104">
        <f t="shared" si="61"/>
        <v>2143.2225427270555</v>
      </c>
      <c r="Y165" s="102">
        <v>26224.406420739087</v>
      </c>
      <c r="Z165" s="103">
        <f>VLOOKUP($E165,'Population All (2014)'!$D$11:$H$187,Z$10,0)</f>
        <v>1171837.9620000001</v>
      </c>
      <c r="AA165" s="104">
        <f t="shared" si="62"/>
        <v>2237.886744681095</v>
      </c>
      <c r="AB165" s="102">
        <v>24676</v>
      </c>
      <c r="AC165" s="103">
        <f>VLOOKUP($E165,'Population All (2014)'!$D$11:$H$187,AC$10,0)</f>
        <v>1182135.7240000002</v>
      </c>
      <c r="AD165" s="104">
        <f t="shared" si="63"/>
        <v>2087.4083659787948</v>
      </c>
      <c r="AE165" s="102">
        <v>26153</v>
      </c>
      <c r="AF165" s="103">
        <f>VLOOKUP($E165,'Population All (2014)'!$D$11:$H$187,AF$10,0)</f>
        <v>1171837.9620000001</v>
      </c>
      <c r="AG165" s="104">
        <f t="shared" si="64"/>
        <v>2231.7932041870476</v>
      </c>
      <c r="AH165" s="102">
        <v>25236</v>
      </c>
      <c r="AI165" s="103">
        <f>VLOOKUP($E165,'Population All (2014)'!$D$11:$H$187,AI$10,0)</f>
        <v>1171837.9620000001</v>
      </c>
      <c r="AJ165" s="104">
        <f t="shared" si="65"/>
        <v>2153.5400642704217</v>
      </c>
      <c r="AK165" s="102">
        <v>25821</v>
      </c>
      <c r="AL165" s="103">
        <f>VLOOKUP($E165,'Population All (2014)'!$D$11:$H$187,AL$10,0)</f>
        <v>1171837.9620000001</v>
      </c>
      <c r="AM165" s="104">
        <f t="shared" si="66"/>
        <v>2203.4616420798284</v>
      </c>
      <c r="AN165" s="102">
        <v>25917</v>
      </c>
      <c r="AO165" s="103">
        <f>VLOOKUP($E165,'Population All (2014)'!$D$11:$H$187,AO$10,0)</f>
        <v>1182135.7240000002</v>
      </c>
      <c r="AP165" s="104">
        <f t="shared" si="67"/>
        <v>2192.3878513970026</v>
      </c>
      <c r="AQ165" s="84">
        <f t="shared" si="68"/>
        <v>-69.220954829455877</v>
      </c>
      <c r="AR165" s="85">
        <f t="shared" si="69"/>
        <v>-3.2008620683086297E-2</v>
      </c>
      <c r="AS165" s="105">
        <f t="shared" si="70"/>
        <v>-110.19704249847246</v>
      </c>
      <c r="AT165" s="85">
        <f t="shared" si="71"/>
        <v>-5.1940630591434889E-2</v>
      </c>
      <c r="AU165" s="84">
        <f t="shared" si="72"/>
        <v>31.077281086674702</v>
      </c>
      <c r="AV165" s="85">
        <f t="shared" si="73"/>
        <v>1.4225503222668419E-2</v>
      </c>
      <c r="AW165" s="105">
        <f t="shared" si="74"/>
        <v>-10.317521543366183</v>
      </c>
      <c r="AX165" s="85">
        <f t="shared" si="75"/>
        <v>-4.8140225000797522E-3</v>
      </c>
      <c r="AY165" s="84">
        <f t="shared" si="76"/>
        <v>77.628781985835303</v>
      </c>
      <c r="AZ165" s="85">
        <f t="shared" si="77"/>
        <v>3.403143565324996E-2</v>
      </c>
      <c r="BA165" s="105">
        <f t="shared" si="78"/>
        <v>34.425102601266644</v>
      </c>
      <c r="BB165" s="85">
        <f t="shared" si="79"/>
        <v>1.5382861837439551E-2</v>
      </c>
      <c r="BC165" s="84">
        <f t="shared" si="80"/>
        <v>-65.345619232780336</v>
      </c>
      <c r="BD165" s="85">
        <f t="shared" si="81"/>
        <v>-3.0721354867642894E-2</v>
      </c>
      <c r="BE165" s="105">
        <f t="shared" si="82"/>
        <v>-104.97948541820779</v>
      </c>
      <c r="BF165" s="85">
        <f t="shared" si="83"/>
        <v>-5.0291781488085802E-2</v>
      </c>
    </row>
    <row r="166" spans="2:58" s="40" customFormat="1" ht="16.5" customHeight="1">
      <c r="B166" s="63" t="s">
        <v>24</v>
      </c>
      <c r="C166" s="64" t="s">
        <v>40</v>
      </c>
      <c r="D166" s="66" t="s">
        <v>70</v>
      </c>
      <c r="E166" s="78" t="s">
        <v>321</v>
      </c>
      <c r="F166" s="79" t="s">
        <v>322</v>
      </c>
      <c r="G166" s="102">
        <v>4711</v>
      </c>
      <c r="H166" s="103">
        <f>VLOOKUP($E166,'Population All (2014)'!$D$11:$H$187,H$10,0)</f>
        <v>198134</v>
      </c>
      <c r="I166" s="104">
        <f t="shared" si="56"/>
        <v>2377.6837897584464</v>
      </c>
      <c r="J166" s="102">
        <v>5021</v>
      </c>
      <c r="K166" s="103">
        <f>VLOOKUP($E166,'Population All (2014)'!$D$11:$H$187,K$10,0)</f>
        <v>198134</v>
      </c>
      <c r="L166" s="104">
        <f t="shared" si="57"/>
        <v>2534.1435594092886</v>
      </c>
      <c r="M166" s="102">
        <v>4934</v>
      </c>
      <c r="N166" s="103">
        <f>VLOOKUP($E166,'Population All (2014)'!$D$11:$H$187,N$10,0)</f>
        <v>198134</v>
      </c>
      <c r="O166" s="104">
        <f t="shared" si="58"/>
        <v>2490.2338821201815</v>
      </c>
      <c r="P166" s="102">
        <v>4559</v>
      </c>
      <c r="Q166" s="103">
        <f>VLOOKUP($E166,'Population All (2014)'!$D$11:$H$187,Q$10,0)</f>
        <v>200570.541</v>
      </c>
      <c r="R166" s="104">
        <f t="shared" si="59"/>
        <v>2273.0157565861082</v>
      </c>
      <c r="S166" s="102">
        <v>4551</v>
      </c>
      <c r="T166" s="103">
        <f>VLOOKUP($E166,'Population All (2014)'!$D$11:$H$187,T$10,0)</f>
        <v>200570.541</v>
      </c>
      <c r="U166" s="104">
        <f t="shared" si="60"/>
        <v>2269.0271349470008</v>
      </c>
      <c r="V166" s="102">
        <v>4859</v>
      </c>
      <c r="W166" s="103">
        <f>VLOOKUP($E166,'Population All (2014)'!$D$11:$H$187,W$10,0)</f>
        <v>200570.541</v>
      </c>
      <c r="X166" s="104">
        <f t="shared" si="61"/>
        <v>2422.5890680526209</v>
      </c>
      <c r="Y166" s="102">
        <v>4760</v>
      </c>
      <c r="Z166" s="103">
        <f>VLOOKUP($E166,'Population All (2014)'!$D$11:$H$187,Z$10,0)</f>
        <v>200570.541</v>
      </c>
      <c r="AA166" s="104">
        <f t="shared" si="62"/>
        <v>2373.2298752686715</v>
      </c>
      <c r="AB166" s="102">
        <v>4760</v>
      </c>
      <c r="AC166" s="103">
        <f>VLOOKUP($E166,'Population All (2014)'!$D$11:$H$187,AC$10,0)</f>
        <v>203067.421</v>
      </c>
      <c r="AD166" s="104">
        <f t="shared" si="63"/>
        <v>2344.0490732385874</v>
      </c>
      <c r="AE166" s="102">
        <v>4576</v>
      </c>
      <c r="AF166" s="103">
        <f>VLOOKUP($E166,'Population All (2014)'!$D$11:$H$187,AF$10,0)</f>
        <v>200570.541</v>
      </c>
      <c r="AG166" s="104">
        <f t="shared" si="64"/>
        <v>2281.4915775692107</v>
      </c>
      <c r="AH166" s="102">
        <v>4641</v>
      </c>
      <c r="AI166" s="103">
        <f>VLOOKUP($E166,'Population All (2014)'!$D$11:$H$187,AI$10,0)</f>
        <v>200570.541</v>
      </c>
      <c r="AJ166" s="104">
        <f t="shared" si="65"/>
        <v>2313.899128386955</v>
      </c>
      <c r="AK166" s="102">
        <v>4793</v>
      </c>
      <c r="AL166" s="103">
        <f>VLOOKUP($E166,'Population All (2014)'!$D$11:$H$187,AL$10,0)</f>
        <v>200570.541</v>
      </c>
      <c r="AM166" s="104">
        <f t="shared" si="66"/>
        <v>2389.6829395299883</v>
      </c>
      <c r="AN166" s="102">
        <v>5009</v>
      </c>
      <c r="AO166" s="103">
        <f>VLOOKUP($E166,'Population All (2014)'!$D$11:$H$187,AO$10,0)</f>
        <v>203067.421</v>
      </c>
      <c r="AP166" s="104">
        <f t="shared" si="67"/>
        <v>2466.6684470277487</v>
      </c>
      <c r="AQ166" s="84">
        <f t="shared" si="68"/>
        <v>96.192212189235761</v>
      </c>
      <c r="AR166" s="85">
        <f t="shared" si="69"/>
        <v>4.0456267819787811E-2</v>
      </c>
      <c r="AS166" s="105">
        <f t="shared" si="70"/>
        <v>-12.464442622209845</v>
      </c>
      <c r="AT166" s="85">
        <f t="shared" si="71"/>
        <v>-5.4932981762251974E-3</v>
      </c>
      <c r="AU166" s="84">
        <f t="shared" si="72"/>
        <v>220.24443102233363</v>
      </c>
      <c r="AV166" s="85">
        <f t="shared" si="73"/>
        <v>8.6910794853971421E-2</v>
      </c>
      <c r="AW166" s="105">
        <f t="shared" si="74"/>
        <v>108.68993966566586</v>
      </c>
      <c r="AX166" s="85">
        <f t="shared" si="75"/>
        <v>4.4865198600535013E-2</v>
      </c>
      <c r="AY166" s="84">
        <f t="shared" si="76"/>
        <v>100.55094259019324</v>
      </c>
      <c r="AZ166" s="85">
        <f t="shared" si="77"/>
        <v>4.0378111996686963E-2</v>
      </c>
      <c r="BA166" s="105">
        <f t="shared" si="78"/>
        <v>-16.45306426131674</v>
      </c>
      <c r="BB166" s="85">
        <f t="shared" si="79"/>
        <v>-6.9327731092438324E-3</v>
      </c>
      <c r="BC166" s="84">
        <f t="shared" si="80"/>
        <v>-193.65269044164052</v>
      </c>
      <c r="BD166" s="85">
        <f t="shared" si="81"/>
        <v>-8.5196369572242525E-2</v>
      </c>
      <c r="BE166" s="105">
        <f t="shared" si="82"/>
        <v>-122.61937378916127</v>
      </c>
      <c r="BF166" s="85">
        <f t="shared" si="83"/>
        <v>-5.2310924369747845E-2</v>
      </c>
    </row>
    <row r="167" spans="2:58" s="40" customFormat="1" ht="16.5" customHeight="1">
      <c r="B167" s="63" t="s">
        <v>26</v>
      </c>
      <c r="C167" s="64" t="s">
        <v>44</v>
      </c>
      <c r="D167" s="66" t="s">
        <v>66</v>
      </c>
      <c r="E167" s="78" t="s">
        <v>323</v>
      </c>
      <c r="F167" s="79" t="s">
        <v>324</v>
      </c>
      <c r="G167" s="102">
        <v>6022</v>
      </c>
      <c r="H167" s="103">
        <f>VLOOKUP($E167,'Population All (2014)'!$D$11:$H$187,H$10,0)</f>
        <v>215799</v>
      </c>
      <c r="I167" s="104">
        <f t="shared" si="56"/>
        <v>2790.5597338263847</v>
      </c>
      <c r="J167" s="102">
        <v>6386</v>
      </c>
      <c r="K167" s="103">
        <f>VLOOKUP($E167,'Population All (2014)'!$D$11:$H$187,K$10,0)</f>
        <v>215799</v>
      </c>
      <c r="L167" s="104">
        <f t="shared" si="57"/>
        <v>2959.2352142502978</v>
      </c>
      <c r="M167" s="102">
        <v>6250</v>
      </c>
      <c r="N167" s="103">
        <f>VLOOKUP($E167,'Population All (2014)'!$D$11:$H$187,N$10,0)</f>
        <v>215799</v>
      </c>
      <c r="O167" s="104">
        <f t="shared" si="58"/>
        <v>2896.2136061798246</v>
      </c>
      <c r="P167" s="102">
        <v>5854</v>
      </c>
      <c r="Q167" s="103">
        <f>VLOOKUP($E167,'Population All (2014)'!$D$11:$H$187,Q$10,0)</f>
        <v>217801.18799999999</v>
      </c>
      <c r="R167" s="104">
        <f t="shared" si="59"/>
        <v>2687.7722999380521</v>
      </c>
      <c r="S167" s="102">
        <v>5826</v>
      </c>
      <c r="T167" s="103">
        <f>VLOOKUP($E167,'Population All (2014)'!$D$11:$H$187,T$10,0)</f>
        <v>217801.18799999999</v>
      </c>
      <c r="U167" s="104">
        <f t="shared" si="60"/>
        <v>2674.9165390227349</v>
      </c>
      <c r="V167" s="102">
        <v>6169</v>
      </c>
      <c r="W167" s="103">
        <f>VLOOKUP($E167,'Population All (2014)'!$D$11:$H$187,W$10,0)</f>
        <v>217801.18799999999</v>
      </c>
      <c r="X167" s="104">
        <f t="shared" si="61"/>
        <v>2832.3996102353676</v>
      </c>
      <c r="Y167" s="102">
        <v>5955</v>
      </c>
      <c r="Z167" s="103">
        <f>VLOOKUP($E167,'Population All (2014)'!$D$11:$H$187,Z$10,0)</f>
        <v>217801.18799999999</v>
      </c>
      <c r="AA167" s="104">
        <f t="shared" si="62"/>
        <v>2734.1448660968736</v>
      </c>
      <c r="AB167" s="102">
        <v>6007</v>
      </c>
      <c r="AC167" s="103">
        <f>VLOOKUP($E167,'Population All (2014)'!$D$11:$H$187,AC$10,0)</f>
        <v>219761.26199999999</v>
      </c>
      <c r="AD167" s="104">
        <f t="shared" si="63"/>
        <v>2733.4207791362251</v>
      </c>
      <c r="AE167" s="102">
        <v>6077</v>
      </c>
      <c r="AF167" s="103">
        <f>VLOOKUP($E167,'Population All (2014)'!$D$11:$H$187,AF$10,0)</f>
        <v>217801.18799999999</v>
      </c>
      <c r="AG167" s="104">
        <f t="shared" si="64"/>
        <v>2790.1592529421832</v>
      </c>
      <c r="AH167" s="102">
        <v>6187</v>
      </c>
      <c r="AI167" s="103">
        <f>VLOOKUP($E167,'Population All (2014)'!$D$11:$H$187,AI$10,0)</f>
        <v>217801.18799999999</v>
      </c>
      <c r="AJ167" s="104">
        <f t="shared" si="65"/>
        <v>2840.6640279666426</v>
      </c>
      <c r="AK167" s="102">
        <v>6178</v>
      </c>
      <c r="AL167" s="103">
        <f>VLOOKUP($E167,'Population All (2014)'!$D$11:$H$187,AL$10,0)</f>
        <v>217801.18799999999</v>
      </c>
      <c r="AM167" s="104">
        <f t="shared" si="66"/>
        <v>2836.5318191010051</v>
      </c>
      <c r="AN167" s="102">
        <v>6326</v>
      </c>
      <c r="AO167" s="103">
        <f>VLOOKUP($E167,'Population All (2014)'!$D$11:$H$187,AO$10,0)</f>
        <v>219761.26199999999</v>
      </c>
      <c r="AP167" s="104">
        <f t="shared" si="67"/>
        <v>2878.5783001191539</v>
      </c>
      <c r="AQ167" s="84">
        <f t="shared" si="68"/>
        <v>0.40048088420144268</v>
      </c>
      <c r="AR167" s="85">
        <f t="shared" si="69"/>
        <v>1.435127438222968E-4</v>
      </c>
      <c r="AS167" s="105">
        <f t="shared" si="70"/>
        <v>-115.24271391944831</v>
      </c>
      <c r="AT167" s="85">
        <f t="shared" si="71"/>
        <v>-4.3082732578098137E-2</v>
      </c>
      <c r="AU167" s="84">
        <f t="shared" si="72"/>
        <v>118.57118628365515</v>
      </c>
      <c r="AV167" s="85">
        <f t="shared" si="73"/>
        <v>4.0068185763899936E-2</v>
      </c>
      <c r="AW167" s="105">
        <f t="shared" si="74"/>
        <v>-8.2644177312749889</v>
      </c>
      <c r="AX167" s="85">
        <f t="shared" si="75"/>
        <v>-2.9178148808558231E-3</v>
      </c>
      <c r="AY167" s="84">
        <f t="shared" si="76"/>
        <v>59.681787078819525</v>
      </c>
      <c r="AZ167" s="85">
        <f t="shared" si="77"/>
        <v>2.060683195171548E-2</v>
      </c>
      <c r="BA167" s="105">
        <f t="shared" si="78"/>
        <v>-102.38695300413156</v>
      </c>
      <c r="BB167" s="85">
        <f t="shared" si="79"/>
        <v>-3.7447523089840506E-2</v>
      </c>
      <c r="BC167" s="84">
        <f t="shared" si="80"/>
        <v>-190.80600018110181</v>
      </c>
      <c r="BD167" s="85">
        <f t="shared" si="81"/>
        <v>-7.0990388652156108E-2</v>
      </c>
      <c r="BE167" s="105">
        <f t="shared" si="82"/>
        <v>-145.15752098292887</v>
      </c>
      <c r="BF167" s="85">
        <f t="shared" si="83"/>
        <v>-5.3104711170301189E-2</v>
      </c>
    </row>
    <row r="168" spans="2:58" s="40" customFormat="1" ht="16.5" customHeight="1">
      <c r="B168" s="63" t="s">
        <v>20</v>
      </c>
      <c r="C168" s="64" t="s">
        <v>30</v>
      </c>
      <c r="D168" s="66" t="s">
        <v>48</v>
      </c>
      <c r="E168" s="78" t="s">
        <v>325</v>
      </c>
      <c r="F168" s="79" t="s">
        <v>326</v>
      </c>
      <c r="G168" s="102">
        <v>6525</v>
      </c>
      <c r="H168" s="103">
        <f>VLOOKUP($E168,'Population All (2014)'!$D$11:$H$187,H$10,0)</f>
        <v>220771</v>
      </c>
      <c r="I168" s="104">
        <f t="shared" si="56"/>
        <v>2955.5512272898163</v>
      </c>
      <c r="J168" s="102">
        <v>6574</v>
      </c>
      <c r="K168" s="103">
        <f>VLOOKUP($E168,'Population All (2014)'!$D$11:$H$187,K$10,0)</f>
        <v>220771</v>
      </c>
      <c r="L168" s="104">
        <f t="shared" si="57"/>
        <v>2977.7461713721459</v>
      </c>
      <c r="M168" s="102">
        <v>6870</v>
      </c>
      <c r="N168" s="103">
        <f>VLOOKUP($E168,'Population All (2014)'!$D$11:$H$187,N$10,0)</f>
        <v>220771</v>
      </c>
      <c r="O168" s="104">
        <f t="shared" si="58"/>
        <v>3111.8217519511168</v>
      </c>
      <c r="P168" s="102">
        <v>6395</v>
      </c>
      <c r="Q168" s="103">
        <f>VLOOKUP($E168,'Population All (2014)'!$D$11:$H$187,Q$10,0)</f>
        <v>221402.63399999999</v>
      </c>
      <c r="R168" s="104">
        <f t="shared" si="59"/>
        <v>2888.4028543219588</v>
      </c>
      <c r="S168" s="102">
        <v>6346</v>
      </c>
      <c r="T168" s="103">
        <f>VLOOKUP($E168,'Population All (2014)'!$D$11:$H$187,T$10,0)</f>
        <v>221402.63399999999</v>
      </c>
      <c r="U168" s="104">
        <f t="shared" si="60"/>
        <v>2866.2712296367713</v>
      </c>
      <c r="V168" s="102">
        <v>6397</v>
      </c>
      <c r="W168" s="103">
        <f>VLOOKUP($E168,'Population All (2014)'!$D$11:$H$187,W$10,0)</f>
        <v>221402.63399999999</v>
      </c>
      <c r="X168" s="104">
        <f t="shared" si="61"/>
        <v>2889.3061859417626</v>
      </c>
      <c r="Y168" s="102">
        <v>6692</v>
      </c>
      <c r="Z168" s="103">
        <f>VLOOKUP($E168,'Population All (2014)'!$D$11:$H$187,Z$10,0)</f>
        <v>221402.63399999999</v>
      </c>
      <c r="AA168" s="104">
        <f t="shared" si="62"/>
        <v>3022.5475998627912</v>
      </c>
      <c r="AB168" s="102">
        <v>6542</v>
      </c>
      <c r="AC168" s="103">
        <f>VLOOKUP($E168,'Population All (2014)'!$D$11:$H$187,AC$10,0)</f>
        <v>222147.071</v>
      </c>
      <c r="AD168" s="104">
        <f t="shared" si="63"/>
        <v>2944.895906370064</v>
      </c>
      <c r="AE168" s="102">
        <v>6582</v>
      </c>
      <c r="AF168" s="103">
        <f>VLOOKUP($E168,'Population All (2014)'!$D$11:$H$187,AF$10,0)</f>
        <v>221402.63399999999</v>
      </c>
      <c r="AG168" s="104">
        <f t="shared" si="64"/>
        <v>2972.8643607735939</v>
      </c>
      <c r="AH168" s="102">
        <v>6507</v>
      </c>
      <c r="AI168" s="103">
        <f>VLOOKUP($E168,'Population All (2014)'!$D$11:$H$187,AI$10,0)</f>
        <v>221402.63399999999</v>
      </c>
      <c r="AJ168" s="104">
        <f t="shared" si="65"/>
        <v>2938.9894250309599</v>
      </c>
      <c r="AK168" s="102">
        <v>6640</v>
      </c>
      <c r="AL168" s="103">
        <f>VLOOKUP($E168,'Population All (2014)'!$D$11:$H$187,AL$10,0)</f>
        <v>221402.63399999999</v>
      </c>
      <c r="AM168" s="104">
        <f t="shared" si="66"/>
        <v>2999.0609777478981</v>
      </c>
      <c r="AN168" s="102">
        <v>6581</v>
      </c>
      <c r="AO168" s="103">
        <f>VLOOKUP($E168,'Population All (2014)'!$D$11:$H$187,AO$10,0)</f>
        <v>222147.071</v>
      </c>
      <c r="AP168" s="104">
        <f t="shared" si="67"/>
        <v>2962.4518434456427</v>
      </c>
      <c r="AQ168" s="84">
        <f t="shared" si="68"/>
        <v>-17.313133483777619</v>
      </c>
      <c r="AR168" s="85">
        <f t="shared" si="69"/>
        <v>-5.85783569708363E-3</v>
      </c>
      <c r="AS168" s="105">
        <f t="shared" si="70"/>
        <v>-106.59313113682265</v>
      </c>
      <c r="AT168" s="85">
        <f t="shared" si="71"/>
        <v>-3.7188780334068625E-2</v>
      </c>
      <c r="AU168" s="84">
        <f t="shared" si="72"/>
        <v>38.756746341186044</v>
      </c>
      <c r="AV168" s="85">
        <f t="shared" si="73"/>
        <v>1.3015463411149961E-2</v>
      </c>
      <c r="AW168" s="105">
        <f t="shared" si="74"/>
        <v>-49.683239089197286</v>
      </c>
      <c r="AX168" s="85">
        <f t="shared" si="75"/>
        <v>-1.7195560418946442E-2</v>
      </c>
      <c r="AY168" s="84">
        <f t="shared" si="76"/>
        <v>112.76077420321872</v>
      </c>
      <c r="AZ168" s="85">
        <f t="shared" si="77"/>
        <v>3.6236257469605238E-2</v>
      </c>
      <c r="BA168" s="105">
        <f t="shared" si="78"/>
        <v>23.48662211489318</v>
      </c>
      <c r="BB168" s="85">
        <f t="shared" si="79"/>
        <v>7.7704722056186502E-3</v>
      </c>
      <c r="BC168" s="84">
        <f t="shared" si="80"/>
        <v>-74.048989123683896</v>
      </c>
      <c r="BD168" s="85">
        <f t="shared" si="81"/>
        <v>-2.5636655570009333E-2</v>
      </c>
      <c r="BE168" s="105">
        <f t="shared" si="82"/>
        <v>-17.55593707557864</v>
      </c>
      <c r="BF168" s="85">
        <f t="shared" si="83"/>
        <v>-5.9614796698258957E-3</v>
      </c>
    </row>
    <row r="169" spans="2:58" s="40" customFormat="1" ht="16.5" customHeight="1">
      <c r="B169" s="63" t="s">
        <v>22</v>
      </c>
      <c r="C169" s="64" t="s">
        <v>36</v>
      </c>
      <c r="D169" s="66" t="s">
        <v>54</v>
      </c>
      <c r="E169" s="78" t="s">
        <v>327</v>
      </c>
      <c r="F169" s="79" t="s">
        <v>328</v>
      </c>
      <c r="G169" s="102">
        <v>4258</v>
      </c>
      <c r="H169" s="103">
        <f>VLOOKUP($E169,'Population All (2014)'!$D$11:$H$187,H$10,0)</f>
        <v>169440</v>
      </c>
      <c r="I169" s="104">
        <f t="shared" si="56"/>
        <v>2512.9839471199243</v>
      </c>
      <c r="J169" s="102">
        <v>4075</v>
      </c>
      <c r="K169" s="103">
        <f>VLOOKUP($E169,'Population All (2014)'!$D$11:$H$187,K$10,0)</f>
        <v>169440</v>
      </c>
      <c r="L169" s="104">
        <f t="shared" si="57"/>
        <v>2404.9811142587346</v>
      </c>
      <c r="M169" s="102">
        <v>4373</v>
      </c>
      <c r="N169" s="103">
        <f>VLOOKUP($E169,'Population All (2014)'!$D$11:$H$187,N$10,0)</f>
        <v>169440</v>
      </c>
      <c r="O169" s="104">
        <f t="shared" si="58"/>
        <v>2580.8545797922566</v>
      </c>
      <c r="P169" s="102">
        <v>4210</v>
      </c>
      <c r="Q169" s="103">
        <f>VLOOKUP($E169,'Population All (2014)'!$D$11:$H$187,Q$10,0)</f>
        <v>170247.041</v>
      </c>
      <c r="R169" s="104">
        <f t="shared" si="59"/>
        <v>2472.8770469496735</v>
      </c>
      <c r="S169" s="102">
        <v>4109</v>
      </c>
      <c r="T169" s="103">
        <f>VLOOKUP($E169,'Population All (2014)'!$D$11:$H$187,T$10,0)</f>
        <v>170247.041</v>
      </c>
      <c r="U169" s="104">
        <f t="shared" si="60"/>
        <v>2413.5514930917361</v>
      </c>
      <c r="V169" s="102">
        <v>3932</v>
      </c>
      <c r="W169" s="103">
        <f>VLOOKUP($E169,'Population All (2014)'!$D$11:$H$187,W$10,0)</f>
        <v>170247.041</v>
      </c>
      <c r="X169" s="104">
        <f t="shared" si="61"/>
        <v>2309.5849284100041</v>
      </c>
      <c r="Y169" s="102">
        <v>4220</v>
      </c>
      <c r="Z169" s="103">
        <f>VLOOKUP($E169,'Population All (2014)'!$D$11:$H$187,Z$10,0)</f>
        <v>170247.041</v>
      </c>
      <c r="AA169" s="104">
        <f t="shared" si="62"/>
        <v>2478.7508641633308</v>
      </c>
      <c r="AB169" s="102">
        <v>4063</v>
      </c>
      <c r="AC169" s="103">
        <f>VLOOKUP($E169,'Population All (2014)'!$D$11:$H$187,AC$10,0)</f>
        <v>171042.56</v>
      </c>
      <c r="AD169" s="104">
        <f t="shared" si="63"/>
        <v>2375.4321731386622</v>
      </c>
      <c r="AE169" s="102">
        <v>4142</v>
      </c>
      <c r="AF169" s="103">
        <f>VLOOKUP($E169,'Population All (2014)'!$D$11:$H$187,AF$10,0)</f>
        <v>170247.041</v>
      </c>
      <c r="AG169" s="104">
        <f t="shared" si="64"/>
        <v>2432.935089896805</v>
      </c>
      <c r="AH169" s="102">
        <v>4142</v>
      </c>
      <c r="AI169" s="103">
        <f>VLOOKUP($E169,'Population All (2014)'!$D$11:$H$187,AI$10,0)</f>
        <v>170247.041</v>
      </c>
      <c r="AJ169" s="104">
        <f t="shared" si="65"/>
        <v>2432.935089896805</v>
      </c>
      <c r="AK169" s="102">
        <v>4582</v>
      </c>
      <c r="AL169" s="103">
        <f>VLOOKUP($E169,'Population All (2014)'!$D$11:$H$187,AL$10,0)</f>
        <v>170247.041</v>
      </c>
      <c r="AM169" s="104">
        <f t="shared" si="66"/>
        <v>2691.3830472977211</v>
      </c>
      <c r="AN169" s="102">
        <v>4343</v>
      </c>
      <c r="AO169" s="103">
        <f>VLOOKUP($E169,'Population All (2014)'!$D$11:$H$187,AO$10,0)</f>
        <v>171042.56</v>
      </c>
      <c r="AP169" s="104">
        <f t="shared" si="67"/>
        <v>2539.1341196015774</v>
      </c>
      <c r="AQ169" s="84">
        <f t="shared" si="68"/>
        <v>80.048857223119285</v>
      </c>
      <c r="AR169" s="85">
        <f t="shared" si="69"/>
        <v>3.1854106077701581E-2</v>
      </c>
      <c r="AS169" s="105">
        <f t="shared" si="70"/>
        <v>-19.383596805068919</v>
      </c>
      <c r="AT169" s="85">
        <f t="shared" si="71"/>
        <v>-8.0311511316622959E-3</v>
      </c>
      <c r="AU169" s="84">
        <f t="shared" si="72"/>
        <v>-27.95397563807046</v>
      </c>
      <c r="AV169" s="85">
        <f t="shared" si="73"/>
        <v>-1.1623365968379531E-2</v>
      </c>
      <c r="AW169" s="105">
        <f t="shared" si="74"/>
        <v>-123.35016148680097</v>
      </c>
      <c r="AX169" s="85">
        <f t="shared" si="75"/>
        <v>-5.340793489318419E-2</v>
      </c>
      <c r="AY169" s="84">
        <f t="shared" si="76"/>
        <v>-110.5284675054645</v>
      </c>
      <c r="AZ169" s="85">
        <f t="shared" si="77"/>
        <v>-4.28263058178045E-2</v>
      </c>
      <c r="BA169" s="105">
        <f t="shared" si="78"/>
        <v>-212.63218313439029</v>
      </c>
      <c r="BB169" s="85">
        <f t="shared" si="79"/>
        <v>-8.5781990521327137E-2</v>
      </c>
      <c r="BC169" s="84">
        <f t="shared" si="80"/>
        <v>-66.257072651903854</v>
      </c>
      <c r="BD169" s="85">
        <f t="shared" si="81"/>
        <v>-2.6793516779830533E-2</v>
      </c>
      <c r="BE169" s="105">
        <f t="shared" si="82"/>
        <v>-163.7019464629152</v>
      </c>
      <c r="BF169" s="85">
        <f t="shared" si="83"/>
        <v>-6.8914595126753533E-2</v>
      </c>
    </row>
    <row r="170" spans="2:58" s="40" customFormat="1" ht="16.5" customHeight="1">
      <c r="B170" s="63" t="s">
        <v>22</v>
      </c>
      <c r="C170" s="64" t="s">
        <v>38</v>
      </c>
      <c r="D170" s="66" t="s">
        <v>60</v>
      </c>
      <c r="E170" s="78" t="s">
        <v>329</v>
      </c>
      <c r="F170" s="79" t="s">
        <v>330</v>
      </c>
      <c r="G170" s="102">
        <v>4900</v>
      </c>
      <c r="H170" s="103">
        <f>VLOOKUP($E170,'Population All (2014)'!$D$11:$H$187,H$10,0)</f>
        <v>163270</v>
      </c>
      <c r="I170" s="104">
        <f t="shared" si="56"/>
        <v>3001.1637165431493</v>
      </c>
      <c r="J170" s="102">
        <v>4991</v>
      </c>
      <c r="K170" s="103">
        <f>VLOOKUP($E170,'Population All (2014)'!$D$11:$H$187,K$10,0)</f>
        <v>163270</v>
      </c>
      <c r="L170" s="104">
        <f t="shared" si="57"/>
        <v>3056.8996141360935</v>
      </c>
      <c r="M170" s="102">
        <v>5005</v>
      </c>
      <c r="N170" s="103">
        <f>VLOOKUP($E170,'Population All (2014)'!$D$11:$H$187,N$10,0)</f>
        <v>163270</v>
      </c>
      <c r="O170" s="104">
        <f t="shared" si="58"/>
        <v>3065.474367611931</v>
      </c>
      <c r="P170" s="102">
        <v>4755</v>
      </c>
      <c r="Q170" s="103">
        <f>VLOOKUP($E170,'Population All (2014)'!$D$11:$H$187,Q$10,0)</f>
        <v>165061.79199999999</v>
      </c>
      <c r="R170" s="104">
        <f t="shared" si="59"/>
        <v>2880.7393536597497</v>
      </c>
      <c r="S170" s="102">
        <v>4728.5</v>
      </c>
      <c r="T170" s="103">
        <f>VLOOKUP($E170,'Population All (2014)'!$D$11:$H$187,T$10,0)</f>
        <v>165061.79199999999</v>
      </c>
      <c r="U170" s="104">
        <f t="shared" si="60"/>
        <v>2864.6847599958205</v>
      </c>
      <c r="V170" s="102">
        <v>4816.3149999999996</v>
      </c>
      <c r="W170" s="103">
        <f>VLOOKUP($E170,'Population All (2014)'!$D$11:$H$187,W$10,0)</f>
        <v>165061.79199999999</v>
      </c>
      <c r="X170" s="104">
        <f t="shared" si="61"/>
        <v>2917.8860483957428</v>
      </c>
      <c r="Y170" s="102">
        <v>4829.8249999999998</v>
      </c>
      <c r="Z170" s="103">
        <f>VLOOKUP($E170,'Population All (2014)'!$D$11:$H$187,Z$10,0)</f>
        <v>165061.79199999999</v>
      </c>
      <c r="AA170" s="104">
        <f t="shared" si="62"/>
        <v>2926.0708619957309</v>
      </c>
      <c r="AB170" s="102">
        <v>4773</v>
      </c>
      <c r="AC170" s="103">
        <f>VLOOKUP($E170,'Population All (2014)'!$D$11:$H$187,AC$10,0)</f>
        <v>166894.93100000001</v>
      </c>
      <c r="AD170" s="104">
        <f t="shared" si="63"/>
        <v>2859.8831440842259</v>
      </c>
      <c r="AE170" s="102">
        <v>4613</v>
      </c>
      <c r="AF170" s="103">
        <f>VLOOKUP($E170,'Population All (2014)'!$D$11:$H$187,AF$10,0)</f>
        <v>165061.79199999999</v>
      </c>
      <c r="AG170" s="104">
        <f t="shared" si="64"/>
        <v>2794.710964970016</v>
      </c>
      <c r="AH170" s="102">
        <v>4917</v>
      </c>
      <c r="AI170" s="103">
        <f>VLOOKUP($E170,'Population All (2014)'!$D$11:$H$187,AI$10,0)</f>
        <v>165061.79199999999</v>
      </c>
      <c r="AJ170" s="104">
        <f t="shared" si="65"/>
        <v>2978.8844168128262</v>
      </c>
      <c r="AK170" s="102">
        <v>4687</v>
      </c>
      <c r="AL170" s="103">
        <f>VLOOKUP($E170,'Population All (2014)'!$D$11:$H$187,AL$10,0)</f>
        <v>165061.79199999999</v>
      </c>
      <c r="AM170" s="104">
        <f t="shared" si="66"/>
        <v>2839.5426604843842</v>
      </c>
      <c r="AN170" s="102">
        <v>4779</v>
      </c>
      <c r="AO170" s="103">
        <f>VLOOKUP($E170,'Population All (2014)'!$D$11:$H$187,AO$10,0)</f>
        <v>166894.93100000001</v>
      </c>
      <c r="AP170" s="104">
        <f t="shared" si="67"/>
        <v>2863.4782203181471</v>
      </c>
      <c r="AQ170" s="84">
        <f t="shared" si="68"/>
        <v>206.45275157313336</v>
      </c>
      <c r="AR170" s="85">
        <f t="shared" si="69"/>
        <v>6.8790899488460164E-2</v>
      </c>
      <c r="AS170" s="105">
        <f t="shared" si="70"/>
        <v>69.97379502580452</v>
      </c>
      <c r="AT170" s="85">
        <f t="shared" si="71"/>
        <v>2.4426350851221273E-2</v>
      </c>
      <c r="AU170" s="84">
        <f t="shared" si="72"/>
        <v>78.01519732326733</v>
      </c>
      <c r="AV170" s="85">
        <f t="shared" si="73"/>
        <v>2.5521020370606808E-2</v>
      </c>
      <c r="AW170" s="105">
        <f t="shared" si="74"/>
        <v>-60.998368417083384</v>
      </c>
      <c r="AX170" s="85">
        <f t="shared" si="75"/>
        <v>-2.0904986488632878E-2</v>
      </c>
      <c r="AY170" s="84">
        <f t="shared" si="76"/>
        <v>225.93170712754682</v>
      </c>
      <c r="AZ170" s="85">
        <f t="shared" si="77"/>
        <v>7.3702037607821319E-2</v>
      </c>
      <c r="BA170" s="105">
        <f t="shared" si="78"/>
        <v>86.528201511346651</v>
      </c>
      <c r="BB170" s="85">
        <f t="shared" si="79"/>
        <v>2.9571464804625396E-2</v>
      </c>
      <c r="BC170" s="84">
        <f t="shared" si="80"/>
        <v>17.261133341602545</v>
      </c>
      <c r="BD170" s="85">
        <f t="shared" si="81"/>
        <v>5.9919108334718484E-3</v>
      </c>
      <c r="BE170" s="105">
        <f t="shared" si="82"/>
        <v>-3.5950762339211906</v>
      </c>
      <c r="BF170" s="85">
        <f t="shared" si="83"/>
        <v>-1.2570710245129206E-3</v>
      </c>
    </row>
    <row r="171" spans="2:58" s="40" customFormat="1" ht="16.5" customHeight="1">
      <c r="B171" s="63" t="s">
        <v>26</v>
      </c>
      <c r="C171" s="64" t="s">
        <v>44</v>
      </c>
      <c r="D171" s="66" t="s">
        <v>62</v>
      </c>
      <c r="E171" s="78" t="s">
        <v>331</v>
      </c>
      <c r="F171" s="79" t="s">
        <v>332</v>
      </c>
      <c r="G171" s="102">
        <v>3490</v>
      </c>
      <c r="H171" s="103">
        <f>VLOOKUP($E171,'Population All (2014)'!$D$11:$H$187,H$10,0)</f>
        <v>132984</v>
      </c>
      <c r="I171" s="104">
        <f t="shared" si="56"/>
        <v>2624.3758647656859</v>
      </c>
      <c r="J171" s="102">
        <v>3500</v>
      </c>
      <c r="K171" s="103">
        <f>VLOOKUP($E171,'Population All (2014)'!$D$11:$H$187,K$10,0)</f>
        <v>132984</v>
      </c>
      <c r="L171" s="104">
        <f t="shared" si="57"/>
        <v>2631.8955663839261</v>
      </c>
      <c r="M171" s="102">
        <v>3616</v>
      </c>
      <c r="N171" s="103">
        <f>VLOOKUP($E171,'Population All (2014)'!$D$11:$H$187,N$10,0)</f>
        <v>132984</v>
      </c>
      <c r="O171" s="104">
        <f t="shared" si="58"/>
        <v>2719.1241051555076</v>
      </c>
      <c r="P171" s="102">
        <v>3513</v>
      </c>
      <c r="Q171" s="103">
        <f>VLOOKUP($E171,'Population All (2014)'!$D$11:$H$187,Q$10,0)</f>
        <v>133394.77499999999</v>
      </c>
      <c r="R171" s="104">
        <f t="shared" si="59"/>
        <v>2633.5364334922415</v>
      </c>
      <c r="S171" s="102">
        <v>3490</v>
      </c>
      <c r="T171" s="103">
        <f>VLOOKUP($E171,'Population All (2014)'!$D$11:$H$187,T$10,0)</f>
        <v>133394.77499999999</v>
      </c>
      <c r="U171" s="104">
        <f t="shared" si="60"/>
        <v>2616.2943788465477</v>
      </c>
      <c r="V171" s="102">
        <v>3500</v>
      </c>
      <c r="W171" s="103">
        <f>VLOOKUP($E171,'Population All (2014)'!$D$11:$H$187,W$10,0)</f>
        <v>133394.77499999999</v>
      </c>
      <c r="X171" s="104">
        <f t="shared" si="61"/>
        <v>2623.7909243446757</v>
      </c>
      <c r="Y171" s="102">
        <v>3616</v>
      </c>
      <c r="Z171" s="103">
        <f>VLOOKUP($E171,'Population All (2014)'!$D$11:$H$187,Z$10,0)</f>
        <v>133394.77499999999</v>
      </c>
      <c r="AA171" s="104">
        <f t="shared" si="62"/>
        <v>2710.7508521229561</v>
      </c>
      <c r="AB171" s="102">
        <v>3513</v>
      </c>
      <c r="AC171" s="103">
        <f>VLOOKUP($E171,'Population All (2014)'!$D$11:$H$187,AC$10,0)</f>
        <v>133929.47500000001</v>
      </c>
      <c r="AD171" s="104">
        <f t="shared" si="63"/>
        <v>2623.0223033428601</v>
      </c>
      <c r="AE171" s="102">
        <v>2888</v>
      </c>
      <c r="AF171" s="103">
        <f>VLOOKUP($E171,'Population All (2014)'!$D$11:$H$187,AF$10,0)</f>
        <v>133394.77499999999</v>
      </c>
      <c r="AG171" s="104">
        <f t="shared" si="64"/>
        <v>2165.0023398592634</v>
      </c>
      <c r="AH171" s="102">
        <v>3429</v>
      </c>
      <c r="AI171" s="103">
        <f>VLOOKUP($E171,'Population All (2014)'!$D$11:$H$187,AI$10,0)</f>
        <v>133394.77499999999</v>
      </c>
      <c r="AJ171" s="104">
        <f t="shared" si="65"/>
        <v>2570.5654513079689</v>
      </c>
      <c r="AK171" s="102">
        <v>3665</v>
      </c>
      <c r="AL171" s="103">
        <f>VLOOKUP($E171,'Population All (2014)'!$D$11:$H$187,AL$10,0)</f>
        <v>133394.77499999999</v>
      </c>
      <c r="AM171" s="104">
        <f t="shared" si="66"/>
        <v>2747.4839250637815</v>
      </c>
      <c r="AN171" s="102">
        <v>3687</v>
      </c>
      <c r="AO171" s="103">
        <f>VLOOKUP($E171,'Population All (2014)'!$D$11:$H$187,AO$10,0)</f>
        <v>133929.47500000001</v>
      </c>
      <c r="AP171" s="104">
        <f t="shared" si="67"/>
        <v>2752.9414268218402</v>
      </c>
      <c r="AQ171" s="84">
        <f t="shared" si="68"/>
        <v>459.37352490642252</v>
      </c>
      <c r="AR171" s="85">
        <f t="shared" si="69"/>
        <v>0.17504105683712234</v>
      </c>
      <c r="AS171" s="105">
        <f t="shared" si="70"/>
        <v>451.29203898728429</v>
      </c>
      <c r="AT171" s="85">
        <f t="shared" si="71"/>
        <v>0.17249283667621781</v>
      </c>
      <c r="AU171" s="84">
        <f t="shared" si="72"/>
        <v>61.33011507595711</v>
      </c>
      <c r="AV171" s="85">
        <f t="shared" si="73"/>
        <v>2.3302640066460229E-2</v>
      </c>
      <c r="AW171" s="105">
        <f t="shared" si="74"/>
        <v>53.225473036706717</v>
      </c>
      <c r="AX171" s="85">
        <f t="shared" si="75"/>
        <v>2.0285714285714452E-2</v>
      </c>
      <c r="AY171" s="84">
        <f t="shared" si="76"/>
        <v>-28.359819908273948</v>
      </c>
      <c r="AZ171" s="85">
        <f t="shared" si="77"/>
        <v>-1.0429762972018536E-2</v>
      </c>
      <c r="BA171" s="105">
        <f t="shared" si="78"/>
        <v>-36.733072940825423</v>
      </c>
      <c r="BB171" s="85">
        <f t="shared" si="79"/>
        <v>-1.35508849557522E-2</v>
      </c>
      <c r="BC171" s="84">
        <f t="shared" si="80"/>
        <v>-119.40499332959871</v>
      </c>
      <c r="BD171" s="85">
        <f t="shared" si="81"/>
        <v>-4.5340171417814747E-2</v>
      </c>
      <c r="BE171" s="105">
        <f t="shared" si="82"/>
        <v>-129.91912347898005</v>
      </c>
      <c r="BF171" s="85">
        <f t="shared" si="83"/>
        <v>-4.9530315969256965E-2</v>
      </c>
    </row>
    <row r="172" spans="2:58" s="40" customFormat="1" ht="16.5" customHeight="1">
      <c r="B172" s="63" t="s">
        <v>24</v>
      </c>
      <c r="C172" s="64" t="s">
        <v>40</v>
      </c>
      <c r="D172" s="66" t="s">
        <v>70</v>
      </c>
      <c r="E172" s="78" t="s">
        <v>333</v>
      </c>
      <c r="F172" s="79" t="s">
        <v>334</v>
      </c>
      <c r="G172" s="102">
        <v>5449</v>
      </c>
      <c r="H172" s="103">
        <f>VLOOKUP($E172,'Population All (2014)'!$D$11:$H$187,H$10,0)</f>
        <v>284015</v>
      </c>
      <c r="I172" s="104">
        <f t="shared" si="56"/>
        <v>1918.5606394028484</v>
      </c>
      <c r="J172" s="102">
        <v>5269</v>
      </c>
      <c r="K172" s="103">
        <f>VLOOKUP($E172,'Population All (2014)'!$D$11:$H$187,K$10,0)</f>
        <v>284015</v>
      </c>
      <c r="L172" s="104">
        <f t="shared" si="57"/>
        <v>1855.1837050859992</v>
      </c>
      <c r="M172" s="102">
        <v>5518</v>
      </c>
      <c r="N172" s="103">
        <f>VLOOKUP($E172,'Population All (2014)'!$D$11:$H$187,N$10,0)</f>
        <v>284015</v>
      </c>
      <c r="O172" s="104">
        <f t="shared" si="58"/>
        <v>1942.8551308909741</v>
      </c>
      <c r="P172" s="102">
        <v>5304</v>
      </c>
      <c r="Q172" s="103">
        <f>VLOOKUP($E172,'Population All (2014)'!$D$11:$H$187,Q$10,0)</f>
        <v>294906.20400000003</v>
      </c>
      <c r="R172" s="104">
        <f t="shared" si="59"/>
        <v>1798.5379514091196</v>
      </c>
      <c r="S172" s="102">
        <v>5248</v>
      </c>
      <c r="T172" s="103">
        <f>VLOOKUP($E172,'Population All (2014)'!$D$11:$H$187,T$10,0)</f>
        <v>294906.20400000003</v>
      </c>
      <c r="U172" s="104">
        <f t="shared" si="60"/>
        <v>1779.5488629327037</v>
      </c>
      <c r="V172" s="102">
        <v>5089</v>
      </c>
      <c r="W172" s="103">
        <f>VLOOKUP($E172,'Population All (2014)'!$D$11:$H$187,W$10,0)</f>
        <v>294906.20400000003</v>
      </c>
      <c r="X172" s="104">
        <f t="shared" si="61"/>
        <v>1725.633415294308</v>
      </c>
      <c r="Y172" s="102">
        <v>5326</v>
      </c>
      <c r="Z172" s="103">
        <f>VLOOKUP($E172,'Population All (2014)'!$D$11:$H$187,Z$10,0)</f>
        <v>294906.20400000003</v>
      </c>
      <c r="AA172" s="104">
        <f t="shared" si="62"/>
        <v>1805.9979504534263</v>
      </c>
      <c r="AB172" s="102">
        <v>5304</v>
      </c>
      <c r="AC172" s="103">
        <f>VLOOKUP($E172,'Population All (2014)'!$D$11:$H$187,AC$10,0)</f>
        <v>303890.74</v>
      </c>
      <c r="AD172" s="104">
        <f t="shared" si="63"/>
        <v>1745.3641397562822</v>
      </c>
      <c r="AE172" s="102">
        <v>5489</v>
      </c>
      <c r="AF172" s="103">
        <f>VLOOKUP($E172,'Population All (2014)'!$D$11:$H$187,AF$10,0)</f>
        <v>294906.20400000003</v>
      </c>
      <c r="AG172" s="104">
        <f t="shared" si="64"/>
        <v>1861.2697615544228</v>
      </c>
      <c r="AH172" s="102">
        <v>5841</v>
      </c>
      <c r="AI172" s="103">
        <f>VLOOKUP($E172,'Population All (2014)'!$D$11:$H$187,AI$10,0)</f>
        <v>294906.20400000003</v>
      </c>
      <c r="AJ172" s="104">
        <f t="shared" si="65"/>
        <v>1980.6297462633233</v>
      </c>
      <c r="AK172" s="102">
        <v>5748</v>
      </c>
      <c r="AL172" s="103">
        <f>VLOOKUP($E172,'Population All (2014)'!$D$11:$H$187,AL$10,0)</f>
        <v>294906.20400000003</v>
      </c>
      <c r="AM172" s="104">
        <f t="shared" si="66"/>
        <v>1949.0942957578468</v>
      </c>
      <c r="AN172" s="102">
        <v>5732</v>
      </c>
      <c r="AO172" s="103">
        <f>VLOOKUP($E172,'Population All (2014)'!$D$11:$H$187,AO$10,0)</f>
        <v>303890.74</v>
      </c>
      <c r="AP172" s="104">
        <f t="shared" si="67"/>
        <v>1886.2042324817137</v>
      </c>
      <c r="AQ172" s="84">
        <f t="shared" si="68"/>
        <v>57.29087784842568</v>
      </c>
      <c r="AR172" s="85">
        <f t="shared" si="69"/>
        <v>2.9861384973610974E-2</v>
      </c>
      <c r="AS172" s="105">
        <f t="shared" si="70"/>
        <v>-81.720898621719016</v>
      </c>
      <c r="AT172" s="85">
        <f t="shared" si="71"/>
        <v>-4.5922256097560954E-2</v>
      </c>
      <c r="AU172" s="84">
        <f t="shared" si="72"/>
        <v>-125.4460411773241</v>
      </c>
      <c r="AV172" s="85">
        <f t="shared" si="73"/>
        <v>-6.7619201717551147E-2</v>
      </c>
      <c r="AW172" s="105">
        <f t="shared" si="74"/>
        <v>-254.99633096901539</v>
      </c>
      <c r="AX172" s="85">
        <f t="shared" si="75"/>
        <v>-0.14776969935154252</v>
      </c>
      <c r="AY172" s="84">
        <f t="shared" si="76"/>
        <v>-6.2391648668726702</v>
      </c>
      <c r="AZ172" s="85">
        <f t="shared" si="77"/>
        <v>-3.2113381835172914E-3</v>
      </c>
      <c r="BA172" s="105">
        <f t="shared" si="78"/>
        <v>-143.09634530442054</v>
      </c>
      <c r="BB172" s="85">
        <f t="shared" si="79"/>
        <v>-7.9233946676680211E-2</v>
      </c>
      <c r="BC172" s="84">
        <f t="shared" si="80"/>
        <v>-87.666281072594074</v>
      </c>
      <c r="BD172" s="85">
        <f t="shared" si="81"/>
        <v>-4.8743081014170006E-2</v>
      </c>
      <c r="BE172" s="105">
        <f t="shared" si="82"/>
        <v>-140.84009272543153</v>
      </c>
      <c r="BF172" s="85">
        <f t="shared" si="83"/>
        <v>-8.069381598793364E-2</v>
      </c>
    </row>
    <row r="173" spans="2:58" s="40" customFormat="1" ht="16.5" customHeight="1">
      <c r="B173" s="63" t="s">
        <v>20</v>
      </c>
      <c r="C173" s="64" t="s">
        <v>30</v>
      </c>
      <c r="D173" s="66" t="s">
        <v>48</v>
      </c>
      <c r="E173" s="78" t="s">
        <v>335</v>
      </c>
      <c r="F173" s="79" t="s">
        <v>336</v>
      </c>
      <c r="G173" s="102">
        <v>5962</v>
      </c>
      <c r="H173" s="103">
        <f>VLOOKUP($E173,'Population All (2014)'!$D$11:$H$187,H$10,0)</f>
        <v>232458</v>
      </c>
      <c r="I173" s="104">
        <f t="shared" si="56"/>
        <v>2564.7643875452773</v>
      </c>
      <c r="J173" s="102">
        <v>5876</v>
      </c>
      <c r="K173" s="103">
        <f>VLOOKUP($E173,'Population All (2014)'!$D$11:$H$187,K$10,0)</f>
        <v>232458</v>
      </c>
      <c r="L173" s="104">
        <f t="shared" si="57"/>
        <v>2527.7684570976262</v>
      </c>
      <c r="M173" s="102">
        <v>6428</v>
      </c>
      <c r="N173" s="103">
        <f>VLOOKUP($E173,'Population All (2014)'!$D$11:$H$187,N$10,0)</f>
        <v>232458</v>
      </c>
      <c r="O173" s="104">
        <f t="shared" si="58"/>
        <v>2765.2307083430123</v>
      </c>
      <c r="P173" s="102">
        <v>6112</v>
      </c>
      <c r="Q173" s="103">
        <f>VLOOKUP($E173,'Population All (2014)'!$D$11:$H$187,Q$10,0)</f>
        <v>234250.43799999999</v>
      </c>
      <c r="R173" s="104">
        <f t="shared" si="59"/>
        <v>2609.1733497633845</v>
      </c>
      <c r="S173" s="102">
        <v>5758</v>
      </c>
      <c r="T173" s="103">
        <f>VLOOKUP($E173,'Population All (2014)'!$D$11:$H$187,T$10,0)</f>
        <v>234250.43799999999</v>
      </c>
      <c r="U173" s="104">
        <f t="shared" si="60"/>
        <v>2458.0530346756491</v>
      </c>
      <c r="V173" s="102">
        <v>5671</v>
      </c>
      <c r="W173" s="103">
        <f>VLOOKUP($E173,'Population All (2014)'!$D$11:$H$187,W$10,0)</f>
        <v>234250.43799999999</v>
      </c>
      <c r="X173" s="104">
        <f t="shared" si="61"/>
        <v>2420.9132962218837</v>
      </c>
      <c r="Y173" s="102">
        <v>6222</v>
      </c>
      <c r="Z173" s="103">
        <f>VLOOKUP($E173,'Population All (2014)'!$D$11:$H$187,Z$10,0)</f>
        <v>234250.43799999999</v>
      </c>
      <c r="AA173" s="104">
        <f t="shared" si="62"/>
        <v>2656.1316397623982</v>
      </c>
      <c r="AB173" s="102">
        <v>5491</v>
      </c>
      <c r="AC173" s="103">
        <f>VLOOKUP($E173,'Population All (2014)'!$D$11:$H$187,AC$10,0)</f>
        <v>236135.179</v>
      </c>
      <c r="AD173" s="104">
        <f t="shared" si="63"/>
        <v>2325.3629650836565</v>
      </c>
      <c r="AE173" s="102">
        <v>5990</v>
      </c>
      <c r="AF173" s="103">
        <f>VLOOKUP($E173,'Population All (2014)'!$D$11:$H$187,AF$10,0)</f>
        <v>234250.43799999999</v>
      </c>
      <c r="AG173" s="104">
        <f t="shared" si="64"/>
        <v>2557.0923372190236</v>
      </c>
      <c r="AH173" s="102">
        <v>6451</v>
      </c>
      <c r="AI173" s="103">
        <f>VLOOKUP($E173,'Population All (2014)'!$D$11:$H$187,AI$10,0)</f>
        <v>234250.43799999999</v>
      </c>
      <c r="AJ173" s="104">
        <f t="shared" si="65"/>
        <v>2753.8902616694359</v>
      </c>
      <c r="AK173" s="102">
        <v>7114</v>
      </c>
      <c r="AL173" s="103">
        <f>VLOOKUP($E173,'Population All (2014)'!$D$11:$H$187,AL$10,0)</f>
        <v>234250.43799999999</v>
      </c>
      <c r="AM173" s="104">
        <f t="shared" si="66"/>
        <v>3036.9206822998558</v>
      </c>
      <c r="AN173" s="102">
        <v>6847</v>
      </c>
      <c r="AO173" s="103">
        <f>VLOOKUP($E173,'Population All (2014)'!$D$11:$H$187,AO$10,0)</f>
        <v>236135.179</v>
      </c>
      <c r="AP173" s="104">
        <f t="shared" si="67"/>
        <v>2899.610311769768</v>
      </c>
      <c r="AQ173" s="84">
        <f t="shared" si="68"/>
        <v>7.6720503262536113</v>
      </c>
      <c r="AR173" s="85">
        <f t="shared" si="69"/>
        <v>2.9913275322714893E-3</v>
      </c>
      <c r="AS173" s="105">
        <f t="shared" si="70"/>
        <v>-99.039302543374561</v>
      </c>
      <c r="AT173" s="85">
        <f t="shared" si="71"/>
        <v>-4.0291767974991323E-2</v>
      </c>
      <c r="AU173" s="84">
        <f t="shared" si="72"/>
        <v>-226.12180457180966</v>
      </c>
      <c r="AV173" s="85">
        <f t="shared" si="73"/>
        <v>-8.9455109678614253E-2</v>
      </c>
      <c r="AW173" s="105">
        <f t="shared" si="74"/>
        <v>-332.97696544755217</v>
      </c>
      <c r="AX173" s="85">
        <f t="shared" si="75"/>
        <v>-0.13754187973902304</v>
      </c>
      <c r="AY173" s="84">
        <f t="shared" si="76"/>
        <v>-271.68997395684346</v>
      </c>
      <c r="AZ173" s="85">
        <f t="shared" si="77"/>
        <v>-9.825219036412558E-2</v>
      </c>
      <c r="BA173" s="105">
        <f t="shared" si="78"/>
        <v>-380.78904253745759</v>
      </c>
      <c r="BB173" s="85">
        <f t="shared" si="79"/>
        <v>-0.1433622629379622</v>
      </c>
      <c r="BC173" s="84">
        <f t="shared" si="80"/>
        <v>-290.43696200638351</v>
      </c>
      <c r="BD173" s="85">
        <f t="shared" si="81"/>
        <v>-0.11131378527713465</v>
      </c>
      <c r="BE173" s="105">
        <f t="shared" si="82"/>
        <v>-574.24734668611154</v>
      </c>
      <c r="BF173" s="85">
        <f t="shared" si="83"/>
        <v>-0.24694955381533421</v>
      </c>
    </row>
    <row r="174" spans="2:58" s="40" customFormat="1" ht="16.5" customHeight="1">
      <c r="B174" s="63" t="s">
        <v>20</v>
      </c>
      <c r="C174" s="64" t="s">
        <v>32</v>
      </c>
      <c r="D174" s="66" t="s">
        <v>46</v>
      </c>
      <c r="E174" s="78" t="s">
        <v>337</v>
      </c>
      <c r="F174" s="79" t="s">
        <v>338</v>
      </c>
      <c r="G174" s="102">
        <v>10239</v>
      </c>
      <c r="H174" s="103">
        <f>VLOOKUP($E174,'Population All (2014)'!$D$11:$H$187,H$10,0)</f>
        <v>331379</v>
      </c>
      <c r="I174" s="104">
        <f t="shared" si="56"/>
        <v>3089.8155887971175</v>
      </c>
      <c r="J174" s="102">
        <v>9962</v>
      </c>
      <c r="K174" s="103">
        <f>VLOOKUP($E174,'Population All (2014)'!$D$11:$H$187,K$10,0)</f>
        <v>331379</v>
      </c>
      <c r="L174" s="104">
        <f t="shared" si="57"/>
        <v>3006.225500107128</v>
      </c>
      <c r="M174" s="102">
        <v>10503</v>
      </c>
      <c r="N174" s="103">
        <f>VLOOKUP($E174,'Population All (2014)'!$D$11:$H$187,N$10,0)</f>
        <v>331379</v>
      </c>
      <c r="O174" s="104">
        <f t="shared" si="58"/>
        <v>3169.4826769348692</v>
      </c>
      <c r="P174" s="102">
        <v>10030</v>
      </c>
      <c r="Q174" s="103">
        <f>VLOOKUP($E174,'Population All (2014)'!$D$11:$H$187,Q$10,0)</f>
        <v>332799.41899999999</v>
      </c>
      <c r="R174" s="104">
        <f t="shared" si="59"/>
        <v>3013.8273769041648</v>
      </c>
      <c r="S174" s="102">
        <v>9803</v>
      </c>
      <c r="T174" s="103">
        <f>VLOOKUP($E174,'Population All (2014)'!$D$11:$H$187,T$10,0)</f>
        <v>332799.41899999999</v>
      </c>
      <c r="U174" s="104">
        <f t="shared" si="60"/>
        <v>2945.6181232095241</v>
      </c>
      <c r="V174" s="102">
        <v>9528</v>
      </c>
      <c r="W174" s="103">
        <f>VLOOKUP($E174,'Population All (2014)'!$D$11:$H$187,W$10,0)</f>
        <v>332799.41899999999</v>
      </c>
      <c r="X174" s="104">
        <f t="shared" si="61"/>
        <v>2862.9857674120517</v>
      </c>
      <c r="Y174" s="102">
        <v>10052</v>
      </c>
      <c r="Z174" s="103">
        <f>VLOOKUP($E174,'Population All (2014)'!$D$11:$H$187,Z$10,0)</f>
        <v>332799.41899999999</v>
      </c>
      <c r="AA174" s="104">
        <f t="shared" si="62"/>
        <v>3020.4379653679625</v>
      </c>
      <c r="AB174" s="102">
        <v>10352</v>
      </c>
      <c r="AC174" s="103">
        <f>VLOOKUP($E174,'Population All (2014)'!$D$11:$H$187,AC$10,0)</f>
        <v>334329.446</v>
      </c>
      <c r="AD174" s="104">
        <f t="shared" si="63"/>
        <v>3096.3470683943287</v>
      </c>
      <c r="AE174" s="102">
        <v>9992.8940000000002</v>
      </c>
      <c r="AF174" s="103">
        <f>VLOOKUP($E174,'Population All (2014)'!$D$11:$H$187,AF$10,0)</f>
        <v>332799.41899999999</v>
      </c>
      <c r="AG174" s="104">
        <f t="shared" si="64"/>
        <v>3002.6777180160884</v>
      </c>
      <c r="AH174" s="102">
        <v>10433</v>
      </c>
      <c r="AI174" s="103">
        <f>VLOOKUP($E174,'Population All (2014)'!$D$11:$H$187,AI$10,0)</f>
        <v>332799.41899999999</v>
      </c>
      <c r="AJ174" s="104">
        <f t="shared" si="65"/>
        <v>3134.9213383091874</v>
      </c>
      <c r="AK174" s="102">
        <v>10593</v>
      </c>
      <c r="AL174" s="103">
        <f>VLOOKUP($E174,'Population All (2014)'!$D$11:$H$187,AL$10,0)</f>
        <v>332799.41899999999</v>
      </c>
      <c r="AM174" s="104">
        <f t="shared" si="66"/>
        <v>3182.998345318626</v>
      </c>
      <c r="AN174" s="102">
        <v>10187</v>
      </c>
      <c r="AO174" s="103">
        <f>VLOOKUP($E174,'Population All (2014)'!$D$11:$H$187,AO$10,0)</f>
        <v>334329.446</v>
      </c>
      <c r="AP174" s="104">
        <f t="shared" si="67"/>
        <v>3046.994550399249</v>
      </c>
      <c r="AQ174" s="84">
        <f t="shared" si="68"/>
        <v>87.137870781029051</v>
      </c>
      <c r="AR174" s="85">
        <f t="shared" si="69"/>
        <v>2.8201641255539239E-2</v>
      </c>
      <c r="AS174" s="105">
        <f t="shared" si="70"/>
        <v>-57.059594806564292</v>
      </c>
      <c r="AT174" s="85">
        <f t="shared" si="71"/>
        <v>-1.9371008874834249E-2</v>
      </c>
      <c r="AU174" s="84">
        <f t="shared" si="72"/>
        <v>-128.69583820205935</v>
      </c>
      <c r="AV174" s="85">
        <f t="shared" si="73"/>
        <v>-4.2809775313752484E-2</v>
      </c>
      <c r="AW174" s="105">
        <f t="shared" si="74"/>
        <v>-271.93557089713568</v>
      </c>
      <c r="AX174" s="85">
        <f t="shared" si="75"/>
        <v>-9.4983207388749019E-2</v>
      </c>
      <c r="AY174" s="84">
        <f t="shared" si="76"/>
        <v>-13.515668383756747</v>
      </c>
      <c r="AZ174" s="85">
        <f t="shared" si="77"/>
        <v>-4.2643136945072144E-3</v>
      </c>
      <c r="BA174" s="105">
        <f t="shared" si="78"/>
        <v>-162.56037995066345</v>
      </c>
      <c r="BB174" s="85">
        <f t="shared" si="79"/>
        <v>-5.382013529645846E-2</v>
      </c>
      <c r="BC174" s="84">
        <f t="shared" si="80"/>
        <v>-33.167173495084171</v>
      </c>
      <c r="BD174" s="85">
        <f t="shared" si="81"/>
        <v>-1.1005001065838694E-2</v>
      </c>
      <c r="BE174" s="105">
        <f t="shared" si="82"/>
        <v>49.352517995079779</v>
      </c>
      <c r="BF174" s="85">
        <f t="shared" si="83"/>
        <v>1.5938948995363265E-2</v>
      </c>
    </row>
    <row r="175" spans="2:58" s="40" customFormat="1" ht="16.5" customHeight="1">
      <c r="B175" s="63" t="s">
        <v>22</v>
      </c>
      <c r="C175" s="64" t="s">
        <v>36</v>
      </c>
      <c r="D175" s="66" t="s">
        <v>56</v>
      </c>
      <c r="E175" s="78" t="s">
        <v>339</v>
      </c>
      <c r="F175" s="79" t="s">
        <v>340</v>
      </c>
      <c r="G175" s="102">
        <v>7177</v>
      </c>
      <c r="H175" s="103">
        <f>VLOOKUP($E175,'Population All (2014)'!$D$11:$H$187,H$10,0)</f>
        <v>274173</v>
      </c>
      <c r="I175" s="104">
        <f t="shared" si="56"/>
        <v>2617.69029043706</v>
      </c>
      <c r="J175" s="102">
        <v>7415</v>
      </c>
      <c r="K175" s="103">
        <f>VLOOKUP($E175,'Population All (2014)'!$D$11:$H$187,K$10,0)</f>
        <v>274173</v>
      </c>
      <c r="L175" s="104">
        <f t="shared" si="57"/>
        <v>2704.4967958186985</v>
      </c>
      <c r="M175" s="102">
        <v>7781</v>
      </c>
      <c r="N175" s="103">
        <f>VLOOKUP($E175,'Population All (2014)'!$D$11:$H$187,N$10,0)</f>
        <v>274173</v>
      </c>
      <c r="O175" s="104">
        <f t="shared" si="58"/>
        <v>2837.9891528341595</v>
      </c>
      <c r="P175" s="102">
        <v>7503</v>
      </c>
      <c r="Q175" s="103">
        <f>VLOOKUP($E175,'Population All (2014)'!$D$11:$H$187,Q$10,0)</f>
        <v>275616.109</v>
      </c>
      <c r="R175" s="104">
        <f t="shared" si="59"/>
        <v>2722.2646844637084</v>
      </c>
      <c r="S175" s="102">
        <v>7059</v>
      </c>
      <c r="T175" s="103">
        <f>VLOOKUP($E175,'Population All (2014)'!$D$11:$H$187,T$10,0)</f>
        <v>275616.109</v>
      </c>
      <c r="U175" s="104">
        <f t="shared" si="60"/>
        <v>2561.1710525962039</v>
      </c>
      <c r="V175" s="102">
        <v>7268</v>
      </c>
      <c r="W175" s="103">
        <f>VLOOKUP($E175,'Population All (2014)'!$D$11:$H$187,W$10,0)</f>
        <v>275616.109</v>
      </c>
      <c r="X175" s="104">
        <f t="shared" si="61"/>
        <v>2637.0011630923941</v>
      </c>
      <c r="Y175" s="102">
        <v>7192</v>
      </c>
      <c r="Z175" s="103">
        <f>VLOOKUP($E175,'Population All (2014)'!$D$11:$H$187,Z$10,0)</f>
        <v>275616.109</v>
      </c>
      <c r="AA175" s="104">
        <f t="shared" si="62"/>
        <v>2609.4265774574155</v>
      </c>
      <c r="AB175" s="102">
        <v>7503</v>
      </c>
      <c r="AC175" s="103">
        <f>VLOOKUP($E175,'Population All (2014)'!$D$11:$H$187,AC$10,0)</f>
        <v>277189.93300000002</v>
      </c>
      <c r="AD175" s="104">
        <f t="shared" si="63"/>
        <v>2706.8082591585312</v>
      </c>
      <c r="AE175" s="102">
        <v>7574</v>
      </c>
      <c r="AF175" s="103">
        <f>VLOOKUP($E175,'Population All (2014)'!$D$11:$H$187,AF$10,0)</f>
        <v>275616.109</v>
      </c>
      <c r="AG175" s="104">
        <f t="shared" si="64"/>
        <v>2748.0251526227012</v>
      </c>
      <c r="AH175" s="102">
        <v>7539</v>
      </c>
      <c r="AI175" s="103">
        <f>VLOOKUP($E175,'Population All (2014)'!$D$11:$H$187,AI$10,0)</f>
        <v>275616.109</v>
      </c>
      <c r="AJ175" s="104">
        <f t="shared" si="65"/>
        <v>2735.3263302908031</v>
      </c>
      <c r="AK175" s="102">
        <v>8297</v>
      </c>
      <c r="AL175" s="103">
        <f>VLOOKUP($E175,'Population All (2014)'!$D$11:$H$187,AL$10,0)</f>
        <v>275616.109</v>
      </c>
      <c r="AM175" s="104">
        <f t="shared" si="66"/>
        <v>3010.3465396501915</v>
      </c>
      <c r="AN175" s="102">
        <v>8793</v>
      </c>
      <c r="AO175" s="103">
        <f>VLOOKUP($E175,'Population All (2014)'!$D$11:$H$187,AO$10,0)</f>
        <v>277189.93300000002</v>
      </c>
      <c r="AP175" s="104">
        <f t="shared" si="67"/>
        <v>3172.1931257871474</v>
      </c>
      <c r="AQ175" s="84">
        <f t="shared" si="68"/>
        <v>-130.33486218564121</v>
      </c>
      <c r="AR175" s="85">
        <f t="shared" si="69"/>
        <v>-4.9790023923678151E-2</v>
      </c>
      <c r="AS175" s="105">
        <f t="shared" si="70"/>
        <v>-186.85410002649724</v>
      </c>
      <c r="AT175" s="85">
        <f t="shared" si="71"/>
        <v>-7.2956509420597768E-2</v>
      </c>
      <c r="AU175" s="84">
        <f t="shared" si="72"/>
        <v>-30.829534472104569</v>
      </c>
      <c r="AV175" s="85">
        <f t="shared" si="73"/>
        <v>-1.1399360694295787E-2</v>
      </c>
      <c r="AW175" s="105">
        <f t="shared" si="74"/>
        <v>-98.325167198408963</v>
      </c>
      <c r="AX175" s="85">
        <f t="shared" si="75"/>
        <v>-3.728673637864599E-2</v>
      </c>
      <c r="AY175" s="84">
        <f t="shared" si="76"/>
        <v>-172.35738681603198</v>
      </c>
      <c r="AZ175" s="85">
        <f t="shared" si="77"/>
        <v>-6.0732221842323526E-2</v>
      </c>
      <c r="BA175" s="105">
        <f t="shared" si="78"/>
        <v>-400.91996219277598</v>
      </c>
      <c r="BB175" s="85">
        <f t="shared" si="79"/>
        <v>-0.15364293659621805</v>
      </c>
      <c r="BC175" s="84">
        <f t="shared" si="80"/>
        <v>-449.92844132343907</v>
      </c>
      <c r="BD175" s="85">
        <f t="shared" si="81"/>
        <v>-0.16527725753165545</v>
      </c>
      <c r="BE175" s="105">
        <f t="shared" si="82"/>
        <v>-465.38486662861624</v>
      </c>
      <c r="BF175" s="85">
        <f t="shared" si="83"/>
        <v>-0.17193122750899653</v>
      </c>
    </row>
    <row r="176" spans="2:58" s="40" customFormat="1" ht="16.5" customHeight="1">
      <c r="B176" s="63" t="s">
        <v>24</v>
      </c>
      <c r="C176" s="64" t="s">
        <v>40</v>
      </c>
      <c r="D176" s="66" t="s">
        <v>70</v>
      </c>
      <c r="E176" s="78" t="s">
        <v>341</v>
      </c>
      <c r="F176" s="79" t="s">
        <v>342</v>
      </c>
      <c r="G176" s="102">
        <v>7326</v>
      </c>
      <c r="H176" s="103">
        <f>VLOOKUP($E176,'Population All (2014)'!$D$11:$H$187,H$10,0)</f>
        <v>268020</v>
      </c>
      <c r="I176" s="104">
        <f t="shared" si="56"/>
        <v>2733.3781061114842</v>
      </c>
      <c r="J176" s="102">
        <v>7019</v>
      </c>
      <c r="K176" s="103">
        <f>VLOOKUP($E176,'Population All (2014)'!$D$11:$H$187,K$10,0)</f>
        <v>268020</v>
      </c>
      <c r="L176" s="104">
        <f t="shared" si="57"/>
        <v>2618.8344153421385</v>
      </c>
      <c r="M176" s="102">
        <v>7618</v>
      </c>
      <c r="N176" s="103">
        <f>VLOOKUP($E176,'Population All (2014)'!$D$11:$H$187,N$10,0)</f>
        <v>268020</v>
      </c>
      <c r="O176" s="104">
        <f t="shared" si="58"/>
        <v>2842.3251996119693</v>
      </c>
      <c r="P176" s="102">
        <v>6244</v>
      </c>
      <c r="Q176" s="103">
        <f>VLOOKUP($E176,'Population All (2014)'!$D$11:$H$187,Q$10,0)</f>
        <v>272112.48100000003</v>
      </c>
      <c r="R176" s="104">
        <f t="shared" si="59"/>
        <v>2294.6393260072477</v>
      </c>
      <c r="S176" s="102">
        <v>7100</v>
      </c>
      <c r="T176" s="103">
        <f>VLOOKUP($E176,'Population All (2014)'!$D$11:$H$187,T$10,0)</f>
        <v>272112.48100000003</v>
      </c>
      <c r="U176" s="104">
        <f t="shared" si="60"/>
        <v>2609.215120860259</v>
      </c>
      <c r="V176" s="102">
        <v>6880</v>
      </c>
      <c r="W176" s="103">
        <f>VLOOKUP($E176,'Population All (2014)'!$D$11:$H$187,W$10,0)</f>
        <v>272112.48100000003</v>
      </c>
      <c r="X176" s="104">
        <f t="shared" si="61"/>
        <v>2528.3662016223357</v>
      </c>
      <c r="Y176" s="102">
        <v>7400</v>
      </c>
      <c r="Z176" s="103">
        <f>VLOOKUP($E176,'Population All (2014)'!$D$11:$H$187,Z$10,0)</f>
        <v>272112.48100000003</v>
      </c>
      <c r="AA176" s="104">
        <f t="shared" si="62"/>
        <v>2719.4636470937912</v>
      </c>
      <c r="AB176" s="102">
        <v>6608</v>
      </c>
      <c r="AC176" s="103">
        <f>VLOOKUP($E176,'Population All (2014)'!$D$11:$H$187,AC$10,0)</f>
        <v>275577.91499999998</v>
      </c>
      <c r="AD176" s="104">
        <f t="shared" si="63"/>
        <v>2397.8699454199732</v>
      </c>
      <c r="AE176" s="102">
        <v>5518</v>
      </c>
      <c r="AF176" s="103">
        <f>VLOOKUP($E176,'Population All (2014)'!$D$11:$H$187,AF$10,0)</f>
        <v>272112.48100000003</v>
      </c>
      <c r="AG176" s="104">
        <f t="shared" si="64"/>
        <v>2027.8378925221</v>
      </c>
      <c r="AH176" s="102">
        <v>5456</v>
      </c>
      <c r="AI176" s="103">
        <f>VLOOKUP($E176,'Population All (2014)'!$D$11:$H$187,AI$10,0)</f>
        <v>272112.48100000003</v>
      </c>
      <c r="AJ176" s="104">
        <f t="shared" si="65"/>
        <v>2005.0531971005032</v>
      </c>
      <c r="AK176" s="102">
        <v>5477</v>
      </c>
      <c r="AL176" s="103">
        <f>VLOOKUP($E176,'Population All (2014)'!$D$11:$H$187,AL$10,0)</f>
        <v>272112.48100000003</v>
      </c>
      <c r="AM176" s="104">
        <f t="shared" si="66"/>
        <v>2012.7705939368507</v>
      </c>
      <c r="AN176" s="102">
        <v>5726</v>
      </c>
      <c r="AO176" s="103">
        <f>VLOOKUP($E176,'Population All (2014)'!$D$11:$H$187,AO$10,0)</f>
        <v>275577.91499999998</v>
      </c>
      <c r="AP176" s="104">
        <f t="shared" si="67"/>
        <v>2077.8152705016291</v>
      </c>
      <c r="AQ176" s="84">
        <f t="shared" si="68"/>
        <v>705.54021358938417</v>
      </c>
      <c r="AR176" s="85">
        <f t="shared" si="69"/>
        <v>0.2581202403033398</v>
      </c>
      <c r="AS176" s="105">
        <f t="shared" si="70"/>
        <v>581.37722833815906</v>
      </c>
      <c r="AT176" s="85">
        <f t="shared" si="71"/>
        <v>0.22281690140845067</v>
      </c>
      <c r="AU176" s="84">
        <f t="shared" si="72"/>
        <v>613.78121824163532</v>
      </c>
      <c r="AV176" s="85">
        <f t="shared" si="73"/>
        <v>0.23437190784032355</v>
      </c>
      <c r="AW176" s="105">
        <f t="shared" si="74"/>
        <v>523.31300452183245</v>
      </c>
      <c r="AX176" s="85">
        <f t="shared" si="75"/>
        <v>0.20697674418604659</v>
      </c>
      <c r="AY176" s="84">
        <f t="shared" si="76"/>
        <v>829.55460567511864</v>
      </c>
      <c r="AZ176" s="85">
        <f t="shared" si="77"/>
        <v>0.29185773879370608</v>
      </c>
      <c r="BA176" s="105">
        <f t="shared" si="78"/>
        <v>706.69305315694055</v>
      </c>
      <c r="BB176" s="85">
        <f t="shared" si="79"/>
        <v>0.25986486486486482</v>
      </c>
      <c r="BC176" s="84">
        <f t="shared" si="80"/>
        <v>216.82405550561862</v>
      </c>
      <c r="BD176" s="85">
        <f t="shared" si="81"/>
        <v>9.4491562594675838E-2</v>
      </c>
      <c r="BE176" s="105">
        <f t="shared" si="82"/>
        <v>320.05467491834406</v>
      </c>
      <c r="BF176" s="85">
        <f t="shared" si="83"/>
        <v>0.13347457627118653</v>
      </c>
    </row>
    <row r="177" spans="1:62" ht="16.5" customHeight="1">
      <c r="B177" s="63" t="s">
        <v>24</v>
      </c>
      <c r="C177" s="64" t="s">
        <v>40</v>
      </c>
      <c r="D177" s="66" t="s">
        <v>70</v>
      </c>
      <c r="E177" s="78" t="s">
        <v>343</v>
      </c>
      <c r="F177" s="79" t="s">
        <v>344</v>
      </c>
      <c r="G177" s="102">
        <v>6401</v>
      </c>
      <c r="H177" s="103">
        <f>VLOOKUP($E177,'Population All (2014)'!$D$11:$H$187,H$10,0)</f>
        <v>312145</v>
      </c>
      <c r="I177" s="104">
        <f t="shared" si="56"/>
        <v>2050.649537875026</v>
      </c>
      <c r="J177" s="102">
        <v>6380</v>
      </c>
      <c r="K177" s="103">
        <f>VLOOKUP($E177,'Population All (2014)'!$D$11:$H$187,K$10,0)</f>
        <v>312145</v>
      </c>
      <c r="L177" s="104">
        <f t="shared" si="57"/>
        <v>2043.9218952730303</v>
      </c>
      <c r="M177" s="102">
        <v>6533</v>
      </c>
      <c r="N177" s="103">
        <f>VLOOKUP($E177,'Population All (2014)'!$D$11:$H$187,N$10,0)</f>
        <v>312145</v>
      </c>
      <c r="O177" s="104">
        <f t="shared" si="58"/>
        <v>2092.9375770875713</v>
      </c>
      <c r="P177" s="102">
        <v>5704</v>
      </c>
      <c r="Q177" s="103">
        <f>VLOOKUP($E177,'Population All (2014)'!$D$11:$H$187,Q$10,0)</f>
        <v>316788.53700000001</v>
      </c>
      <c r="R177" s="104">
        <f t="shared" si="59"/>
        <v>1800.5702018188872</v>
      </c>
      <c r="S177" s="102">
        <v>6048</v>
      </c>
      <c r="T177" s="103">
        <f>VLOOKUP($E177,'Population All (2014)'!$D$11:$H$187,T$10,0)</f>
        <v>316788.53700000001</v>
      </c>
      <c r="U177" s="104">
        <f t="shared" si="60"/>
        <v>1909.1599895863656</v>
      </c>
      <c r="V177" s="102">
        <v>6048</v>
      </c>
      <c r="W177" s="103">
        <f>VLOOKUP($E177,'Population All (2014)'!$D$11:$H$187,W$10,0)</f>
        <v>316788.53700000001</v>
      </c>
      <c r="X177" s="104">
        <f t="shared" si="61"/>
        <v>1909.1599895863656</v>
      </c>
      <c r="Y177" s="102">
        <v>6048</v>
      </c>
      <c r="Z177" s="103">
        <f>VLOOKUP($E177,'Population All (2014)'!$D$11:$H$187,Z$10,0)</f>
        <v>316788.53700000001</v>
      </c>
      <c r="AA177" s="104">
        <f t="shared" si="62"/>
        <v>1909.1599895863656</v>
      </c>
      <c r="AB177" s="102">
        <v>6048</v>
      </c>
      <c r="AC177" s="103">
        <f>VLOOKUP($E177,'Population All (2014)'!$D$11:$H$187,AC$10,0)</f>
        <v>320598.32699999999</v>
      </c>
      <c r="AD177" s="104">
        <f t="shared" si="63"/>
        <v>1886.47272635331</v>
      </c>
      <c r="AE177" s="102">
        <v>5894</v>
      </c>
      <c r="AF177" s="103">
        <f>VLOOKUP($E177,'Population All (2014)'!$D$11:$H$187,AF$10,0)</f>
        <v>316788.53700000001</v>
      </c>
      <c r="AG177" s="104">
        <f t="shared" si="64"/>
        <v>1860.5471194811571</v>
      </c>
      <c r="AH177" s="102">
        <v>5891</v>
      </c>
      <c r="AI177" s="103">
        <f>VLOOKUP($E177,'Population All (2014)'!$D$11:$H$187,AI$10,0)</f>
        <v>316788.53700000001</v>
      </c>
      <c r="AJ177" s="104">
        <f t="shared" si="65"/>
        <v>1859.6001155180688</v>
      </c>
      <c r="AK177" s="102">
        <v>5843</v>
      </c>
      <c r="AL177" s="103">
        <f>VLOOKUP($E177,'Population All (2014)'!$D$11:$H$187,AL$10,0)</f>
        <v>316788.53700000001</v>
      </c>
      <c r="AM177" s="104">
        <f t="shared" si="66"/>
        <v>1844.448052108653</v>
      </c>
      <c r="AN177" s="102">
        <v>5856</v>
      </c>
      <c r="AO177" s="103">
        <f>VLOOKUP($E177,'Population All (2014)'!$D$11:$H$187,AO$10,0)</f>
        <v>320598.32699999999</v>
      </c>
      <c r="AP177" s="104">
        <f t="shared" si="67"/>
        <v>1826.584703294475</v>
      </c>
      <c r="AQ177" s="84">
        <f t="shared" si="68"/>
        <v>190.1024183938689</v>
      </c>
      <c r="AR177" s="85">
        <f t="shared" si="69"/>
        <v>9.2703514122096875E-2</v>
      </c>
      <c r="AS177" s="105">
        <f t="shared" si="70"/>
        <v>48.612870105208458</v>
      </c>
      <c r="AT177" s="85">
        <f t="shared" si="71"/>
        <v>2.5462962962963003E-2</v>
      </c>
      <c r="AU177" s="84">
        <f t="shared" si="72"/>
        <v>184.32177975496143</v>
      </c>
      <c r="AV177" s="85">
        <f t="shared" si="73"/>
        <v>9.0180441914753023E-2</v>
      </c>
      <c r="AW177" s="105">
        <f t="shared" si="74"/>
        <v>49.559874068296722</v>
      </c>
      <c r="AX177" s="85">
        <f t="shared" si="75"/>
        <v>2.5958994708994636E-2</v>
      </c>
      <c r="AY177" s="84">
        <f t="shared" si="76"/>
        <v>248.48952497891833</v>
      </c>
      <c r="AZ177" s="85">
        <f t="shared" si="77"/>
        <v>0.11872763320762968</v>
      </c>
      <c r="BA177" s="105">
        <f t="shared" si="78"/>
        <v>64.711937477712581</v>
      </c>
      <c r="BB177" s="85">
        <f t="shared" si="79"/>
        <v>3.3895502645502708E-2</v>
      </c>
      <c r="BC177" s="84">
        <f t="shared" si="80"/>
        <v>-26.014501475587849</v>
      </c>
      <c r="BD177" s="85">
        <f t="shared" si="81"/>
        <v>-1.4447924023905708E-2</v>
      </c>
      <c r="BE177" s="105">
        <f t="shared" si="82"/>
        <v>59.88802305883496</v>
      </c>
      <c r="BF177" s="85">
        <f t="shared" si="83"/>
        <v>3.1746031746031599E-2</v>
      </c>
      <c r="BJ177" s="40"/>
    </row>
    <row r="178" spans="1:62" ht="16.5" customHeight="1">
      <c r="B178" s="63" t="s">
        <v>20</v>
      </c>
      <c r="C178" s="64" t="s">
        <v>30</v>
      </c>
      <c r="D178" s="66" t="s">
        <v>52</v>
      </c>
      <c r="E178" s="78" t="s">
        <v>345</v>
      </c>
      <c r="F178" s="79" t="s">
        <v>346</v>
      </c>
      <c r="G178" s="102">
        <v>6113</v>
      </c>
      <c r="H178" s="103">
        <f>VLOOKUP($E178,'Population All (2014)'!$D$11:$H$187,H$10,0)</f>
        <v>206428</v>
      </c>
      <c r="I178" s="104">
        <f t="shared" si="56"/>
        <v>2961.3230763268548</v>
      </c>
      <c r="J178" s="102">
        <v>6400</v>
      </c>
      <c r="K178" s="103">
        <f>VLOOKUP($E178,'Population All (2014)'!$D$11:$H$187,K$10,0)</f>
        <v>206428</v>
      </c>
      <c r="L178" s="104">
        <f t="shared" si="57"/>
        <v>3100.3546030577249</v>
      </c>
      <c r="M178" s="102">
        <v>6346</v>
      </c>
      <c r="N178" s="103">
        <f>VLOOKUP($E178,'Population All (2014)'!$D$11:$H$187,N$10,0)</f>
        <v>206428</v>
      </c>
      <c r="O178" s="104">
        <f t="shared" si="58"/>
        <v>3074.1953610944252</v>
      </c>
      <c r="P178" s="102">
        <v>5732</v>
      </c>
      <c r="Q178" s="103">
        <f>VLOOKUP($E178,'Population All (2014)'!$D$11:$H$187,Q$10,0)</f>
        <v>207751.535</v>
      </c>
      <c r="R178" s="104">
        <f t="shared" si="59"/>
        <v>2759.0650533580897</v>
      </c>
      <c r="S178" s="102">
        <v>5892</v>
      </c>
      <c r="T178" s="103">
        <f>VLOOKUP($E178,'Population All (2014)'!$D$11:$H$187,T$10,0)</f>
        <v>207751.535</v>
      </c>
      <c r="U178" s="104">
        <f t="shared" si="60"/>
        <v>2836.080128120353</v>
      </c>
      <c r="V178" s="102">
        <v>6179</v>
      </c>
      <c r="W178" s="103">
        <f>VLOOKUP($E178,'Population All (2014)'!$D$11:$H$187,W$10,0)</f>
        <v>207751.535</v>
      </c>
      <c r="X178" s="104">
        <f t="shared" si="61"/>
        <v>2974.2259184751629</v>
      </c>
      <c r="Y178" s="102">
        <v>6125</v>
      </c>
      <c r="Z178" s="103">
        <f>VLOOKUP($E178,'Population All (2014)'!$D$11:$H$187,Z$10,0)</f>
        <v>207751.535</v>
      </c>
      <c r="AA178" s="104">
        <f t="shared" si="62"/>
        <v>2948.2333307428989</v>
      </c>
      <c r="AB178" s="102">
        <v>5526</v>
      </c>
      <c r="AC178" s="103">
        <f>VLOOKUP($E178,'Population All (2014)'!$D$11:$H$187,AC$10,0)</f>
        <v>209117.54399999999</v>
      </c>
      <c r="AD178" s="104">
        <f t="shared" si="63"/>
        <v>2642.5329478812164</v>
      </c>
      <c r="AE178" s="102">
        <v>5916</v>
      </c>
      <c r="AF178" s="103">
        <f>VLOOKUP($E178,'Population All (2014)'!$D$11:$H$187,AF$10,0)</f>
        <v>207751.535</v>
      </c>
      <c r="AG178" s="104">
        <f t="shared" si="64"/>
        <v>2847.6323893346926</v>
      </c>
      <c r="AH178" s="102">
        <v>6121</v>
      </c>
      <c r="AI178" s="103">
        <f>VLOOKUP($E178,'Population All (2014)'!$D$11:$H$187,AI$10,0)</f>
        <v>207751.535</v>
      </c>
      <c r="AJ178" s="104">
        <f t="shared" si="65"/>
        <v>2946.3079538738425</v>
      </c>
      <c r="AK178" s="102">
        <v>6257</v>
      </c>
      <c r="AL178" s="103">
        <f>VLOOKUP($E178,'Population All (2014)'!$D$11:$H$187,AL$10,0)</f>
        <v>207751.535</v>
      </c>
      <c r="AM178" s="104">
        <f t="shared" si="66"/>
        <v>3011.7707674217663</v>
      </c>
      <c r="AN178" s="102">
        <v>6185</v>
      </c>
      <c r="AO178" s="103">
        <f>VLOOKUP($E178,'Population All (2014)'!$D$11:$H$187,AO$10,0)</f>
        <v>209117.54399999999</v>
      </c>
      <c r="AP178" s="104">
        <f t="shared" si="67"/>
        <v>2957.6667178149341</v>
      </c>
      <c r="AQ178" s="84">
        <f t="shared" si="68"/>
        <v>113.69068699216223</v>
      </c>
      <c r="AR178" s="85">
        <f t="shared" si="69"/>
        <v>3.8391855282869404E-2</v>
      </c>
      <c r="AS178" s="105">
        <f t="shared" si="70"/>
        <v>-11.552261214339524</v>
      </c>
      <c r="AT178" s="85">
        <f t="shared" si="71"/>
        <v>-4.0733197556008143E-3</v>
      </c>
      <c r="AU178" s="84">
        <f t="shared" si="72"/>
        <v>154.04664918388244</v>
      </c>
      <c r="AV178" s="85">
        <f t="shared" si="73"/>
        <v>4.9686783902703875E-2</v>
      </c>
      <c r="AW178" s="105">
        <f t="shared" si="74"/>
        <v>27.917964601320364</v>
      </c>
      <c r="AX178" s="85">
        <f t="shared" si="75"/>
        <v>9.3866321411231086E-3</v>
      </c>
      <c r="AY178" s="84">
        <f t="shared" si="76"/>
        <v>62.42459367265883</v>
      </c>
      <c r="AZ178" s="85">
        <f t="shared" si="77"/>
        <v>2.0305994362842132E-2</v>
      </c>
      <c r="BA178" s="105">
        <f t="shared" si="78"/>
        <v>-63.53743667886738</v>
      </c>
      <c r="BB178" s="85">
        <f t="shared" si="79"/>
        <v>-2.1551020408163268E-2</v>
      </c>
      <c r="BC178" s="84">
        <f t="shared" si="80"/>
        <v>-198.60166445684445</v>
      </c>
      <c r="BD178" s="85">
        <f t="shared" si="81"/>
        <v>-7.198150845161265E-2</v>
      </c>
      <c r="BE178" s="105">
        <f t="shared" si="82"/>
        <v>-315.13376993371776</v>
      </c>
      <c r="BF178" s="85">
        <f t="shared" si="83"/>
        <v>-0.11925443358668134</v>
      </c>
      <c r="BJ178" s="40"/>
    </row>
    <row r="179" spans="1:62" ht="16.5" customHeight="1">
      <c r="B179" s="63" t="s">
        <v>22</v>
      </c>
      <c r="C179" s="64" t="s">
        <v>36</v>
      </c>
      <c r="D179" s="66" t="s">
        <v>56</v>
      </c>
      <c r="E179" s="78" t="s">
        <v>347</v>
      </c>
      <c r="F179" s="79" t="s">
        <v>348</v>
      </c>
      <c r="G179" s="102">
        <v>13357</v>
      </c>
      <c r="H179" s="103">
        <f>VLOOKUP($E179,'Population All (2014)'!$D$11:$H$187,H$10,0)</f>
        <v>551594</v>
      </c>
      <c r="I179" s="104">
        <f t="shared" si="56"/>
        <v>2421.5274277820281</v>
      </c>
      <c r="J179" s="102">
        <v>12778</v>
      </c>
      <c r="K179" s="103">
        <f>VLOOKUP($E179,'Population All (2014)'!$D$11:$H$187,K$10,0)</f>
        <v>551594</v>
      </c>
      <c r="L179" s="104">
        <f t="shared" si="57"/>
        <v>2316.558918334862</v>
      </c>
      <c r="M179" s="102">
        <v>13311</v>
      </c>
      <c r="N179" s="103">
        <f>VLOOKUP($E179,'Population All (2014)'!$D$11:$H$187,N$10,0)</f>
        <v>551594</v>
      </c>
      <c r="O179" s="104">
        <f t="shared" si="58"/>
        <v>2413.1879607102323</v>
      </c>
      <c r="P179" s="102">
        <v>12486</v>
      </c>
      <c r="Q179" s="103">
        <f>VLOOKUP($E179,'Population All (2014)'!$D$11:$H$187,Q$10,0)</f>
        <v>553722.08499999996</v>
      </c>
      <c r="R179" s="104">
        <f t="shared" si="59"/>
        <v>2254.9217989020613</v>
      </c>
      <c r="S179" s="102">
        <v>13055.398939999999</v>
      </c>
      <c r="T179" s="103">
        <f>VLOOKUP($E179,'Population All (2014)'!$D$11:$H$187,T$10,0)</f>
        <v>553722.08499999996</v>
      </c>
      <c r="U179" s="104">
        <f t="shared" si="60"/>
        <v>2357.7529763870625</v>
      </c>
      <c r="V179" s="102">
        <v>12489.472759999999</v>
      </c>
      <c r="W179" s="103">
        <f>VLOOKUP($E179,'Population All (2014)'!$D$11:$H$187,W$10,0)</f>
        <v>553722.08499999996</v>
      </c>
      <c r="X179" s="104">
        <f t="shared" si="61"/>
        <v>2255.5489655067668</v>
      </c>
      <c r="Y179" s="102">
        <v>13010.437619999999</v>
      </c>
      <c r="Z179" s="103">
        <f>VLOOKUP($E179,'Population All (2014)'!$D$11:$H$187,Z$10,0)</f>
        <v>553722.08499999996</v>
      </c>
      <c r="AA179" s="104">
        <f t="shared" si="62"/>
        <v>2349.6331413257608</v>
      </c>
      <c r="AB179" s="102">
        <v>12204</v>
      </c>
      <c r="AC179" s="103">
        <f>VLOOKUP($E179,'Population All (2014)'!$D$11:$H$187,AC$10,0)</f>
        <v>556274.19400000002</v>
      </c>
      <c r="AD179" s="104">
        <f t="shared" si="63"/>
        <v>2193.8821055574617</v>
      </c>
      <c r="AE179" s="102">
        <v>12432</v>
      </c>
      <c r="AF179" s="103">
        <f>VLOOKUP($E179,'Population All (2014)'!$D$11:$H$187,AF$10,0)</f>
        <v>553722.08499999996</v>
      </c>
      <c r="AG179" s="104">
        <f t="shared" si="64"/>
        <v>2245.1696142840324</v>
      </c>
      <c r="AH179" s="102">
        <v>13259.8883723414</v>
      </c>
      <c r="AI179" s="103">
        <f>VLOOKUP($E179,'Population All (2014)'!$D$11:$H$187,AI$10,0)</f>
        <v>553722.08499999996</v>
      </c>
      <c r="AJ179" s="104">
        <f t="shared" si="65"/>
        <v>2394.6829522505682</v>
      </c>
      <c r="AK179" s="102">
        <v>13685.962120041193</v>
      </c>
      <c r="AL179" s="103">
        <f>VLOOKUP($E179,'Population All (2014)'!$D$11:$H$187,AL$10,0)</f>
        <v>553722.08499999996</v>
      </c>
      <c r="AM179" s="104">
        <f t="shared" si="66"/>
        <v>2471.6301716665671</v>
      </c>
      <c r="AN179" s="102">
        <v>13634.303391098299</v>
      </c>
      <c r="AO179" s="103">
        <f>VLOOKUP($E179,'Population All (2014)'!$D$11:$H$187,AO$10,0)</f>
        <v>556274.19400000002</v>
      </c>
      <c r="AP179" s="104">
        <f t="shared" si="67"/>
        <v>2451.0041159842658</v>
      </c>
      <c r="AQ179" s="84">
        <f t="shared" si="68"/>
        <v>176.35781349799572</v>
      </c>
      <c r="AR179" s="85">
        <f t="shared" si="69"/>
        <v>7.2829162071283565E-2</v>
      </c>
      <c r="AS179" s="105">
        <f t="shared" si="70"/>
        <v>112.58336210303014</v>
      </c>
      <c r="AT179" s="85">
        <f t="shared" si="71"/>
        <v>4.775027885896211E-2</v>
      </c>
      <c r="AU179" s="84">
        <f t="shared" si="72"/>
        <v>-78.12403391570615</v>
      </c>
      <c r="AV179" s="85">
        <f t="shared" si="73"/>
        <v>-3.3724173081624682E-2</v>
      </c>
      <c r="AW179" s="105">
        <f t="shared" si="74"/>
        <v>-139.13398674380142</v>
      </c>
      <c r="AX179" s="85">
        <f t="shared" si="75"/>
        <v>-6.1685198978839909E-2</v>
      </c>
      <c r="AY179" s="84">
        <f t="shared" si="76"/>
        <v>-58.442210956334748</v>
      </c>
      <c r="AZ179" s="85">
        <f t="shared" si="77"/>
        <v>-2.4217844572345062E-2</v>
      </c>
      <c r="BA179" s="105">
        <f t="shared" si="78"/>
        <v>-121.9970303408063</v>
      </c>
      <c r="BB179" s="85">
        <f t="shared" si="79"/>
        <v>-5.1921735438226965E-2</v>
      </c>
      <c r="BC179" s="84">
        <f t="shared" si="80"/>
        <v>-196.08231708220455</v>
      </c>
      <c r="BD179" s="85">
        <f t="shared" si="81"/>
        <v>-8.6957479934638329E-2</v>
      </c>
      <c r="BE179" s="105">
        <f t="shared" si="82"/>
        <v>-257.12201042680408</v>
      </c>
      <c r="BF179" s="85">
        <f t="shared" si="83"/>
        <v>-0.11719955679271554</v>
      </c>
      <c r="BJ179" s="40"/>
    </row>
    <row r="180" spans="1:62" ht="16.5" customHeight="1">
      <c r="B180" s="63" t="s">
        <v>26</v>
      </c>
      <c r="C180" s="64" t="s">
        <v>42</v>
      </c>
      <c r="D180" s="66" t="s">
        <v>66</v>
      </c>
      <c r="E180" s="78" t="s">
        <v>349</v>
      </c>
      <c r="F180" s="79" t="s">
        <v>350</v>
      </c>
      <c r="G180" s="102">
        <v>2626</v>
      </c>
      <c r="H180" s="103">
        <f>VLOOKUP($E180,'Population All (2014)'!$D$11:$H$187,H$10,0)</f>
        <v>155732</v>
      </c>
      <c r="I180" s="104">
        <f t="shared" si="56"/>
        <v>1686.230190326972</v>
      </c>
      <c r="J180" s="102">
        <v>2633</v>
      </c>
      <c r="K180" s="103">
        <f>VLOOKUP($E180,'Population All (2014)'!$D$11:$H$187,K$10,0)</f>
        <v>155732</v>
      </c>
      <c r="L180" s="104">
        <f t="shared" si="57"/>
        <v>1690.7250918244163</v>
      </c>
      <c r="M180" s="102">
        <v>2914</v>
      </c>
      <c r="N180" s="103">
        <f>VLOOKUP($E180,'Population All (2014)'!$D$11:$H$187,N$10,0)</f>
        <v>155732</v>
      </c>
      <c r="O180" s="104">
        <f t="shared" si="58"/>
        <v>1871.1632805075387</v>
      </c>
      <c r="P180" s="102">
        <v>2745</v>
      </c>
      <c r="Q180" s="103">
        <f>VLOOKUP($E180,'Population All (2014)'!$D$11:$H$187,Q$10,0)</f>
        <v>156188.00700000001</v>
      </c>
      <c r="R180" s="104">
        <f t="shared" si="59"/>
        <v>1757.4972961912495</v>
      </c>
      <c r="S180" s="102">
        <v>2696</v>
      </c>
      <c r="T180" s="103">
        <f>VLOOKUP($E180,'Population All (2014)'!$D$11:$H$187,T$10,0)</f>
        <v>156188.00700000001</v>
      </c>
      <c r="U180" s="104">
        <f t="shared" si="60"/>
        <v>1726.1248490096934</v>
      </c>
      <c r="V180" s="102">
        <v>2704</v>
      </c>
      <c r="W180" s="103">
        <f>VLOOKUP($E180,'Population All (2014)'!$D$11:$H$187,W$10,0)</f>
        <v>156188.00700000001</v>
      </c>
      <c r="X180" s="104">
        <f t="shared" si="61"/>
        <v>1731.2468812026007</v>
      </c>
      <c r="Y180" s="102">
        <v>2928</v>
      </c>
      <c r="Z180" s="103">
        <f>VLOOKUP($E180,'Population All (2014)'!$D$11:$H$187,Z$10,0)</f>
        <v>156188.00700000001</v>
      </c>
      <c r="AA180" s="104">
        <f t="shared" si="62"/>
        <v>1874.6637826039996</v>
      </c>
      <c r="AB180" s="102">
        <v>2726</v>
      </c>
      <c r="AC180" s="103">
        <f>VLOOKUP($E180,'Population All (2014)'!$D$11:$H$187,AC$10,0)</f>
        <v>156731.07500000001</v>
      </c>
      <c r="AD180" s="104">
        <f t="shared" si="63"/>
        <v>1739.2849503520599</v>
      </c>
      <c r="AE180" s="102">
        <v>2670</v>
      </c>
      <c r="AF180" s="103">
        <f>VLOOKUP($E180,'Population All (2014)'!$D$11:$H$187,AF$10,0)</f>
        <v>156188.00700000001</v>
      </c>
      <c r="AG180" s="104">
        <f t="shared" si="64"/>
        <v>1709.4782443827457</v>
      </c>
      <c r="AH180" s="102">
        <v>2833</v>
      </c>
      <c r="AI180" s="103">
        <f>VLOOKUP($E180,'Population All (2014)'!$D$11:$H$187,AI$10,0)</f>
        <v>156188.00700000001</v>
      </c>
      <c r="AJ180" s="104">
        <f t="shared" si="65"/>
        <v>1813.8396503132276</v>
      </c>
      <c r="AK180" s="102">
        <v>2900</v>
      </c>
      <c r="AL180" s="103">
        <f>VLOOKUP($E180,'Population All (2014)'!$D$11:$H$187,AL$10,0)</f>
        <v>156188.00700000001</v>
      </c>
      <c r="AM180" s="104">
        <f t="shared" si="66"/>
        <v>1856.7366699288248</v>
      </c>
      <c r="AN180" s="102">
        <v>2967</v>
      </c>
      <c r="AO180" s="103">
        <f>VLOOKUP($E180,'Population All (2014)'!$D$11:$H$187,AO$10,0)</f>
        <v>156731.07500000001</v>
      </c>
      <c r="AP180" s="104">
        <f t="shared" si="67"/>
        <v>1893.0515215313874</v>
      </c>
      <c r="AQ180" s="84">
        <f t="shared" si="68"/>
        <v>-23.248054055773764</v>
      </c>
      <c r="AR180" s="85">
        <f t="shared" si="69"/>
        <v>-1.3786999064028027E-2</v>
      </c>
      <c r="AS180" s="105">
        <f t="shared" si="70"/>
        <v>16.646604626947692</v>
      </c>
      <c r="AT180" s="85">
        <f t="shared" si="71"/>
        <v>9.6439169139463619E-3</v>
      </c>
      <c r="AU180" s="84">
        <f t="shared" si="72"/>
        <v>-123.11455848881133</v>
      </c>
      <c r="AV180" s="85">
        <f t="shared" si="73"/>
        <v>-7.2817608896997968E-2</v>
      </c>
      <c r="AW180" s="105">
        <f t="shared" si="74"/>
        <v>-82.592769110626932</v>
      </c>
      <c r="AX180" s="85">
        <f t="shared" si="75"/>
        <v>-4.7707100591715922E-2</v>
      </c>
      <c r="AY180" s="84">
        <f t="shared" si="76"/>
        <v>14.426610578713962</v>
      </c>
      <c r="AZ180" s="85">
        <f t="shared" si="77"/>
        <v>7.7099688354299338E-3</v>
      </c>
      <c r="BA180" s="105">
        <f t="shared" si="78"/>
        <v>17.92711267517484</v>
      </c>
      <c r="BB180" s="85">
        <f t="shared" si="79"/>
        <v>9.5628415300546346E-3</v>
      </c>
      <c r="BC180" s="84">
        <f t="shared" si="80"/>
        <v>-135.55422534013792</v>
      </c>
      <c r="BD180" s="85">
        <f t="shared" si="81"/>
        <v>-7.7129123119508355E-2</v>
      </c>
      <c r="BE180" s="105">
        <f t="shared" si="82"/>
        <v>-153.76657117932746</v>
      </c>
      <c r="BF180" s="85">
        <f t="shared" si="83"/>
        <v>-8.8407923697725654E-2</v>
      </c>
      <c r="BJ180" s="40"/>
    </row>
    <row r="181" spans="1:62" ht="16.5" customHeight="1">
      <c r="B181" s="63" t="s">
        <v>26</v>
      </c>
      <c r="C181" s="64" t="s">
        <v>42</v>
      </c>
      <c r="D181" s="66" t="s">
        <v>64</v>
      </c>
      <c r="E181" s="78" t="s">
        <v>351</v>
      </c>
      <c r="F181" s="79" t="s">
        <v>352</v>
      </c>
      <c r="G181" s="102">
        <v>20558</v>
      </c>
      <c r="H181" s="103">
        <f>VLOOKUP($E181,'Population All (2014)'!$D$11:$H$187,H$10,0)</f>
        <v>828398</v>
      </c>
      <c r="I181" s="104">
        <f t="shared" si="56"/>
        <v>2481.6573675938375</v>
      </c>
      <c r="J181" s="102">
        <v>19992</v>
      </c>
      <c r="K181" s="103">
        <f>VLOOKUP($E181,'Population All (2014)'!$D$11:$H$187,K$10,0)</f>
        <v>828398</v>
      </c>
      <c r="L181" s="104">
        <f t="shared" si="57"/>
        <v>2413.3327217110618</v>
      </c>
      <c r="M181" s="102">
        <v>20828</v>
      </c>
      <c r="N181" s="103">
        <f>VLOOKUP($E181,'Population All (2014)'!$D$11:$H$187,N$10,0)</f>
        <v>828398</v>
      </c>
      <c r="O181" s="104">
        <f t="shared" si="58"/>
        <v>2514.2503965485189</v>
      </c>
      <c r="P181" s="102">
        <v>20263</v>
      </c>
      <c r="Q181" s="103">
        <f>VLOOKUP($E181,'Population All (2014)'!$D$11:$H$187,Q$10,0)</f>
        <v>835422.38899999997</v>
      </c>
      <c r="R181" s="104">
        <f t="shared" si="59"/>
        <v>2425.4796456023637</v>
      </c>
      <c r="S181" s="102">
        <v>19838.47</v>
      </c>
      <c r="T181" s="103">
        <f>VLOOKUP($E181,'Population All (2014)'!$D$11:$H$187,T$10,0)</f>
        <v>835422.38899999997</v>
      </c>
      <c r="U181" s="104">
        <f t="shared" si="60"/>
        <v>2374.6634350734407</v>
      </c>
      <c r="V181" s="102">
        <v>19292.28</v>
      </c>
      <c r="W181" s="103">
        <f>VLOOKUP($E181,'Population All (2014)'!$D$11:$H$187,W$10,0)</f>
        <v>835422.38899999997</v>
      </c>
      <c r="X181" s="104">
        <f t="shared" si="61"/>
        <v>2309.2845312767886</v>
      </c>
      <c r="Y181" s="102">
        <v>20099.02</v>
      </c>
      <c r="Z181" s="103">
        <f>VLOOKUP($E181,'Population All (2014)'!$D$11:$H$187,Z$10,0)</f>
        <v>835422.38899999997</v>
      </c>
      <c r="AA181" s="104">
        <f t="shared" si="62"/>
        <v>2405.8512513721967</v>
      </c>
      <c r="AB181" s="102">
        <v>18947</v>
      </c>
      <c r="AC181" s="103">
        <f>VLOOKUP($E181,'Population All (2014)'!$D$11:$H$187,AC$10,0)</f>
        <v>842690.52899999986</v>
      </c>
      <c r="AD181" s="104">
        <f t="shared" si="63"/>
        <v>2248.3936092747995</v>
      </c>
      <c r="AE181" s="102">
        <v>20855</v>
      </c>
      <c r="AF181" s="103">
        <f>VLOOKUP($E181,'Population All (2014)'!$D$11:$H$187,AF$10,0)</f>
        <v>835422.38899999997</v>
      </c>
      <c r="AG181" s="104">
        <f t="shared" si="64"/>
        <v>2496.3420031109554</v>
      </c>
      <c r="AH181" s="102">
        <v>20723</v>
      </c>
      <c r="AI181" s="103">
        <f>VLOOKUP($E181,'Population All (2014)'!$D$11:$H$187,AI$10,0)</f>
        <v>835422.38899999997</v>
      </c>
      <c r="AJ181" s="104">
        <f t="shared" si="65"/>
        <v>2480.5416125853912</v>
      </c>
      <c r="AK181" s="102">
        <v>22119</v>
      </c>
      <c r="AL181" s="103">
        <f>VLOOKUP($E181,'Population All (2014)'!$D$11:$H$187,AL$10,0)</f>
        <v>835422.38899999997</v>
      </c>
      <c r="AM181" s="104">
        <f t="shared" si="66"/>
        <v>2647.6427123860576</v>
      </c>
      <c r="AN181" s="102">
        <v>22702</v>
      </c>
      <c r="AO181" s="103">
        <f>VLOOKUP($E181,'Population All (2014)'!$D$11:$H$187,AO$10,0)</f>
        <v>842690.52899999986</v>
      </c>
      <c r="AP181" s="104">
        <f t="shared" si="67"/>
        <v>2693.9901682459758</v>
      </c>
      <c r="AQ181" s="84">
        <f t="shared" si="68"/>
        <v>-14.68463551711784</v>
      </c>
      <c r="AR181" s="85">
        <f t="shared" si="69"/>
        <v>-5.9172695267581408E-3</v>
      </c>
      <c r="AS181" s="105">
        <f t="shared" si="70"/>
        <v>-121.67856803751465</v>
      </c>
      <c r="AT181" s="85">
        <f t="shared" si="71"/>
        <v>-5.1240342627228569E-2</v>
      </c>
      <c r="AU181" s="84">
        <f t="shared" si="72"/>
        <v>-67.208890874329427</v>
      </c>
      <c r="AV181" s="85">
        <f t="shared" si="73"/>
        <v>-2.7848994989252071E-2</v>
      </c>
      <c r="AW181" s="105">
        <f t="shared" si="74"/>
        <v>-171.25708130860266</v>
      </c>
      <c r="AX181" s="85">
        <f t="shared" si="75"/>
        <v>-7.4160234041803302E-2</v>
      </c>
      <c r="AY181" s="84">
        <f t="shared" si="76"/>
        <v>-133.39231583753872</v>
      </c>
      <c r="AZ181" s="85">
        <f t="shared" si="77"/>
        <v>-5.3054507228339445E-2</v>
      </c>
      <c r="BA181" s="105">
        <f t="shared" si="78"/>
        <v>-241.79146101386095</v>
      </c>
      <c r="BB181" s="85">
        <f t="shared" si="79"/>
        <v>-0.10050141748204643</v>
      </c>
      <c r="BC181" s="84">
        <f t="shared" si="80"/>
        <v>-268.51052264361215</v>
      </c>
      <c r="BD181" s="85">
        <f t="shared" si="81"/>
        <v>-0.11070409233507628</v>
      </c>
      <c r="BE181" s="105">
        <f t="shared" si="82"/>
        <v>-445.59655897117636</v>
      </c>
      <c r="BF181" s="85">
        <f t="shared" si="83"/>
        <v>-0.19818440914128901</v>
      </c>
      <c r="BJ181" s="40"/>
    </row>
    <row r="182" spans="1:62" ht="16.5" customHeight="1">
      <c r="B182" s="63" t="s">
        <v>24</v>
      </c>
      <c r="C182" s="64" t="s">
        <v>40</v>
      </c>
      <c r="D182" s="66" t="s">
        <v>70</v>
      </c>
      <c r="E182" s="78" t="s">
        <v>353</v>
      </c>
      <c r="F182" s="79" t="s">
        <v>354</v>
      </c>
      <c r="G182" s="102">
        <v>3698</v>
      </c>
      <c r="H182" s="103">
        <f>VLOOKUP($E182,'Population All (2014)'!$D$11:$H$187,H$10,0)</f>
        <v>233292</v>
      </c>
      <c r="I182" s="104">
        <f t="shared" si="56"/>
        <v>1585.1379387205734</v>
      </c>
      <c r="J182" s="102">
        <v>3731</v>
      </c>
      <c r="K182" s="103">
        <f>VLOOKUP($E182,'Population All (2014)'!$D$11:$H$187,K$10,0)</f>
        <v>233292</v>
      </c>
      <c r="L182" s="104">
        <f t="shared" si="57"/>
        <v>1599.2833016134286</v>
      </c>
      <c r="M182" s="102">
        <v>3731</v>
      </c>
      <c r="N182" s="103">
        <f>VLOOKUP($E182,'Population All (2014)'!$D$11:$H$187,N$10,0)</f>
        <v>233292</v>
      </c>
      <c r="O182" s="104">
        <f t="shared" si="58"/>
        <v>1599.2833016134286</v>
      </c>
      <c r="P182" s="102">
        <v>4600</v>
      </c>
      <c r="Q182" s="103">
        <f>VLOOKUP($E182,'Population All (2014)'!$D$11:$H$187,Q$10,0)</f>
        <v>240885.859</v>
      </c>
      <c r="R182" s="104">
        <f t="shared" si="59"/>
        <v>1909.6181150260047</v>
      </c>
      <c r="S182" s="102">
        <v>3879</v>
      </c>
      <c r="T182" s="103">
        <f>VLOOKUP($E182,'Population All (2014)'!$D$11:$H$187,T$10,0)</f>
        <v>240885.859</v>
      </c>
      <c r="U182" s="104">
        <f t="shared" si="60"/>
        <v>1610.3062322143203</v>
      </c>
      <c r="V182" s="102">
        <v>3904</v>
      </c>
      <c r="W182" s="103">
        <f>VLOOKUP($E182,'Population All (2014)'!$D$11:$H$187,W$10,0)</f>
        <v>240885.859</v>
      </c>
      <c r="X182" s="104">
        <f t="shared" si="61"/>
        <v>1620.6845915351137</v>
      </c>
      <c r="Y182" s="102">
        <v>3869</v>
      </c>
      <c r="Z182" s="103">
        <f>VLOOKUP($E182,'Population All (2014)'!$D$11:$H$187,Z$10,0)</f>
        <v>240885.859</v>
      </c>
      <c r="AA182" s="104">
        <f t="shared" si="62"/>
        <v>1606.1548884860028</v>
      </c>
      <c r="AB182" s="102">
        <v>3657</v>
      </c>
      <c r="AC182" s="103">
        <f>VLOOKUP($E182,'Population All (2014)'!$D$11:$H$187,AC$10,0)</f>
        <v>246149.41699999999</v>
      </c>
      <c r="AD182" s="104">
        <f t="shared" si="63"/>
        <v>1485.6829825438913</v>
      </c>
      <c r="AE182" s="102">
        <v>3485</v>
      </c>
      <c r="AF182" s="103">
        <f>VLOOKUP($E182,'Population All (2014)'!$D$11:$H$187,AF$10,0)</f>
        <v>240885.859</v>
      </c>
      <c r="AG182" s="104">
        <f t="shared" si="64"/>
        <v>1446.7432893186146</v>
      </c>
      <c r="AH182" s="102">
        <v>3868</v>
      </c>
      <c r="AI182" s="103">
        <f>VLOOKUP($E182,'Population All (2014)'!$D$11:$H$187,AI$10,0)</f>
        <v>240885.859</v>
      </c>
      <c r="AJ182" s="104">
        <f t="shared" si="65"/>
        <v>1605.7397541131711</v>
      </c>
      <c r="AK182" s="102">
        <v>3735</v>
      </c>
      <c r="AL182" s="103">
        <f>VLOOKUP($E182,'Population All (2014)'!$D$11:$H$187,AL$10,0)</f>
        <v>240885.859</v>
      </c>
      <c r="AM182" s="104">
        <f t="shared" si="66"/>
        <v>1550.5268825265498</v>
      </c>
      <c r="AN182" s="102">
        <v>3763</v>
      </c>
      <c r="AO182" s="103">
        <f>VLOOKUP($E182,'Population All (2014)'!$D$11:$H$187,AO$10,0)</f>
        <v>246149.41699999999</v>
      </c>
      <c r="AP182" s="104">
        <f t="shared" si="67"/>
        <v>1528.7462574002359</v>
      </c>
      <c r="AQ182" s="84">
        <f t="shared" si="68"/>
        <v>138.39464940195876</v>
      </c>
      <c r="AR182" s="85">
        <f t="shared" si="69"/>
        <v>8.7307638042946889E-2</v>
      </c>
      <c r="AS182" s="105">
        <f t="shared" si="70"/>
        <v>163.56294289570565</v>
      </c>
      <c r="AT182" s="85">
        <f t="shared" si="71"/>
        <v>0.10157257025006446</v>
      </c>
      <c r="AU182" s="84">
        <f t="shared" si="72"/>
        <v>-6.4564524997424542</v>
      </c>
      <c r="AV182" s="85">
        <f t="shared" si="73"/>
        <v>-4.0370911727952733E-3</v>
      </c>
      <c r="AW182" s="105">
        <f t="shared" si="74"/>
        <v>14.944837421942566</v>
      </c>
      <c r="AX182" s="85">
        <f t="shared" si="75"/>
        <v>9.2213114754097856E-3</v>
      </c>
      <c r="AY182" s="84">
        <f t="shared" si="76"/>
        <v>48.75641908687885</v>
      </c>
      <c r="AZ182" s="85">
        <f t="shared" si="77"/>
        <v>3.0486417908378829E-2</v>
      </c>
      <c r="BA182" s="105">
        <f t="shared" si="78"/>
        <v>55.628005959453048</v>
      </c>
      <c r="BB182" s="85">
        <f t="shared" si="79"/>
        <v>3.4634272421814334E-2</v>
      </c>
      <c r="BC182" s="84">
        <f t="shared" si="80"/>
        <v>380.87185762576883</v>
      </c>
      <c r="BD182" s="85">
        <f t="shared" si="81"/>
        <v>0.19944922737632398</v>
      </c>
      <c r="BE182" s="105">
        <f t="shared" si="82"/>
        <v>-43.063274856344606</v>
      </c>
      <c r="BF182" s="85">
        <f t="shared" si="83"/>
        <v>-2.8985507246376763E-2</v>
      </c>
      <c r="BJ182" s="40"/>
    </row>
    <row r="183" spans="1:62" ht="16.5" customHeight="1">
      <c r="B183" s="63" t="s">
        <v>20</v>
      </c>
      <c r="C183" s="64" t="s">
        <v>30</v>
      </c>
      <c r="D183" s="66" t="s">
        <v>48</v>
      </c>
      <c r="E183" s="78" t="s">
        <v>355</v>
      </c>
      <c r="F183" s="79" t="s">
        <v>356</v>
      </c>
      <c r="G183" s="102">
        <v>8503</v>
      </c>
      <c r="H183" s="103">
        <f>VLOOKUP($E183,'Population All (2014)'!$D$11:$H$187,H$10,0)</f>
        <v>320975</v>
      </c>
      <c r="I183" s="104">
        <f t="shared" si="56"/>
        <v>2649.1159747643896</v>
      </c>
      <c r="J183" s="102">
        <v>8463</v>
      </c>
      <c r="K183" s="103">
        <f>VLOOKUP($E183,'Population All (2014)'!$D$11:$H$187,K$10,0)</f>
        <v>320975</v>
      </c>
      <c r="L183" s="104">
        <f t="shared" si="57"/>
        <v>2636.6539450112937</v>
      </c>
      <c r="M183" s="102">
        <v>8347</v>
      </c>
      <c r="N183" s="103">
        <f>VLOOKUP($E183,'Population All (2014)'!$D$11:$H$187,N$10,0)</f>
        <v>320975</v>
      </c>
      <c r="O183" s="104">
        <f t="shared" si="58"/>
        <v>2600.5140587273154</v>
      </c>
      <c r="P183" s="102">
        <v>7901</v>
      </c>
      <c r="Q183" s="103">
        <f>VLOOKUP($E183,'Population All (2014)'!$D$11:$H$187,Q$10,0)</f>
        <v>321988.75799999997</v>
      </c>
      <c r="R183" s="104">
        <f t="shared" si="59"/>
        <v>2453.8123781327795</v>
      </c>
      <c r="S183" s="102">
        <v>8205</v>
      </c>
      <c r="T183" s="103">
        <f>VLOOKUP($E183,'Population All (2014)'!$D$11:$H$187,T$10,0)</f>
        <v>321988.75799999997</v>
      </c>
      <c r="U183" s="104">
        <f t="shared" si="60"/>
        <v>2548.225612274327</v>
      </c>
      <c r="V183" s="102">
        <v>8169</v>
      </c>
      <c r="W183" s="103">
        <f>VLOOKUP($E183,'Population All (2014)'!$D$11:$H$187,W$10,0)</f>
        <v>321988.75799999997</v>
      </c>
      <c r="X183" s="104">
        <f t="shared" si="61"/>
        <v>2537.0450977049331</v>
      </c>
      <c r="Y183" s="102">
        <v>8051</v>
      </c>
      <c r="Z183" s="103">
        <f>VLOOKUP($E183,'Population All (2014)'!$D$11:$H$187,Z$10,0)</f>
        <v>321988.75799999997</v>
      </c>
      <c r="AA183" s="104">
        <f t="shared" si="62"/>
        <v>2500.3978555052536</v>
      </c>
      <c r="AB183" s="102">
        <v>7624</v>
      </c>
      <c r="AC183" s="103">
        <f>VLOOKUP($E183,'Population All (2014)'!$D$11:$H$187,AC$10,0)</f>
        <v>323171.99599999998</v>
      </c>
      <c r="AD183" s="104">
        <f t="shared" si="63"/>
        <v>2359.115299086744</v>
      </c>
      <c r="AE183" s="102">
        <v>8032</v>
      </c>
      <c r="AF183" s="103">
        <f>VLOOKUP($E183,'Population All (2014)'!$D$11:$H$187,AF$10,0)</f>
        <v>321988.75799999997</v>
      </c>
      <c r="AG183" s="104">
        <f t="shared" si="64"/>
        <v>2494.4970283714069</v>
      </c>
      <c r="AH183" s="102">
        <v>8381</v>
      </c>
      <c r="AI183" s="103">
        <f>VLOOKUP($E183,'Population All (2014)'!$D$11:$H$187,AI$10,0)</f>
        <v>321988.75799999997</v>
      </c>
      <c r="AJ183" s="104">
        <f t="shared" si="65"/>
        <v>2602.8859057246964</v>
      </c>
      <c r="AK183" s="102">
        <v>8412</v>
      </c>
      <c r="AL183" s="103">
        <f>VLOOKUP($E183,'Population All (2014)'!$D$11:$H$187,AL$10,0)</f>
        <v>321988.75799999997</v>
      </c>
      <c r="AM183" s="104">
        <f t="shared" si="66"/>
        <v>2612.513571048341</v>
      </c>
      <c r="AN183" s="102">
        <v>8492</v>
      </c>
      <c r="AO183" s="103">
        <f>VLOOKUP($E183,'Population All (2014)'!$D$11:$H$187,AO$10,0)</f>
        <v>323171.99599999998</v>
      </c>
      <c r="AP183" s="104">
        <f t="shared" si="67"/>
        <v>2627.7029275766831</v>
      </c>
      <c r="AQ183" s="84">
        <f t="shared" si="68"/>
        <v>154.61894639298271</v>
      </c>
      <c r="AR183" s="85">
        <f t="shared" si="69"/>
        <v>5.8366242877205252E-2</v>
      </c>
      <c r="AS183" s="105">
        <f t="shared" si="70"/>
        <v>53.728583902920036</v>
      </c>
      <c r="AT183" s="85">
        <f t="shared" si="71"/>
        <v>2.1084704448507022E-2</v>
      </c>
      <c r="AU183" s="84">
        <f t="shared" si="72"/>
        <v>33.768039286597286</v>
      </c>
      <c r="AV183" s="85">
        <f t="shared" si="73"/>
        <v>1.2807156339377956E-2</v>
      </c>
      <c r="AW183" s="105">
        <f t="shared" si="74"/>
        <v>-65.840808019763244</v>
      </c>
      <c r="AX183" s="85">
        <f t="shared" si="75"/>
        <v>-2.5951768882360147E-2</v>
      </c>
      <c r="AY183" s="84">
        <f t="shared" si="76"/>
        <v>-11.999512321025577</v>
      </c>
      <c r="AZ183" s="85">
        <f t="shared" si="77"/>
        <v>-4.61428473372611E-3</v>
      </c>
      <c r="BA183" s="105">
        <f t="shared" si="78"/>
        <v>-112.11571554308739</v>
      </c>
      <c r="BB183" s="85">
        <f t="shared" si="79"/>
        <v>-4.483915041609738E-2</v>
      </c>
      <c r="BC183" s="84">
        <f t="shared" si="80"/>
        <v>-173.89054944390364</v>
      </c>
      <c r="BD183" s="85">
        <f t="shared" si="81"/>
        <v>-7.0865462654575523E-2</v>
      </c>
      <c r="BE183" s="105">
        <f t="shared" si="82"/>
        <v>-268.58762848993911</v>
      </c>
      <c r="BF183" s="85">
        <f t="shared" si="83"/>
        <v>-0.11385099685204628</v>
      </c>
      <c r="BJ183" s="40"/>
    </row>
    <row r="184" spans="1:62" ht="16.5" customHeight="1">
      <c r="B184" s="63" t="s">
        <v>26</v>
      </c>
      <c r="C184" s="64" t="s">
        <v>44</v>
      </c>
      <c r="D184" s="66" t="s">
        <v>66</v>
      </c>
      <c r="E184" s="78" t="s">
        <v>357</v>
      </c>
      <c r="F184" s="79" t="s">
        <v>358</v>
      </c>
      <c r="G184" s="102">
        <v>10392</v>
      </c>
      <c r="H184" s="103">
        <f>VLOOKUP($E184,'Population All (2014)'!$D$11:$H$187,H$10,0)</f>
        <v>483143</v>
      </c>
      <c r="I184" s="104">
        <f t="shared" si="56"/>
        <v>2150.9159813968122</v>
      </c>
      <c r="J184" s="102">
        <v>10374</v>
      </c>
      <c r="K184" s="103">
        <f>VLOOKUP($E184,'Population All (2014)'!$D$11:$H$187,K$10,0)</f>
        <v>483143</v>
      </c>
      <c r="L184" s="104">
        <f t="shared" si="57"/>
        <v>2147.1903763482032</v>
      </c>
      <c r="M184" s="102">
        <v>10368</v>
      </c>
      <c r="N184" s="103">
        <f>VLOOKUP($E184,'Population All (2014)'!$D$11:$H$187,N$10,0)</f>
        <v>483143</v>
      </c>
      <c r="O184" s="104">
        <f t="shared" si="58"/>
        <v>2145.9485079986671</v>
      </c>
      <c r="P184" s="102">
        <v>9965</v>
      </c>
      <c r="Q184" s="103">
        <f>VLOOKUP($E184,'Population All (2014)'!$D$11:$H$187,Q$10,0)</f>
        <v>485276.18900000001</v>
      </c>
      <c r="R184" s="104">
        <f t="shared" si="59"/>
        <v>2053.4698025334187</v>
      </c>
      <c r="S184" s="102">
        <v>10528</v>
      </c>
      <c r="T184" s="103">
        <f>VLOOKUP($E184,'Population All (2014)'!$D$11:$H$187,T$10,0)</f>
        <v>485276.18900000001</v>
      </c>
      <c r="U184" s="104">
        <f t="shared" si="60"/>
        <v>2169.4862098416288</v>
      </c>
      <c r="V184" s="102">
        <v>10015</v>
      </c>
      <c r="W184" s="103">
        <f>VLOOKUP($E184,'Population All (2014)'!$D$11:$H$187,W$10,0)</f>
        <v>485276.18900000001</v>
      </c>
      <c r="X184" s="104">
        <f t="shared" si="61"/>
        <v>2063.7732134844141</v>
      </c>
      <c r="Y184" s="102">
        <v>9581</v>
      </c>
      <c r="Z184" s="103">
        <f>VLOOKUP($E184,'Population All (2014)'!$D$11:$H$187,Z$10,0)</f>
        <v>485276.18900000001</v>
      </c>
      <c r="AA184" s="104">
        <f t="shared" si="62"/>
        <v>1974.3396064297726</v>
      </c>
      <c r="AB184" s="102">
        <v>8819</v>
      </c>
      <c r="AC184" s="103">
        <f>VLOOKUP($E184,'Population All (2014)'!$D$11:$H$187,AC$10,0)</f>
        <v>489784.87099999998</v>
      </c>
      <c r="AD184" s="104">
        <f t="shared" si="63"/>
        <v>1800.5864456356389</v>
      </c>
      <c r="AE184" s="102">
        <v>10222</v>
      </c>
      <c r="AF184" s="103">
        <f>VLOOKUP($E184,'Population All (2014)'!$D$11:$H$187,AF$10,0)</f>
        <v>485276.18900000001</v>
      </c>
      <c r="AG184" s="104">
        <f t="shared" si="64"/>
        <v>2106.429334821536</v>
      </c>
      <c r="AH184" s="102">
        <v>9930</v>
      </c>
      <c r="AI184" s="103">
        <f>VLOOKUP($E184,'Population All (2014)'!$D$11:$H$187,AI$10,0)</f>
        <v>485276.18900000001</v>
      </c>
      <c r="AJ184" s="104">
        <f t="shared" si="65"/>
        <v>2046.2574148677218</v>
      </c>
      <c r="AK184" s="102">
        <v>10316</v>
      </c>
      <c r="AL184" s="103">
        <f>VLOOKUP($E184,'Population All (2014)'!$D$11:$H$187,AL$10,0)</f>
        <v>485276.18900000001</v>
      </c>
      <c r="AM184" s="104">
        <f t="shared" si="66"/>
        <v>2125.7997474094077</v>
      </c>
      <c r="AN184" s="102">
        <v>10400</v>
      </c>
      <c r="AO184" s="103">
        <f>VLOOKUP($E184,'Population All (2014)'!$D$11:$H$187,AO$10,0)</f>
        <v>489784.87099999998</v>
      </c>
      <c r="AP184" s="104">
        <f t="shared" si="67"/>
        <v>2123.3812262853662</v>
      </c>
      <c r="AQ184" s="84">
        <f t="shared" si="68"/>
        <v>44.486646575276154</v>
      </c>
      <c r="AR184" s="85">
        <f t="shared" si="69"/>
        <v>2.068265193063765E-2</v>
      </c>
      <c r="AS184" s="105">
        <f t="shared" si="70"/>
        <v>63.056875020092775</v>
      </c>
      <c r="AT184" s="85">
        <f t="shared" si="71"/>
        <v>2.9065349544072874E-2</v>
      </c>
      <c r="AU184" s="84">
        <f t="shared" si="72"/>
        <v>100.93296148048148</v>
      </c>
      <c r="AV184" s="85">
        <f t="shared" si="73"/>
        <v>4.7006992296668854E-2</v>
      </c>
      <c r="AW184" s="105">
        <f t="shared" si="74"/>
        <v>17.515798616692337</v>
      </c>
      <c r="AX184" s="85">
        <f t="shared" si="75"/>
        <v>8.4872690963553963E-3</v>
      </c>
      <c r="AY184" s="84">
        <f t="shared" si="76"/>
        <v>20.148760589259382</v>
      </c>
      <c r="AZ184" s="85">
        <f t="shared" si="77"/>
        <v>9.389209719691885E-3</v>
      </c>
      <c r="BA184" s="105">
        <f t="shared" si="78"/>
        <v>-151.46014097963507</v>
      </c>
      <c r="BB184" s="85">
        <f t="shared" si="79"/>
        <v>-7.6714330445673773E-2</v>
      </c>
      <c r="BC184" s="84">
        <f t="shared" si="80"/>
        <v>-69.911423751947495</v>
      </c>
      <c r="BD184" s="85">
        <f t="shared" si="81"/>
        <v>-3.4045508565889775E-2</v>
      </c>
      <c r="BE184" s="105">
        <f t="shared" si="82"/>
        <v>-322.79478064972727</v>
      </c>
      <c r="BF184" s="85">
        <f t="shared" si="83"/>
        <v>-0.1792720263068375</v>
      </c>
      <c r="BJ184" s="40"/>
    </row>
    <row r="185" spans="1:62" ht="16.5" customHeight="1">
      <c r="B185" s="63" t="s">
        <v>26</v>
      </c>
      <c r="C185" s="64" t="s">
        <v>42</v>
      </c>
      <c r="D185" s="66" t="s">
        <v>66</v>
      </c>
      <c r="E185" s="78" t="s">
        <v>359</v>
      </c>
      <c r="F185" s="79" t="s">
        <v>360</v>
      </c>
      <c r="G185" s="102">
        <v>3349</v>
      </c>
      <c r="H185" s="103">
        <f>VLOOKUP($E185,'Population All (2014)'!$D$11:$H$187,H$10,0)</f>
        <v>147400</v>
      </c>
      <c r="I185" s="104">
        <f t="shared" si="56"/>
        <v>2272.0488466757124</v>
      </c>
      <c r="J185" s="102">
        <v>2764</v>
      </c>
      <c r="K185" s="103">
        <f>VLOOKUP($E185,'Population All (2014)'!$D$11:$H$187,K$10,0)</f>
        <v>147400</v>
      </c>
      <c r="L185" s="104">
        <f t="shared" si="57"/>
        <v>1875.1696065128901</v>
      </c>
      <c r="M185" s="102">
        <v>2956</v>
      </c>
      <c r="N185" s="103">
        <f>VLOOKUP($E185,'Population All (2014)'!$D$11:$H$187,N$10,0)</f>
        <v>147400</v>
      </c>
      <c r="O185" s="104">
        <f t="shared" si="58"/>
        <v>2005.4274084124829</v>
      </c>
      <c r="P185" s="102">
        <v>3476</v>
      </c>
      <c r="Q185" s="103">
        <f>VLOOKUP($E185,'Population All (2014)'!$D$11:$H$187,Q$10,0)</f>
        <v>148375.11499999999</v>
      </c>
      <c r="R185" s="104">
        <f t="shared" si="59"/>
        <v>2342.7109053967711</v>
      </c>
      <c r="S185" s="102">
        <v>3231</v>
      </c>
      <c r="T185" s="103">
        <f>VLOOKUP($E185,'Population All (2014)'!$D$11:$H$187,T$10,0)</f>
        <v>148375.11499999999</v>
      </c>
      <c r="U185" s="104">
        <f t="shared" si="60"/>
        <v>2177.5888766792195</v>
      </c>
      <c r="V185" s="102">
        <v>2667</v>
      </c>
      <c r="W185" s="103">
        <f>VLOOKUP($E185,'Population All (2014)'!$D$11:$H$187,W$10,0)</f>
        <v>148375.11499999999</v>
      </c>
      <c r="X185" s="104">
        <f t="shared" si="61"/>
        <v>1797.4712268967744</v>
      </c>
      <c r="Y185" s="102">
        <v>2852</v>
      </c>
      <c r="Z185" s="103">
        <f>VLOOKUP($E185,'Population All (2014)'!$D$11:$H$187,Z$10,0)</f>
        <v>148375.11499999999</v>
      </c>
      <c r="AA185" s="104">
        <f t="shared" si="62"/>
        <v>1922.1552077651297</v>
      </c>
      <c r="AB185" s="102">
        <v>3476</v>
      </c>
      <c r="AC185" s="103">
        <f>VLOOKUP($E185,'Population All (2014)'!$D$11:$H$187,AC$10,0)</f>
        <v>149409.30600000001</v>
      </c>
      <c r="AD185" s="104">
        <f t="shared" si="63"/>
        <v>2326.4949774949091</v>
      </c>
      <c r="AE185" s="102">
        <v>3473</v>
      </c>
      <c r="AF185" s="103">
        <f>VLOOKUP($E185,'Population All (2014)'!$D$11:$H$187,AF$10,0)</f>
        <v>148375.11499999999</v>
      </c>
      <c r="AG185" s="104">
        <f t="shared" si="64"/>
        <v>2340.6890030043114</v>
      </c>
      <c r="AH185" s="102">
        <v>3444</v>
      </c>
      <c r="AI185" s="103">
        <f>VLOOKUP($E185,'Population All (2014)'!$D$11:$H$187,AI$10,0)</f>
        <v>148375.11499999999</v>
      </c>
      <c r="AJ185" s="104">
        <f t="shared" si="65"/>
        <v>2321.1439465438662</v>
      </c>
      <c r="AK185" s="102">
        <v>3761</v>
      </c>
      <c r="AL185" s="103">
        <f>VLOOKUP($E185,'Population All (2014)'!$D$11:$H$187,AL$10,0)</f>
        <v>148375.11499999999</v>
      </c>
      <c r="AM185" s="104">
        <f t="shared" si="66"/>
        <v>2534.7916326804534</v>
      </c>
      <c r="AN185" s="102">
        <v>3704</v>
      </c>
      <c r="AO185" s="103">
        <f>VLOOKUP($E185,'Population All (2014)'!$D$11:$H$187,AO$10,0)</f>
        <v>149409.30600000001</v>
      </c>
      <c r="AP185" s="104">
        <f t="shared" si="67"/>
        <v>2479.0959138783496</v>
      </c>
      <c r="AQ185" s="84">
        <f t="shared" si="68"/>
        <v>-68.640156328599005</v>
      </c>
      <c r="AR185" s="85">
        <f t="shared" si="69"/>
        <v>-3.0210686900076122E-2</v>
      </c>
      <c r="AS185" s="105">
        <f t="shared" si="70"/>
        <v>-163.10012632509188</v>
      </c>
      <c r="AT185" s="85">
        <f t="shared" si="71"/>
        <v>-7.4899411946765818E-2</v>
      </c>
      <c r="AU185" s="84">
        <f t="shared" si="72"/>
        <v>-445.97434003097601</v>
      </c>
      <c r="AV185" s="85">
        <f t="shared" si="73"/>
        <v>-0.23783146787469558</v>
      </c>
      <c r="AW185" s="105">
        <f t="shared" si="74"/>
        <v>-523.67271964709175</v>
      </c>
      <c r="AX185" s="85">
        <f t="shared" si="75"/>
        <v>-0.29133858267716534</v>
      </c>
      <c r="AY185" s="84">
        <f t="shared" si="76"/>
        <v>-529.36422426797049</v>
      </c>
      <c r="AZ185" s="85">
        <f t="shared" si="77"/>
        <v>-0.26396578706731683</v>
      </c>
      <c r="BA185" s="105">
        <f t="shared" si="78"/>
        <v>-612.63642491532369</v>
      </c>
      <c r="BB185" s="85">
        <f t="shared" si="79"/>
        <v>-0.31872370266479666</v>
      </c>
      <c r="BC185" s="84">
        <f t="shared" si="80"/>
        <v>-136.38500848157855</v>
      </c>
      <c r="BD185" s="85">
        <f t="shared" si="81"/>
        <v>-5.8216747174137488E-2</v>
      </c>
      <c r="BE185" s="105">
        <f t="shared" si="82"/>
        <v>-152.60093638344051</v>
      </c>
      <c r="BF185" s="85">
        <f t="shared" si="83"/>
        <v>-6.559263521288837E-2</v>
      </c>
      <c r="BJ185" s="40"/>
    </row>
    <row r="186" spans="1:62" ht="16.5" customHeight="1">
      <c r="B186" s="63" t="s">
        <v>20</v>
      </c>
      <c r="C186" s="64" t="s">
        <v>30</v>
      </c>
      <c r="D186" s="66" t="s">
        <v>52</v>
      </c>
      <c r="E186" s="78" t="s">
        <v>361</v>
      </c>
      <c r="F186" s="79" t="s">
        <v>362</v>
      </c>
      <c r="G186" s="102">
        <v>11491</v>
      </c>
      <c r="H186" s="103">
        <f>VLOOKUP($E186,'Population All (2014)'!$D$11:$H$187,H$10,0)</f>
        <v>320914</v>
      </c>
      <c r="I186" s="104">
        <f t="shared" si="56"/>
        <v>3580.7100967860551</v>
      </c>
      <c r="J186" s="102">
        <v>11710</v>
      </c>
      <c r="K186" s="103">
        <f>VLOOKUP($E186,'Population All (2014)'!$D$11:$H$187,K$10,0)</f>
        <v>320914</v>
      </c>
      <c r="L186" s="104">
        <f t="shared" si="57"/>
        <v>3648.9526789108604</v>
      </c>
      <c r="M186" s="102">
        <v>11948</v>
      </c>
      <c r="N186" s="103">
        <f>VLOOKUP($E186,'Population All (2014)'!$D$11:$H$187,N$10,0)</f>
        <v>320914</v>
      </c>
      <c r="O186" s="104">
        <f t="shared" si="58"/>
        <v>3723.1158503524307</v>
      </c>
      <c r="P186" s="102">
        <v>11301</v>
      </c>
      <c r="Q186" s="103">
        <f>VLOOKUP($E186,'Population All (2014)'!$D$11:$H$187,Q$10,0)</f>
        <v>321082.99599999998</v>
      </c>
      <c r="R186" s="104">
        <f t="shared" si="59"/>
        <v>3519.6507260695926</v>
      </c>
      <c r="S186" s="102">
        <v>11659</v>
      </c>
      <c r="T186" s="103">
        <f>VLOOKUP($E186,'Population All (2014)'!$D$11:$H$187,T$10,0)</f>
        <v>321082.99599999998</v>
      </c>
      <c r="U186" s="104">
        <f t="shared" si="60"/>
        <v>3631.1483775989186</v>
      </c>
      <c r="V186" s="102">
        <v>11880</v>
      </c>
      <c r="W186" s="103">
        <f>VLOOKUP($E186,'Population All (2014)'!$D$11:$H$187,W$10,0)</f>
        <v>321082.99599999998</v>
      </c>
      <c r="X186" s="104">
        <f t="shared" si="61"/>
        <v>3699.977933431268</v>
      </c>
      <c r="Y186" s="102">
        <v>12124</v>
      </c>
      <c r="Z186" s="103">
        <f>VLOOKUP($E186,'Population All (2014)'!$D$11:$H$187,Z$10,0)</f>
        <v>321082.99599999998</v>
      </c>
      <c r="AA186" s="104">
        <f t="shared" si="62"/>
        <v>3775.9707462054453</v>
      </c>
      <c r="AB186" s="102">
        <v>11468</v>
      </c>
      <c r="AC186" s="103">
        <f>VLOOKUP($E186,'Population All (2014)'!$D$11:$H$187,AC$10,0)</f>
        <v>321503.51</v>
      </c>
      <c r="AD186" s="104">
        <f t="shared" si="63"/>
        <v>3566.990606105669</v>
      </c>
      <c r="AE186" s="102">
        <v>11407</v>
      </c>
      <c r="AF186" s="103">
        <f>VLOOKUP($E186,'Population All (2014)'!$D$11:$H$187,AF$10,0)</f>
        <v>321082.99599999998</v>
      </c>
      <c r="AG186" s="104">
        <f t="shared" si="64"/>
        <v>3552.6639971928007</v>
      </c>
      <c r="AH186" s="102">
        <v>11497</v>
      </c>
      <c r="AI186" s="103">
        <f>VLOOKUP($E186,'Population All (2014)'!$D$11:$H$187,AI$10,0)</f>
        <v>321082.99599999998</v>
      </c>
      <c r="AJ186" s="104">
        <f t="shared" si="65"/>
        <v>3580.6941330521286</v>
      </c>
      <c r="AK186" s="102">
        <v>11945</v>
      </c>
      <c r="AL186" s="103">
        <f>VLOOKUP($E186,'Population All (2014)'!$D$11:$H$187,AL$10,0)</f>
        <v>321082.99599999998</v>
      </c>
      <c r="AM186" s="104">
        <f t="shared" si="66"/>
        <v>3720.2219204407825</v>
      </c>
      <c r="AN186" s="102">
        <v>11854</v>
      </c>
      <c r="AO186" s="103">
        <f>VLOOKUP($E186,'Population All (2014)'!$D$11:$H$187,AO$10,0)</f>
        <v>321503.51</v>
      </c>
      <c r="AP186" s="104">
        <f t="shared" si="67"/>
        <v>3687.0515037300834</v>
      </c>
      <c r="AQ186" s="84">
        <f t="shared" si="68"/>
        <v>28.046099593254439</v>
      </c>
      <c r="AR186" s="85">
        <f t="shared" si="69"/>
        <v>7.8325524365761498E-3</v>
      </c>
      <c r="AS186" s="105">
        <f t="shared" si="70"/>
        <v>78.484380406117907</v>
      </c>
      <c r="AT186" s="85">
        <f t="shared" si="71"/>
        <v>2.1614203619521429E-2</v>
      </c>
      <c r="AU186" s="84">
        <f t="shared" si="72"/>
        <v>68.25854585873185</v>
      </c>
      <c r="AV186" s="85">
        <f t="shared" si="73"/>
        <v>1.8706339014269064E-2</v>
      </c>
      <c r="AW186" s="105">
        <f t="shared" si="74"/>
        <v>119.28380037913939</v>
      </c>
      <c r="AX186" s="85">
        <f t="shared" si="75"/>
        <v>3.2239057239057248E-2</v>
      </c>
      <c r="AY186" s="84">
        <f t="shared" si="76"/>
        <v>2.8939299116482289</v>
      </c>
      <c r="AZ186" s="85">
        <f t="shared" si="77"/>
        <v>7.7728709714318693E-4</v>
      </c>
      <c r="BA186" s="105">
        <f t="shared" si="78"/>
        <v>55.748825764662797</v>
      </c>
      <c r="BB186" s="85">
        <f t="shared" si="79"/>
        <v>1.476410425602105E-2</v>
      </c>
      <c r="BC186" s="84">
        <f t="shared" si="80"/>
        <v>-167.4007776604908</v>
      </c>
      <c r="BD186" s="85">
        <f t="shared" si="81"/>
        <v>-4.7561758449659548E-2</v>
      </c>
      <c r="BE186" s="105">
        <f t="shared" si="82"/>
        <v>-120.06089762441434</v>
      </c>
      <c r="BF186" s="85">
        <f t="shared" si="83"/>
        <v>-3.365887687478189E-2</v>
      </c>
      <c r="BJ186" s="40"/>
    </row>
    <row r="187" spans="1:62" ht="16.5" customHeight="1">
      <c r="B187" s="63" t="s">
        <v>26</v>
      </c>
      <c r="C187" s="64" t="s">
        <v>42</v>
      </c>
      <c r="D187" s="66" t="s">
        <v>66</v>
      </c>
      <c r="E187" s="78" t="s">
        <v>363</v>
      </c>
      <c r="F187" s="79" t="s">
        <v>364</v>
      </c>
      <c r="G187" s="102">
        <v>2698</v>
      </c>
      <c r="H187" s="103">
        <f>VLOOKUP($E187,'Population All (2014)'!$D$11:$H$187,H$10,0)</f>
        <v>159097</v>
      </c>
      <c r="I187" s="104">
        <f t="shared" si="56"/>
        <v>1695.8207885755232</v>
      </c>
      <c r="J187" s="102">
        <v>2669</v>
      </c>
      <c r="K187" s="103">
        <f>VLOOKUP($E187,'Population All (2014)'!$D$11:$H$187,K$10,0)</f>
        <v>159097</v>
      </c>
      <c r="L187" s="104">
        <f t="shared" si="57"/>
        <v>1677.592915014111</v>
      </c>
      <c r="M187" s="102">
        <v>2910</v>
      </c>
      <c r="N187" s="103">
        <f>VLOOKUP($E187,'Population All (2014)'!$D$11:$H$187,N$10,0)</f>
        <v>159097</v>
      </c>
      <c r="O187" s="104">
        <f t="shared" si="58"/>
        <v>1829.0728297830883</v>
      </c>
      <c r="P187" s="102">
        <v>2796</v>
      </c>
      <c r="Q187" s="103">
        <f>VLOOKUP($E187,'Population All (2014)'!$D$11:$H$187,Q$10,0)</f>
        <v>160501.40900000001</v>
      </c>
      <c r="R187" s="104">
        <f t="shared" si="59"/>
        <v>1742.0407817105206</v>
      </c>
      <c r="S187" s="102">
        <v>2742</v>
      </c>
      <c r="T187" s="103">
        <f>VLOOKUP($E187,'Population All (2014)'!$D$11:$H$187,T$10,0)</f>
        <v>160501.40900000001</v>
      </c>
      <c r="U187" s="104">
        <f t="shared" si="60"/>
        <v>1708.3962172568838</v>
      </c>
      <c r="V187" s="102">
        <v>2699</v>
      </c>
      <c r="W187" s="103">
        <f>VLOOKUP($E187,'Population All (2014)'!$D$11:$H$187,W$10,0)</f>
        <v>160501.40900000001</v>
      </c>
      <c r="X187" s="104">
        <f t="shared" si="61"/>
        <v>1681.605175191951</v>
      </c>
      <c r="Y187" s="102">
        <v>2977</v>
      </c>
      <c r="Z187" s="103">
        <f>VLOOKUP($E187,'Population All (2014)'!$D$11:$H$187,Z$10,0)</f>
        <v>160501.40900000001</v>
      </c>
      <c r="AA187" s="104">
        <f t="shared" si="62"/>
        <v>1854.8123773791915</v>
      </c>
      <c r="AB187" s="102">
        <v>2917</v>
      </c>
      <c r="AC187" s="103">
        <f>VLOOKUP($E187,'Population All (2014)'!$D$11:$H$187,AC$10,0)</f>
        <v>161954.61600000001</v>
      </c>
      <c r="AD187" s="104">
        <f t="shared" si="63"/>
        <v>1801.1218649056595</v>
      </c>
      <c r="AE187" s="102">
        <v>2828</v>
      </c>
      <c r="AF187" s="103">
        <f>VLOOKUP($E187,'Population All (2014)'!$D$11:$H$187,AF$10,0)</f>
        <v>160501.40900000001</v>
      </c>
      <c r="AG187" s="104">
        <f t="shared" si="64"/>
        <v>1761.9783013867498</v>
      </c>
      <c r="AH187" s="102">
        <v>3044</v>
      </c>
      <c r="AI187" s="103">
        <f>VLOOKUP($E187,'Population All (2014)'!$D$11:$H$187,AI$10,0)</f>
        <v>160501.40900000001</v>
      </c>
      <c r="AJ187" s="104">
        <f t="shared" si="65"/>
        <v>1896.5565592012963</v>
      </c>
      <c r="AK187" s="102">
        <v>2879</v>
      </c>
      <c r="AL187" s="103">
        <f>VLOOKUP($E187,'Population All (2014)'!$D$11:$H$187,AL$10,0)</f>
        <v>160501.40900000001</v>
      </c>
      <c r="AM187" s="104">
        <f t="shared" si="66"/>
        <v>1793.7537233707396</v>
      </c>
      <c r="AN187" s="102">
        <v>3109</v>
      </c>
      <c r="AO187" s="103">
        <f>VLOOKUP($E187,'Population All (2014)'!$D$11:$H$187,AO$10,0)</f>
        <v>161954.61600000001</v>
      </c>
      <c r="AP187" s="104">
        <f t="shared" si="67"/>
        <v>1919.6735954719559</v>
      </c>
      <c r="AQ187" s="84">
        <f t="shared" si="68"/>
        <v>-66.157512811226525</v>
      </c>
      <c r="AR187" s="85">
        <f t="shared" si="69"/>
        <v>-3.9012089754365105E-2</v>
      </c>
      <c r="AS187" s="105">
        <f t="shared" si="70"/>
        <v>-53.582084129865962</v>
      </c>
      <c r="AT187" s="85">
        <f t="shared" si="71"/>
        <v>-3.1363967906637591E-2</v>
      </c>
      <c r="AU187" s="84">
        <f t="shared" si="72"/>
        <v>-218.96364418718531</v>
      </c>
      <c r="AV187" s="85">
        <f t="shared" si="73"/>
        <v>-0.13052251367271869</v>
      </c>
      <c r="AW187" s="105">
        <f t="shared" si="74"/>
        <v>-214.95138400934525</v>
      </c>
      <c r="AX187" s="85">
        <f t="shared" si="75"/>
        <v>-0.12782512041496844</v>
      </c>
      <c r="AY187" s="84">
        <f t="shared" si="76"/>
        <v>35.319106412348674</v>
      </c>
      <c r="AZ187" s="85">
        <f t="shared" si="77"/>
        <v>1.9309841487578822E-2</v>
      </c>
      <c r="BA187" s="105">
        <f t="shared" si="78"/>
        <v>61.058654008451867</v>
      </c>
      <c r="BB187" s="85">
        <f t="shared" si="79"/>
        <v>3.2919046019482784E-2</v>
      </c>
      <c r="BC187" s="84">
        <f t="shared" si="80"/>
        <v>-177.63281376143527</v>
      </c>
      <c r="BD187" s="85">
        <f t="shared" si="81"/>
        <v>-0.10196822923227808</v>
      </c>
      <c r="BE187" s="105">
        <f t="shared" si="82"/>
        <v>-118.55173056629633</v>
      </c>
      <c r="BF187" s="85">
        <f t="shared" si="83"/>
        <v>-6.5821049022968758E-2</v>
      </c>
      <c r="BJ187" s="40"/>
    </row>
    <row r="188" spans="1:62" ht="16.5" customHeight="1">
      <c r="B188" s="63" t="s">
        <v>22</v>
      </c>
      <c r="C188" s="64" t="s">
        <v>36</v>
      </c>
      <c r="D188" s="66" t="s">
        <v>56</v>
      </c>
      <c r="E188" s="78" t="s">
        <v>365</v>
      </c>
      <c r="F188" s="79" t="s">
        <v>366</v>
      </c>
      <c r="G188" s="102">
        <v>7855</v>
      </c>
      <c r="H188" s="103">
        <f>VLOOKUP($E188,'Population All (2014)'!$D$11:$H$187,H$10,0)</f>
        <v>252987</v>
      </c>
      <c r="I188" s="104">
        <f t="shared" si="56"/>
        <v>3104.9026234549601</v>
      </c>
      <c r="J188" s="102">
        <v>7463</v>
      </c>
      <c r="K188" s="103">
        <f>VLOOKUP($E188,'Population All (2014)'!$D$11:$H$187,K$10,0)</f>
        <v>252987</v>
      </c>
      <c r="L188" s="104">
        <f t="shared" si="57"/>
        <v>2949.9539502029747</v>
      </c>
      <c r="M188" s="102">
        <v>7969</v>
      </c>
      <c r="N188" s="103">
        <f>VLOOKUP($E188,'Population All (2014)'!$D$11:$H$187,N$10,0)</f>
        <v>252987</v>
      </c>
      <c r="O188" s="104">
        <f t="shared" si="58"/>
        <v>3149.9642274108946</v>
      </c>
      <c r="P188" s="102">
        <v>7731</v>
      </c>
      <c r="Q188" s="103">
        <f>VLOOKUP($E188,'Population All (2014)'!$D$11:$H$187,Q$10,0)</f>
        <v>254475.55600000001</v>
      </c>
      <c r="R188" s="104">
        <f t="shared" si="59"/>
        <v>3038.012814087338</v>
      </c>
      <c r="S188" s="102">
        <v>7313</v>
      </c>
      <c r="T188" s="103">
        <f>VLOOKUP($E188,'Population All (2014)'!$D$11:$H$187,T$10,0)</f>
        <v>254475.55600000001</v>
      </c>
      <c r="U188" s="104">
        <f t="shared" si="60"/>
        <v>2873.7534225094687</v>
      </c>
      <c r="V188" s="102">
        <v>7313</v>
      </c>
      <c r="W188" s="103">
        <f>VLOOKUP($E188,'Population All (2014)'!$D$11:$H$187,W$10,0)</f>
        <v>254475.55600000001</v>
      </c>
      <c r="X188" s="104">
        <f t="shared" si="61"/>
        <v>2873.7534225094687</v>
      </c>
      <c r="Y188" s="102">
        <v>7314</v>
      </c>
      <c r="Z188" s="103">
        <f>VLOOKUP($E188,'Population All (2014)'!$D$11:$H$187,Z$10,0)</f>
        <v>254475.55600000001</v>
      </c>
      <c r="AA188" s="104">
        <f t="shared" si="62"/>
        <v>2874.1463875610907</v>
      </c>
      <c r="AB188" s="102">
        <v>7460</v>
      </c>
      <c r="AC188" s="103">
        <f>VLOOKUP($E188,'Population All (2014)'!$D$11:$H$187,AC$10,0)</f>
        <v>255914.861</v>
      </c>
      <c r="AD188" s="104">
        <f t="shared" si="63"/>
        <v>2915.0319644782176</v>
      </c>
      <c r="AE188" s="102">
        <v>7377</v>
      </c>
      <c r="AF188" s="103">
        <f>VLOOKUP($E188,'Population All (2014)'!$D$11:$H$187,AF$10,0)</f>
        <v>254475.55600000001</v>
      </c>
      <c r="AG188" s="104">
        <f t="shared" si="64"/>
        <v>2898.9031858132576</v>
      </c>
      <c r="AH188" s="102">
        <v>7553</v>
      </c>
      <c r="AI188" s="103">
        <f>VLOOKUP($E188,'Population All (2014)'!$D$11:$H$187,AI$10,0)</f>
        <v>254475.55600000001</v>
      </c>
      <c r="AJ188" s="104">
        <f t="shared" si="65"/>
        <v>2968.065034898676</v>
      </c>
      <c r="AK188" s="102">
        <v>8297</v>
      </c>
      <c r="AL188" s="103">
        <f>VLOOKUP($E188,'Population All (2014)'!$D$11:$H$187,AL$10,0)</f>
        <v>254475.55600000001</v>
      </c>
      <c r="AM188" s="104">
        <f t="shared" si="66"/>
        <v>3260.4310333052181</v>
      </c>
      <c r="AN188" s="102">
        <v>8190</v>
      </c>
      <c r="AO188" s="103">
        <f>VLOOKUP($E188,'Population All (2014)'!$D$11:$H$187,AO$10,0)</f>
        <v>255914.861</v>
      </c>
      <c r="AP188" s="104">
        <f t="shared" si="67"/>
        <v>3200.2830816456571</v>
      </c>
      <c r="AQ188" s="84">
        <f t="shared" si="68"/>
        <v>205.99943764170257</v>
      </c>
      <c r="AR188" s="85">
        <f t="shared" si="69"/>
        <v>6.6346505067678432E-2</v>
      </c>
      <c r="AS188" s="105">
        <f t="shared" si="70"/>
        <v>-25.149763303788859</v>
      </c>
      <c r="AT188" s="85">
        <f t="shared" si="71"/>
        <v>-8.751538356351795E-3</v>
      </c>
      <c r="AU188" s="84">
        <f t="shared" si="72"/>
        <v>-18.111084695701265</v>
      </c>
      <c r="AV188" s="85">
        <f t="shared" si="73"/>
        <v>-6.139446581684813E-3</v>
      </c>
      <c r="AW188" s="105">
        <f t="shared" si="74"/>
        <v>-94.311612389207312</v>
      </c>
      <c r="AX188" s="85">
        <f t="shared" si="75"/>
        <v>-3.2818268836318915E-2</v>
      </c>
      <c r="AY188" s="84">
        <f t="shared" si="76"/>
        <v>-110.46680589432344</v>
      </c>
      <c r="AZ188" s="85">
        <f t="shared" si="77"/>
        <v>-3.5069225527402693E-2</v>
      </c>
      <c r="BA188" s="105">
        <f t="shared" si="78"/>
        <v>-386.28464574412737</v>
      </c>
      <c r="BB188" s="85">
        <f t="shared" si="79"/>
        <v>-0.13439978124145452</v>
      </c>
      <c r="BC188" s="84">
        <f t="shared" si="80"/>
        <v>-162.27026755831912</v>
      </c>
      <c r="BD188" s="85">
        <f t="shared" si="81"/>
        <v>-5.3413292664819582E-2</v>
      </c>
      <c r="BE188" s="105">
        <f t="shared" si="82"/>
        <v>-285.25111716743959</v>
      </c>
      <c r="BF188" s="85">
        <f t="shared" si="83"/>
        <v>-9.7855227882037557E-2</v>
      </c>
      <c r="BJ188" s="40"/>
    </row>
    <row r="189" spans="1:62" ht="16.5" customHeight="1">
      <c r="B189" s="63" t="s">
        <v>22</v>
      </c>
      <c r="C189" s="64" t="s">
        <v>36</v>
      </c>
      <c r="D189" s="66" t="s">
        <v>56</v>
      </c>
      <c r="E189" s="78" t="s">
        <v>367</v>
      </c>
      <c r="F189" s="79" t="s">
        <v>368</v>
      </c>
      <c r="G189" s="102">
        <v>13048</v>
      </c>
      <c r="H189" s="103">
        <f>VLOOKUP($E189,'Population All (2014)'!$D$11:$H$187,H$10,0)</f>
        <v>575421</v>
      </c>
      <c r="I189" s="104">
        <f t="shared" si="56"/>
        <v>2267.5571451163582</v>
      </c>
      <c r="J189" s="102">
        <v>12739</v>
      </c>
      <c r="K189" s="103">
        <f>VLOOKUP($E189,'Population All (2014)'!$D$11:$H$187,K$10,0)</f>
        <v>575421</v>
      </c>
      <c r="L189" s="104">
        <f t="shared" si="57"/>
        <v>2213.8573322836673</v>
      </c>
      <c r="M189" s="102">
        <v>13093</v>
      </c>
      <c r="N189" s="103">
        <f>VLOOKUP($E189,'Population All (2014)'!$D$11:$H$187,N$10,0)</f>
        <v>575421</v>
      </c>
      <c r="O189" s="104">
        <f t="shared" si="58"/>
        <v>2275.3775062084978</v>
      </c>
      <c r="P189" s="102">
        <v>12208</v>
      </c>
      <c r="Q189" s="103">
        <f>VLOOKUP($E189,'Population All (2014)'!$D$11:$H$187,Q$10,0)</f>
        <v>577773.44900000002</v>
      </c>
      <c r="R189" s="104">
        <f t="shared" si="59"/>
        <v>2112.9389073051707</v>
      </c>
      <c r="S189" s="102">
        <v>12951</v>
      </c>
      <c r="T189" s="103">
        <f>VLOOKUP($E189,'Population All (2014)'!$D$11:$H$187,T$10,0)</f>
        <v>577773.44900000002</v>
      </c>
      <c r="U189" s="104">
        <f t="shared" si="60"/>
        <v>2241.5360246157661</v>
      </c>
      <c r="V189" s="102">
        <v>12293</v>
      </c>
      <c r="W189" s="103">
        <f>VLOOKUP($E189,'Population All (2014)'!$D$11:$H$187,W$10,0)</f>
        <v>577773.44900000002</v>
      </c>
      <c r="X189" s="104">
        <f t="shared" si="61"/>
        <v>2127.6505559880788</v>
      </c>
      <c r="Y189" s="102">
        <v>12635</v>
      </c>
      <c r="Z189" s="103">
        <f>VLOOKUP($E189,'Population All (2014)'!$D$11:$H$187,Z$10,0)</f>
        <v>577773.44900000002</v>
      </c>
      <c r="AA189" s="104">
        <f t="shared" si="62"/>
        <v>2186.8433071593081</v>
      </c>
      <c r="AB189" s="102">
        <v>12018</v>
      </c>
      <c r="AC189" s="103">
        <f>VLOOKUP($E189,'Population All (2014)'!$D$11:$H$187,AC$10,0)</f>
        <v>580351.28599999996</v>
      </c>
      <c r="AD189" s="104">
        <f t="shared" si="63"/>
        <v>2070.8147444339429</v>
      </c>
      <c r="AE189" s="102">
        <v>12402</v>
      </c>
      <c r="AF189" s="103">
        <f>VLOOKUP($E189,'Population All (2014)'!$D$11:$H$187,AF$10,0)</f>
        <v>577773.44900000002</v>
      </c>
      <c r="AG189" s="104">
        <f t="shared" si="64"/>
        <v>2146.5160819461607</v>
      </c>
      <c r="AH189" s="102">
        <v>12500</v>
      </c>
      <c r="AI189" s="103">
        <f>VLOOKUP($E189,'Population All (2014)'!$D$11:$H$187,AI$10,0)</f>
        <v>577773.44900000002</v>
      </c>
      <c r="AJ189" s="104">
        <f t="shared" si="65"/>
        <v>2163.4777474864545</v>
      </c>
      <c r="AK189" s="102">
        <v>13643</v>
      </c>
      <c r="AL189" s="103">
        <f>VLOOKUP($E189,'Population All (2014)'!$D$11:$H$187,AL$10,0)</f>
        <v>577773.44900000002</v>
      </c>
      <c r="AM189" s="104">
        <f t="shared" si="66"/>
        <v>2361.306152716616</v>
      </c>
      <c r="AN189" s="102">
        <v>13405</v>
      </c>
      <c r="AO189" s="103">
        <f>VLOOKUP($E189,'Population All (2014)'!$D$11:$H$187,AO$10,0)</f>
        <v>580351.28599999996</v>
      </c>
      <c r="AP189" s="104">
        <f t="shared" si="67"/>
        <v>2309.8079255397743</v>
      </c>
      <c r="AQ189" s="84">
        <f t="shared" si="68"/>
        <v>121.0410631701975</v>
      </c>
      <c r="AR189" s="85">
        <f t="shared" si="69"/>
        <v>5.3379498475213227E-2</v>
      </c>
      <c r="AS189" s="105">
        <f t="shared" si="70"/>
        <v>95.019942669605371</v>
      </c>
      <c r="AT189" s="85">
        <f t="shared" si="71"/>
        <v>4.2390548992355927E-2</v>
      </c>
      <c r="AU189" s="84">
        <f t="shared" si="72"/>
        <v>50.379584797212829</v>
      </c>
      <c r="AV189" s="85">
        <f t="shared" si="73"/>
        <v>2.2756473085483162E-2</v>
      </c>
      <c r="AW189" s="105">
        <f t="shared" si="74"/>
        <v>-35.827191498375669</v>
      </c>
      <c r="AX189" s="85">
        <f t="shared" si="75"/>
        <v>-1.6838851378833473E-2</v>
      </c>
      <c r="AY189" s="84">
        <f t="shared" si="76"/>
        <v>-85.928646508118163</v>
      </c>
      <c r="AZ189" s="85">
        <f t="shared" si="77"/>
        <v>-3.7764567098715236E-2</v>
      </c>
      <c r="BA189" s="105">
        <f t="shared" si="78"/>
        <v>-174.4628455573079</v>
      </c>
      <c r="BB189" s="85">
        <f t="shared" si="79"/>
        <v>-7.9778393351800661E-2</v>
      </c>
      <c r="BC189" s="84">
        <f t="shared" si="80"/>
        <v>-196.86901823460357</v>
      </c>
      <c r="BD189" s="85">
        <f t="shared" si="81"/>
        <v>-9.3173076397977408E-2</v>
      </c>
      <c r="BE189" s="105">
        <f t="shared" si="82"/>
        <v>-238.99318110583135</v>
      </c>
      <c r="BF189" s="85">
        <f t="shared" si="83"/>
        <v>-0.11541021800632395</v>
      </c>
      <c r="BJ189" s="40"/>
    </row>
    <row r="190" spans="1:62" ht="16.5" customHeight="1" thickBot="1">
      <c r="B190" s="67" t="s">
        <v>20</v>
      </c>
      <c r="C190" s="68" t="s">
        <v>32</v>
      </c>
      <c r="D190" s="70" t="s">
        <v>46</v>
      </c>
      <c r="E190" s="80" t="s">
        <v>369</v>
      </c>
      <c r="F190" s="81" t="s">
        <v>370</v>
      </c>
      <c r="G190" s="108">
        <v>4960</v>
      </c>
      <c r="H190" s="109">
        <f>VLOOKUP($E190,'Population All (2014)'!$D$11:$H$187,H$10,0)</f>
        <v>204439</v>
      </c>
      <c r="I190" s="110">
        <f t="shared" si="56"/>
        <v>2426.15156599279</v>
      </c>
      <c r="J190" s="108">
        <v>4899</v>
      </c>
      <c r="K190" s="109">
        <f>VLOOKUP($E190,'Population All (2014)'!$D$11:$H$187,K$10,0)</f>
        <v>204439</v>
      </c>
      <c r="L190" s="110">
        <f t="shared" si="57"/>
        <v>2396.3138148787657</v>
      </c>
      <c r="M190" s="108">
        <v>5272</v>
      </c>
      <c r="N190" s="109">
        <f>VLOOKUP($E190,'Population All (2014)'!$D$11:$H$187,N$10,0)</f>
        <v>204439</v>
      </c>
      <c r="O190" s="110">
        <f t="shared" si="58"/>
        <v>2578.7643257891109</v>
      </c>
      <c r="P190" s="108">
        <v>5167</v>
      </c>
      <c r="Q190" s="109">
        <f>VLOOKUP($E190,'Population All (2014)'!$D$11:$H$187,Q$10,0)</f>
        <v>206808.89</v>
      </c>
      <c r="R190" s="110">
        <f t="shared" si="59"/>
        <v>2498.4419190103481</v>
      </c>
      <c r="S190" s="108">
        <v>4715</v>
      </c>
      <c r="T190" s="109">
        <f>VLOOKUP($E190,'Population All (2014)'!$D$11:$H$187,T$10,0)</f>
        <v>206808.89</v>
      </c>
      <c r="U190" s="110">
        <f t="shared" si="60"/>
        <v>2279.8826491453051</v>
      </c>
      <c r="V190" s="108">
        <v>4654</v>
      </c>
      <c r="W190" s="109">
        <f>VLOOKUP($E190,'Population All (2014)'!$D$11:$H$187,W$10,0)</f>
        <v>206808.89</v>
      </c>
      <c r="X190" s="110">
        <f t="shared" si="61"/>
        <v>2250.3868184776775</v>
      </c>
      <c r="Y190" s="108">
        <v>5027</v>
      </c>
      <c r="Z190" s="109">
        <f>VLOOKUP($E190,'Population All (2014)'!$D$11:$H$187,Z$10,0)</f>
        <v>206808.89</v>
      </c>
      <c r="AA190" s="110">
        <f t="shared" si="62"/>
        <v>2430.7465699371046</v>
      </c>
      <c r="AB190" s="108">
        <v>4550</v>
      </c>
      <c r="AC190" s="109">
        <f>VLOOKUP($E190,'Population All (2014)'!$D$11:$H$187,AC$10,0)</f>
        <v>208747.57800000001</v>
      </c>
      <c r="AD190" s="110">
        <f t="shared" si="63"/>
        <v>2179.6660079093226</v>
      </c>
      <c r="AE190" s="108">
        <v>5142</v>
      </c>
      <c r="AF190" s="109">
        <f>VLOOKUP($E190,'Population All (2014)'!$D$11:$H$187,AF$10,0)</f>
        <v>206808.89</v>
      </c>
      <c r="AG190" s="110">
        <f t="shared" si="64"/>
        <v>2486.3534638186975</v>
      </c>
      <c r="AH190" s="108">
        <v>5180</v>
      </c>
      <c r="AI190" s="109">
        <f>VLOOKUP($E190,'Population All (2014)'!$D$11:$H$187,AI$10,0)</f>
        <v>206808.89</v>
      </c>
      <c r="AJ190" s="110">
        <f t="shared" si="65"/>
        <v>2504.7279157100065</v>
      </c>
      <c r="AK190" s="108">
        <v>5618</v>
      </c>
      <c r="AL190" s="109">
        <f>VLOOKUP($E190,'Population All (2014)'!$D$11:$H$187,AL$10,0)</f>
        <v>206808.89</v>
      </c>
      <c r="AM190" s="110">
        <f t="shared" si="66"/>
        <v>2716.5176506677253</v>
      </c>
      <c r="AN190" s="108">
        <v>5609</v>
      </c>
      <c r="AO190" s="109">
        <f>VLOOKUP($E190,'Population All (2014)'!$D$11:$H$187,AO$10,0)</f>
        <v>208747.57800000001</v>
      </c>
      <c r="AP190" s="110">
        <f t="shared" si="67"/>
        <v>2686.9772831567893</v>
      </c>
      <c r="AQ190" s="87">
        <f t="shared" si="68"/>
        <v>-60.201897825907508</v>
      </c>
      <c r="AR190" s="88">
        <f t="shared" si="69"/>
        <v>-2.4813741511352228E-2</v>
      </c>
      <c r="AS190" s="111">
        <f t="shared" si="70"/>
        <v>-206.4708146733924</v>
      </c>
      <c r="AT190" s="88">
        <f t="shared" si="71"/>
        <v>-9.0562036055143152E-2</v>
      </c>
      <c r="AU190" s="87">
        <f t="shared" si="72"/>
        <v>-108.41410083124083</v>
      </c>
      <c r="AV190" s="88">
        <f t="shared" si="73"/>
        <v>-4.5242029720020505E-2</v>
      </c>
      <c r="AW190" s="111">
        <f t="shared" si="74"/>
        <v>-254.34109723232905</v>
      </c>
      <c r="AX190" s="88">
        <f t="shared" si="75"/>
        <v>-0.11302105715513547</v>
      </c>
      <c r="AY190" s="87">
        <f t="shared" si="76"/>
        <v>-137.75332487861442</v>
      </c>
      <c r="AZ190" s="88">
        <f t="shared" si="77"/>
        <v>-5.3418345950036139E-2</v>
      </c>
      <c r="BA190" s="111">
        <f t="shared" si="78"/>
        <v>-285.77108073062072</v>
      </c>
      <c r="BB190" s="88">
        <f t="shared" si="79"/>
        <v>-0.11756514819972164</v>
      </c>
      <c r="BC190" s="87">
        <f t="shared" si="80"/>
        <v>-188.53536414644122</v>
      </c>
      <c r="BD190" s="88">
        <f t="shared" si="81"/>
        <v>-7.5461175507782668E-2</v>
      </c>
      <c r="BE190" s="111">
        <f t="shared" si="82"/>
        <v>-507.31127524746671</v>
      </c>
      <c r="BF190" s="88">
        <f t="shared" si="83"/>
        <v>-0.23274725274725283</v>
      </c>
      <c r="BJ190" s="40"/>
    </row>
    <row r="191" spans="1:6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J191" s="40"/>
    </row>
    <row r="192" spans="1:62" ht="15" customHeight="1">
      <c r="A192" s="189"/>
      <c r="B192" s="189"/>
      <c r="C192" s="189"/>
      <c r="D192" s="189"/>
      <c r="E192" s="190" t="s">
        <v>371</v>
      </c>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212"/>
      <c r="BJ192" s="40"/>
    </row>
    <row r="193" spans="1:6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J193" s="40"/>
    </row>
    <row r="194" spans="1:62" ht="30" customHeight="1">
      <c r="E194" s="307" t="s">
        <v>409</v>
      </c>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L194" s="307"/>
      <c r="AM194" s="307"/>
      <c r="AN194" s="307"/>
      <c r="AO194" s="307"/>
      <c r="AP194" s="307"/>
      <c r="AQ194" s="307"/>
      <c r="AR194" s="307"/>
      <c r="AS194" s="307"/>
      <c r="AT194" s="307"/>
      <c r="AU194" s="307"/>
      <c r="AV194" s="307"/>
      <c r="AW194" s="307"/>
      <c r="AX194" s="36"/>
      <c r="AY194" s="36"/>
      <c r="AZ194" s="36"/>
      <c r="BA194" s="36"/>
      <c r="BB194" s="36"/>
      <c r="BC194" s="36"/>
      <c r="BD194" s="36"/>
      <c r="BE194" s="36"/>
      <c r="BF194" s="36"/>
      <c r="BJ194" s="40"/>
    </row>
    <row r="195" spans="1:62" s="115" customFormat="1">
      <c r="A195" s="37"/>
      <c r="B195" s="37"/>
      <c r="C195" s="37"/>
      <c r="D195" s="37"/>
      <c r="E195" s="308" t="s">
        <v>410</v>
      </c>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c r="AJ195" s="308"/>
      <c r="AK195" s="308"/>
      <c r="AL195" s="308"/>
      <c r="AM195" s="308"/>
      <c r="AN195" s="308"/>
      <c r="AO195" s="308"/>
      <c r="AP195" s="308"/>
      <c r="AQ195" s="308"/>
      <c r="AR195" s="308"/>
      <c r="AS195" s="308"/>
      <c r="AT195" s="308"/>
      <c r="AU195" s="308"/>
      <c r="AV195" s="308"/>
      <c r="AW195" s="308"/>
      <c r="AX195" s="56"/>
      <c r="AY195" s="56"/>
      <c r="AZ195" s="56"/>
      <c r="BA195" s="56"/>
      <c r="BB195" s="56"/>
      <c r="BC195" s="56"/>
      <c r="BD195" s="56"/>
      <c r="BE195" s="56"/>
      <c r="BF195" s="56"/>
    </row>
    <row r="196" spans="1:62" s="8" customFormat="1">
      <c r="A196" s="198"/>
      <c r="B196" s="198"/>
      <c r="C196" s="198"/>
      <c r="D196" s="198"/>
      <c r="E196" s="199" t="s">
        <v>411</v>
      </c>
      <c r="F196" s="56"/>
      <c r="G196" s="56"/>
      <c r="H196" s="56"/>
      <c r="I196" s="56"/>
      <c r="J196" s="56"/>
      <c r="K196" s="56"/>
      <c r="L196" s="56"/>
      <c r="M196" s="56"/>
      <c r="N196" s="56"/>
      <c r="O196" s="56"/>
      <c r="P196" s="56"/>
      <c r="Q196" s="56"/>
      <c r="R196" s="56"/>
      <c r="S196" s="56"/>
      <c r="T196" s="5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row>
    <row r="197" spans="1:62">
      <c r="A197" s="198"/>
      <c r="B197" s="198"/>
      <c r="C197" s="198"/>
      <c r="D197" s="198"/>
      <c r="E197" s="7" t="s">
        <v>412</v>
      </c>
      <c r="F197" s="53"/>
      <c r="G197" s="53"/>
      <c r="H197" s="53"/>
      <c r="I197" s="53"/>
      <c r="J197" s="53"/>
      <c r="K197" s="53"/>
      <c r="L197" s="53"/>
      <c r="M197" s="53"/>
      <c r="N197" s="53"/>
      <c r="O197" s="53"/>
      <c r="P197" s="53"/>
      <c r="Q197" s="41"/>
      <c r="R197" s="41"/>
      <c r="S197" s="41"/>
      <c r="T197" s="3"/>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J197" s="40"/>
    </row>
    <row r="198" spans="1:6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J198" s="40"/>
    </row>
  </sheetData>
  <sheetProtection password="DCA1" sheet="1" objects="1" scenarios="1"/>
  <mergeCells count="20">
    <mergeCell ref="E1:BF3"/>
    <mergeCell ref="E4:BF4"/>
    <mergeCell ref="G11:I11"/>
    <mergeCell ref="J11:L11"/>
    <mergeCell ref="M11:O11"/>
    <mergeCell ref="P11:R11"/>
    <mergeCell ref="S11:U11"/>
    <mergeCell ref="V11:X11"/>
    <mergeCell ref="Y11:AA11"/>
    <mergeCell ref="AB11:AD11"/>
    <mergeCell ref="AY11:BB11"/>
    <mergeCell ref="BC11:BF11"/>
    <mergeCell ref="E194:AW194"/>
    <mergeCell ref="E195:AW195"/>
    <mergeCell ref="AE11:AG11"/>
    <mergeCell ref="AH11:AJ11"/>
    <mergeCell ref="AK11:AM11"/>
    <mergeCell ref="AN11:AP11"/>
    <mergeCell ref="AQ11:AT11"/>
    <mergeCell ref="AU11:AX1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8" id="{32D8AB8A-1563-457A-99C1-237B8FAE3E14}">
            <x14:iconSet iconSet="3Arrows" custom="1">
              <x14:cfvo type="percent">
                <xm:f>0</xm:f>
              </x14:cfvo>
              <x14:cfvo type="num">
                <xm:f>0</xm:f>
              </x14:cfvo>
              <x14:cfvo type="num" gte="0">
                <xm:f>0</xm:f>
              </x14:cfvo>
              <x14:cfIcon iconSet="3Arrows" iconId="0"/>
              <x14:cfIcon iconSet="3Arrows" iconId="1"/>
              <x14:cfIcon iconSet="3Arrows" iconId="2"/>
            </x14:iconSet>
          </x14:cfRule>
          <xm:sqref>BD14:BD190</xm:sqref>
        </x14:conditionalFormatting>
        <x14:conditionalFormatting xmlns:xm="http://schemas.microsoft.com/office/excel/2006/main">
          <x14:cfRule type="iconSet" priority="7" id="{8EC9C7E4-8616-40FB-99F1-C3B4E3801285}">
            <x14:iconSet iconSet="3Arrows" custom="1">
              <x14:cfvo type="percent">
                <xm:f>0</xm:f>
              </x14:cfvo>
              <x14:cfvo type="num">
                <xm:f>0</xm:f>
              </x14:cfvo>
              <x14:cfvo type="num" gte="0">
                <xm:f>0</xm:f>
              </x14:cfvo>
              <x14:cfIcon iconSet="3Arrows" iconId="0"/>
              <x14:cfIcon iconSet="3Arrows" iconId="1"/>
              <x14:cfIcon iconSet="3Arrows" iconId="2"/>
            </x14:iconSet>
          </x14:cfRule>
          <xm:sqref>BF14:BF190</xm:sqref>
        </x14:conditionalFormatting>
        <x14:conditionalFormatting xmlns:xm="http://schemas.microsoft.com/office/excel/2006/main">
          <x14:cfRule type="iconSet" priority="6" id="{CBFFD483-E9B5-4B32-9391-69DE9FE96D3D}">
            <x14:iconSet iconSet="3Arrows" custom="1">
              <x14:cfvo type="percent">
                <xm:f>0</xm:f>
              </x14:cfvo>
              <x14:cfvo type="num">
                <xm:f>0</xm:f>
              </x14:cfvo>
              <x14:cfvo type="num" gte="0">
                <xm:f>0</xm:f>
              </x14:cfvo>
              <x14:cfIcon iconSet="3Arrows" iconId="0"/>
              <x14:cfIcon iconSet="3Arrows" iconId="1"/>
              <x14:cfIcon iconSet="3Arrows" iconId="2"/>
            </x14:iconSet>
          </x14:cfRule>
          <xm:sqref>AR14:AR190</xm:sqref>
        </x14:conditionalFormatting>
        <x14:conditionalFormatting xmlns:xm="http://schemas.microsoft.com/office/excel/2006/main">
          <x14:cfRule type="iconSet" priority="5" id="{F53A9E53-2250-4BC3-A845-68DD1D52A9D3}">
            <x14:iconSet iconSet="3Arrows" custom="1">
              <x14:cfvo type="percent">
                <xm:f>0</xm:f>
              </x14:cfvo>
              <x14:cfvo type="num">
                <xm:f>0</xm:f>
              </x14:cfvo>
              <x14:cfvo type="num" gte="0">
                <xm:f>0</xm:f>
              </x14:cfvo>
              <x14:cfIcon iconSet="3Arrows" iconId="0"/>
              <x14:cfIcon iconSet="3Arrows" iconId="1"/>
              <x14:cfIcon iconSet="3Arrows" iconId="2"/>
            </x14:iconSet>
          </x14:cfRule>
          <xm:sqref>AT14:AT190</xm:sqref>
        </x14:conditionalFormatting>
        <x14:conditionalFormatting xmlns:xm="http://schemas.microsoft.com/office/excel/2006/main">
          <x14:cfRule type="iconSet" priority="4" id="{F0F40F4D-75AF-4B04-90AF-A860843AF6D0}">
            <x14:iconSet iconSet="3Arrows" custom="1">
              <x14:cfvo type="percent">
                <xm:f>0</xm:f>
              </x14:cfvo>
              <x14:cfvo type="num">
                <xm:f>0</xm:f>
              </x14:cfvo>
              <x14:cfvo type="num" gte="0">
                <xm:f>0</xm:f>
              </x14:cfvo>
              <x14:cfIcon iconSet="3Arrows" iconId="0"/>
              <x14:cfIcon iconSet="3Arrows" iconId="1"/>
              <x14:cfIcon iconSet="3Arrows" iconId="2"/>
            </x14:iconSet>
          </x14:cfRule>
          <xm:sqref>AV14:AV190</xm:sqref>
        </x14:conditionalFormatting>
        <x14:conditionalFormatting xmlns:xm="http://schemas.microsoft.com/office/excel/2006/main">
          <x14:cfRule type="iconSet" priority="3" id="{FF87DD09-D878-4DF3-AEA7-9D18152D42D7}">
            <x14:iconSet iconSet="3Arrows" custom="1">
              <x14:cfvo type="percent">
                <xm:f>0</xm:f>
              </x14:cfvo>
              <x14:cfvo type="num">
                <xm:f>0</xm:f>
              </x14:cfvo>
              <x14:cfvo type="num" gte="0">
                <xm:f>0</xm:f>
              </x14:cfvo>
              <x14:cfIcon iconSet="3Arrows" iconId="0"/>
              <x14:cfIcon iconSet="3Arrows" iconId="1"/>
              <x14:cfIcon iconSet="3Arrows" iconId="2"/>
            </x14:iconSet>
          </x14:cfRule>
          <xm:sqref>AX14:AX190</xm:sqref>
        </x14:conditionalFormatting>
        <x14:conditionalFormatting xmlns:xm="http://schemas.microsoft.com/office/excel/2006/main">
          <x14:cfRule type="iconSet" priority="2" id="{281C92D7-8CA4-4169-B7CF-30F5966FCF6D}">
            <x14:iconSet iconSet="3Arrows" custom="1">
              <x14:cfvo type="percent">
                <xm:f>0</xm:f>
              </x14:cfvo>
              <x14:cfvo type="num">
                <xm:f>0</xm:f>
              </x14:cfvo>
              <x14:cfvo type="num" gte="0">
                <xm:f>0</xm:f>
              </x14:cfvo>
              <x14:cfIcon iconSet="3Arrows" iconId="0"/>
              <x14:cfIcon iconSet="3Arrows" iconId="1"/>
              <x14:cfIcon iconSet="3Arrows" iconId="2"/>
            </x14:iconSet>
          </x14:cfRule>
          <xm:sqref>AZ14:AZ190</xm:sqref>
        </x14:conditionalFormatting>
        <x14:conditionalFormatting xmlns:xm="http://schemas.microsoft.com/office/excel/2006/main">
          <x14:cfRule type="iconSet" priority="1" id="{F6A81CB2-89BF-4A1C-90E8-88F9D25FCFF0}">
            <x14:iconSet iconSet="3Arrows" custom="1">
              <x14:cfvo type="percent">
                <xm:f>0</xm:f>
              </x14:cfvo>
              <x14:cfvo type="num">
                <xm:f>0</xm:f>
              </x14:cfvo>
              <x14:cfvo type="num" gte="0">
                <xm:f>0</xm:f>
              </x14:cfvo>
              <x14:cfIcon iconSet="3Arrows" iconId="0"/>
              <x14:cfIcon iconSet="3Arrows" iconId="1"/>
              <x14:cfIcon iconSet="3Arrows" iconId="2"/>
            </x14:iconSet>
          </x14:cfRule>
          <xm:sqref>BB14:BB190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79998168889431442"/>
    <pageSetUpPr fitToPage="1"/>
  </sheetPr>
  <dimension ref="A1:W198"/>
  <sheetViews>
    <sheetView showGridLines="0" zoomScale="70" zoomScaleNormal="70" workbookViewId="0"/>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1" style="2" hidden="1" customWidth="1" outlineLevel="1"/>
    <col min="5" max="5" width="25.7109375" style="40" customWidth="1" collapsed="1"/>
    <col min="6" max="6" width="56.7109375" style="40" bestFit="1" customWidth="1"/>
    <col min="7" max="8" width="19.7109375" style="40" hidden="1" customWidth="1" outlineLevel="1"/>
    <col min="9" max="9" width="19.7109375" style="40" customWidth="1" collapsed="1"/>
    <col min="10" max="11" width="19.7109375" style="40" hidden="1" customWidth="1" outlineLevel="1"/>
    <col min="12" max="12" width="19.7109375" style="40" customWidth="1" collapsed="1"/>
    <col min="13" max="14" width="19.7109375" style="40" hidden="1" customWidth="1" outlineLevel="1"/>
    <col min="15" max="15" width="19.7109375" style="40" customWidth="1" collapsed="1"/>
    <col min="16" max="19" width="19.7109375" style="40" customWidth="1"/>
    <col min="20" max="20" width="9.140625" style="40" customWidth="1"/>
    <col min="21" max="21" width="8.85546875" style="40" customWidth="1"/>
    <col min="22" max="22" width="8.85546875" style="40"/>
    <col min="23" max="23" width="9.140625" style="8" customWidth="1"/>
    <col min="24" max="16384" width="8.85546875" style="40"/>
  </cols>
  <sheetData>
    <row r="1" spans="1:23" ht="9.9499999999999993" customHeight="1">
      <c r="A1" s="189"/>
      <c r="B1" s="189"/>
      <c r="C1" s="189"/>
      <c r="D1" s="189"/>
      <c r="E1" s="294" t="s">
        <v>509</v>
      </c>
      <c r="F1" s="294"/>
      <c r="G1" s="294"/>
      <c r="H1" s="294"/>
      <c r="I1" s="294"/>
      <c r="J1" s="294"/>
      <c r="K1" s="294"/>
      <c r="L1" s="294"/>
      <c r="M1" s="294"/>
      <c r="N1" s="294"/>
      <c r="O1" s="294"/>
      <c r="P1" s="294"/>
      <c r="Q1" s="294"/>
      <c r="R1" s="294"/>
      <c r="S1" s="294"/>
      <c r="T1" s="191"/>
    </row>
    <row r="2" spans="1:23" ht="9.9499999999999993" customHeight="1">
      <c r="A2" s="189"/>
      <c r="B2" s="189"/>
      <c r="C2" s="189"/>
      <c r="D2" s="189"/>
      <c r="E2" s="294"/>
      <c r="F2" s="294"/>
      <c r="G2" s="294"/>
      <c r="H2" s="294"/>
      <c r="I2" s="294"/>
      <c r="J2" s="294"/>
      <c r="K2" s="294"/>
      <c r="L2" s="294"/>
      <c r="M2" s="294"/>
      <c r="N2" s="294"/>
      <c r="O2" s="294"/>
      <c r="P2" s="294"/>
      <c r="Q2" s="294"/>
      <c r="R2" s="294"/>
      <c r="S2" s="294"/>
      <c r="T2" s="191"/>
    </row>
    <row r="3" spans="1:23" ht="9.9499999999999993" customHeight="1">
      <c r="A3" s="189"/>
      <c r="B3" s="189"/>
      <c r="C3" s="189"/>
      <c r="D3" s="189"/>
      <c r="E3" s="294"/>
      <c r="F3" s="294"/>
      <c r="G3" s="294"/>
      <c r="H3" s="294"/>
      <c r="I3" s="294"/>
      <c r="J3" s="294"/>
      <c r="K3" s="294"/>
      <c r="L3" s="294"/>
      <c r="M3" s="294"/>
      <c r="N3" s="294"/>
      <c r="O3" s="294"/>
      <c r="P3" s="294"/>
      <c r="Q3" s="294"/>
      <c r="R3" s="294"/>
      <c r="S3" s="294"/>
      <c r="T3" s="191"/>
    </row>
    <row r="4" spans="1:23" ht="15.75">
      <c r="A4" s="1"/>
      <c r="B4" s="1"/>
      <c r="C4" s="1"/>
      <c r="D4" s="1"/>
      <c r="E4" s="295"/>
      <c r="F4" s="295"/>
      <c r="G4" s="295"/>
      <c r="H4" s="295"/>
      <c r="I4" s="295"/>
      <c r="J4" s="295"/>
      <c r="K4" s="295"/>
      <c r="L4" s="295"/>
      <c r="M4" s="295"/>
      <c r="N4" s="295"/>
      <c r="O4" s="295"/>
      <c r="P4" s="295"/>
      <c r="Q4" s="295"/>
      <c r="R4" s="295"/>
      <c r="S4" s="295"/>
      <c r="T4" s="191"/>
    </row>
    <row r="5" spans="1:23" ht="9.9499999999999993" customHeight="1">
      <c r="A5" s="189"/>
      <c r="B5" s="189"/>
      <c r="C5" s="189"/>
      <c r="D5" s="189"/>
      <c r="E5" s="189"/>
      <c r="F5" s="189"/>
      <c r="G5" s="189"/>
      <c r="H5" s="189"/>
      <c r="I5" s="189"/>
      <c r="J5" s="189"/>
      <c r="K5" s="189"/>
      <c r="L5" s="189"/>
      <c r="M5" s="189"/>
      <c r="N5" s="189"/>
      <c r="O5" s="189"/>
      <c r="P5" s="189"/>
      <c r="Q5" s="189"/>
      <c r="R5" s="189"/>
      <c r="S5" s="189"/>
      <c r="T5" s="191"/>
    </row>
    <row r="6" spans="1:23" ht="9.9499999999999993" customHeight="1">
      <c r="A6" s="189"/>
      <c r="B6" s="189"/>
      <c r="C6" s="189"/>
      <c r="D6" s="189"/>
      <c r="E6" s="189"/>
      <c r="F6" s="189"/>
      <c r="G6" s="189"/>
      <c r="H6" s="189"/>
      <c r="I6" s="189"/>
      <c r="J6" s="189"/>
      <c r="K6" s="189"/>
      <c r="L6" s="189"/>
      <c r="M6" s="189"/>
      <c r="N6" s="189"/>
      <c r="O6" s="189"/>
      <c r="P6" s="189"/>
      <c r="Q6" s="189"/>
      <c r="R6" s="189"/>
      <c r="S6" s="189"/>
      <c r="T6" s="191"/>
    </row>
    <row r="7" spans="1:23" ht="15" customHeight="1"/>
    <row r="8" spans="1:23" ht="15" customHeight="1">
      <c r="A8" s="189"/>
      <c r="B8" s="189"/>
      <c r="C8" s="189"/>
      <c r="D8" s="189"/>
      <c r="E8" s="190" t="s">
        <v>398</v>
      </c>
      <c r="F8" s="191"/>
      <c r="G8" s="190"/>
      <c r="H8" s="189"/>
      <c r="I8" s="191"/>
      <c r="J8" s="191"/>
      <c r="K8" s="191"/>
      <c r="L8" s="191"/>
      <c r="M8" s="191"/>
      <c r="N8" s="191"/>
      <c r="O8" s="191"/>
      <c r="P8" s="191"/>
      <c r="Q8" s="191"/>
      <c r="R8" s="191"/>
      <c r="S8" s="191"/>
      <c r="T8" s="191"/>
    </row>
    <row r="9" spans="1:23" s="5" customFormat="1" ht="16.5" customHeight="1" thickBot="1">
      <c r="A9" s="193"/>
      <c r="B9" s="193"/>
      <c r="C9" s="193"/>
      <c r="D9" s="193"/>
      <c r="E9" s="194"/>
      <c r="F9" s="194"/>
      <c r="G9" s="193"/>
      <c r="H9" s="193"/>
      <c r="I9" s="193"/>
      <c r="J9" s="193"/>
      <c r="K9" s="193"/>
      <c r="L9" s="193"/>
      <c r="M9" s="193"/>
      <c r="N9" s="193"/>
      <c r="O9" s="193"/>
      <c r="P9" s="193"/>
      <c r="Q9" s="193"/>
      <c r="R9" s="193"/>
      <c r="S9" s="193"/>
      <c r="T9" s="40"/>
      <c r="U9" s="40"/>
      <c r="W9" s="9"/>
    </row>
    <row r="10" spans="1:23" ht="15.75" hidden="1" thickBot="1">
      <c r="H10" s="40">
        <v>3</v>
      </c>
      <c r="K10" s="40">
        <v>4</v>
      </c>
      <c r="N10" s="40">
        <v>4</v>
      </c>
    </row>
    <row r="11" spans="1:23" ht="15" customHeight="1" thickBot="1">
      <c r="E11" s="42"/>
      <c r="F11" s="71"/>
      <c r="G11" s="312" t="s">
        <v>428</v>
      </c>
      <c r="H11" s="313"/>
      <c r="I11" s="314"/>
      <c r="J11" s="309" t="s">
        <v>429</v>
      </c>
      <c r="K11" s="310"/>
      <c r="L11" s="311"/>
      <c r="M11" s="309" t="s">
        <v>430</v>
      </c>
      <c r="N11" s="310"/>
      <c r="O11" s="311"/>
      <c r="P11" s="309" t="s">
        <v>426</v>
      </c>
      <c r="Q11" s="310"/>
      <c r="R11" s="310"/>
      <c r="S11" s="311"/>
    </row>
    <row r="12" spans="1:23" ht="75.75" thickBot="1">
      <c r="E12" s="42"/>
      <c r="F12" s="42"/>
      <c r="G12" s="72" t="s">
        <v>427</v>
      </c>
      <c r="H12" s="91" t="s">
        <v>447</v>
      </c>
      <c r="I12" s="92" t="s">
        <v>424</v>
      </c>
      <c r="J12" s="72" t="s">
        <v>427</v>
      </c>
      <c r="K12" s="93" t="s">
        <v>447</v>
      </c>
      <c r="L12" s="92" t="s">
        <v>424</v>
      </c>
      <c r="M12" s="72" t="s">
        <v>427</v>
      </c>
      <c r="N12" s="93" t="s">
        <v>447</v>
      </c>
      <c r="O12" s="92" t="s">
        <v>424</v>
      </c>
      <c r="P12" s="72" t="s">
        <v>481</v>
      </c>
      <c r="Q12" s="73" t="s">
        <v>479</v>
      </c>
      <c r="R12" s="72" t="s">
        <v>504</v>
      </c>
      <c r="S12" s="73" t="s">
        <v>480</v>
      </c>
    </row>
    <row r="13" spans="1:23" ht="15" customHeight="1" thickBot="1">
      <c r="B13" s="75" t="s">
        <v>417</v>
      </c>
      <c r="C13" s="76" t="s">
        <v>457</v>
      </c>
      <c r="D13" s="77" t="s">
        <v>419</v>
      </c>
      <c r="E13" s="76" t="s">
        <v>11</v>
      </c>
      <c r="F13" s="74" t="s">
        <v>12</v>
      </c>
      <c r="G13" s="75" t="s">
        <v>402</v>
      </c>
      <c r="H13" s="77" t="s">
        <v>448</v>
      </c>
      <c r="I13" s="44" t="s">
        <v>413</v>
      </c>
      <c r="J13" s="75" t="s">
        <v>403</v>
      </c>
      <c r="K13" s="76" t="s">
        <v>449</v>
      </c>
      <c r="L13" s="44" t="s">
        <v>414</v>
      </c>
      <c r="M13" s="75" t="s">
        <v>403</v>
      </c>
      <c r="N13" s="76" t="s">
        <v>449</v>
      </c>
      <c r="O13" s="44" t="s">
        <v>414</v>
      </c>
      <c r="P13" s="75" t="s">
        <v>403</v>
      </c>
      <c r="Q13" s="74" t="s">
        <v>375</v>
      </c>
      <c r="R13" s="75" t="s">
        <v>403</v>
      </c>
      <c r="S13" s="74" t="s">
        <v>375</v>
      </c>
    </row>
    <row r="14" spans="1:23" s="82" customFormat="1" ht="16.5" customHeight="1">
      <c r="A14" s="5"/>
      <c r="B14" s="59"/>
      <c r="C14" s="64"/>
      <c r="D14" s="66"/>
      <c r="E14" s="94" t="s">
        <v>1</v>
      </c>
      <c r="F14" s="95" t="s">
        <v>3</v>
      </c>
      <c r="G14" s="96">
        <f>SUM('DTOC Backsheet'!$J9:$M9)</f>
        <v>1618511</v>
      </c>
      <c r="H14" s="97">
        <f>VLOOKUP($E14,'Population 18+ (2014)'!$D$11:$H$187,H$10,0)</f>
        <v>42724917</v>
      </c>
      <c r="I14" s="98">
        <f>(G14/H14)*100000</f>
        <v>3788.2133275999113</v>
      </c>
      <c r="J14" s="96">
        <f>SUM('DTOC Backsheet'!$N196:$Q196)</f>
        <v>1325237.4635525311</v>
      </c>
      <c r="K14" s="112">
        <f>VLOOKUP($E14,'Population 18+ (2014)'!$D$11:$H$187,K$10,0)</f>
        <v>43124007.948000006</v>
      </c>
      <c r="L14" s="98">
        <f>(J14/K14)*100000</f>
        <v>3073.0851018081048</v>
      </c>
      <c r="M14" s="96">
        <f>SUM('DTOC Backsheet'!$N9:$Q9)</f>
        <v>1803091</v>
      </c>
      <c r="N14" s="112">
        <f>VLOOKUP($E14,'Population 18+ (2014)'!$D$11:$H$187,N$10,0)</f>
        <v>43124007.948000006</v>
      </c>
      <c r="O14" s="98">
        <f>(M14/N14)*100000</f>
        <v>4181.1767639367181</v>
      </c>
      <c r="P14" s="99">
        <f>I14-O14</f>
        <v>-392.96343633680681</v>
      </c>
      <c r="Q14" s="90">
        <f>IFERROR(P14/I14,"")</f>
        <v>-0.10373318563497469</v>
      </c>
      <c r="R14" s="99">
        <f>L14-O14</f>
        <v>-1108.0916621286133</v>
      </c>
      <c r="S14" s="90">
        <f>IFERROR(R14/L14,"")</f>
        <v>-0.36057955618497112</v>
      </c>
      <c r="T14" s="7"/>
      <c r="U14" s="101"/>
      <c r="W14" s="9"/>
    </row>
    <row r="15" spans="1:23" ht="16.5" customHeight="1">
      <c r="B15" s="63" t="s">
        <v>20</v>
      </c>
      <c r="C15" s="65"/>
      <c r="D15" s="66"/>
      <c r="E15" s="78" t="s">
        <v>19</v>
      </c>
      <c r="F15" s="79" t="s">
        <v>20</v>
      </c>
      <c r="G15" s="102">
        <f>SUM('DTOC Backsheet'!$J10:$M10)</f>
        <v>379832</v>
      </c>
      <c r="H15" s="103">
        <f>VLOOKUP($E15,'Population 18+ (2014)'!$D$11:$H$187,H$10,0)</f>
        <v>11930886</v>
      </c>
      <c r="I15" s="104">
        <f t="shared" ref="I15:I78" si="0">(G15/H15)*100000</f>
        <v>3183.6026259910623</v>
      </c>
      <c r="J15" s="102">
        <f>SUM('DTOC Backsheet'!$N197:$Q197)</f>
        <v>335964.35418156197</v>
      </c>
      <c r="K15" s="113">
        <f>VLOOKUP($E15,'Population 18+ (2014)'!$D$11:$H$187,K$10,0)</f>
        <v>11994591.414000003</v>
      </c>
      <c r="L15" s="104">
        <f t="shared" ref="L15:L78" si="1">(J15/K15)*100000</f>
        <v>2800.9653900292656</v>
      </c>
      <c r="M15" s="102">
        <f>SUM('DTOC Backsheet'!$N10:$Q10)</f>
        <v>419507</v>
      </c>
      <c r="N15" s="113">
        <f>VLOOKUP($E15,'Population 18+ (2014)'!$D$11:$H$187,N$10,0)</f>
        <v>11994591.414000003</v>
      </c>
      <c r="O15" s="104">
        <f t="shared" ref="O15:O78" si="2">(M15/N15)*100000</f>
        <v>3497.4680297184145</v>
      </c>
      <c r="P15" s="84">
        <f t="shared" ref="P15:P78" si="3">I15-O15</f>
        <v>-313.86540372735226</v>
      </c>
      <c r="Q15" s="85">
        <f t="shared" ref="Q15:Q78" si="4">IFERROR(P15/I15,"")</f>
        <v>-9.8588121885860455E-2</v>
      </c>
      <c r="R15" s="84">
        <f t="shared" ref="R15:R78" si="5">L15-O15</f>
        <v>-696.50263968914896</v>
      </c>
      <c r="S15" s="85">
        <f t="shared" ref="S15:S78" si="6">IFERROR(R15/L15,"")</f>
        <v>-0.24866520742045714</v>
      </c>
      <c r="T15" s="7"/>
      <c r="U15" s="101"/>
    </row>
    <row r="16" spans="1:23" ht="16.5" customHeight="1">
      <c r="B16" s="63" t="s">
        <v>22</v>
      </c>
      <c r="C16" s="65"/>
      <c r="D16" s="66"/>
      <c r="E16" s="78" t="s">
        <v>21</v>
      </c>
      <c r="F16" s="79" t="s">
        <v>22</v>
      </c>
      <c r="G16" s="102">
        <f>SUM('DTOC Backsheet'!$J11:$M11)</f>
        <v>609903</v>
      </c>
      <c r="H16" s="103">
        <f>VLOOKUP($E16,'Population 18+ (2014)'!$D$11:$H$187,H$10,0)</f>
        <v>13052831</v>
      </c>
      <c r="I16" s="104">
        <f t="shared" si="0"/>
        <v>4672.572562994189</v>
      </c>
      <c r="J16" s="102">
        <f>SUM('DTOC Backsheet'!$N198:$Q198)</f>
        <v>492861.83417393896</v>
      </c>
      <c r="K16" s="113">
        <f>VLOOKUP($E16,'Population 18+ (2014)'!$D$11:$H$187,K$10,0)</f>
        <v>13163989.879000003</v>
      </c>
      <c r="L16" s="104">
        <f t="shared" si="1"/>
        <v>3744.0155963670418</v>
      </c>
      <c r="M16" s="102">
        <f>SUM('DTOC Backsheet'!$N11:$Q11)</f>
        <v>610825</v>
      </c>
      <c r="N16" s="113">
        <f>VLOOKUP($E16,'Population 18+ (2014)'!$D$11:$H$187,N$10,0)</f>
        <v>13163989.879000003</v>
      </c>
      <c r="O16" s="104">
        <f t="shared" si="2"/>
        <v>4640.1205532254717</v>
      </c>
      <c r="P16" s="84">
        <f t="shared" si="3"/>
        <v>32.452009768717289</v>
      </c>
      <c r="Q16" s="85">
        <f t="shared" si="4"/>
        <v>6.945212584975248E-3</v>
      </c>
      <c r="R16" s="84">
        <f t="shared" si="5"/>
        <v>-896.10495685842989</v>
      </c>
      <c r="S16" s="85">
        <f t="shared" si="6"/>
        <v>-0.23934327563377514</v>
      </c>
      <c r="T16" s="7"/>
      <c r="U16" s="101"/>
    </row>
    <row r="17" spans="1:23" ht="16.5" customHeight="1">
      <c r="B17" s="63" t="s">
        <v>24</v>
      </c>
      <c r="C17" s="65"/>
      <c r="D17" s="66"/>
      <c r="E17" s="78" t="s">
        <v>23</v>
      </c>
      <c r="F17" s="79" t="s">
        <v>24</v>
      </c>
      <c r="G17" s="102">
        <f>SUM('DTOC Backsheet'!$J12:$M12)</f>
        <v>151177</v>
      </c>
      <c r="H17" s="103">
        <f>VLOOKUP($E17,'Population 18+ (2014)'!$D$11:$H$187,H$10,0)</f>
        <v>6618717</v>
      </c>
      <c r="I17" s="104">
        <f t="shared" si="0"/>
        <v>2284.0831538801253</v>
      </c>
      <c r="J17" s="102">
        <f>SUM('DTOC Backsheet'!$N199:$Q199)</f>
        <v>139360.78889761679</v>
      </c>
      <c r="K17" s="113">
        <f>VLOOKUP($E17,'Population 18+ (2014)'!$D$11:$H$187,K$10,0)</f>
        <v>6746241.0499999998</v>
      </c>
      <c r="L17" s="104">
        <f t="shared" si="1"/>
        <v>2065.7546604803988</v>
      </c>
      <c r="M17" s="102">
        <f>SUM('DTOC Backsheet'!$N12:$Q12)</f>
        <v>174981</v>
      </c>
      <c r="N17" s="113">
        <f>VLOOKUP($E17,'Population 18+ (2014)'!$D$11:$H$187,N$10,0)</f>
        <v>6746241.0499999998</v>
      </c>
      <c r="O17" s="104">
        <f t="shared" si="2"/>
        <v>2593.7555255307698</v>
      </c>
      <c r="P17" s="84">
        <f t="shared" si="3"/>
        <v>-309.67237165064444</v>
      </c>
      <c r="Q17" s="85">
        <f t="shared" si="4"/>
        <v>-0.13557841408907692</v>
      </c>
      <c r="R17" s="84">
        <f t="shared" si="5"/>
        <v>-528.00086505037098</v>
      </c>
      <c r="S17" s="85">
        <f t="shared" si="6"/>
        <v>-0.25559708282472537</v>
      </c>
      <c r="T17" s="7"/>
    </row>
    <row r="18" spans="1:23" s="41" customFormat="1" ht="16.5" customHeight="1">
      <c r="A18" s="6"/>
      <c r="B18" s="63" t="s">
        <v>26</v>
      </c>
      <c r="C18" s="65"/>
      <c r="D18" s="66"/>
      <c r="E18" s="78" t="s">
        <v>25</v>
      </c>
      <c r="F18" s="79" t="s">
        <v>26</v>
      </c>
      <c r="G18" s="102">
        <f>SUM('DTOC Backsheet'!$J13:$M13)</f>
        <v>477599</v>
      </c>
      <c r="H18" s="103">
        <f>VLOOKUP($E18,'Population 18+ (2014)'!$D$11:$H$187,H$10,0)</f>
        <v>11122483</v>
      </c>
      <c r="I18" s="104">
        <f t="shared" si="0"/>
        <v>4293.9962236849451</v>
      </c>
      <c r="J18" s="102">
        <f>SUM('DTOC Backsheet'!$N200:$Q200)</f>
        <v>357050.48629941349</v>
      </c>
      <c r="K18" s="113">
        <f>VLOOKUP($E18,'Population 18+ (2014)'!$D$11:$H$187,K$10,0)</f>
        <v>11219185.604999999</v>
      </c>
      <c r="L18" s="104">
        <f t="shared" si="1"/>
        <v>3182.4991480690769</v>
      </c>
      <c r="M18" s="102">
        <f>SUM('DTOC Backsheet'!$N13:$Q13)</f>
        <v>597778</v>
      </c>
      <c r="N18" s="113">
        <f>VLOOKUP($E18,'Population 18+ (2014)'!$D$11:$H$187,N$10,0)</f>
        <v>11219185.604999999</v>
      </c>
      <c r="O18" s="104">
        <f t="shared" si="2"/>
        <v>5328.1764028718026</v>
      </c>
      <c r="P18" s="84">
        <f t="shared" si="3"/>
        <v>-1034.1801791868575</v>
      </c>
      <c r="Q18" s="85">
        <f t="shared" si="4"/>
        <v>-0.24084329033232432</v>
      </c>
      <c r="R18" s="84">
        <f t="shared" si="5"/>
        <v>-2145.6772548027257</v>
      </c>
      <c r="S18" s="85">
        <f t="shared" si="6"/>
        <v>-0.6742114152974954</v>
      </c>
      <c r="T18" s="40"/>
      <c r="U18" s="40"/>
      <c r="W18" s="7"/>
    </row>
    <row r="19" spans="1:23" ht="16.5" customHeight="1">
      <c r="B19" s="63"/>
      <c r="C19" s="64" t="s">
        <v>28</v>
      </c>
      <c r="D19" s="66"/>
      <c r="E19" s="78" t="s">
        <v>27</v>
      </c>
      <c r="F19" s="79" t="s">
        <v>28</v>
      </c>
      <c r="G19" s="102">
        <f>SUM('DTOC Backsheet'!$J14:$M14)</f>
        <v>55805</v>
      </c>
      <c r="H19" s="103">
        <f>VLOOKUP($E19,'Population 18+ (2014)'!$D$11:$H$187,H$10,0)</f>
        <v>2093713</v>
      </c>
      <c r="I19" s="104">
        <f t="shared" si="0"/>
        <v>2665.3605341324242</v>
      </c>
      <c r="J19" s="102">
        <f>SUM('DTOC Backsheet'!$N201:$Q201)</f>
        <v>54307.025024000002</v>
      </c>
      <c r="K19" s="113">
        <f>VLOOKUP($E19,'Population 18+ (2014)'!$D$11:$H$187,K$10,0)</f>
        <v>2103193.87</v>
      </c>
      <c r="L19" s="104">
        <f t="shared" si="1"/>
        <v>2582.1216863854779</v>
      </c>
      <c r="M19" s="102">
        <f>SUM('DTOC Backsheet'!$N14:$Q14)</f>
        <v>43104</v>
      </c>
      <c r="N19" s="113">
        <f>VLOOKUP($E19,'Population 18+ (2014)'!$D$11:$H$187,N$10,0)</f>
        <v>2103193.87</v>
      </c>
      <c r="O19" s="104">
        <f t="shared" si="2"/>
        <v>2049.4544328431311</v>
      </c>
      <c r="P19" s="84">
        <f t="shared" si="3"/>
        <v>615.90610128929302</v>
      </c>
      <c r="Q19" s="85">
        <f t="shared" si="4"/>
        <v>0.2310779699038992</v>
      </c>
      <c r="R19" s="84">
        <f t="shared" si="5"/>
        <v>532.66725354234677</v>
      </c>
      <c r="S19" s="85">
        <f t="shared" si="6"/>
        <v>0.20629053090367264</v>
      </c>
    </row>
    <row r="20" spans="1:23" ht="16.5" customHeight="1">
      <c r="B20" s="63"/>
      <c r="C20" s="64" t="s">
        <v>30</v>
      </c>
      <c r="D20" s="66"/>
      <c r="E20" s="78" t="s">
        <v>29</v>
      </c>
      <c r="F20" s="79" t="s">
        <v>30</v>
      </c>
      <c r="G20" s="102">
        <f>SUM('DTOC Backsheet'!$J15:$M15)</f>
        <v>179182</v>
      </c>
      <c r="H20" s="103">
        <f>VLOOKUP($E20,'Population 18+ (2014)'!$D$11:$H$187,H$10,0)</f>
        <v>5618117</v>
      </c>
      <c r="I20" s="104">
        <f t="shared" si="0"/>
        <v>3189.3604209381901</v>
      </c>
      <c r="J20" s="102">
        <f>SUM('DTOC Backsheet'!$N202:$Q202)</f>
        <v>152321.81628880807</v>
      </c>
      <c r="K20" s="113">
        <f>VLOOKUP($E20,'Population 18+ (2014)'!$D$11:$H$187,K$10,0)</f>
        <v>5646259.7630000012</v>
      </c>
      <c r="L20" s="104">
        <f t="shared" si="1"/>
        <v>2697.7472288287995</v>
      </c>
      <c r="M20" s="102">
        <f>SUM('DTOC Backsheet'!$N15:$Q15)</f>
        <v>229757</v>
      </c>
      <c r="N20" s="113">
        <f>VLOOKUP($E20,'Population 18+ (2014)'!$D$11:$H$187,N$10,0)</f>
        <v>5646259.7630000012</v>
      </c>
      <c r="O20" s="104">
        <f t="shared" si="2"/>
        <v>4069.1893331865458</v>
      </c>
      <c r="P20" s="84">
        <f t="shared" si="3"/>
        <v>-879.82891224835566</v>
      </c>
      <c r="Q20" s="85">
        <f t="shared" si="4"/>
        <v>-0.27586374574421507</v>
      </c>
      <c r="R20" s="84">
        <f t="shared" si="5"/>
        <v>-1371.4421043577463</v>
      </c>
      <c r="S20" s="85">
        <f t="shared" si="6"/>
        <v>-0.508365679965185</v>
      </c>
    </row>
    <row r="21" spans="1:23" ht="16.5" customHeight="1">
      <c r="B21" s="63"/>
      <c r="C21" s="64" t="s">
        <v>32</v>
      </c>
      <c r="D21" s="66"/>
      <c r="E21" s="78" t="s">
        <v>31</v>
      </c>
      <c r="F21" s="79" t="s">
        <v>32</v>
      </c>
      <c r="G21" s="102">
        <f>SUM('DTOC Backsheet'!$J16:$M16)</f>
        <v>144845</v>
      </c>
      <c r="H21" s="103">
        <f>VLOOKUP($E21,'Population 18+ (2014)'!$D$11:$H$187,H$10,0)</f>
        <v>4219056</v>
      </c>
      <c r="I21" s="104">
        <f t="shared" si="0"/>
        <v>3433.1139477646184</v>
      </c>
      <c r="J21" s="102">
        <f>SUM('DTOC Backsheet'!$N203:$Q203)</f>
        <v>129335.5128687539</v>
      </c>
      <c r="K21" s="113">
        <f>VLOOKUP($E21,'Population 18+ (2014)'!$D$11:$H$187,K$10,0)</f>
        <v>4245137.7810000004</v>
      </c>
      <c r="L21" s="104">
        <f t="shared" si="1"/>
        <v>3046.674090240886</v>
      </c>
      <c r="M21" s="102">
        <f>SUM('DTOC Backsheet'!$N16:$Q16)</f>
        <v>146646</v>
      </c>
      <c r="N21" s="113">
        <f>VLOOKUP($E21,'Population 18+ (2014)'!$D$11:$H$187,N$10,0)</f>
        <v>4245137.7810000004</v>
      </c>
      <c r="O21" s="104">
        <f t="shared" si="2"/>
        <v>3454.4461820849438</v>
      </c>
      <c r="P21" s="84">
        <f t="shared" si="3"/>
        <v>-21.332234320325369</v>
      </c>
      <c r="Q21" s="85">
        <f t="shared" si="4"/>
        <v>-6.2136691775742806E-3</v>
      </c>
      <c r="R21" s="84">
        <f t="shared" si="5"/>
        <v>-407.77209184405774</v>
      </c>
      <c r="S21" s="85">
        <f t="shared" si="6"/>
        <v>-0.13384171715321777</v>
      </c>
    </row>
    <row r="22" spans="1:23" ht="16.5" customHeight="1">
      <c r="B22" s="63"/>
      <c r="C22" s="64" t="s">
        <v>34</v>
      </c>
      <c r="D22" s="66"/>
      <c r="E22" s="78" t="s">
        <v>33</v>
      </c>
      <c r="F22" s="79" t="s">
        <v>34</v>
      </c>
      <c r="G22" s="102">
        <f>SUM('DTOC Backsheet'!$J17:$M17)</f>
        <v>174354</v>
      </c>
      <c r="H22" s="103">
        <f>VLOOKUP($E22,'Population 18+ (2014)'!$D$11:$H$187,H$10,0)</f>
        <v>3671679</v>
      </c>
      <c r="I22" s="104">
        <f t="shared" si="0"/>
        <v>4748.6177304715366</v>
      </c>
      <c r="J22" s="102">
        <f>SUM('DTOC Backsheet'!$N204:$Q204)</f>
        <v>138773.95729267859</v>
      </c>
      <c r="K22" s="113">
        <f>VLOOKUP($E22,'Population 18+ (2014)'!$D$11:$H$187,K$10,0)</f>
        <v>3701473.6109999996</v>
      </c>
      <c r="L22" s="104">
        <f t="shared" si="1"/>
        <v>3749.1543065516298</v>
      </c>
      <c r="M22" s="102">
        <f>SUM('DTOC Backsheet'!$N17:$Q17)</f>
        <v>166823</v>
      </c>
      <c r="N22" s="113">
        <f>VLOOKUP($E22,'Population 18+ (2014)'!$D$11:$H$187,N$10,0)</f>
        <v>3701473.6109999996</v>
      </c>
      <c r="O22" s="104">
        <f t="shared" si="2"/>
        <v>4506.934738214456</v>
      </c>
      <c r="P22" s="84">
        <f t="shared" si="3"/>
        <v>241.68299225708051</v>
      </c>
      <c r="Q22" s="85">
        <f t="shared" si="4"/>
        <v>5.0895440731356038E-2</v>
      </c>
      <c r="R22" s="84">
        <f t="shared" si="5"/>
        <v>-757.78043166282623</v>
      </c>
      <c r="S22" s="85">
        <f t="shared" si="6"/>
        <v>-0.20212036360802979</v>
      </c>
    </row>
    <row r="23" spans="1:23" ht="16.5" customHeight="1">
      <c r="B23" s="63"/>
      <c r="C23" s="64" t="s">
        <v>36</v>
      </c>
      <c r="D23" s="66"/>
      <c r="E23" s="78" t="s">
        <v>35</v>
      </c>
      <c r="F23" s="79" t="s">
        <v>36</v>
      </c>
      <c r="G23" s="102">
        <f>SUM('DTOC Backsheet'!$J18:$M18)</f>
        <v>232012</v>
      </c>
      <c r="H23" s="103">
        <f>VLOOKUP($E23,'Population 18+ (2014)'!$D$11:$H$187,H$10,0)</f>
        <v>4456290</v>
      </c>
      <c r="I23" s="104">
        <f t="shared" si="0"/>
        <v>5206.3936592995515</v>
      </c>
      <c r="J23" s="102">
        <f>SUM('DTOC Backsheet'!$N205:$Q205)</f>
        <v>176043.3111711439</v>
      </c>
      <c r="K23" s="113">
        <f>VLOOKUP($E23,'Population 18+ (2014)'!$D$11:$H$187,K$10,0)</f>
        <v>4490197.125</v>
      </c>
      <c r="L23" s="104">
        <f t="shared" si="1"/>
        <v>3920.6143131443009</v>
      </c>
      <c r="M23" s="102">
        <f>SUM('DTOC Backsheet'!$N18:$Q18)</f>
        <v>237724</v>
      </c>
      <c r="N23" s="113">
        <f>VLOOKUP($E23,'Population 18+ (2014)'!$D$11:$H$187,N$10,0)</f>
        <v>4490197.125</v>
      </c>
      <c r="O23" s="104">
        <f t="shared" si="2"/>
        <v>5294.2887223464604</v>
      </c>
      <c r="P23" s="84">
        <f t="shared" si="3"/>
        <v>-87.895063046908945</v>
      </c>
      <c r="Q23" s="85">
        <f t="shared" si="4"/>
        <v>-1.6882139307678477E-2</v>
      </c>
      <c r="R23" s="84">
        <f t="shared" si="5"/>
        <v>-1373.6744092021595</v>
      </c>
      <c r="S23" s="85">
        <f t="shared" si="6"/>
        <v>-0.35037223748246832</v>
      </c>
    </row>
    <row r="24" spans="1:23" ht="16.5" customHeight="1">
      <c r="B24" s="63"/>
      <c r="C24" s="64" t="s">
        <v>38</v>
      </c>
      <c r="D24" s="66"/>
      <c r="E24" s="78" t="s">
        <v>37</v>
      </c>
      <c r="F24" s="79" t="s">
        <v>38</v>
      </c>
      <c r="G24" s="102">
        <f>SUM('DTOC Backsheet'!$J19:$M19)</f>
        <v>194676</v>
      </c>
      <c r="H24" s="103">
        <f>VLOOKUP($E24,'Population 18+ (2014)'!$D$11:$H$187,H$10,0)</f>
        <v>4730846</v>
      </c>
      <c r="I24" s="104">
        <f t="shared" si="0"/>
        <v>4115.0356616977178</v>
      </c>
      <c r="J24" s="102">
        <f>SUM('DTOC Backsheet'!$N206:$Q206)</f>
        <v>171296.56571011641</v>
      </c>
      <c r="K24" s="113">
        <f>VLOOKUP($E24,'Population 18+ (2014)'!$D$11:$H$187,K$10,0)</f>
        <v>4775719.7420000006</v>
      </c>
      <c r="L24" s="104">
        <f t="shared" si="1"/>
        <v>3586.8219862998062</v>
      </c>
      <c r="M24" s="102">
        <f>SUM('DTOC Backsheet'!$N19:$Q19)</f>
        <v>193688</v>
      </c>
      <c r="N24" s="113">
        <f>VLOOKUP($E24,'Population 18+ (2014)'!$D$11:$H$187,N$10,0)</f>
        <v>4775719.7420000006</v>
      </c>
      <c r="O24" s="104">
        <f t="shared" si="2"/>
        <v>4055.6818754797018</v>
      </c>
      <c r="P24" s="84">
        <f t="shared" si="3"/>
        <v>59.353786218016012</v>
      </c>
      <c r="Q24" s="85">
        <f t="shared" si="4"/>
        <v>1.4423638358829859E-2</v>
      </c>
      <c r="R24" s="84">
        <f t="shared" si="5"/>
        <v>-468.85988917989562</v>
      </c>
      <c r="S24" s="85">
        <f t="shared" si="6"/>
        <v>-0.13071735674944246</v>
      </c>
    </row>
    <row r="25" spans="1:23" ht="16.5" customHeight="1">
      <c r="B25" s="63"/>
      <c r="C25" s="64" t="s">
        <v>40</v>
      </c>
      <c r="D25" s="66"/>
      <c r="E25" s="78" t="s">
        <v>39</v>
      </c>
      <c r="F25" s="79" t="s">
        <v>40</v>
      </c>
      <c r="G25" s="102">
        <f>SUM('DTOC Backsheet'!$J20:$M20)</f>
        <v>151177</v>
      </c>
      <c r="H25" s="103">
        <f>VLOOKUP($E25,'Population 18+ (2014)'!$D$11:$H$187,H$10,0)</f>
        <v>6618717</v>
      </c>
      <c r="I25" s="104">
        <f t="shared" si="0"/>
        <v>2284.0831538801253</v>
      </c>
      <c r="J25" s="102">
        <f>SUM('DTOC Backsheet'!$N207:$Q207)</f>
        <v>139360.78889761679</v>
      </c>
      <c r="K25" s="113">
        <f>VLOOKUP($E25,'Population 18+ (2014)'!$D$11:$H$187,K$10,0)</f>
        <v>6746241.0499999998</v>
      </c>
      <c r="L25" s="104">
        <f t="shared" si="1"/>
        <v>2065.7546604803988</v>
      </c>
      <c r="M25" s="102">
        <f>SUM('DTOC Backsheet'!$N20:$Q20)</f>
        <v>174981</v>
      </c>
      <c r="N25" s="113">
        <f>VLOOKUP($E25,'Population 18+ (2014)'!$D$11:$H$187,N$10,0)</f>
        <v>6746241.0499999998</v>
      </c>
      <c r="O25" s="104">
        <f t="shared" si="2"/>
        <v>2593.7555255307698</v>
      </c>
      <c r="P25" s="84">
        <f t="shared" si="3"/>
        <v>-309.67237165064444</v>
      </c>
      <c r="Q25" s="85">
        <f t="shared" si="4"/>
        <v>-0.13557841408907692</v>
      </c>
      <c r="R25" s="84">
        <f t="shared" si="5"/>
        <v>-528.00086505037098</v>
      </c>
      <c r="S25" s="85">
        <f t="shared" si="6"/>
        <v>-0.25559708282472537</v>
      </c>
    </row>
    <row r="26" spans="1:23" ht="16.5" customHeight="1">
      <c r="B26" s="63"/>
      <c r="C26" s="64" t="s">
        <v>42</v>
      </c>
      <c r="D26" s="66"/>
      <c r="E26" s="78" t="s">
        <v>41</v>
      </c>
      <c r="F26" s="79" t="s">
        <v>42</v>
      </c>
      <c r="G26" s="102">
        <f>SUM('DTOC Backsheet'!$J21:$M21)</f>
        <v>272296</v>
      </c>
      <c r="H26" s="103">
        <f>VLOOKUP($E26,'Population 18+ (2014)'!$D$11:$H$187,H$10,0)</f>
        <v>6969602</v>
      </c>
      <c r="I26" s="104">
        <f t="shared" si="0"/>
        <v>3906.9088880541531</v>
      </c>
      <c r="J26" s="102">
        <f>SUM('DTOC Backsheet'!$N208:$Q208)</f>
        <v>207662.7241994135</v>
      </c>
      <c r="K26" s="113">
        <f>VLOOKUP($E26,'Population 18+ (2014)'!$D$11:$H$187,K$10,0)</f>
        <v>7032965.9640000006</v>
      </c>
      <c r="L26" s="104">
        <f t="shared" si="1"/>
        <v>2952.704808503087</v>
      </c>
      <c r="M26" s="102">
        <f>SUM('DTOC Backsheet'!$N21:$Q21)</f>
        <v>352468</v>
      </c>
      <c r="N26" s="113">
        <f>VLOOKUP($E26,'Population 18+ (2014)'!$D$11:$H$187,N$10,0)</f>
        <v>7032965.9640000006</v>
      </c>
      <c r="O26" s="104">
        <f t="shared" si="2"/>
        <v>5011.6551367402571</v>
      </c>
      <c r="P26" s="84">
        <f t="shared" si="3"/>
        <v>-1104.7462486861041</v>
      </c>
      <c r="Q26" s="85">
        <f t="shared" si="4"/>
        <v>-0.28276734378526192</v>
      </c>
      <c r="R26" s="84">
        <f t="shared" si="5"/>
        <v>-2058.9503282371702</v>
      </c>
      <c r="S26" s="85">
        <f t="shared" si="6"/>
        <v>-0.69730991134226605</v>
      </c>
    </row>
    <row r="27" spans="1:23" ht="16.5" customHeight="1">
      <c r="B27" s="63"/>
      <c r="C27" s="64" t="s">
        <v>44</v>
      </c>
      <c r="D27" s="66"/>
      <c r="E27" s="78" t="s">
        <v>43</v>
      </c>
      <c r="F27" s="79" t="s">
        <v>44</v>
      </c>
      <c r="G27" s="102">
        <f>SUM('DTOC Backsheet'!$J22:$M22)</f>
        <v>214164</v>
      </c>
      <c r="H27" s="103">
        <f>VLOOKUP($E27,'Population 18+ (2014)'!$D$11:$H$187,H$10,0)</f>
        <v>4346897</v>
      </c>
      <c r="I27" s="104">
        <f t="shared" si="0"/>
        <v>4926.8248131943319</v>
      </c>
      <c r="J27" s="102">
        <f>SUM('DTOC Backsheet'!$N209:$Q209)</f>
        <v>156135.76209999999</v>
      </c>
      <c r="K27" s="113">
        <f>VLOOKUP($E27,'Population 18+ (2014)'!$D$11:$H$187,K$10,0)</f>
        <v>4382819.0420000004</v>
      </c>
      <c r="L27" s="104">
        <f t="shared" si="1"/>
        <v>3562.4505735639718</v>
      </c>
      <c r="M27" s="102">
        <f>SUM('DTOC Backsheet'!$N22:$Q22)</f>
        <v>257900</v>
      </c>
      <c r="N27" s="113">
        <f>VLOOKUP($E27,'Population 18+ (2014)'!$D$11:$H$187,N$10,0)</f>
        <v>4382819.0420000004</v>
      </c>
      <c r="O27" s="104">
        <f t="shared" si="2"/>
        <v>5884.3405928599141</v>
      </c>
      <c r="P27" s="84">
        <f t="shared" si="3"/>
        <v>-957.51577966558216</v>
      </c>
      <c r="Q27" s="85">
        <f t="shared" si="4"/>
        <v>-0.19434743794853382</v>
      </c>
      <c r="R27" s="84">
        <f t="shared" si="5"/>
        <v>-2321.8900192959422</v>
      </c>
      <c r="S27" s="85">
        <f t="shared" si="6"/>
        <v>-0.65176764458883729</v>
      </c>
    </row>
    <row r="28" spans="1:23" ht="16.5" customHeight="1">
      <c r="B28" s="63" t="s">
        <v>20</v>
      </c>
      <c r="C28" s="64"/>
      <c r="D28" s="66" t="s">
        <v>46</v>
      </c>
      <c r="E28" s="78" t="s">
        <v>45</v>
      </c>
      <c r="F28" s="79" t="s">
        <v>46</v>
      </c>
      <c r="G28" s="102">
        <f>SUM('DTOC Backsheet'!$J23:$M23)</f>
        <v>144845</v>
      </c>
      <c r="H28" s="103">
        <f>VLOOKUP($E28,'Population 18+ (2014)'!$D$11:$H$187,H$10,0)</f>
        <v>4219056</v>
      </c>
      <c r="I28" s="104">
        <f t="shared" si="0"/>
        <v>3433.1139477646184</v>
      </c>
      <c r="J28" s="102">
        <f>SUM('DTOC Backsheet'!$N210:$Q210)</f>
        <v>129335.5128687539</v>
      </c>
      <c r="K28" s="113">
        <f>VLOOKUP($E28,'Population 18+ (2014)'!$D$11:$H$187,K$10,0)</f>
        <v>4245137.7810000004</v>
      </c>
      <c r="L28" s="104">
        <f t="shared" si="1"/>
        <v>3046.674090240886</v>
      </c>
      <c r="M28" s="102">
        <f>SUM('DTOC Backsheet'!$N23:$Q23)</f>
        <v>146646</v>
      </c>
      <c r="N28" s="113">
        <f>VLOOKUP($E28,'Population 18+ (2014)'!$D$11:$H$187,N$10,0)</f>
        <v>4245137.7810000004</v>
      </c>
      <c r="O28" s="104">
        <f t="shared" si="2"/>
        <v>3454.4461820849438</v>
      </c>
      <c r="P28" s="84">
        <f t="shared" si="3"/>
        <v>-21.332234320325369</v>
      </c>
      <c r="Q28" s="85">
        <f t="shared" si="4"/>
        <v>-6.2136691775742806E-3</v>
      </c>
      <c r="R28" s="84">
        <f t="shared" si="5"/>
        <v>-407.77209184405774</v>
      </c>
      <c r="S28" s="85">
        <f t="shared" si="6"/>
        <v>-0.13384171715321777</v>
      </c>
    </row>
    <row r="29" spans="1:23" ht="16.5" customHeight="1">
      <c r="B29" s="63" t="s">
        <v>20</v>
      </c>
      <c r="C29" s="64"/>
      <c r="D29" s="66" t="s">
        <v>48</v>
      </c>
      <c r="E29" s="78" t="s">
        <v>47</v>
      </c>
      <c r="F29" s="79" t="s">
        <v>48</v>
      </c>
      <c r="G29" s="102">
        <f>SUM('DTOC Backsheet'!$J24:$M24)</f>
        <v>114606</v>
      </c>
      <c r="H29" s="103">
        <f>VLOOKUP($E29,'Population 18+ (2014)'!$D$11:$H$187,H$10,0)</f>
        <v>3276794</v>
      </c>
      <c r="I29" s="104">
        <f t="shared" si="0"/>
        <v>3497.5039627147758</v>
      </c>
      <c r="J29" s="102">
        <f>SUM('DTOC Backsheet'!$N211:$Q211)</f>
        <v>86762.826477504263</v>
      </c>
      <c r="K29" s="113">
        <f>VLOOKUP($E29,'Population 18+ (2014)'!$D$11:$H$187,K$10,0)</f>
        <v>3296893.6270000003</v>
      </c>
      <c r="L29" s="104">
        <f t="shared" si="1"/>
        <v>2631.653801838122</v>
      </c>
      <c r="M29" s="102">
        <f>SUM('DTOC Backsheet'!$N24:$Q24)</f>
        <v>136149</v>
      </c>
      <c r="N29" s="113">
        <f>VLOOKUP($E29,'Population 18+ (2014)'!$D$11:$H$187,N$10,0)</f>
        <v>3296893.6270000003</v>
      </c>
      <c r="O29" s="104">
        <f t="shared" si="2"/>
        <v>4129.6145828001254</v>
      </c>
      <c r="P29" s="84">
        <f t="shared" si="3"/>
        <v>-632.11062008534964</v>
      </c>
      <c r="Q29" s="85">
        <f t="shared" si="4"/>
        <v>-0.18073192391602125</v>
      </c>
      <c r="R29" s="84">
        <f t="shared" si="5"/>
        <v>-1497.9607809620034</v>
      </c>
      <c r="S29" s="85">
        <f t="shared" si="6"/>
        <v>-0.56920890578986028</v>
      </c>
    </row>
    <row r="30" spans="1:23" ht="16.5" customHeight="1">
      <c r="B30" s="63" t="s">
        <v>20</v>
      </c>
      <c r="C30" s="64"/>
      <c r="D30" s="66" t="s">
        <v>50</v>
      </c>
      <c r="E30" s="78" t="s">
        <v>49</v>
      </c>
      <c r="F30" s="79" t="s">
        <v>50</v>
      </c>
      <c r="G30" s="102">
        <f>SUM('DTOC Backsheet'!$J25:$M25)</f>
        <v>69311</v>
      </c>
      <c r="H30" s="103">
        <f>VLOOKUP($E30,'Population 18+ (2014)'!$D$11:$H$187,H$10,0)</f>
        <v>2498294</v>
      </c>
      <c r="I30" s="104">
        <f t="shared" si="0"/>
        <v>2774.3332049790779</v>
      </c>
      <c r="J30" s="102">
        <f>SUM('DTOC Backsheet'!$N212:$Q212)</f>
        <v>75434.025024000002</v>
      </c>
      <c r="K30" s="113">
        <f>VLOOKUP($E30,'Population 18+ (2014)'!$D$11:$H$187,K$10,0)</f>
        <v>2507797.2609999999</v>
      </c>
      <c r="L30" s="104">
        <f t="shared" si="1"/>
        <v>3007.9794007718237</v>
      </c>
      <c r="M30" s="102">
        <f>SUM('DTOC Backsheet'!$N25:$Q25)</f>
        <v>74683</v>
      </c>
      <c r="N30" s="113">
        <f>VLOOKUP($E30,'Population 18+ (2014)'!$D$11:$H$187,N$10,0)</f>
        <v>2507797.2609999999</v>
      </c>
      <c r="O30" s="104">
        <f t="shared" si="2"/>
        <v>2978.0318035047094</v>
      </c>
      <c r="P30" s="84">
        <f t="shared" si="3"/>
        <v>-203.6985985256315</v>
      </c>
      <c r="Q30" s="85">
        <f t="shared" si="4"/>
        <v>-7.3422542814992428E-2</v>
      </c>
      <c r="R30" s="84">
        <f t="shared" si="5"/>
        <v>29.947597267114361</v>
      </c>
      <c r="S30" s="85">
        <f t="shared" si="6"/>
        <v>9.9560513145236455E-3</v>
      </c>
    </row>
    <row r="31" spans="1:23" ht="16.5" customHeight="1">
      <c r="B31" s="63" t="s">
        <v>20</v>
      </c>
      <c r="C31" s="64"/>
      <c r="D31" s="66" t="s">
        <v>52</v>
      </c>
      <c r="E31" s="78" t="s">
        <v>51</v>
      </c>
      <c r="F31" s="79" t="s">
        <v>52</v>
      </c>
      <c r="G31" s="102">
        <f>SUM('DTOC Backsheet'!$J26:$M26)</f>
        <v>51070</v>
      </c>
      <c r="H31" s="103">
        <f>VLOOKUP($E31,'Population 18+ (2014)'!$D$11:$H$187,H$10,0)</f>
        <v>1936742</v>
      </c>
      <c r="I31" s="104">
        <f t="shared" si="0"/>
        <v>2636.9025920850586</v>
      </c>
      <c r="J31" s="102">
        <f>SUM('DTOC Backsheet'!$N213:$Q213)</f>
        <v>44431.989811303793</v>
      </c>
      <c r="K31" s="113">
        <f>VLOOKUP($E31,'Population 18+ (2014)'!$D$11:$H$187,K$10,0)</f>
        <v>1944762.7449999996</v>
      </c>
      <c r="L31" s="104">
        <f t="shared" si="1"/>
        <v>2284.6997622480581</v>
      </c>
      <c r="M31" s="102">
        <f>SUM('DTOC Backsheet'!$N26:$Q26)</f>
        <v>62029</v>
      </c>
      <c r="N31" s="113">
        <f>VLOOKUP($E31,'Population 18+ (2014)'!$D$11:$H$187,N$10,0)</f>
        <v>1944762.7449999996</v>
      </c>
      <c r="O31" s="104">
        <f t="shared" si="2"/>
        <v>3189.5407375258014</v>
      </c>
      <c r="P31" s="84">
        <f t="shared" si="3"/>
        <v>-552.63814544074285</v>
      </c>
      <c r="Q31" s="85">
        <f t="shared" si="4"/>
        <v>-0.20957852106465538</v>
      </c>
      <c r="R31" s="84">
        <f t="shared" si="5"/>
        <v>-904.84097527774338</v>
      </c>
      <c r="S31" s="85">
        <f t="shared" si="6"/>
        <v>-0.39604371227640611</v>
      </c>
    </row>
    <row r="32" spans="1:23" ht="16.5" customHeight="1">
      <c r="B32" s="63" t="s">
        <v>22</v>
      </c>
      <c r="C32" s="64"/>
      <c r="D32" s="66" t="s">
        <v>54</v>
      </c>
      <c r="E32" s="78" t="s">
        <v>53</v>
      </c>
      <c r="F32" s="79" t="s">
        <v>54</v>
      </c>
      <c r="G32" s="102">
        <f>SUM('DTOC Backsheet'!$J27:$M27)</f>
        <v>107860</v>
      </c>
      <c r="H32" s="103">
        <f>VLOOKUP($E32,'Population 18+ (2014)'!$D$11:$H$187,H$10,0)</f>
        <v>2974104</v>
      </c>
      <c r="I32" s="104">
        <f t="shared" si="0"/>
        <v>3626.6384766638957</v>
      </c>
      <c r="J32" s="102">
        <f>SUM('DTOC Backsheet'!$N214:$Q214)</f>
        <v>106879.15681183932</v>
      </c>
      <c r="K32" s="113">
        <f>VLOOKUP($E32,'Population 18+ (2014)'!$D$11:$H$187,K$10,0)</f>
        <v>2992815.0579999993</v>
      </c>
      <c r="L32" s="104">
        <f t="shared" si="1"/>
        <v>3571.1914949820912</v>
      </c>
      <c r="M32" s="102">
        <f>SUM('DTOC Backsheet'!$N27:$Q27)</f>
        <v>121232</v>
      </c>
      <c r="N32" s="113">
        <f>VLOOKUP($E32,'Population 18+ (2014)'!$D$11:$H$187,N$10,0)</f>
        <v>2992815.0579999993</v>
      </c>
      <c r="O32" s="104">
        <f t="shared" si="2"/>
        <v>4050.7681781384581</v>
      </c>
      <c r="P32" s="84">
        <f t="shared" si="3"/>
        <v>-424.12970147456235</v>
      </c>
      <c r="Q32" s="85">
        <f t="shared" si="4"/>
        <v>-0.11694843701782884</v>
      </c>
      <c r="R32" s="84">
        <f t="shared" si="5"/>
        <v>-479.57668315636693</v>
      </c>
      <c r="S32" s="85">
        <f t="shared" si="6"/>
        <v>-0.13429038566826335</v>
      </c>
      <c r="W32" s="40"/>
    </row>
    <row r="33" spans="2:19" s="40" customFormat="1" ht="16.5" customHeight="1">
      <c r="B33" s="63" t="s">
        <v>22</v>
      </c>
      <c r="C33" s="64"/>
      <c r="D33" s="66" t="s">
        <v>56</v>
      </c>
      <c r="E33" s="78" t="s">
        <v>55</v>
      </c>
      <c r="F33" s="79" t="s">
        <v>56</v>
      </c>
      <c r="G33" s="102">
        <f>SUM('DTOC Backsheet'!$J28:$M28)</f>
        <v>181928</v>
      </c>
      <c r="H33" s="103">
        <f>VLOOKUP($E33,'Population 18+ (2014)'!$D$11:$H$187,H$10,0)</f>
        <v>3189683</v>
      </c>
      <c r="I33" s="104">
        <f t="shared" si="0"/>
        <v>5703.6388882531592</v>
      </c>
      <c r="J33" s="102">
        <f>SUM('DTOC Backsheet'!$N215:$Q215)</f>
        <v>136540.21117114386</v>
      </c>
      <c r="K33" s="113">
        <f>VLOOKUP($E33,'Population 18+ (2014)'!$D$11:$H$187,K$10,0)</f>
        <v>3216861.4760000003</v>
      </c>
      <c r="L33" s="104">
        <f t="shared" si="1"/>
        <v>4244.5163458180523</v>
      </c>
      <c r="M33" s="102">
        <f>SUM('DTOC Backsheet'!$N28:$Q28)</f>
        <v>175582</v>
      </c>
      <c r="N33" s="113">
        <f>VLOOKUP($E33,'Population 18+ (2014)'!$D$11:$H$187,N$10,0)</f>
        <v>3216861.4760000003</v>
      </c>
      <c r="O33" s="104">
        <f t="shared" si="2"/>
        <v>5458.1772112340714</v>
      </c>
      <c r="P33" s="84">
        <f t="shared" si="3"/>
        <v>245.4616770190878</v>
      </c>
      <c r="Q33" s="85">
        <f t="shared" si="4"/>
        <v>4.3035977878021797E-2</v>
      </c>
      <c r="R33" s="84">
        <f t="shared" si="5"/>
        <v>-1213.6608654160191</v>
      </c>
      <c r="S33" s="85">
        <f t="shared" si="6"/>
        <v>-0.28593619779831669</v>
      </c>
    </row>
    <row r="34" spans="2:19" s="40" customFormat="1" ht="16.5" customHeight="1">
      <c r="B34" s="63" t="s">
        <v>22</v>
      </c>
      <c r="C34" s="64"/>
      <c r="D34" s="66" t="s">
        <v>58</v>
      </c>
      <c r="E34" s="78" t="s">
        <v>57</v>
      </c>
      <c r="F34" s="79" t="s">
        <v>58</v>
      </c>
      <c r="G34" s="102">
        <f>SUM('DTOC Backsheet'!$J29:$M29)</f>
        <v>180988</v>
      </c>
      <c r="H34" s="103">
        <f>VLOOKUP($E34,'Population 18+ (2014)'!$D$11:$H$187,H$10,0)</f>
        <v>3544468</v>
      </c>
      <c r="I34" s="104">
        <f t="shared" si="0"/>
        <v>5106.210579415585</v>
      </c>
      <c r="J34" s="102">
        <f>SUM('DTOC Backsheet'!$N216:$Q216)</f>
        <v>131302.0984712012</v>
      </c>
      <c r="K34" s="113">
        <f>VLOOKUP($E34,'Population 18+ (2014)'!$D$11:$H$187,K$10,0)</f>
        <v>3581711.5059999996</v>
      </c>
      <c r="L34" s="104">
        <f t="shared" si="1"/>
        <v>3665.9038074743589</v>
      </c>
      <c r="M34" s="102">
        <f>SUM('DTOC Backsheet'!$N29:$Q29)</f>
        <v>179983</v>
      </c>
      <c r="N34" s="113">
        <f>VLOOKUP($E34,'Population 18+ (2014)'!$D$11:$H$187,N$10,0)</f>
        <v>3581711.5059999996</v>
      </c>
      <c r="O34" s="104">
        <f t="shared" si="2"/>
        <v>5025.0557505398374</v>
      </c>
      <c r="P34" s="84">
        <f t="shared" si="3"/>
        <v>81.154828875747626</v>
      </c>
      <c r="Q34" s="85">
        <f t="shared" si="4"/>
        <v>1.5893357238908848E-2</v>
      </c>
      <c r="R34" s="84">
        <f t="shared" si="5"/>
        <v>-1359.1519430654785</v>
      </c>
      <c r="S34" s="85">
        <f t="shared" si="6"/>
        <v>-0.37075493914879137</v>
      </c>
    </row>
    <row r="35" spans="2:19" s="40" customFormat="1" ht="16.5" customHeight="1">
      <c r="B35" s="63" t="s">
        <v>22</v>
      </c>
      <c r="C35" s="64"/>
      <c r="D35" s="66" t="s">
        <v>60</v>
      </c>
      <c r="E35" s="78" t="s">
        <v>59</v>
      </c>
      <c r="F35" s="79" t="s">
        <v>60</v>
      </c>
      <c r="G35" s="102">
        <f>SUM('DTOC Backsheet'!$J30:$M30)</f>
        <v>139127</v>
      </c>
      <c r="H35" s="103">
        <f>VLOOKUP($E35,'Population 18+ (2014)'!$D$11:$H$187,H$10,0)</f>
        <v>3344576</v>
      </c>
      <c r="I35" s="104">
        <f t="shared" si="0"/>
        <v>4159.779894372261</v>
      </c>
      <c r="J35" s="102">
        <f>SUM('DTOC Backsheet'!$N217:$Q217)</f>
        <v>118140.36771975446</v>
      </c>
      <c r="K35" s="113">
        <f>VLOOKUP($E35,'Population 18+ (2014)'!$D$11:$H$187,K$10,0)</f>
        <v>3372601.8390000006</v>
      </c>
      <c r="L35" s="104">
        <f t="shared" si="1"/>
        <v>3502.9444138233612</v>
      </c>
      <c r="M35" s="102">
        <f>SUM('DTOC Backsheet'!$N30:$Q30)</f>
        <v>134028</v>
      </c>
      <c r="N35" s="113">
        <f>VLOOKUP($E35,'Population 18+ (2014)'!$D$11:$H$187,N$10,0)</f>
        <v>3372601.8390000006</v>
      </c>
      <c r="O35" s="104">
        <f t="shared" si="2"/>
        <v>3974.0238070836194</v>
      </c>
      <c r="P35" s="84">
        <f t="shared" si="3"/>
        <v>185.75608728864154</v>
      </c>
      <c r="Q35" s="85">
        <f t="shared" si="4"/>
        <v>4.4655268308775121E-2</v>
      </c>
      <c r="R35" s="84">
        <f t="shared" si="5"/>
        <v>-471.07939326025826</v>
      </c>
      <c r="S35" s="85">
        <f t="shared" si="6"/>
        <v>-0.13448097874498924</v>
      </c>
    </row>
    <row r="36" spans="2:19" s="40" customFormat="1" ht="16.5" customHeight="1">
      <c r="B36" s="63" t="s">
        <v>26</v>
      </c>
      <c r="C36" s="64"/>
      <c r="D36" s="66" t="s">
        <v>62</v>
      </c>
      <c r="E36" s="78" t="s">
        <v>61</v>
      </c>
      <c r="F36" s="79" t="s">
        <v>62</v>
      </c>
      <c r="G36" s="102">
        <f>SUM('DTOC Backsheet'!$J31:$M31)</f>
        <v>132526</v>
      </c>
      <c r="H36" s="103">
        <f>VLOOKUP($E36,'Population 18+ (2014)'!$D$11:$H$187,H$10,0)</f>
        <v>2546761</v>
      </c>
      <c r="I36" s="104">
        <f t="shared" si="0"/>
        <v>5203.7077684164315</v>
      </c>
      <c r="J36" s="102">
        <f>SUM('DTOC Backsheet'!$N218:$Q218)</f>
        <v>95644.762099999993</v>
      </c>
      <c r="K36" s="113">
        <f>VLOOKUP($E36,'Population 18+ (2014)'!$D$11:$H$187,K$10,0)</f>
        <v>2568454.3880000003</v>
      </c>
      <c r="L36" s="104">
        <f t="shared" si="1"/>
        <v>3723.8256029329959</v>
      </c>
      <c r="M36" s="102">
        <f>SUM('DTOC Backsheet'!$N31:$Q31)</f>
        <v>173954</v>
      </c>
      <c r="N36" s="113">
        <f>VLOOKUP($E36,'Population 18+ (2014)'!$D$11:$H$187,N$10,0)</f>
        <v>2568454.3880000003</v>
      </c>
      <c r="O36" s="104">
        <f t="shared" si="2"/>
        <v>6772.7112777523062</v>
      </c>
      <c r="P36" s="84">
        <f t="shared" si="3"/>
        <v>-1569.0035093358747</v>
      </c>
      <c r="Q36" s="85">
        <f t="shared" si="4"/>
        <v>-0.30151645310654074</v>
      </c>
      <c r="R36" s="84">
        <f t="shared" si="5"/>
        <v>-3048.8856748193102</v>
      </c>
      <c r="S36" s="85">
        <f t="shared" si="6"/>
        <v>-0.81875092980130892</v>
      </c>
    </row>
    <row r="37" spans="2:19" s="40" customFormat="1" ht="16.5" customHeight="1">
      <c r="B37" s="63" t="s">
        <v>26</v>
      </c>
      <c r="C37" s="64"/>
      <c r="D37" s="66" t="s">
        <v>64</v>
      </c>
      <c r="E37" s="78" t="s">
        <v>63</v>
      </c>
      <c r="F37" s="79" t="s">
        <v>64</v>
      </c>
      <c r="G37" s="102">
        <f>SUM('DTOC Backsheet'!$J32:$M32)</f>
        <v>119927</v>
      </c>
      <c r="H37" s="103">
        <f>VLOOKUP($E37,'Population 18+ (2014)'!$D$11:$H$187,H$10,0)</f>
        <v>3624316</v>
      </c>
      <c r="I37" s="104">
        <f t="shared" si="0"/>
        <v>3308.9554001361912</v>
      </c>
      <c r="J37" s="102">
        <f>SUM('DTOC Backsheet'!$N219:$Q219)</f>
        <v>97227.724199413497</v>
      </c>
      <c r="K37" s="113">
        <f>VLOOKUP($E37,'Population 18+ (2014)'!$D$11:$H$187,K$10,0)</f>
        <v>3659347.33</v>
      </c>
      <c r="L37" s="104">
        <f t="shared" si="1"/>
        <v>2656.9690010653758</v>
      </c>
      <c r="M37" s="102">
        <f>SUM('DTOC Backsheet'!$N32:$Q32)</f>
        <v>160229</v>
      </c>
      <c r="N37" s="113">
        <f>VLOOKUP($E37,'Population 18+ (2014)'!$D$11:$H$187,N$10,0)</f>
        <v>3659347.33</v>
      </c>
      <c r="O37" s="104">
        <f t="shared" si="2"/>
        <v>4378.6223484831107</v>
      </c>
      <c r="P37" s="84">
        <f t="shared" si="3"/>
        <v>-1069.6669483469195</v>
      </c>
      <c r="Q37" s="85">
        <f t="shared" si="4"/>
        <v>-0.32326423870895743</v>
      </c>
      <c r="R37" s="84">
        <f t="shared" si="5"/>
        <v>-1721.6533474177349</v>
      </c>
      <c r="S37" s="85">
        <f t="shared" si="6"/>
        <v>-0.64797645238894264</v>
      </c>
    </row>
    <row r="38" spans="2:19" s="40" customFormat="1" ht="16.5" customHeight="1">
      <c r="B38" s="106" t="s">
        <v>26</v>
      </c>
      <c r="C38" s="64"/>
      <c r="D38" s="107" t="s">
        <v>66</v>
      </c>
      <c r="E38" s="78" t="s">
        <v>65</v>
      </c>
      <c r="F38" s="79" t="s">
        <v>66</v>
      </c>
      <c r="G38" s="102">
        <f>SUM('DTOC Backsheet'!$J33:$M33)</f>
        <v>131197</v>
      </c>
      <c r="H38" s="103">
        <f>VLOOKUP($E38,'Population 18+ (2014)'!$D$11:$H$187,H$10,0)</f>
        <v>2792106</v>
      </c>
      <c r="I38" s="104">
        <f t="shared" si="0"/>
        <v>4698.854556381456</v>
      </c>
      <c r="J38" s="102">
        <f>SUM('DTOC Backsheet'!$N220:$Q220)</f>
        <v>97550</v>
      </c>
      <c r="K38" s="113">
        <f>VLOOKUP($E38,'Population 18+ (2014)'!$D$11:$H$187,K$10,0)</f>
        <v>2814982.5480000004</v>
      </c>
      <c r="L38" s="104">
        <f t="shared" si="1"/>
        <v>3465.3856049412348</v>
      </c>
      <c r="M38" s="102">
        <f>SUM('DTOC Backsheet'!$N33:$Q33)</f>
        <v>138383</v>
      </c>
      <c r="N38" s="113">
        <f>VLOOKUP($E38,'Population 18+ (2014)'!$D$11:$H$187,N$10,0)</f>
        <v>2814982.5480000004</v>
      </c>
      <c r="O38" s="104">
        <f t="shared" si="2"/>
        <v>4915.9452195651756</v>
      </c>
      <c r="P38" s="84">
        <f t="shared" si="3"/>
        <v>-217.0906631837197</v>
      </c>
      <c r="Q38" s="85">
        <f t="shared" si="4"/>
        <v>-4.6200762457925322E-2</v>
      </c>
      <c r="R38" s="84">
        <f t="shared" si="5"/>
        <v>-1450.5596146239409</v>
      </c>
      <c r="S38" s="85">
        <f t="shared" si="6"/>
        <v>-0.4185853408508457</v>
      </c>
    </row>
    <row r="39" spans="2:19" s="40" customFormat="1" ht="16.5" customHeight="1">
      <c r="B39" s="63" t="s">
        <v>26</v>
      </c>
      <c r="C39" s="35"/>
      <c r="D39" s="66" t="s">
        <v>68</v>
      </c>
      <c r="E39" s="78" t="s">
        <v>67</v>
      </c>
      <c r="F39" s="79" t="s">
        <v>68</v>
      </c>
      <c r="G39" s="102">
        <f>SUM('DTOC Backsheet'!$J34:$M34)</f>
        <v>93949</v>
      </c>
      <c r="H39" s="103">
        <f>VLOOKUP($E39,'Population 18+ (2014)'!$D$11:$H$187,H$10,0)</f>
        <v>2159300</v>
      </c>
      <c r="I39" s="104">
        <f t="shared" si="0"/>
        <v>4350.9007548742647</v>
      </c>
      <c r="J39" s="102">
        <f>SUM('DTOC Backsheet'!$N221:$Q221)</f>
        <v>66628</v>
      </c>
      <c r="K39" s="113">
        <f>VLOOKUP($E39,'Population 18+ (2014)'!$D$11:$H$187,K$10,0)</f>
        <v>2176401.3390000006</v>
      </c>
      <c r="L39" s="104">
        <f t="shared" si="1"/>
        <v>3061.3838911996727</v>
      </c>
      <c r="M39" s="102">
        <f>SUM('DTOC Backsheet'!$N34:$Q34)</f>
        <v>125212</v>
      </c>
      <c r="N39" s="113">
        <f>VLOOKUP($E39,'Population 18+ (2014)'!$D$11:$H$187,N$10,0)</f>
        <v>2176401.3390000006</v>
      </c>
      <c r="O39" s="104">
        <f t="shared" si="2"/>
        <v>5753.1668335368522</v>
      </c>
      <c r="P39" s="84">
        <f t="shared" si="3"/>
        <v>-1402.2660786625875</v>
      </c>
      <c r="Q39" s="85">
        <f t="shared" si="4"/>
        <v>-0.32229328078597164</v>
      </c>
      <c r="R39" s="84">
        <f t="shared" si="5"/>
        <v>-2691.7829423371795</v>
      </c>
      <c r="S39" s="85">
        <f t="shared" si="6"/>
        <v>-0.87926997658642003</v>
      </c>
    </row>
    <row r="40" spans="2:19" s="40" customFormat="1" ht="16.5" customHeight="1">
      <c r="B40" s="63" t="s">
        <v>24</v>
      </c>
      <c r="C40" s="64" t="s">
        <v>40</v>
      </c>
      <c r="D40" s="66" t="s">
        <v>70</v>
      </c>
      <c r="E40" s="78" t="s">
        <v>69</v>
      </c>
      <c r="F40" s="79" t="s">
        <v>70</v>
      </c>
      <c r="G40" s="102">
        <f>SUM('DTOC Backsheet'!$J35:$M35)</f>
        <v>151177</v>
      </c>
      <c r="H40" s="103">
        <f>VLOOKUP($E40,'Population 18+ (2014)'!$D$11:$H$187,H$10,0)</f>
        <v>6618717</v>
      </c>
      <c r="I40" s="104">
        <f t="shared" si="0"/>
        <v>2284.0831538801253</v>
      </c>
      <c r="J40" s="102">
        <f>SUM('DTOC Backsheet'!$N222:$Q222)</f>
        <v>139360.78889761679</v>
      </c>
      <c r="K40" s="113">
        <f>VLOOKUP($E40,'Population 18+ (2014)'!$D$11:$H$187,K$10,0)</f>
        <v>6746241.0499999998</v>
      </c>
      <c r="L40" s="104">
        <f t="shared" si="1"/>
        <v>2065.7546604803988</v>
      </c>
      <c r="M40" s="102">
        <f>SUM('DTOC Backsheet'!$N35:$Q35)</f>
        <v>174981</v>
      </c>
      <c r="N40" s="113">
        <f>VLOOKUP($E40,'Population 18+ (2014)'!$D$11:$H$187,N$10,0)</f>
        <v>6746241.0499999998</v>
      </c>
      <c r="O40" s="104">
        <f t="shared" si="2"/>
        <v>2593.7555255307698</v>
      </c>
      <c r="P40" s="84">
        <f t="shared" si="3"/>
        <v>-309.67237165064444</v>
      </c>
      <c r="Q40" s="85">
        <f t="shared" si="4"/>
        <v>-0.13557841408907692</v>
      </c>
      <c r="R40" s="84">
        <f t="shared" si="5"/>
        <v>-528.00086505037098</v>
      </c>
      <c r="S40" s="85">
        <f t="shared" si="6"/>
        <v>-0.25559708282472537</v>
      </c>
    </row>
    <row r="41" spans="2:19" s="40" customFormat="1" ht="16.5" customHeight="1">
      <c r="B41" s="63" t="s">
        <v>24</v>
      </c>
      <c r="C41" s="64" t="s">
        <v>40</v>
      </c>
      <c r="D41" s="66" t="s">
        <v>70</v>
      </c>
      <c r="E41" s="78" t="s">
        <v>71</v>
      </c>
      <c r="F41" s="79" t="s">
        <v>72</v>
      </c>
      <c r="G41" s="102">
        <f>SUM('DTOC Backsheet'!$J36:$M36)</f>
        <v>2122</v>
      </c>
      <c r="H41" s="103">
        <f>VLOOKUP($E41,'Population 18+ (2014)'!$D$11:$H$187,H$10,0)</f>
        <v>139188</v>
      </c>
      <c r="I41" s="104">
        <f t="shared" si="0"/>
        <v>1524.5567146593096</v>
      </c>
      <c r="J41" s="102">
        <f>SUM('DTOC Backsheet'!$N223:$Q223)</f>
        <v>2131</v>
      </c>
      <c r="K41" s="113">
        <f>VLOOKUP($E41,'Population 18+ (2014)'!$D$11:$H$187,K$10,0)</f>
        <v>142332.861</v>
      </c>
      <c r="L41" s="104">
        <f t="shared" si="1"/>
        <v>1497.1946639925968</v>
      </c>
      <c r="M41" s="102">
        <f>SUM('DTOC Backsheet'!$N36:$Q36)</f>
        <v>3512</v>
      </c>
      <c r="N41" s="113">
        <f>VLOOKUP($E41,'Population 18+ (2014)'!$D$11:$H$187,N$10,0)</f>
        <v>142332.861</v>
      </c>
      <c r="O41" s="104">
        <f t="shared" si="2"/>
        <v>2467.4554950455185</v>
      </c>
      <c r="P41" s="84">
        <f t="shared" si="3"/>
        <v>-942.89878038620895</v>
      </c>
      <c r="Q41" s="85">
        <f t="shared" si="4"/>
        <v>-0.61847405958716151</v>
      </c>
      <c r="R41" s="84">
        <f t="shared" si="5"/>
        <v>-970.26083105292173</v>
      </c>
      <c r="S41" s="85">
        <f t="shared" si="6"/>
        <v>-0.64805255748474899</v>
      </c>
    </row>
    <row r="42" spans="2:19" s="40" customFormat="1" ht="16.5" customHeight="1">
      <c r="B42" s="63" t="s">
        <v>24</v>
      </c>
      <c r="C42" s="64" t="s">
        <v>40</v>
      </c>
      <c r="D42" s="66" t="s">
        <v>70</v>
      </c>
      <c r="E42" s="78" t="s">
        <v>73</v>
      </c>
      <c r="F42" s="79" t="s">
        <v>74</v>
      </c>
      <c r="G42" s="102">
        <f>SUM('DTOC Backsheet'!$J37:$M37)</f>
        <v>6603</v>
      </c>
      <c r="H42" s="103">
        <f>VLOOKUP($E42,'Population 18+ (2014)'!$D$11:$H$187,H$10,0)</f>
        <v>286932</v>
      </c>
      <c r="I42" s="104">
        <f t="shared" si="0"/>
        <v>2301.2421061436162</v>
      </c>
      <c r="J42" s="102">
        <f>SUM('DTOC Backsheet'!$N224:$Q224)</f>
        <v>6663</v>
      </c>
      <c r="K42" s="113">
        <f>VLOOKUP($E42,'Population 18+ (2014)'!$D$11:$H$187,K$10,0)</f>
        <v>292420.44399999996</v>
      </c>
      <c r="L42" s="104">
        <f t="shared" si="1"/>
        <v>2278.5684574092229</v>
      </c>
      <c r="M42" s="102">
        <f>SUM('DTOC Backsheet'!$N37:$Q37)</f>
        <v>7726</v>
      </c>
      <c r="N42" s="113">
        <f>VLOOKUP($E42,'Population 18+ (2014)'!$D$11:$H$187,N$10,0)</f>
        <v>292420.44399999996</v>
      </c>
      <c r="O42" s="104">
        <f t="shared" si="2"/>
        <v>2642.086132664514</v>
      </c>
      <c r="P42" s="84">
        <f t="shared" si="3"/>
        <v>-340.84402652089784</v>
      </c>
      <c r="Q42" s="85">
        <f t="shared" si="4"/>
        <v>-0.14811306711751362</v>
      </c>
      <c r="R42" s="84">
        <f t="shared" si="5"/>
        <v>-363.51767525529112</v>
      </c>
      <c r="S42" s="85">
        <f t="shared" si="6"/>
        <v>-0.15953774576016816</v>
      </c>
    </row>
    <row r="43" spans="2:19" s="40" customFormat="1" ht="16.5" customHeight="1">
      <c r="B43" s="63" t="s">
        <v>20</v>
      </c>
      <c r="C43" s="64" t="s">
        <v>32</v>
      </c>
      <c r="D43" s="66" t="s">
        <v>46</v>
      </c>
      <c r="E43" s="78" t="s">
        <v>75</v>
      </c>
      <c r="F43" s="79" t="s">
        <v>76</v>
      </c>
      <c r="G43" s="102">
        <f>SUM('DTOC Backsheet'!$J38:$M38)</f>
        <v>1060</v>
      </c>
      <c r="H43" s="103">
        <f>VLOOKUP($E43,'Population 18+ (2014)'!$D$11:$H$187,H$10,0)</f>
        <v>188267</v>
      </c>
      <c r="I43" s="104">
        <f t="shared" si="0"/>
        <v>563.03016460664912</v>
      </c>
      <c r="J43" s="102">
        <f>SUM('DTOC Backsheet'!$N225:$Q225)</f>
        <v>1113</v>
      </c>
      <c r="K43" s="113">
        <f>VLOOKUP($E43,'Population 18+ (2014)'!$D$11:$H$187,K$10,0)</f>
        <v>189705.06899999999</v>
      </c>
      <c r="L43" s="104">
        <f t="shared" si="1"/>
        <v>586.70018986155821</v>
      </c>
      <c r="M43" s="102">
        <f>SUM('DTOC Backsheet'!$N38:$Q38)</f>
        <v>1568</v>
      </c>
      <c r="N43" s="113">
        <f>VLOOKUP($E43,'Population 18+ (2014)'!$D$11:$H$187,N$10,0)</f>
        <v>189705.06899999999</v>
      </c>
      <c r="O43" s="104">
        <f t="shared" si="2"/>
        <v>826.5461794276041</v>
      </c>
      <c r="P43" s="84">
        <f t="shared" si="3"/>
        <v>-263.51601482095498</v>
      </c>
      <c r="Q43" s="85">
        <f t="shared" si="4"/>
        <v>-0.46803178832355402</v>
      </c>
      <c r="R43" s="84">
        <f t="shared" si="5"/>
        <v>-239.84598956604589</v>
      </c>
      <c r="S43" s="85">
        <f t="shared" si="6"/>
        <v>-0.40880503144654101</v>
      </c>
    </row>
    <row r="44" spans="2:19" s="40" customFormat="1" ht="16.5" customHeight="1">
      <c r="B44" s="63" t="s">
        <v>26</v>
      </c>
      <c r="C44" s="64" t="s">
        <v>44</v>
      </c>
      <c r="D44" s="66" t="s">
        <v>66</v>
      </c>
      <c r="E44" s="78" t="s">
        <v>77</v>
      </c>
      <c r="F44" s="79" t="s">
        <v>78</v>
      </c>
      <c r="G44" s="102">
        <f>SUM('DTOC Backsheet'!$J39:$M39)</f>
        <v>5572</v>
      </c>
      <c r="H44" s="103">
        <f>VLOOKUP($E44,'Population 18+ (2014)'!$D$11:$H$187,H$10,0)</f>
        <v>147604</v>
      </c>
      <c r="I44" s="104">
        <f t="shared" si="0"/>
        <v>3774.9654480908375</v>
      </c>
      <c r="J44" s="102">
        <f>SUM('DTOC Backsheet'!$N226:$Q226)</f>
        <v>4200</v>
      </c>
      <c r="K44" s="113">
        <f>VLOOKUP($E44,'Population 18+ (2014)'!$D$11:$H$187,K$10,0)</f>
        <v>148888.21699999998</v>
      </c>
      <c r="L44" s="104">
        <f t="shared" si="1"/>
        <v>2820.9082522628373</v>
      </c>
      <c r="M44" s="102">
        <f>SUM('DTOC Backsheet'!$N39:$Q39)</f>
        <v>4226</v>
      </c>
      <c r="N44" s="113">
        <f>VLOOKUP($E44,'Population 18+ (2014)'!$D$11:$H$187,N$10,0)</f>
        <v>148888.21699999998</v>
      </c>
      <c r="O44" s="104">
        <f t="shared" si="2"/>
        <v>2838.3710176339882</v>
      </c>
      <c r="P44" s="84">
        <f t="shared" si="3"/>
        <v>936.5944304568493</v>
      </c>
      <c r="Q44" s="85">
        <f t="shared" si="4"/>
        <v>0.24810675576660587</v>
      </c>
      <c r="R44" s="84">
        <f t="shared" si="5"/>
        <v>-17.462765371150908</v>
      </c>
      <c r="S44" s="85">
        <f t="shared" si="6"/>
        <v>-6.1904761904761942E-3</v>
      </c>
    </row>
    <row r="45" spans="2:19" s="40" customFormat="1" ht="16.5" customHeight="1">
      <c r="B45" s="63" t="s">
        <v>22</v>
      </c>
      <c r="C45" s="64" t="s">
        <v>38</v>
      </c>
      <c r="D45" s="66" t="s">
        <v>58</v>
      </c>
      <c r="E45" s="78" t="s">
        <v>79</v>
      </c>
      <c r="F45" s="79" t="s">
        <v>80</v>
      </c>
      <c r="G45" s="102">
        <f>SUM('DTOC Backsheet'!$J40:$M40)</f>
        <v>3251</v>
      </c>
      <c r="H45" s="103">
        <f>VLOOKUP($E45,'Population 18+ (2014)'!$D$11:$H$187,H$10,0)</f>
        <v>126544</v>
      </c>
      <c r="I45" s="104">
        <f t="shared" si="0"/>
        <v>2569.0668858262738</v>
      </c>
      <c r="J45" s="102">
        <f>SUM('DTOC Backsheet'!$N227:$Q227)</f>
        <v>3210</v>
      </c>
      <c r="K45" s="113">
        <f>VLOOKUP($E45,'Population 18+ (2014)'!$D$11:$H$187,K$10,0)</f>
        <v>128398.78199999999</v>
      </c>
      <c r="L45" s="104">
        <f t="shared" si="1"/>
        <v>2500.0237151782326</v>
      </c>
      <c r="M45" s="102">
        <f>SUM('DTOC Backsheet'!$N40:$Q40)</f>
        <v>3748</v>
      </c>
      <c r="N45" s="113">
        <f>VLOOKUP($E45,'Population 18+ (2014)'!$D$11:$H$187,N$10,0)</f>
        <v>128398.78199999999</v>
      </c>
      <c r="O45" s="104">
        <f t="shared" si="2"/>
        <v>2919.0308051364541</v>
      </c>
      <c r="P45" s="84">
        <f t="shared" si="3"/>
        <v>-349.96391931018024</v>
      </c>
      <c r="Q45" s="85">
        <f t="shared" si="4"/>
        <v>-0.13622219072650707</v>
      </c>
      <c r="R45" s="84">
        <f t="shared" si="5"/>
        <v>-419.00708995822151</v>
      </c>
      <c r="S45" s="85">
        <f t="shared" si="6"/>
        <v>-0.16760124610591925</v>
      </c>
    </row>
    <row r="46" spans="2:19" s="40" customFormat="1" ht="16.5" customHeight="1">
      <c r="B46" s="63" t="s">
        <v>24</v>
      </c>
      <c r="C46" s="64" t="s">
        <v>40</v>
      </c>
      <c r="D46" s="66" t="s">
        <v>70</v>
      </c>
      <c r="E46" s="78" t="s">
        <v>81</v>
      </c>
      <c r="F46" s="79" t="s">
        <v>82</v>
      </c>
      <c r="G46" s="102">
        <f>SUM('DTOC Backsheet'!$J41:$M41)</f>
        <v>5881</v>
      </c>
      <c r="H46" s="103">
        <f>VLOOKUP($E46,'Population 18+ (2014)'!$D$11:$H$187,H$10,0)</f>
        <v>184320</v>
      </c>
      <c r="I46" s="104">
        <f t="shared" si="0"/>
        <v>3190.6467013888891</v>
      </c>
      <c r="J46" s="102">
        <f>SUM('DTOC Backsheet'!$N228:$Q228)</f>
        <v>6372</v>
      </c>
      <c r="K46" s="113">
        <f>VLOOKUP($E46,'Population 18+ (2014)'!$D$11:$H$187,K$10,0)</f>
        <v>186107.55199999997</v>
      </c>
      <c r="L46" s="104">
        <f t="shared" si="1"/>
        <v>3423.8266698602324</v>
      </c>
      <c r="M46" s="102">
        <f>SUM('DTOC Backsheet'!$N41:$Q41)</f>
        <v>6998</v>
      </c>
      <c r="N46" s="113">
        <f>VLOOKUP($E46,'Population 18+ (2014)'!$D$11:$H$187,N$10,0)</f>
        <v>186107.55199999997</v>
      </c>
      <c r="O46" s="104">
        <f t="shared" si="2"/>
        <v>3760.1913113122891</v>
      </c>
      <c r="P46" s="84">
        <f t="shared" si="3"/>
        <v>-569.5446099234</v>
      </c>
      <c r="Q46" s="85">
        <f t="shared" si="4"/>
        <v>-0.17850444227356074</v>
      </c>
      <c r="R46" s="84">
        <f t="shared" si="5"/>
        <v>-336.36464145205673</v>
      </c>
      <c r="S46" s="85">
        <f t="shared" si="6"/>
        <v>-9.8242310106716885E-2</v>
      </c>
    </row>
    <row r="47" spans="2:19" s="40" customFormat="1" ht="16.5" customHeight="1">
      <c r="B47" s="63" t="s">
        <v>22</v>
      </c>
      <c r="C47" s="64" t="s">
        <v>36</v>
      </c>
      <c r="D47" s="66" t="s">
        <v>56</v>
      </c>
      <c r="E47" s="78" t="s">
        <v>83</v>
      </c>
      <c r="F47" s="79" t="s">
        <v>84</v>
      </c>
      <c r="G47" s="102">
        <f>SUM('DTOC Backsheet'!$J42:$M42)</f>
        <v>57889</v>
      </c>
      <c r="H47" s="103">
        <f>VLOOKUP($E47,'Population 18+ (2014)'!$D$11:$H$187,H$10,0)</f>
        <v>819129</v>
      </c>
      <c r="I47" s="104">
        <f t="shared" si="0"/>
        <v>7067.1408288560169</v>
      </c>
      <c r="J47" s="102">
        <f>SUM('DTOC Backsheet'!$N229:$Q229)</f>
        <v>54991.307971143877</v>
      </c>
      <c r="K47" s="113">
        <f>VLOOKUP($E47,'Population 18+ (2014)'!$D$11:$H$187,K$10,0)</f>
        <v>828957.01099999982</v>
      </c>
      <c r="L47" s="104">
        <f t="shared" si="1"/>
        <v>6633.7949063011047</v>
      </c>
      <c r="M47" s="102">
        <f>SUM('DTOC Backsheet'!$N42:$Q42)</f>
        <v>54554</v>
      </c>
      <c r="N47" s="113">
        <f>VLOOKUP($E47,'Population 18+ (2014)'!$D$11:$H$187,N$10,0)</f>
        <v>828957.01099999982</v>
      </c>
      <c r="O47" s="104">
        <f t="shared" si="2"/>
        <v>6581.0409075604048</v>
      </c>
      <c r="P47" s="84">
        <f t="shared" si="3"/>
        <v>486.09992129561215</v>
      </c>
      <c r="Q47" s="85">
        <f t="shared" si="4"/>
        <v>6.8783109473467066E-2</v>
      </c>
      <c r="R47" s="84">
        <f t="shared" si="5"/>
        <v>52.753998740699899</v>
      </c>
      <c r="S47" s="85">
        <f t="shared" si="6"/>
        <v>7.9523107792481736E-3</v>
      </c>
    </row>
    <row r="48" spans="2:19" s="40" customFormat="1" ht="16.5" customHeight="1">
      <c r="B48" s="63" t="s">
        <v>20</v>
      </c>
      <c r="C48" s="64" t="s">
        <v>30</v>
      </c>
      <c r="D48" s="66" t="s">
        <v>48</v>
      </c>
      <c r="E48" s="78" t="s">
        <v>85</v>
      </c>
      <c r="F48" s="79" t="s">
        <v>86</v>
      </c>
      <c r="G48" s="102">
        <f>SUM('DTOC Backsheet'!$J43:$M43)</f>
        <v>5088</v>
      </c>
      <c r="H48" s="103">
        <f>VLOOKUP($E48,'Population 18+ (2014)'!$D$11:$H$187,H$10,0)</f>
        <v>108506</v>
      </c>
      <c r="I48" s="104">
        <f t="shared" si="0"/>
        <v>4689.141614288611</v>
      </c>
      <c r="J48" s="102">
        <f>SUM('DTOC Backsheet'!$N230:$Q230)</f>
        <v>3156</v>
      </c>
      <c r="K48" s="113">
        <f>VLOOKUP($E48,'Population 18+ (2014)'!$D$11:$H$187,K$10,0)</f>
        <v>108565.24699999996</v>
      </c>
      <c r="L48" s="104">
        <f t="shared" si="1"/>
        <v>2907.0076172718523</v>
      </c>
      <c r="M48" s="102">
        <f>SUM('DTOC Backsheet'!$N43:$Q43)</f>
        <v>4440</v>
      </c>
      <c r="N48" s="113">
        <f>VLOOKUP($E48,'Population 18+ (2014)'!$D$11:$H$187,N$10,0)</f>
        <v>108565.24699999996</v>
      </c>
      <c r="O48" s="104">
        <f t="shared" si="2"/>
        <v>4089.7065338045072</v>
      </c>
      <c r="P48" s="84">
        <f t="shared" si="3"/>
        <v>599.43508048410376</v>
      </c>
      <c r="Q48" s="85">
        <f t="shared" si="4"/>
        <v>0.12783471470717012</v>
      </c>
      <c r="R48" s="84">
        <f t="shared" si="5"/>
        <v>-1182.6989165326549</v>
      </c>
      <c r="S48" s="85">
        <f t="shared" si="6"/>
        <v>-0.40684410646387842</v>
      </c>
    </row>
    <row r="49" spans="2:19" s="40" customFormat="1" ht="16.5" customHeight="1">
      <c r="B49" s="63" t="s">
        <v>20</v>
      </c>
      <c r="C49" s="64" t="s">
        <v>30</v>
      </c>
      <c r="D49" s="66" t="s">
        <v>48</v>
      </c>
      <c r="E49" s="78" t="s">
        <v>87</v>
      </c>
      <c r="F49" s="79" t="s">
        <v>88</v>
      </c>
      <c r="G49" s="102">
        <f>SUM('DTOC Backsheet'!$J44:$M44)</f>
        <v>4178</v>
      </c>
      <c r="H49" s="103">
        <f>VLOOKUP($E49,'Population 18+ (2014)'!$D$11:$H$187,H$10,0)</f>
        <v>111691</v>
      </c>
      <c r="I49" s="104">
        <f t="shared" si="0"/>
        <v>3740.6774046252608</v>
      </c>
      <c r="J49" s="102">
        <f>SUM('DTOC Backsheet'!$N231:$Q231)</f>
        <v>3080</v>
      </c>
      <c r="K49" s="113">
        <f>VLOOKUP($E49,'Population 18+ (2014)'!$D$11:$H$187,K$10,0)</f>
        <v>111499.57699999999</v>
      </c>
      <c r="L49" s="104">
        <f t="shared" si="1"/>
        <v>2762.3423181237722</v>
      </c>
      <c r="M49" s="102">
        <f>SUM('DTOC Backsheet'!$N44:$Q44)</f>
        <v>4409</v>
      </c>
      <c r="N49" s="113">
        <f>VLOOKUP($E49,'Population 18+ (2014)'!$D$11:$H$187,N$10,0)</f>
        <v>111499.57699999999</v>
      </c>
      <c r="O49" s="104">
        <f t="shared" si="2"/>
        <v>3954.2750911063995</v>
      </c>
      <c r="P49" s="84">
        <f t="shared" si="3"/>
        <v>-213.59768648113868</v>
      </c>
      <c r="Q49" s="85">
        <f t="shared" si="4"/>
        <v>-5.7101338441275393E-2</v>
      </c>
      <c r="R49" s="84">
        <f t="shared" si="5"/>
        <v>-1191.9327729826273</v>
      </c>
      <c r="S49" s="85">
        <f t="shared" si="6"/>
        <v>-0.43149350649350637</v>
      </c>
    </row>
    <row r="50" spans="2:19" s="40" customFormat="1" ht="16.5" customHeight="1">
      <c r="B50" s="63" t="s">
        <v>20</v>
      </c>
      <c r="C50" s="64" t="s">
        <v>30</v>
      </c>
      <c r="D50" s="66" t="s">
        <v>48</v>
      </c>
      <c r="E50" s="78" t="s">
        <v>89</v>
      </c>
      <c r="F50" s="79" t="s">
        <v>90</v>
      </c>
      <c r="G50" s="102">
        <f>SUM('DTOC Backsheet'!$J45:$M45)</f>
        <v>6129</v>
      </c>
      <c r="H50" s="103">
        <f>VLOOKUP($E50,'Population 18+ (2014)'!$D$11:$H$187,H$10,0)</f>
        <v>214535</v>
      </c>
      <c r="I50" s="104">
        <f t="shared" si="0"/>
        <v>2856.8765003379399</v>
      </c>
      <c r="J50" s="102">
        <f>SUM('DTOC Backsheet'!$N232:$Q232)</f>
        <v>3731</v>
      </c>
      <c r="K50" s="113">
        <f>VLOOKUP($E50,'Population 18+ (2014)'!$D$11:$H$187,K$10,0)</f>
        <v>215618.79699999993</v>
      </c>
      <c r="L50" s="104">
        <f t="shared" si="1"/>
        <v>1730.3686190216529</v>
      </c>
      <c r="M50" s="102">
        <f>SUM('DTOC Backsheet'!$N45:$Q45)</f>
        <v>8125</v>
      </c>
      <c r="N50" s="113">
        <f>VLOOKUP($E50,'Population 18+ (2014)'!$D$11:$H$187,N$10,0)</f>
        <v>215618.79699999993</v>
      </c>
      <c r="O50" s="104">
        <f t="shared" si="2"/>
        <v>3768.224344559349</v>
      </c>
      <c r="P50" s="84">
        <f t="shared" si="3"/>
        <v>-911.3478442214091</v>
      </c>
      <c r="Q50" s="85">
        <f t="shared" si="4"/>
        <v>-0.31900148435314085</v>
      </c>
      <c r="R50" s="84">
        <f t="shared" si="5"/>
        <v>-2037.8557255376961</v>
      </c>
      <c r="S50" s="85">
        <f t="shared" si="6"/>
        <v>-1.1777003484320561</v>
      </c>
    </row>
    <row r="51" spans="2:19" s="40" customFormat="1" ht="16.5" customHeight="1">
      <c r="B51" s="63" t="s">
        <v>26</v>
      </c>
      <c r="C51" s="64" t="s">
        <v>44</v>
      </c>
      <c r="D51" s="66" t="s">
        <v>68</v>
      </c>
      <c r="E51" s="78" t="s">
        <v>91</v>
      </c>
      <c r="F51" s="79" t="s">
        <v>92</v>
      </c>
      <c r="G51" s="102">
        <f>SUM('DTOC Backsheet'!$J46:$M46)</f>
        <v>12491</v>
      </c>
      <c r="H51" s="103">
        <f>VLOOKUP($E51,'Population 18+ (2014)'!$D$11:$H$187,H$10,0)</f>
        <v>277593</v>
      </c>
      <c r="I51" s="104">
        <f t="shared" si="0"/>
        <v>4499.7532358524886</v>
      </c>
      <c r="J51" s="102">
        <f>SUM('DTOC Backsheet'!$N233:$Q233)</f>
        <v>7845</v>
      </c>
      <c r="K51" s="113">
        <f>VLOOKUP($E51,'Population 18+ (2014)'!$D$11:$H$187,K$10,0)</f>
        <v>281118.04100000008</v>
      </c>
      <c r="L51" s="104">
        <f t="shared" si="1"/>
        <v>2790.6426681452285</v>
      </c>
      <c r="M51" s="102">
        <f>SUM('DTOC Backsheet'!$N46:$Q46)</f>
        <v>14258</v>
      </c>
      <c r="N51" s="113">
        <f>VLOOKUP($E51,'Population 18+ (2014)'!$D$11:$H$187,N$10,0)</f>
        <v>281118.04100000008</v>
      </c>
      <c r="O51" s="104">
        <f t="shared" si="2"/>
        <v>5071.8907791478223</v>
      </c>
      <c r="P51" s="84">
        <f t="shared" si="3"/>
        <v>-572.13754329533367</v>
      </c>
      <c r="Q51" s="85">
        <f t="shared" si="4"/>
        <v>-0.12714864867182898</v>
      </c>
      <c r="R51" s="84">
        <f t="shared" si="5"/>
        <v>-2281.2481110025938</v>
      </c>
      <c r="S51" s="85">
        <f t="shared" si="6"/>
        <v>-0.81746335245379209</v>
      </c>
    </row>
    <row r="52" spans="2:19" s="40" customFormat="1" ht="16.5" customHeight="1">
      <c r="B52" s="63" t="s">
        <v>26</v>
      </c>
      <c r="C52" s="64" t="s">
        <v>42</v>
      </c>
      <c r="D52" s="66" t="s">
        <v>66</v>
      </c>
      <c r="E52" s="78" t="s">
        <v>93</v>
      </c>
      <c r="F52" s="79" t="s">
        <v>94</v>
      </c>
      <c r="G52" s="102">
        <f>SUM('DTOC Backsheet'!$J47:$M47)</f>
        <v>3217</v>
      </c>
      <c r="H52" s="103">
        <f>VLOOKUP($E52,'Population 18+ (2014)'!$D$11:$H$187,H$10,0)</f>
        <v>90202</v>
      </c>
      <c r="I52" s="104">
        <f t="shared" si="0"/>
        <v>3566.4397685195449</v>
      </c>
      <c r="J52" s="102">
        <f>SUM('DTOC Backsheet'!$N234:$Q234)</f>
        <v>2040</v>
      </c>
      <c r="K52" s="113">
        <f>VLOOKUP($E52,'Population 18+ (2014)'!$D$11:$H$187,K$10,0)</f>
        <v>91176.369000000006</v>
      </c>
      <c r="L52" s="104">
        <f t="shared" si="1"/>
        <v>2237.4218477596974</v>
      </c>
      <c r="M52" s="102">
        <f>SUM('DTOC Backsheet'!$N47:$Q47)</f>
        <v>3840</v>
      </c>
      <c r="N52" s="113">
        <f>VLOOKUP($E52,'Population 18+ (2014)'!$D$11:$H$187,N$10,0)</f>
        <v>91176.369000000006</v>
      </c>
      <c r="O52" s="104">
        <f t="shared" si="2"/>
        <v>4211.6175957829601</v>
      </c>
      <c r="P52" s="84">
        <f t="shared" si="3"/>
        <v>-645.17782726341511</v>
      </c>
      <c r="Q52" s="85">
        <f t="shared" si="4"/>
        <v>-0.18090248795403971</v>
      </c>
      <c r="R52" s="84">
        <f t="shared" si="5"/>
        <v>-1974.1957480232627</v>
      </c>
      <c r="S52" s="85">
        <f t="shared" si="6"/>
        <v>-0.88235294117647078</v>
      </c>
    </row>
    <row r="53" spans="2:19" s="40" customFormat="1" ht="16.5" customHeight="1">
      <c r="B53" s="63" t="s">
        <v>20</v>
      </c>
      <c r="C53" s="64" t="s">
        <v>32</v>
      </c>
      <c r="D53" s="66" t="s">
        <v>46</v>
      </c>
      <c r="E53" s="78" t="s">
        <v>95</v>
      </c>
      <c r="F53" s="79" t="s">
        <v>96</v>
      </c>
      <c r="G53" s="102">
        <f>SUM('DTOC Backsheet'!$J48:$M48)</f>
        <v>4739</v>
      </c>
      <c r="H53" s="103">
        <f>VLOOKUP($E53,'Population 18+ (2014)'!$D$11:$H$187,H$10,0)</f>
        <v>389208</v>
      </c>
      <c r="I53" s="104">
        <f t="shared" si="0"/>
        <v>1217.6008715134324</v>
      </c>
      <c r="J53" s="102">
        <f>SUM('DTOC Backsheet'!$N235:$Q235)</f>
        <v>5500</v>
      </c>
      <c r="K53" s="113">
        <f>VLOOKUP($E53,'Population 18+ (2014)'!$D$11:$H$187,K$10,0)</f>
        <v>391783.7950000001</v>
      </c>
      <c r="L53" s="104">
        <f t="shared" si="1"/>
        <v>1403.8355006490247</v>
      </c>
      <c r="M53" s="102">
        <f>SUM('DTOC Backsheet'!$N48:$Q48)</f>
        <v>4907</v>
      </c>
      <c r="N53" s="113">
        <f>VLOOKUP($E53,'Population 18+ (2014)'!$D$11:$H$187,N$10,0)</f>
        <v>391783.7950000001</v>
      </c>
      <c r="O53" s="104">
        <f t="shared" si="2"/>
        <v>1252.4765093972298</v>
      </c>
      <c r="P53" s="84">
        <f t="shared" si="3"/>
        <v>-34.875637883797481</v>
      </c>
      <c r="Q53" s="85">
        <f t="shared" si="4"/>
        <v>-2.8642914685539249E-2</v>
      </c>
      <c r="R53" s="84">
        <f t="shared" si="5"/>
        <v>151.35899125179481</v>
      </c>
      <c r="S53" s="85">
        <f t="shared" si="6"/>
        <v>0.1078181818181818</v>
      </c>
    </row>
    <row r="54" spans="2:19" s="40" customFormat="1" ht="16.5" customHeight="1">
      <c r="B54" s="63" t="s">
        <v>24</v>
      </c>
      <c r="C54" s="64" t="s">
        <v>40</v>
      </c>
      <c r="D54" s="66" t="s">
        <v>70</v>
      </c>
      <c r="E54" s="78" t="s">
        <v>97</v>
      </c>
      <c r="F54" s="79" t="s">
        <v>98</v>
      </c>
      <c r="G54" s="102">
        <f>SUM('DTOC Backsheet'!$J49:$M49)</f>
        <v>9020</v>
      </c>
      <c r="H54" s="103">
        <f>VLOOKUP($E54,'Population 18+ (2014)'!$D$11:$H$187,H$10,0)</f>
        <v>246746</v>
      </c>
      <c r="I54" s="104">
        <f t="shared" si="0"/>
        <v>3655.5810428537843</v>
      </c>
      <c r="J54" s="102">
        <f>SUM('DTOC Backsheet'!$N236:$Q236)</f>
        <v>7588</v>
      </c>
      <c r="K54" s="113">
        <f>VLOOKUP($E54,'Population 18+ (2014)'!$D$11:$H$187,K$10,0)</f>
        <v>251408.55900000001</v>
      </c>
      <c r="L54" s="104">
        <f t="shared" si="1"/>
        <v>3018.1947783249493</v>
      </c>
      <c r="M54" s="102">
        <f>SUM('DTOC Backsheet'!$N49:$Q49)</f>
        <v>9825</v>
      </c>
      <c r="N54" s="113">
        <f>VLOOKUP($E54,'Population 18+ (2014)'!$D$11:$H$187,N$10,0)</f>
        <v>251408.55900000001</v>
      </c>
      <c r="O54" s="104">
        <f t="shared" si="2"/>
        <v>3907.9815098896452</v>
      </c>
      <c r="P54" s="84">
        <f t="shared" si="3"/>
        <v>-252.40046703586086</v>
      </c>
      <c r="Q54" s="85">
        <f t="shared" si="4"/>
        <v>-6.9045239067883069E-2</v>
      </c>
      <c r="R54" s="84">
        <f t="shared" si="5"/>
        <v>-889.78673156469586</v>
      </c>
      <c r="S54" s="85">
        <f t="shared" si="6"/>
        <v>-0.2948075909330522</v>
      </c>
    </row>
    <row r="55" spans="2:19" s="40" customFormat="1" ht="16.5" customHeight="1">
      <c r="B55" s="63" t="s">
        <v>26</v>
      </c>
      <c r="C55" s="64" t="s">
        <v>42</v>
      </c>
      <c r="D55" s="66" t="s">
        <v>64</v>
      </c>
      <c r="E55" s="78" t="s">
        <v>99</v>
      </c>
      <c r="F55" s="79" t="s">
        <v>100</v>
      </c>
      <c r="G55" s="102">
        <f>SUM('DTOC Backsheet'!$J50:$M50)</f>
        <v>9500</v>
      </c>
      <c r="H55" s="103">
        <f>VLOOKUP($E55,'Population 18+ (2014)'!$D$11:$H$187,H$10,0)</f>
        <v>230125</v>
      </c>
      <c r="I55" s="104">
        <f t="shared" si="0"/>
        <v>4128.1912004345468</v>
      </c>
      <c r="J55" s="102">
        <f>SUM('DTOC Backsheet'!$N237:$Q237)</f>
        <v>5644</v>
      </c>
      <c r="K55" s="113">
        <f>VLOOKUP($E55,'Population 18+ (2014)'!$D$11:$H$187,K$10,0)</f>
        <v>233156.93499999991</v>
      </c>
      <c r="L55" s="104">
        <f t="shared" si="1"/>
        <v>2420.6871650633088</v>
      </c>
      <c r="M55" s="102">
        <f>SUM('DTOC Backsheet'!$N50:$Q50)</f>
        <v>9673</v>
      </c>
      <c r="N55" s="113">
        <f>VLOOKUP($E55,'Population 18+ (2014)'!$D$11:$H$187,N$10,0)</f>
        <v>233156.93499999991</v>
      </c>
      <c r="O55" s="104">
        <f t="shared" si="2"/>
        <v>4148.707822051274</v>
      </c>
      <c r="P55" s="84">
        <f t="shared" si="3"/>
        <v>-20.516621616727207</v>
      </c>
      <c r="Q55" s="85">
        <f t="shared" si="4"/>
        <v>-4.9698816311045772E-3</v>
      </c>
      <c r="R55" s="84">
        <f t="shared" si="5"/>
        <v>-1728.0206569879651</v>
      </c>
      <c r="S55" s="85">
        <f t="shared" si="6"/>
        <v>-0.71385542168674732</v>
      </c>
    </row>
    <row r="56" spans="2:19" s="40" customFormat="1" ht="16.5" customHeight="1">
      <c r="B56" s="63" t="s">
        <v>26</v>
      </c>
      <c r="C56" s="64" t="s">
        <v>44</v>
      </c>
      <c r="D56" s="66" t="s">
        <v>62</v>
      </c>
      <c r="E56" s="78" t="s">
        <v>101</v>
      </c>
      <c r="F56" s="79" t="s">
        <v>102</v>
      </c>
      <c r="G56" s="102">
        <f>SUM('DTOC Backsheet'!$J51:$M51)</f>
        <v>23609</v>
      </c>
      <c r="H56" s="103">
        <f>VLOOKUP($E56,'Population 18+ (2014)'!$D$11:$H$187,H$10,0)</f>
        <v>350615</v>
      </c>
      <c r="I56" s="104">
        <f t="shared" si="0"/>
        <v>6733.5966801192189</v>
      </c>
      <c r="J56" s="102">
        <f>SUM('DTOC Backsheet'!$N238:$Q238)</f>
        <v>18936.512100000004</v>
      </c>
      <c r="K56" s="113">
        <f>VLOOKUP($E56,'Population 18+ (2014)'!$D$11:$H$187,K$10,0)</f>
        <v>355537.5830000001</v>
      </c>
      <c r="L56" s="104">
        <f t="shared" si="1"/>
        <v>5326.1632540265082</v>
      </c>
      <c r="M56" s="102">
        <f>SUM('DTOC Backsheet'!$N51:$Q51)</f>
        <v>25981</v>
      </c>
      <c r="N56" s="113">
        <f>VLOOKUP($E56,'Population 18+ (2014)'!$D$11:$H$187,N$10,0)</f>
        <v>355537.5830000001</v>
      </c>
      <c r="O56" s="104">
        <f t="shared" si="2"/>
        <v>7307.525629435353</v>
      </c>
      <c r="P56" s="84">
        <f t="shared" si="3"/>
        <v>-573.92894931613409</v>
      </c>
      <c r="Q56" s="85">
        <f t="shared" si="4"/>
        <v>-8.5233639105627673E-2</v>
      </c>
      <c r="R56" s="84">
        <f t="shared" si="5"/>
        <v>-1981.3623754088449</v>
      </c>
      <c r="S56" s="85">
        <f t="shared" si="6"/>
        <v>-0.37200556590355383</v>
      </c>
    </row>
    <row r="57" spans="2:19" s="40" customFormat="1" ht="16.5" customHeight="1">
      <c r="B57" s="63" t="s">
        <v>24</v>
      </c>
      <c r="C57" s="64" t="s">
        <v>40</v>
      </c>
      <c r="D57" s="66" t="s">
        <v>70</v>
      </c>
      <c r="E57" s="78" t="s">
        <v>103</v>
      </c>
      <c r="F57" s="79" t="s">
        <v>104</v>
      </c>
      <c r="G57" s="102">
        <f>SUM('DTOC Backsheet'!$J52:$M52)</f>
        <v>3233</v>
      </c>
      <c r="H57" s="103">
        <f>VLOOKUP($E57,'Population 18+ (2014)'!$D$11:$H$187,H$10,0)</f>
        <v>249805</v>
      </c>
      <c r="I57" s="104">
        <f t="shared" si="0"/>
        <v>1294.2094833970496</v>
      </c>
      <c r="J57" s="102">
        <f>SUM('DTOC Backsheet'!$N239:$Q239)</f>
        <v>2289</v>
      </c>
      <c r="K57" s="113">
        <f>VLOOKUP($E57,'Population 18+ (2014)'!$D$11:$H$187,K$10,0)</f>
        <v>252667.712</v>
      </c>
      <c r="L57" s="104">
        <f t="shared" si="1"/>
        <v>905.93292743316556</v>
      </c>
      <c r="M57" s="102">
        <f>SUM('DTOC Backsheet'!$N52:$Q52)</f>
        <v>3957</v>
      </c>
      <c r="N57" s="113">
        <f>VLOOKUP($E57,'Population 18+ (2014)'!$D$11:$H$187,N$10,0)</f>
        <v>252667.712</v>
      </c>
      <c r="O57" s="104">
        <f t="shared" si="2"/>
        <v>1566.0885075810559</v>
      </c>
      <c r="P57" s="84">
        <f t="shared" si="3"/>
        <v>-271.87902418400631</v>
      </c>
      <c r="Q57" s="85">
        <f t="shared" si="4"/>
        <v>-0.21007342912553573</v>
      </c>
      <c r="R57" s="84">
        <f t="shared" si="5"/>
        <v>-660.1555801478903</v>
      </c>
      <c r="S57" s="85">
        <f t="shared" si="6"/>
        <v>-0.72870249017038047</v>
      </c>
    </row>
    <row r="58" spans="2:19" s="40" customFormat="1" ht="16.5" customHeight="1">
      <c r="B58" s="63" t="s">
        <v>26</v>
      </c>
      <c r="C58" s="64" t="s">
        <v>42</v>
      </c>
      <c r="D58" s="66" t="s">
        <v>66</v>
      </c>
      <c r="E58" s="78" t="s">
        <v>105</v>
      </c>
      <c r="F58" s="79" t="s">
        <v>106</v>
      </c>
      <c r="G58" s="102">
        <f>SUM('DTOC Backsheet'!$J53:$M53)</f>
        <v>10198</v>
      </c>
      <c r="H58" s="103">
        <f>VLOOKUP($E58,'Population 18+ (2014)'!$D$11:$H$187,H$10,0)</f>
        <v>403013</v>
      </c>
      <c r="I58" s="104">
        <f t="shared" si="0"/>
        <v>2530.4394647319073</v>
      </c>
      <c r="J58" s="102">
        <f>SUM('DTOC Backsheet'!$N240:$Q240)</f>
        <v>7560</v>
      </c>
      <c r="K58" s="113">
        <f>VLOOKUP($E58,'Population 18+ (2014)'!$D$11:$H$187,K$10,0)</f>
        <v>406541.61300000001</v>
      </c>
      <c r="L58" s="104">
        <f t="shared" si="1"/>
        <v>1859.5882335912313</v>
      </c>
      <c r="M58" s="102">
        <f>SUM('DTOC Backsheet'!$N53:$Q53)</f>
        <v>13332</v>
      </c>
      <c r="N58" s="113">
        <f>VLOOKUP($E58,'Population 18+ (2014)'!$D$11:$H$187,N$10,0)</f>
        <v>406541.61300000001</v>
      </c>
      <c r="O58" s="104">
        <f t="shared" si="2"/>
        <v>3279.3690913013615</v>
      </c>
      <c r="P58" s="84">
        <f t="shared" si="3"/>
        <v>-748.92962656945429</v>
      </c>
      <c r="Q58" s="85">
        <f t="shared" si="4"/>
        <v>-0.29596820513104083</v>
      </c>
      <c r="R58" s="84">
        <f t="shared" si="5"/>
        <v>-1419.7808577101302</v>
      </c>
      <c r="S58" s="85">
        <f t="shared" si="6"/>
        <v>-0.76349206349206333</v>
      </c>
    </row>
    <row r="59" spans="2:19" s="40" customFormat="1" ht="16.5" customHeight="1">
      <c r="B59" s="63" t="s">
        <v>20</v>
      </c>
      <c r="C59" s="64" t="s">
        <v>30</v>
      </c>
      <c r="D59" s="66" t="s">
        <v>48</v>
      </c>
      <c r="E59" s="78" t="s">
        <v>107</v>
      </c>
      <c r="F59" s="79" t="s">
        <v>108</v>
      </c>
      <c r="G59" s="102">
        <f>SUM('DTOC Backsheet'!$J54:$M54)</f>
        <v>3581</v>
      </c>
      <c r="H59" s="103">
        <f>VLOOKUP($E59,'Population 18+ (2014)'!$D$11:$H$187,H$10,0)</f>
        <v>144917</v>
      </c>
      <c r="I59" s="104">
        <f t="shared" si="0"/>
        <v>2471.0696467633197</v>
      </c>
      <c r="J59" s="102">
        <f>SUM('DTOC Backsheet'!$N241:$Q241)</f>
        <v>2154</v>
      </c>
      <c r="K59" s="113">
        <f>VLOOKUP($E59,'Population 18+ (2014)'!$D$11:$H$187,K$10,0)</f>
        <v>145603.79599999994</v>
      </c>
      <c r="L59" s="104">
        <f t="shared" si="1"/>
        <v>1479.3570354443239</v>
      </c>
      <c r="M59" s="102">
        <f>SUM('DTOC Backsheet'!$N54:$Q54)</f>
        <v>5680</v>
      </c>
      <c r="N59" s="113">
        <f>VLOOKUP($E59,'Population 18+ (2014)'!$D$11:$H$187,N$10,0)</f>
        <v>145603.79599999994</v>
      </c>
      <c r="O59" s="104">
        <f t="shared" si="2"/>
        <v>3900.9971965291356</v>
      </c>
      <c r="P59" s="84">
        <f t="shared" si="3"/>
        <v>-1429.9275497658159</v>
      </c>
      <c r="Q59" s="85">
        <f t="shared" si="4"/>
        <v>-0.57866744129967251</v>
      </c>
      <c r="R59" s="84">
        <f t="shared" si="5"/>
        <v>-2421.6401610848116</v>
      </c>
      <c r="S59" s="85">
        <f t="shared" si="6"/>
        <v>-1.6369545032497672</v>
      </c>
    </row>
    <row r="60" spans="2:19" s="40" customFormat="1" ht="16.5" customHeight="1">
      <c r="B60" s="63" t="s">
        <v>20</v>
      </c>
      <c r="C60" s="64" t="s">
        <v>32</v>
      </c>
      <c r="D60" s="66" t="s">
        <v>46</v>
      </c>
      <c r="E60" s="78" t="s">
        <v>109</v>
      </c>
      <c r="F60" s="79" t="s">
        <v>110</v>
      </c>
      <c r="G60" s="102">
        <f>SUM('DTOC Backsheet'!$J55:$M55)</f>
        <v>8405</v>
      </c>
      <c r="H60" s="103">
        <f>VLOOKUP($E60,'Population 18+ (2014)'!$D$11:$H$187,H$10,0)</f>
        <v>161682</v>
      </c>
      <c r="I60" s="104">
        <f t="shared" si="0"/>
        <v>5198.4760208310136</v>
      </c>
      <c r="J60" s="102">
        <f>SUM('DTOC Backsheet'!$N242:$Q242)</f>
        <v>8450</v>
      </c>
      <c r="K60" s="113">
        <f>VLOOKUP($E60,'Population 18+ (2014)'!$D$11:$H$187,K$10,0)</f>
        <v>162634.21000000005</v>
      </c>
      <c r="L60" s="104">
        <f t="shared" si="1"/>
        <v>5195.7088241151705</v>
      </c>
      <c r="M60" s="102">
        <f>SUM('DTOC Backsheet'!$N55:$Q55)</f>
        <v>7094</v>
      </c>
      <c r="N60" s="113">
        <f>VLOOKUP($E60,'Population 18+ (2014)'!$D$11:$H$187,N$10,0)</f>
        <v>162634.21000000005</v>
      </c>
      <c r="O60" s="104">
        <f t="shared" si="2"/>
        <v>4361.9359051210677</v>
      </c>
      <c r="P60" s="84">
        <f t="shared" si="3"/>
        <v>836.54011570994589</v>
      </c>
      <c r="Q60" s="85">
        <f t="shared" si="4"/>
        <v>0.16092026054517011</v>
      </c>
      <c r="R60" s="84">
        <f t="shared" si="5"/>
        <v>833.77291899410284</v>
      </c>
      <c r="S60" s="85">
        <f t="shared" si="6"/>
        <v>0.16047337278106505</v>
      </c>
    </row>
    <row r="61" spans="2:19" s="40" customFormat="1" ht="16.5" customHeight="1">
      <c r="B61" s="63" t="s">
        <v>22</v>
      </c>
      <c r="C61" s="64" t="s">
        <v>38</v>
      </c>
      <c r="D61" s="66" t="s">
        <v>60</v>
      </c>
      <c r="E61" s="78" t="s">
        <v>111</v>
      </c>
      <c r="F61" s="79" t="s">
        <v>112</v>
      </c>
      <c r="G61" s="102">
        <f>SUM('DTOC Backsheet'!$J56:$M56)</f>
        <v>33186</v>
      </c>
      <c r="H61" s="103">
        <f>VLOOKUP($E61,'Population 18+ (2014)'!$D$11:$H$187,H$10,0)</f>
        <v>508328</v>
      </c>
      <c r="I61" s="104">
        <f t="shared" si="0"/>
        <v>6528.4619379613159</v>
      </c>
      <c r="J61" s="102">
        <f>SUM('DTOC Backsheet'!$N243:$Q243)</f>
        <v>24990</v>
      </c>
      <c r="K61" s="113">
        <f>VLOOKUP($E61,'Population 18+ (2014)'!$D$11:$H$187,K$10,0)</f>
        <v>513929.17300000001</v>
      </c>
      <c r="L61" s="104">
        <f t="shared" si="1"/>
        <v>4862.5377411684703</v>
      </c>
      <c r="M61" s="102">
        <f>SUM('DTOC Backsheet'!$N56:$Q56)</f>
        <v>29366</v>
      </c>
      <c r="N61" s="113">
        <f>VLOOKUP($E61,'Population 18+ (2014)'!$D$11:$H$187,N$10,0)</f>
        <v>513929.17300000001</v>
      </c>
      <c r="O61" s="104">
        <f t="shared" si="2"/>
        <v>5714.0169390617566</v>
      </c>
      <c r="P61" s="84">
        <f t="shared" si="3"/>
        <v>814.44499889955932</v>
      </c>
      <c r="Q61" s="85">
        <f t="shared" si="4"/>
        <v>0.12475296733580885</v>
      </c>
      <c r="R61" s="84">
        <f t="shared" si="5"/>
        <v>-851.47919789328625</v>
      </c>
      <c r="S61" s="85">
        <f t="shared" si="6"/>
        <v>-0.17511004401760702</v>
      </c>
    </row>
    <row r="62" spans="2:19" s="40" customFormat="1" ht="16.5" customHeight="1">
      <c r="B62" s="63" t="s">
        <v>24</v>
      </c>
      <c r="C62" s="64" t="s">
        <v>40</v>
      </c>
      <c r="D62" s="66" t="s">
        <v>70</v>
      </c>
      <c r="E62" s="78" t="s">
        <v>113</v>
      </c>
      <c r="F62" s="79" t="s">
        <v>114</v>
      </c>
      <c r="G62" s="102">
        <f>SUM('DTOC Backsheet'!$J57:$M57)</f>
        <v>4157</v>
      </c>
      <c r="H62" s="103">
        <f>VLOOKUP($E62,'Population 18+ (2014)'!$D$11:$H$187,H$10,0)</f>
        <v>190702</v>
      </c>
      <c r="I62" s="104">
        <f t="shared" si="0"/>
        <v>2179.8407987331016</v>
      </c>
      <c r="J62" s="102">
        <f>SUM('DTOC Backsheet'!$N244:$Q244)</f>
        <v>3404</v>
      </c>
      <c r="K62" s="113">
        <f>VLOOKUP($E62,'Population 18+ (2014)'!$D$11:$H$187,K$10,0)</f>
        <v>197218.93899999984</v>
      </c>
      <c r="L62" s="104">
        <f t="shared" si="1"/>
        <v>1726.0005642764374</v>
      </c>
      <c r="M62" s="102">
        <f>SUM('DTOC Backsheet'!$N57:$Q57)</f>
        <v>3307</v>
      </c>
      <c r="N62" s="113">
        <f>VLOOKUP($E62,'Population 18+ (2014)'!$D$11:$H$187,N$10,0)</f>
        <v>197218.93899999984</v>
      </c>
      <c r="O62" s="104">
        <f t="shared" si="2"/>
        <v>1676.8166469042826</v>
      </c>
      <c r="P62" s="84">
        <f t="shared" si="3"/>
        <v>503.02415182881896</v>
      </c>
      <c r="Q62" s="85">
        <f t="shared" si="4"/>
        <v>0.23076187587697727</v>
      </c>
      <c r="R62" s="84">
        <f t="shared" si="5"/>
        <v>49.183917372154838</v>
      </c>
      <c r="S62" s="85">
        <f t="shared" si="6"/>
        <v>2.8495887191539473E-2</v>
      </c>
    </row>
    <row r="63" spans="2:19" s="40" customFormat="1" ht="16.5" customHeight="1">
      <c r="B63" s="63" t="s">
        <v>22</v>
      </c>
      <c r="C63" s="64" t="s">
        <v>38</v>
      </c>
      <c r="D63" s="66" t="s">
        <v>58</v>
      </c>
      <c r="E63" s="78" t="s">
        <v>115</v>
      </c>
      <c r="F63" s="79" t="s">
        <v>116</v>
      </c>
      <c r="G63" s="102">
        <f>SUM('DTOC Backsheet'!$J58:$M58)</f>
        <v>5451</v>
      </c>
      <c r="H63" s="103">
        <f>VLOOKUP($E63,'Population 18+ (2014)'!$D$11:$H$187,H$10,0)</f>
        <v>210461</v>
      </c>
      <c r="I63" s="104">
        <f t="shared" si="0"/>
        <v>2590.0285563596108</v>
      </c>
      <c r="J63" s="102">
        <f>SUM('DTOC Backsheet'!$N245:$Q245)</f>
        <v>4461</v>
      </c>
      <c r="K63" s="113">
        <f>VLOOKUP($E63,'Population 18+ (2014)'!$D$11:$H$187,K$10,0)</f>
        <v>213870.25899999996</v>
      </c>
      <c r="L63" s="104">
        <f t="shared" si="1"/>
        <v>2085.8440163014911</v>
      </c>
      <c r="M63" s="102">
        <f>SUM('DTOC Backsheet'!$N58:$Q58)</f>
        <v>4019</v>
      </c>
      <c r="N63" s="113">
        <f>VLOOKUP($E63,'Population 18+ (2014)'!$D$11:$H$187,N$10,0)</f>
        <v>213870.25899999996</v>
      </c>
      <c r="O63" s="104">
        <f t="shared" si="2"/>
        <v>1879.1766647647819</v>
      </c>
      <c r="P63" s="84">
        <f t="shared" si="3"/>
        <v>710.85189159482888</v>
      </c>
      <c r="Q63" s="85">
        <f t="shared" si="4"/>
        <v>0.27445716374415569</v>
      </c>
      <c r="R63" s="84">
        <f t="shared" si="5"/>
        <v>206.66735153670925</v>
      </c>
      <c r="S63" s="85">
        <f t="shared" si="6"/>
        <v>9.9080923559740061E-2</v>
      </c>
    </row>
    <row r="64" spans="2:19" s="40" customFormat="1" ht="16.5" customHeight="1">
      <c r="B64" s="63" t="s">
        <v>20</v>
      </c>
      <c r="C64" s="64" t="s">
        <v>30</v>
      </c>
      <c r="D64" s="66" t="s">
        <v>52</v>
      </c>
      <c r="E64" s="78" t="s">
        <v>117</v>
      </c>
      <c r="F64" s="79" t="s">
        <v>118</v>
      </c>
      <c r="G64" s="102">
        <f>SUM('DTOC Backsheet'!$J59:$M59)</f>
        <v>12460</v>
      </c>
      <c r="H64" s="103">
        <f>VLOOKUP($E64,'Population 18+ (2014)'!$D$11:$H$187,H$10,0)</f>
        <v>299112</v>
      </c>
      <c r="I64" s="104">
        <f t="shared" si="0"/>
        <v>4165.6636978790557</v>
      </c>
      <c r="J64" s="102">
        <f>SUM('DTOC Backsheet'!$N246:$Q246)</f>
        <v>10018.926600000001</v>
      </c>
      <c r="K64" s="113">
        <f>VLOOKUP($E64,'Population 18+ (2014)'!$D$11:$H$187,K$10,0)</f>
        <v>300465.3110000001</v>
      </c>
      <c r="L64" s="104">
        <f t="shared" si="1"/>
        <v>3334.4703142786411</v>
      </c>
      <c r="M64" s="102">
        <f>SUM('DTOC Backsheet'!$N59:$Q59)</f>
        <v>15755</v>
      </c>
      <c r="N64" s="113">
        <f>VLOOKUP($E64,'Population 18+ (2014)'!$D$11:$H$187,N$10,0)</f>
        <v>300465.3110000001</v>
      </c>
      <c r="O64" s="104">
        <f t="shared" si="2"/>
        <v>5243.5337535520011</v>
      </c>
      <c r="P64" s="84">
        <f t="shared" si="3"/>
        <v>-1077.8700556729455</v>
      </c>
      <c r="Q64" s="85">
        <f t="shared" si="4"/>
        <v>-0.25875109798751689</v>
      </c>
      <c r="R64" s="84">
        <f t="shared" si="5"/>
        <v>-1909.06343927336</v>
      </c>
      <c r="S64" s="85">
        <f t="shared" si="6"/>
        <v>-0.57252374720461563</v>
      </c>
    </row>
    <row r="65" spans="2:19" s="40" customFormat="1" ht="16.5" customHeight="1">
      <c r="B65" s="63" t="s">
        <v>20</v>
      </c>
      <c r="C65" s="64" t="s">
        <v>30</v>
      </c>
      <c r="D65" s="66" t="s">
        <v>52</v>
      </c>
      <c r="E65" s="78" t="s">
        <v>119</v>
      </c>
      <c r="F65" s="79" t="s">
        <v>120</v>
      </c>
      <c r="G65" s="102">
        <f>SUM('DTOC Backsheet'!$J60:$M60)</f>
        <v>7283</v>
      </c>
      <c r="H65" s="103">
        <f>VLOOKUP($E65,'Population 18+ (2014)'!$D$11:$H$187,H$10,0)</f>
        <v>266053</v>
      </c>
      <c r="I65" s="104">
        <f t="shared" si="0"/>
        <v>2737.4244981263132</v>
      </c>
      <c r="J65" s="102">
        <f>SUM('DTOC Backsheet'!$N247:$Q247)</f>
        <v>6086.0599999999995</v>
      </c>
      <c r="K65" s="113">
        <f>VLOOKUP($E65,'Population 18+ (2014)'!$D$11:$H$187,K$10,0)</f>
        <v>266965.33</v>
      </c>
      <c r="L65" s="104">
        <f t="shared" si="1"/>
        <v>2279.7192429443926</v>
      </c>
      <c r="M65" s="102">
        <f>SUM('DTOC Backsheet'!$N60:$Q60)</f>
        <v>8823</v>
      </c>
      <c r="N65" s="113">
        <f>VLOOKUP($E65,'Population 18+ (2014)'!$D$11:$H$187,N$10,0)</f>
        <v>266965.33</v>
      </c>
      <c r="O65" s="104">
        <f t="shared" si="2"/>
        <v>3304.9235269613473</v>
      </c>
      <c r="P65" s="84">
        <f t="shared" si="3"/>
        <v>-567.4990288350341</v>
      </c>
      <c r="Q65" s="85">
        <f t="shared" si="4"/>
        <v>-0.20731129907819212</v>
      </c>
      <c r="R65" s="84">
        <f t="shared" si="5"/>
        <v>-1025.2042840169547</v>
      </c>
      <c r="S65" s="85">
        <f t="shared" si="6"/>
        <v>-0.44970637818227238</v>
      </c>
    </row>
    <row r="66" spans="2:19" s="40" customFormat="1" ht="16.5" customHeight="1">
      <c r="B66" s="63" t="s">
        <v>24</v>
      </c>
      <c r="C66" s="64" t="s">
        <v>40</v>
      </c>
      <c r="D66" s="66" t="s">
        <v>70</v>
      </c>
      <c r="E66" s="78" t="s">
        <v>121</v>
      </c>
      <c r="F66" s="79" t="s">
        <v>122</v>
      </c>
      <c r="G66" s="102">
        <f>SUM('DTOC Backsheet'!$J61:$M61)</f>
        <v>188</v>
      </c>
      <c r="H66" s="103">
        <f>VLOOKUP($E66,'Population 18+ (2014)'!$D$11:$H$187,H$10,0)</f>
        <v>7117</v>
      </c>
      <c r="I66" s="104">
        <f t="shared" si="0"/>
        <v>2641.5624560910496</v>
      </c>
      <c r="J66" s="102">
        <f>SUM('DTOC Backsheet'!$N248:$Q248)</f>
        <v>175</v>
      </c>
      <c r="K66" s="113">
        <f>VLOOKUP($E66,'Population 18+ (2014)'!$D$11:$H$187,K$10,0)</f>
        <v>7389.994999999999</v>
      </c>
      <c r="L66" s="104">
        <f t="shared" si="1"/>
        <v>2368.0665548488196</v>
      </c>
      <c r="M66" s="102">
        <f>SUM('DTOC Backsheet'!$N61:$Q61)</f>
        <v>228</v>
      </c>
      <c r="N66" s="113">
        <f>VLOOKUP($E66,'Population 18+ (2014)'!$D$11:$H$187,N$10,0)</f>
        <v>7389.994999999999</v>
      </c>
      <c r="O66" s="104">
        <f t="shared" si="2"/>
        <v>3085.2524257458908</v>
      </c>
      <c r="P66" s="84">
        <f t="shared" si="3"/>
        <v>-443.68996965484121</v>
      </c>
      <c r="Q66" s="85">
        <f t="shared" si="4"/>
        <v>-0.16796497415071834</v>
      </c>
      <c r="R66" s="84">
        <f t="shared" si="5"/>
        <v>-717.18587089707125</v>
      </c>
      <c r="S66" s="85">
        <f t="shared" si="6"/>
        <v>-0.30285714285714294</v>
      </c>
    </row>
    <row r="67" spans="2:19" s="40" customFormat="1" ht="16.5" customHeight="1">
      <c r="B67" s="63" t="s">
        <v>26</v>
      </c>
      <c r="C67" s="64" t="s">
        <v>44</v>
      </c>
      <c r="D67" s="66" t="s">
        <v>62</v>
      </c>
      <c r="E67" s="78" t="s">
        <v>123</v>
      </c>
      <c r="F67" s="79" t="s">
        <v>124</v>
      </c>
      <c r="G67" s="102">
        <f>SUM('DTOC Backsheet'!$J62:$M62)</f>
        <v>24020</v>
      </c>
      <c r="H67" s="103">
        <f>VLOOKUP($E67,'Population 18+ (2014)'!$D$11:$H$187,H$10,0)</f>
        <v>442359</v>
      </c>
      <c r="I67" s="104">
        <f t="shared" si="0"/>
        <v>5429.9788181092736</v>
      </c>
      <c r="J67" s="102">
        <f>SUM('DTOC Backsheet'!$N249:$Q249)</f>
        <v>13952.25</v>
      </c>
      <c r="K67" s="113">
        <f>VLOOKUP($E67,'Population 18+ (2014)'!$D$11:$H$187,K$10,0)</f>
        <v>446159.15699999989</v>
      </c>
      <c r="L67" s="104">
        <f t="shared" si="1"/>
        <v>3127.1912233777157</v>
      </c>
      <c r="M67" s="102">
        <f>SUM('DTOC Backsheet'!$N62:$Q62)</f>
        <v>39786</v>
      </c>
      <c r="N67" s="113">
        <f>VLOOKUP($E67,'Population 18+ (2014)'!$D$11:$H$187,N$10,0)</f>
        <v>446159.15699999989</v>
      </c>
      <c r="O67" s="104">
        <f t="shared" si="2"/>
        <v>8917.4455742482969</v>
      </c>
      <c r="P67" s="84">
        <f t="shared" si="3"/>
        <v>-3487.4667561390233</v>
      </c>
      <c r="Q67" s="85">
        <f t="shared" si="4"/>
        <v>-0.64226157651078353</v>
      </c>
      <c r="R67" s="84">
        <f t="shared" si="5"/>
        <v>-5790.2543508705812</v>
      </c>
      <c r="S67" s="85">
        <f t="shared" si="6"/>
        <v>-1.8515830779981723</v>
      </c>
    </row>
    <row r="68" spans="2:19" s="40" customFormat="1" ht="16.5" customHeight="1">
      <c r="B68" s="63" t="s">
        <v>20</v>
      </c>
      <c r="C68" s="64" t="s">
        <v>28</v>
      </c>
      <c r="D68" s="66" t="s">
        <v>50</v>
      </c>
      <c r="E68" s="78" t="s">
        <v>125</v>
      </c>
      <c r="F68" s="79" t="s">
        <v>126</v>
      </c>
      <c r="G68" s="102">
        <f>SUM('DTOC Backsheet'!$J63:$M63)</f>
        <v>11158</v>
      </c>
      <c r="H68" s="103">
        <f>VLOOKUP($E68,'Population 18+ (2014)'!$D$11:$H$187,H$10,0)</f>
        <v>417473</v>
      </c>
      <c r="I68" s="104">
        <f t="shared" si="0"/>
        <v>2672.7476986535657</v>
      </c>
      <c r="J68" s="102">
        <f>SUM('DTOC Backsheet'!$N250:$Q250)</f>
        <v>13540</v>
      </c>
      <c r="K68" s="113">
        <f>VLOOKUP($E68,'Population 18+ (2014)'!$D$11:$H$187,K$10,0)</f>
        <v>419669.57300000009</v>
      </c>
      <c r="L68" s="104">
        <f t="shared" si="1"/>
        <v>3226.3477914802265</v>
      </c>
      <c r="M68" s="102">
        <f>SUM('DTOC Backsheet'!$N63:$Q63)</f>
        <v>6804</v>
      </c>
      <c r="N68" s="113">
        <f>VLOOKUP($E68,'Population 18+ (2014)'!$D$11:$H$187,N$10,0)</f>
        <v>419669.57300000009</v>
      </c>
      <c r="O68" s="104">
        <f t="shared" si="2"/>
        <v>1621.2755076241849</v>
      </c>
      <c r="P68" s="84">
        <f t="shared" si="3"/>
        <v>1051.4721910293808</v>
      </c>
      <c r="Q68" s="85">
        <f t="shared" si="4"/>
        <v>0.39340495609034654</v>
      </c>
      <c r="R68" s="84">
        <f t="shared" si="5"/>
        <v>1605.0722838560416</v>
      </c>
      <c r="S68" s="85">
        <f t="shared" si="6"/>
        <v>0.49748892171344161</v>
      </c>
    </row>
    <row r="69" spans="2:19" s="40" customFormat="1" ht="16.5" customHeight="1">
      <c r="B69" s="63" t="s">
        <v>22</v>
      </c>
      <c r="C69" s="64" t="s">
        <v>36</v>
      </c>
      <c r="D69" s="66" t="s">
        <v>56</v>
      </c>
      <c r="E69" s="78" t="s">
        <v>127</v>
      </c>
      <c r="F69" s="79" t="s">
        <v>128</v>
      </c>
      <c r="G69" s="102">
        <f>SUM('DTOC Backsheet'!$J64:$M64)</f>
        <v>23113</v>
      </c>
      <c r="H69" s="103">
        <f>VLOOKUP($E69,'Population 18+ (2014)'!$D$11:$H$187,H$10,0)</f>
        <v>263305</v>
      </c>
      <c r="I69" s="104">
        <f t="shared" si="0"/>
        <v>8778.0330795085538</v>
      </c>
      <c r="J69" s="102">
        <f>SUM('DTOC Backsheet'!$N251:$Q251)</f>
        <v>15662</v>
      </c>
      <c r="K69" s="113">
        <f>VLOOKUP($E69,'Population 18+ (2014)'!$D$11:$H$187,K$10,0)</f>
        <v>269346.46299999999</v>
      </c>
      <c r="L69" s="104">
        <f t="shared" si="1"/>
        <v>5814.8155448397329</v>
      </c>
      <c r="M69" s="102">
        <f>SUM('DTOC Backsheet'!$N64:$Q64)</f>
        <v>21091</v>
      </c>
      <c r="N69" s="113">
        <f>VLOOKUP($E69,'Population 18+ (2014)'!$D$11:$H$187,N$10,0)</f>
        <v>269346.46299999999</v>
      </c>
      <c r="O69" s="104">
        <f t="shared" si="2"/>
        <v>7830.4351076628036</v>
      </c>
      <c r="P69" s="84">
        <f t="shared" si="3"/>
        <v>947.59797184575018</v>
      </c>
      <c r="Q69" s="85">
        <f t="shared" si="4"/>
        <v>0.10795105956684345</v>
      </c>
      <c r="R69" s="84">
        <f t="shared" si="5"/>
        <v>-2015.6195628230707</v>
      </c>
      <c r="S69" s="85">
        <f t="shared" si="6"/>
        <v>-0.3466351679223601</v>
      </c>
    </row>
    <row r="70" spans="2:19" s="40" customFormat="1" ht="16.5" customHeight="1">
      <c r="B70" s="63" t="s">
        <v>24</v>
      </c>
      <c r="C70" s="64" t="s">
        <v>40</v>
      </c>
      <c r="D70" s="66" t="s">
        <v>70</v>
      </c>
      <c r="E70" s="78" t="s">
        <v>129</v>
      </c>
      <c r="F70" s="79" t="s">
        <v>130</v>
      </c>
      <c r="G70" s="102">
        <f>SUM('DTOC Backsheet'!$J65:$M65)</f>
        <v>4544</v>
      </c>
      <c r="H70" s="103">
        <f>VLOOKUP($E70,'Population 18+ (2014)'!$D$11:$H$187,H$10,0)</f>
        <v>283690</v>
      </c>
      <c r="I70" s="104">
        <f t="shared" si="0"/>
        <v>1601.748387324192</v>
      </c>
      <c r="J70" s="102">
        <f>SUM('DTOC Backsheet'!$N252:$Q252)</f>
        <v>5088</v>
      </c>
      <c r="K70" s="113">
        <f>VLOOKUP($E70,'Population 18+ (2014)'!$D$11:$H$187,K$10,0)</f>
        <v>287551.44400000008</v>
      </c>
      <c r="L70" s="104">
        <f t="shared" si="1"/>
        <v>1769.422517662613</v>
      </c>
      <c r="M70" s="102">
        <f>SUM('DTOC Backsheet'!$N65:$Q65)</f>
        <v>5768</v>
      </c>
      <c r="N70" s="113">
        <f>VLOOKUP($E70,'Population 18+ (2014)'!$D$11:$H$187,N$10,0)</f>
        <v>287551.44400000008</v>
      </c>
      <c r="O70" s="104">
        <f t="shared" si="2"/>
        <v>2005.9019421929936</v>
      </c>
      <c r="P70" s="84">
        <f t="shared" si="3"/>
        <v>-404.15355486880162</v>
      </c>
      <c r="Q70" s="85">
        <f t="shared" si="4"/>
        <v>-0.25232025083787485</v>
      </c>
      <c r="R70" s="84">
        <f t="shared" si="5"/>
        <v>-236.47942453038058</v>
      </c>
      <c r="S70" s="85">
        <f t="shared" si="6"/>
        <v>-0.13364779874213831</v>
      </c>
    </row>
    <row r="71" spans="2:19" s="40" customFormat="1" ht="16.5" customHeight="1">
      <c r="B71" s="63" t="s">
        <v>20</v>
      </c>
      <c r="C71" s="64" t="s">
        <v>30</v>
      </c>
      <c r="D71" s="66" t="s">
        <v>50</v>
      </c>
      <c r="E71" s="78" t="s">
        <v>131</v>
      </c>
      <c r="F71" s="79" t="s">
        <v>132</v>
      </c>
      <c r="G71" s="102">
        <f>SUM('DTOC Backsheet'!$J66:$M66)</f>
        <v>13506</v>
      </c>
      <c r="H71" s="103">
        <f>VLOOKUP($E71,'Population 18+ (2014)'!$D$11:$H$187,H$10,0)</f>
        <v>404581</v>
      </c>
      <c r="I71" s="104">
        <f t="shared" si="0"/>
        <v>3338.2684802301637</v>
      </c>
      <c r="J71" s="102">
        <f>SUM('DTOC Backsheet'!$N253:$Q253)</f>
        <v>21127</v>
      </c>
      <c r="K71" s="113">
        <f>VLOOKUP($E71,'Population 18+ (2014)'!$D$11:$H$187,K$10,0)</f>
        <v>404603.39099999995</v>
      </c>
      <c r="L71" s="104">
        <f t="shared" si="1"/>
        <v>5221.6566815674569</v>
      </c>
      <c r="M71" s="102">
        <f>SUM('DTOC Backsheet'!$N66:$Q66)</f>
        <v>31579</v>
      </c>
      <c r="N71" s="113">
        <f>VLOOKUP($E71,'Population 18+ (2014)'!$D$11:$H$187,N$10,0)</f>
        <v>404603.39099999995</v>
      </c>
      <c r="O71" s="104">
        <f t="shared" si="2"/>
        <v>7804.9271712604123</v>
      </c>
      <c r="P71" s="84">
        <f t="shared" si="3"/>
        <v>-4466.6586910302485</v>
      </c>
      <c r="Q71" s="85">
        <f t="shared" si="4"/>
        <v>-1.3380166147458235</v>
      </c>
      <c r="R71" s="84">
        <f t="shared" si="5"/>
        <v>-2583.2704896929554</v>
      </c>
      <c r="S71" s="85">
        <f t="shared" si="6"/>
        <v>-0.49472239314621108</v>
      </c>
    </row>
    <row r="72" spans="2:19" s="40" customFormat="1" ht="16.5" customHeight="1">
      <c r="B72" s="63" t="s">
        <v>20</v>
      </c>
      <c r="C72" s="64" t="s">
        <v>28</v>
      </c>
      <c r="D72" s="66" t="s">
        <v>50</v>
      </c>
      <c r="E72" s="78" t="s">
        <v>133</v>
      </c>
      <c r="F72" s="79" t="s">
        <v>134</v>
      </c>
      <c r="G72" s="102">
        <f>SUM('DTOC Backsheet'!$J67:$M67)</f>
        <v>4376</v>
      </c>
      <c r="H72" s="103">
        <f>VLOOKUP($E72,'Population 18+ (2014)'!$D$11:$H$187,H$10,0)</f>
        <v>82667</v>
      </c>
      <c r="I72" s="104">
        <f t="shared" si="0"/>
        <v>5293.527042229668</v>
      </c>
      <c r="J72" s="102">
        <f>SUM('DTOC Backsheet'!$N254:$Q254)</f>
        <v>3968</v>
      </c>
      <c r="K72" s="113">
        <f>VLOOKUP($E72,'Population 18+ (2014)'!$D$11:$H$187,K$10,0)</f>
        <v>82807.782999999967</v>
      </c>
      <c r="L72" s="104">
        <f t="shared" si="1"/>
        <v>4791.8201118848956</v>
      </c>
      <c r="M72" s="102">
        <f>SUM('DTOC Backsheet'!$N67:$Q67)</f>
        <v>1817</v>
      </c>
      <c r="N72" s="113">
        <f>VLOOKUP($E72,'Population 18+ (2014)'!$D$11:$H$187,N$10,0)</f>
        <v>82807.782999999967</v>
      </c>
      <c r="O72" s="104">
        <f t="shared" si="2"/>
        <v>2194.2381913545505</v>
      </c>
      <c r="P72" s="84">
        <f t="shared" si="3"/>
        <v>3099.2888508751175</v>
      </c>
      <c r="Q72" s="85">
        <f t="shared" si="4"/>
        <v>0.58548654349929929</v>
      </c>
      <c r="R72" s="84">
        <f t="shared" si="5"/>
        <v>2597.5819205303451</v>
      </c>
      <c r="S72" s="85">
        <f t="shared" si="6"/>
        <v>0.54208669354838701</v>
      </c>
    </row>
    <row r="73" spans="2:19" s="40" customFormat="1" ht="16.5" customHeight="1">
      <c r="B73" s="63" t="s">
        <v>22</v>
      </c>
      <c r="C73" s="64" t="s">
        <v>34</v>
      </c>
      <c r="D73" s="66" t="s">
        <v>54</v>
      </c>
      <c r="E73" s="78" t="s">
        <v>135</v>
      </c>
      <c r="F73" s="79" t="s">
        <v>136</v>
      </c>
      <c r="G73" s="102">
        <f>SUM('DTOC Backsheet'!$J68:$M68)</f>
        <v>4741</v>
      </c>
      <c r="H73" s="103">
        <f>VLOOKUP($E73,'Population 18+ (2014)'!$D$11:$H$187,H$10,0)</f>
        <v>194113</v>
      </c>
      <c r="I73" s="104">
        <f t="shared" si="0"/>
        <v>2442.391802712853</v>
      </c>
      <c r="J73" s="102">
        <f>SUM('DTOC Backsheet'!$N255:$Q255)</f>
        <v>4336.7928118393247</v>
      </c>
      <c r="K73" s="113">
        <f>VLOOKUP($E73,'Population 18+ (2014)'!$D$11:$H$187,K$10,0)</f>
        <v>196024.94899999996</v>
      </c>
      <c r="L73" s="104">
        <f t="shared" si="1"/>
        <v>2212.3677796948823</v>
      </c>
      <c r="M73" s="102">
        <f>SUM('DTOC Backsheet'!$N68:$Q68)</f>
        <v>6822</v>
      </c>
      <c r="N73" s="113">
        <f>VLOOKUP($E73,'Population 18+ (2014)'!$D$11:$H$187,N$10,0)</f>
        <v>196024.94899999996</v>
      </c>
      <c r="O73" s="104">
        <f t="shared" si="2"/>
        <v>3480.1692513130056</v>
      </c>
      <c r="P73" s="84">
        <f t="shared" si="3"/>
        <v>-1037.7774486001526</v>
      </c>
      <c r="Q73" s="85">
        <f t="shared" si="4"/>
        <v>-0.42490211744383338</v>
      </c>
      <c r="R73" s="84">
        <f t="shared" si="5"/>
        <v>-1267.8014716181233</v>
      </c>
      <c r="S73" s="85">
        <f t="shared" si="6"/>
        <v>-0.57305186020787713</v>
      </c>
    </row>
    <row r="74" spans="2:19" s="40" customFormat="1" ht="16.5" customHeight="1">
      <c r="B74" s="63" t="s">
        <v>22</v>
      </c>
      <c r="C74" s="64" t="s">
        <v>34</v>
      </c>
      <c r="D74" s="66" t="s">
        <v>54</v>
      </c>
      <c r="E74" s="78" t="s">
        <v>137</v>
      </c>
      <c r="F74" s="79" t="s">
        <v>138</v>
      </c>
      <c r="G74" s="102">
        <f>SUM('DTOC Backsheet'!$J69:$M69)</f>
        <v>17541</v>
      </c>
      <c r="H74" s="103">
        <f>VLOOKUP($E74,'Population 18+ (2014)'!$D$11:$H$187,H$10,0)</f>
        <v>625782</v>
      </c>
      <c r="I74" s="104">
        <f t="shared" si="0"/>
        <v>2803.0528203112267</v>
      </c>
      <c r="J74" s="102">
        <f>SUM('DTOC Backsheet'!$N256:$Q256)</f>
        <v>24350</v>
      </c>
      <c r="K74" s="113">
        <f>VLOOKUP($E74,'Population 18+ (2014)'!$D$11:$H$187,K$10,0)</f>
        <v>628899.37499999988</v>
      </c>
      <c r="L74" s="104">
        <f t="shared" si="1"/>
        <v>3871.8435679793774</v>
      </c>
      <c r="M74" s="102">
        <f>SUM('DTOC Backsheet'!$N69:$Q69)</f>
        <v>17159</v>
      </c>
      <c r="N74" s="113">
        <f>VLOOKUP($E74,'Population 18+ (2014)'!$D$11:$H$187,N$10,0)</f>
        <v>628899.37499999988</v>
      </c>
      <c r="O74" s="104">
        <f t="shared" si="2"/>
        <v>2728.4174038175825</v>
      </c>
      <c r="P74" s="84">
        <f t="shared" si="3"/>
        <v>74.635416493644243</v>
      </c>
      <c r="Q74" s="85">
        <f t="shared" si="4"/>
        <v>2.6626475231871432E-2</v>
      </c>
      <c r="R74" s="84">
        <f t="shared" si="5"/>
        <v>1143.426164161795</v>
      </c>
      <c r="S74" s="85">
        <f t="shared" si="6"/>
        <v>0.29531827515400416</v>
      </c>
    </row>
    <row r="75" spans="2:19" s="40" customFormat="1" ht="16.5" customHeight="1">
      <c r="B75" s="63" t="s">
        <v>26</v>
      </c>
      <c r="C75" s="64" t="s">
        <v>44</v>
      </c>
      <c r="D75" s="66" t="s">
        <v>62</v>
      </c>
      <c r="E75" s="78" t="s">
        <v>139</v>
      </c>
      <c r="F75" s="79" t="s">
        <v>140</v>
      </c>
      <c r="G75" s="102">
        <f>SUM('DTOC Backsheet'!$J70:$M70)</f>
        <v>31350</v>
      </c>
      <c r="H75" s="103">
        <f>VLOOKUP($E75,'Population 18+ (2014)'!$D$11:$H$187,H$10,0)</f>
        <v>623151</v>
      </c>
      <c r="I75" s="104">
        <f t="shared" si="0"/>
        <v>5030.8833653480451</v>
      </c>
      <c r="J75" s="102">
        <f>SUM('DTOC Backsheet'!$N257:$Q257)</f>
        <v>21040</v>
      </c>
      <c r="K75" s="113">
        <f>VLOOKUP($E75,'Population 18+ (2014)'!$D$11:$H$187,K$10,0)</f>
        <v>627286.51700000011</v>
      </c>
      <c r="L75" s="104">
        <f t="shared" si="1"/>
        <v>3354.1291626390871</v>
      </c>
      <c r="M75" s="102">
        <f>SUM('DTOC Backsheet'!$N70:$Q70)</f>
        <v>46481</v>
      </c>
      <c r="N75" s="113">
        <f>VLOOKUP($E75,'Population 18+ (2014)'!$D$11:$H$187,N$10,0)</f>
        <v>627286.51700000011</v>
      </c>
      <c r="O75" s="104">
        <f t="shared" si="2"/>
        <v>7409.8515973682233</v>
      </c>
      <c r="P75" s="84">
        <f t="shared" si="3"/>
        <v>-2378.9682320201782</v>
      </c>
      <c r="Q75" s="85">
        <f t="shared" si="4"/>
        <v>-0.47287286531151712</v>
      </c>
      <c r="R75" s="84">
        <f t="shared" si="5"/>
        <v>-4055.7224347291362</v>
      </c>
      <c r="S75" s="85">
        <f t="shared" si="6"/>
        <v>-1.2091730038022814</v>
      </c>
    </row>
    <row r="76" spans="2:19" s="40" customFormat="1" ht="16.5" customHeight="1">
      <c r="B76" s="63" t="s">
        <v>20</v>
      </c>
      <c r="C76" s="64" t="s">
        <v>32</v>
      </c>
      <c r="D76" s="66" t="s">
        <v>46</v>
      </c>
      <c r="E76" s="78" t="s">
        <v>141</v>
      </c>
      <c r="F76" s="79" t="s">
        <v>142</v>
      </c>
      <c r="G76" s="102">
        <f>SUM('DTOC Backsheet'!$J71:$M71)</f>
        <v>5390</v>
      </c>
      <c r="H76" s="103">
        <f>VLOOKUP($E76,'Population 18+ (2014)'!$D$11:$H$187,H$10,0)</f>
        <v>239027</v>
      </c>
      <c r="I76" s="104">
        <f t="shared" si="0"/>
        <v>2254.9753793504501</v>
      </c>
      <c r="J76" s="102">
        <f>SUM('DTOC Backsheet'!$N258:$Q258)</f>
        <v>4834</v>
      </c>
      <c r="K76" s="113">
        <f>VLOOKUP($E76,'Population 18+ (2014)'!$D$11:$H$187,K$10,0)</f>
        <v>239478.72999999995</v>
      </c>
      <c r="L76" s="104">
        <f t="shared" si="1"/>
        <v>2018.5508750610131</v>
      </c>
      <c r="M76" s="102">
        <f>SUM('DTOC Backsheet'!$N71:$Q71)</f>
        <v>5288</v>
      </c>
      <c r="N76" s="113">
        <f>VLOOKUP($E76,'Population 18+ (2014)'!$D$11:$H$187,N$10,0)</f>
        <v>239478.72999999995</v>
      </c>
      <c r="O76" s="104">
        <f t="shared" si="2"/>
        <v>2208.1292981635579</v>
      </c>
      <c r="P76" s="84">
        <f t="shared" si="3"/>
        <v>46.846081186892206</v>
      </c>
      <c r="Q76" s="85">
        <f t="shared" si="4"/>
        <v>2.0774542203820561E-2</v>
      </c>
      <c r="R76" s="84">
        <f t="shared" si="5"/>
        <v>-189.57842310254478</v>
      </c>
      <c r="S76" s="85">
        <f t="shared" si="6"/>
        <v>-9.3918080264791218E-2</v>
      </c>
    </row>
    <row r="77" spans="2:19" s="40" customFormat="1" ht="16.5" customHeight="1">
      <c r="B77" s="63" t="s">
        <v>26</v>
      </c>
      <c r="C77" s="64" t="s">
        <v>44</v>
      </c>
      <c r="D77" s="66" t="s">
        <v>68</v>
      </c>
      <c r="E77" s="78" t="s">
        <v>143</v>
      </c>
      <c r="F77" s="79" t="s">
        <v>144</v>
      </c>
      <c r="G77" s="102">
        <f>SUM('DTOC Backsheet'!$J72:$M72)</f>
        <v>24066</v>
      </c>
      <c r="H77" s="103">
        <f>VLOOKUP($E77,'Population 18+ (2014)'!$D$11:$H$187,H$10,0)</f>
        <v>341035</v>
      </c>
      <c r="I77" s="104">
        <f t="shared" si="0"/>
        <v>7056.7537056313868</v>
      </c>
      <c r="J77" s="102">
        <f>SUM('DTOC Backsheet'!$N259:$Q259)</f>
        <v>15900</v>
      </c>
      <c r="K77" s="113">
        <f>VLOOKUP($E77,'Population 18+ (2014)'!$D$11:$H$187,K$10,0)</f>
        <v>342395.90900000004</v>
      </c>
      <c r="L77" s="104">
        <f t="shared" si="1"/>
        <v>4643.7470723401657</v>
      </c>
      <c r="M77" s="102">
        <f>SUM('DTOC Backsheet'!$N72:$Q72)</f>
        <v>27376</v>
      </c>
      <c r="N77" s="113">
        <f>VLOOKUP($E77,'Population 18+ (2014)'!$D$11:$H$187,N$10,0)</f>
        <v>342395.90900000004</v>
      </c>
      <c r="O77" s="104">
        <f t="shared" si="2"/>
        <v>7995.4226322254326</v>
      </c>
      <c r="P77" s="84">
        <f t="shared" si="3"/>
        <v>-938.66892659404584</v>
      </c>
      <c r="Q77" s="85">
        <f t="shared" si="4"/>
        <v>-0.13301710187858407</v>
      </c>
      <c r="R77" s="84">
        <f t="shared" si="5"/>
        <v>-3351.6755598852669</v>
      </c>
      <c r="S77" s="85">
        <f t="shared" si="6"/>
        <v>-0.72176100628930817</v>
      </c>
    </row>
    <row r="78" spans="2:19" s="40" customFormat="1" ht="16.5" customHeight="1">
      <c r="B78" s="63" t="s">
        <v>22</v>
      </c>
      <c r="C78" s="64" t="s">
        <v>36</v>
      </c>
      <c r="D78" s="66" t="s">
        <v>56</v>
      </c>
      <c r="E78" s="78" t="s">
        <v>145</v>
      </c>
      <c r="F78" s="79" t="s">
        <v>146</v>
      </c>
      <c r="G78" s="102">
        <f>SUM('DTOC Backsheet'!$J73:$M73)</f>
        <v>10767</v>
      </c>
      <c r="H78" s="103">
        <f>VLOOKUP($E78,'Population 18+ (2014)'!$D$11:$H$187,H$10,0)</f>
        <v>247916</v>
      </c>
      <c r="I78" s="104">
        <f t="shared" si="0"/>
        <v>4343.0032753029254</v>
      </c>
      <c r="J78" s="102">
        <f>SUM('DTOC Backsheet'!$N260:$Q260)</f>
        <v>6476</v>
      </c>
      <c r="K78" s="113">
        <f>VLOOKUP($E78,'Population 18+ (2014)'!$D$11:$H$187,K$10,0)</f>
        <v>248431.97199999995</v>
      </c>
      <c r="L78" s="104">
        <f t="shared" si="1"/>
        <v>2606.7498268701106</v>
      </c>
      <c r="M78" s="102">
        <f>SUM('DTOC Backsheet'!$N73:$Q73)</f>
        <v>9694</v>
      </c>
      <c r="N78" s="113">
        <f>VLOOKUP($E78,'Population 18+ (2014)'!$D$11:$H$187,N$10,0)</f>
        <v>248431.97199999995</v>
      </c>
      <c r="O78" s="104">
        <f t="shared" si="2"/>
        <v>3902.0742467076666</v>
      </c>
      <c r="P78" s="84">
        <f t="shared" si="3"/>
        <v>440.92902859525884</v>
      </c>
      <c r="Q78" s="85">
        <f t="shared" si="4"/>
        <v>0.10152629428180755</v>
      </c>
      <c r="R78" s="84">
        <f t="shared" si="5"/>
        <v>-1295.324419837556</v>
      </c>
      <c r="S78" s="85">
        <f t="shared" si="6"/>
        <v>-0.49691167387276075</v>
      </c>
    </row>
    <row r="79" spans="2:19" s="40" customFormat="1" ht="16.5" customHeight="1">
      <c r="B79" s="63" t="s">
        <v>24</v>
      </c>
      <c r="C79" s="64" t="s">
        <v>40</v>
      </c>
      <c r="D79" s="66" t="s">
        <v>70</v>
      </c>
      <c r="E79" s="78" t="s">
        <v>147</v>
      </c>
      <c r="F79" s="79" t="s">
        <v>148</v>
      </c>
      <c r="G79" s="102">
        <f>SUM('DTOC Backsheet'!$J74:$M74)</f>
        <v>11360</v>
      </c>
      <c r="H79" s="103">
        <f>VLOOKUP($E79,'Population 18+ (2014)'!$D$11:$H$187,H$10,0)</f>
        <v>261862</v>
      </c>
      <c r="I79" s="104">
        <f t="shared" ref="I79:I142" si="7">(G79/H79)*100000</f>
        <v>4338.1628491342772</v>
      </c>
      <c r="J79" s="102">
        <f>SUM('DTOC Backsheet'!$N261:$Q261)</f>
        <v>10068</v>
      </c>
      <c r="K79" s="113">
        <f>VLOOKUP($E79,'Population 18+ (2014)'!$D$11:$H$187,K$10,0)</f>
        <v>264930.69200000004</v>
      </c>
      <c r="L79" s="104">
        <f t="shared" ref="L79:L142" si="8">(J79/K79)*100000</f>
        <v>3800.239196144174</v>
      </c>
      <c r="M79" s="102">
        <f>SUM('DTOC Backsheet'!$N74:$Q74)</f>
        <v>10749</v>
      </c>
      <c r="N79" s="113">
        <f>VLOOKUP($E79,'Population 18+ (2014)'!$D$11:$H$187,N$10,0)</f>
        <v>264930.69200000004</v>
      </c>
      <c r="O79" s="104">
        <f t="shared" ref="O79:O142" si="9">(M79/N79)*100000</f>
        <v>4057.2875565508275</v>
      </c>
      <c r="P79" s="84">
        <f t="shared" ref="P79:P142" si="10">I79-O79</f>
        <v>280.87529258344966</v>
      </c>
      <c r="Q79" s="85">
        <f t="shared" ref="Q79:Q142" si="11">IFERROR(P79/I79,"")</f>
        <v>6.4745216431766978E-2</v>
      </c>
      <c r="R79" s="84">
        <f t="shared" ref="R79:R142" si="12">L79-O79</f>
        <v>-257.0483604066535</v>
      </c>
      <c r="S79" s="85">
        <f t="shared" ref="S79:S142" si="13">IFERROR(R79/L79,"")</f>
        <v>-6.7640047675804657E-2</v>
      </c>
    </row>
    <row r="80" spans="2:19" s="40" customFormat="1" ht="16.5" customHeight="1">
      <c r="B80" s="63" t="s">
        <v>20</v>
      </c>
      <c r="C80" s="64" t="s">
        <v>32</v>
      </c>
      <c r="D80" s="66" t="s">
        <v>46</v>
      </c>
      <c r="E80" s="78" t="s">
        <v>149</v>
      </c>
      <c r="F80" s="79" t="s">
        <v>150</v>
      </c>
      <c r="G80" s="102">
        <f>SUM('DTOC Backsheet'!$J75:$M75)</f>
        <v>6083</v>
      </c>
      <c r="H80" s="103">
        <f>VLOOKUP($E80,'Population 18+ (2014)'!$D$11:$H$187,H$10,0)</f>
        <v>273974</v>
      </c>
      <c r="I80" s="104">
        <f t="shared" si="7"/>
        <v>2220.2836765532497</v>
      </c>
      <c r="J80" s="102">
        <f>SUM('DTOC Backsheet'!$N262:$Q262)</f>
        <v>5943.5566687539131</v>
      </c>
      <c r="K80" s="113">
        <f>VLOOKUP($E80,'Population 18+ (2014)'!$D$11:$H$187,K$10,0)</f>
        <v>275143.908</v>
      </c>
      <c r="L80" s="104">
        <f t="shared" si="8"/>
        <v>2160.1629169103439</v>
      </c>
      <c r="M80" s="102">
        <f>SUM('DTOC Backsheet'!$N75:$Q75)</f>
        <v>5621</v>
      </c>
      <c r="N80" s="113">
        <f>VLOOKUP($E80,'Population 18+ (2014)'!$D$11:$H$187,N$10,0)</f>
        <v>275143.908</v>
      </c>
      <c r="O80" s="104">
        <f t="shared" si="9"/>
        <v>2042.930930529634</v>
      </c>
      <c r="P80" s="84">
        <f t="shared" si="10"/>
        <v>177.35274602361574</v>
      </c>
      <c r="Q80" s="85">
        <f t="shared" si="11"/>
        <v>7.9878417292576193E-2</v>
      </c>
      <c r="R80" s="84">
        <f t="shared" si="12"/>
        <v>117.23198638070994</v>
      </c>
      <c r="S80" s="85">
        <f t="shared" si="13"/>
        <v>5.4269974483399382E-2</v>
      </c>
    </row>
    <row r="81" spans="2:19" s="40" customFormat="1" ht="16.5" customHeight="1">
      <c r="B81" s="63" t="s">
        <v>26</v>
      </c>
      <c r="C81" s="64" t="s">
        <v>42</v>
      </c>
      <c r="D81" s="66" t="s">
        <v>64</v>
      </c>
      <c r="E81" s="78" t="s">
        <v>151</v>
      </c>
      <c r="F81" s="79" t="s">
        <v>152</v>
      </c>
      <c r="G81" s="102">
        <f>SUM('DTOC Backsheet'!$J76:$M76)</f>
        <v>21681</v>
      </c>
      <c r="H81" s="103">
        <f>VLOOKUP($E81,'Population 18+ (2014)'!$D$11:$H$187,H$10,0)</f>
        <v>434374</v>
      </c>
      <c r="I81" s="104">
        <f t="shared" si="7"/>
        <v>4991.3208433285599</v>
      </c>
      <c r="J81" s="102">
        <f>SUM('DTOC Backsheet'!$N263:$Q263)</f>
        <v>17918</v>
      </c>
      <c r="K81" s="113">
        <f>VLOOKUP($E81,'Population 18+ (2014)'!$D$11:$H$187,K$10,0)</f>
        <v>438005.11200000002</v>
      </c>
      <c r="L81" s="104">
        <f t="shared" si="8"/>
        <v>4090.8198349977247</v>
      </c>
      <c r="M81" s="102">
        <f>SUM('DTOC Backsheet'!$N76:$Q76)</f>
        <v>29859</v>
      </c>
      <c r="N81" s="113">
        <f>VLOOKUP($E81,'Population 18+ (2014)'!$D$11:$H$187,N$10,0)</f>
        <v>438005.11200000002</v>
      </c>
      <c r="O81" s="104">
        <f t="shared" si="9"/>
        <v>6817.0437243663946</v>
      </c>
      <c r="P81" s="84">
        <f t="shared" si="10"/>
        <v>-1825.7228810378347</v>
      </c>
      <c r="Q81" s="85">
        <f t="shared" si="11"/>
        <v>-0.36577950773853996</v>
      </c>
      <c r="R81" s="84">
        <f t="shared" si="12"/>
        <v>-2726.2238893686699</v>
      </c>
      <c r="S81" s="85">
        <f t="shared" si="13"/>
        <v>-0.6664248241991293</v>
      </c>
    </row>
    <row r="82" spans="2:19" s="40" customFormat="1" ht="16.5" customHeight="1">
      <c r="B82" s="63" t="s">
        <v>24</v>
      </c>
      <c r="C82" s="64" t="s">
        <v>40</v>
      </c>
      <c r="D82" s="66" t="s">
        <v>70</v>
      </c>
      <c r="E82" s="78" t="s">
        <v>153</v>
      </c>
      <c r="F82" s="79" t="s">
        <v>154</v>
      </c>
      <c r="G82" s="102">
        <f>SUM('DTOC Backsheet'!$J77:$M77)</f>
        <v>4914</v>
      </c>
      <c r="H82" s="103">
        <f>VLOOKUP($E82,'Population 18+ (2014)'!$D$11:$H$187,H$10,0)</f>
        <v>242575</v>
      </c>
      <c r="I82" s="104">
        <f t="shared" si="7"/>
        <v>2025.7652272493042</v>
      </c>
      <c r="J82" s="102">
        <f>SUM('DTOC Backsheet'!$N264:$Q264)</f>
        <v>4565.91</v>
      </c>
      <c r="K82" s="113">
        <f>VLOOKUP($E82,'Population 18+ (2014)'!$D$11:$H$187,K$10,0)</f>
        <v>246562.56699999998</v>
      </c>
      <c r="L82" s="104">
        <f t="shared" si="8"/>
        <v>1851.8261127610667</v>
      </c>
      <c r="M82" s="102">
        <f>SUM('DTOC Backsheet'!$N77:$Q77)</f>
        <v>5819</v>
      </c>
      <c r="N82" s="113">
        <f>VLOOKUP($E82,'Population 18+ (2014)'!$D$11:$H$187,N$10,0)</f>
        <v>246562.56699999998</v>
      </c>
      <c r="O82" s="104">
        <f t="shared" si="9"/>
        <v>2360.0500557734704</v>
      </c>
      <c r="P82" s="84">
        <f t="shared" si="10"/>
        <v>-334.28482852416619</v>
      </c>
      <c r="Q82" s="85">
        <f t="shared" si="11"/>
        <v>-0.16501656955484253</v>
      </c>
      <c r="R82" s="84">
        <f t="shared" si="12"/>
        <v>-508.22394301240365</v>
      </c>
      <c r="S82" s="85">
        <f t="shared" si="13"/>
        <v>-0.2744447437641126</v>
      </c>
    </row>
    <row r="83" spans="2:19" s="40" customFormat="1" ht="16.5" customHeight="1">
      <c r="B83" s="63" t="s">
        <v>22</v>
      </c>
      <c r="C83" s="64" t="s">
        <v>38</v>
      </c>
      <c r="D83" s="66" t="s">
        <v>60</v>
      </c>
      <c r="E83" s="78" t="s">
        <v>155</v>
      </c>
      <c r="F83" s="79" t="s">
        <v>156</v>
      </c>
      <c r="G83" s="102">
        <f>SUM('DTOC Backsheet'!$J78:$M78)</f>
        <v>40292</v>
      </c>
      <c r="H83" s="103">
        <f>VLOOKUP($E83,'Population 18+ (2014)'!$D$11:$H$187,H$10,0)</f>
        <v>1131693</v>
      </c>
      <c r="I83" s="104">
        <f t="shared" si="7"/>
        <v>3560.3295239963486</v>
      </c>
      <c r="J83" s="102">
        <f>SUM('DTOC Backsheet'!$N265:$Q265)</f>
        <v>35783.838693210819</v>
      </c>
      <c r="K83" s="113">
        <f>VLOOKUP($E83,'Population 18+ (2014)'!$D$11:$H$187,K$10,0)</f>
        <v>1140820.699</v>
      </c>
      <c r="L83" s="104">
        <f t="shared" si="8"/>
        <v>3136.6750905359245</v>
      </c>
      <c r="M83" s="102">
        <f>SUM('DTOC Backsheet'!$N78:$Q78)</f>
        <v>37855</v>
      </c>
      <c r="N83" s="113">
        <f>VLOOKUP($E83,'Population 18+ (2014)'!$D$11:$H$187,N$10,0)</f>
        <v>1140820.699</v>
      </c>
      <c r="O83" s="104">
        <f t="shared" si="9"/>
        <v>3318.2252069218462</v>
      </c>
      <c r="P83" s="84">
        <f t="shared" si="10"/>
        <v>242.10431707450243</v>
      </c>
      <c r="Q83" s="85">
        <f t="shared" si="11"/>
        <v>6.8000536310680759E-2</v>
      </c>
      <c r="R83" s="84">
        <f t="shared" si="12"/>
        <v>-181.55011638592168</v>
      </c>
      <c r="S83" s="85">
        <f t="shared" si="13"/>
        <v>-5.7879796646359852E-2</v>
      </c>
    </row>
    <row r="84" spans="2:19" s="40" customFormat="1" ht="16.5" customHeight="1">
      <c r="B84" s="63" t="s">
        <v>20</v>
      </c>
      <c r="C84" s="64" t="s">
        <v>28</v>
      </c>
      <c r="D84" s="66" t="s">
        <v>50</v>
      </c>
      <c r="E84" s="78" t="s">
        <v>157</v>
      </c>
      <c r="F84" s="79" t="s">
        <v>158</v>
      </c>
      <c r="G84" s="102">
        <f>SUM('DTOC Backsheet'!$J79:$M79)</f>
        <v>4067</v>
      </c>
      <c r="H84" s="103">
        <f>VLOOKUP($E84,'Population 18+ (2014)'!$D$11:$H$187,H$10,0)</f>
        <v>160368</v>
      </c>
      <c r="I84" s="104">
        <f t="shared" si="7"/>
        <v>2536.0421031627257</v>
      </c>
      <c r="J84" s="102">
        <f>SUM('DTOC Backsheet'!$N266:$Q266)</f>
        <v>3330</v>
      </c>
      <c r="K84" s="113">
        <f>VLOOKUP($E84,'Population 18+ (2014)'!$D$11:$H$187,K$10,0)</f>
        <v>160800.00800000009</v>
      </c>
      <c r="L84" s="104">
        <f t="shared" si="8"/>
        <v>2070.8954193584359</v>
      </c>
      <c r="M84" s="102">
        <f>SUM('DTOC Backsheet'!$N79:$Q79)</f>
        <v>4146</v>
      </c>
      <c r="N84" s="113">
        <f>VLOOKUP($E84,'Population 18+ (2014)'!$D$11:$H$187,N$10,0)</f>
        <v>160800.00800000009</v>
      </c>
      <c r="O84" s="104">
        <f t="shared" si="9"/>
        <v>2578.3580806787008</v>
      </c>
      <c r="P84" s="84">
        <f t="shared" si="10"/>
        <v>-42.315977515975192</v>
      </c>
      <c r="Q84" s="85">
        <f t="shared" si="11"/>
        <v>-1.6685833986432037E-2</v>
      </c>
      <c r="R84" s="84">
        <f t="shared" si="12"/>
        <v>-507.46266132026494</v>
      </c>
      <c r="S84" s="85">
        <f t="shared" si="13"/>
        <v>-0.24504504504504485</v>
      </c>
    </row>
    <row r="85" spans="2:19" s="40" customFormat="1" ht="16.5" customHeight="1">
      <c r="B85" s="63" t="s">
        <v>26</v>
      </c>
      <c r="C85" s="64" t="s">
        <v>44</v>
      </c>
      <c r="D85" s="66" t="s">
        <v>66</v>
      </c>
      <c r="E85" s="78" t="s">
        <v>159</v>
      </c>
      <c r="F85" s="79" t="s">
        <v>160</v>
      </c>
      <c r="G85" s="102">
        <f>SUM('DTOC Backsheet'!$J80:$M80)</f>
        <v>10485</v>
      </c>
      <c r="H85" s="103">
        <f>VLOOKUP($E85,'Population 18+ (2014)'!$D$11:$H$187,H$10,0)</f>
        <v>487526</v>
      </c>
      <c r="I85" s="104">
        <f t="shared" si="7"/>
        <v>2150.6545291943407</v>
      </c>
      <c r="J85" s="102">
        <f>SUM('DTOC Backsheet'!$N267:$Q267)</f>
        <v>10125</v>
      </c>
      <c r="K85" s="113">
        <f>VLOOKUP($E85,'Population 18+ (2014)'!$D$11:$H$187,K$10,0)</f>
        <v>491640.201</v>
      </c>
      <c r="L85" s="104">
        <f t="shared" si="8"/>
        <v>2059.4328900292676</v>
      </c>
      <c r="M85" s="102">
        <f>SUM('DTOC Backsheet'!$N80:$Q80)</f>
        <v>12553</v>
      </c>
      <c r="N85" s="113">
        <f>VLOOKUP($E85,'Population 18+ (2014)'!$D$11:$H$187,N$10,0)</f>
        <v>491640.201</v>
      </c>
      <c r="O85" s="104">
        <f t="shared" si="9"/>
        <v>2553.2899820777675</v>
      </c>
      <c r="P85" s="84">
        <f t="shared" si="10"/>
        <v>-402.63545288342675</v>
      </c>
      <c r="Q85" s="85">
        <f t="shared" si="11"/>
        <v>-0.18721530930133093</v>
      </c>
      <c r="R85" s="84">
        <f t="shared" si="12"/>
        <v>-493.85709204849991</v>
      </c>
      <c r="S85" s="85">
        <f t="shared" si="13"/>
        <v>-0.23980246913580247</v>
      </c>
    </row>
    <row r="86" spans="2:19" s="40" customFormat="1" ht="16.5" customHeight="1">
      <c r="B86" s="63" t="s">
        <v>24</v>
      </c>
      <c r="C86" s="64" t="s">
        <v>40</v>
      </c>
      <c r="D86" s="66" t="s">
        <v>70</v>
      </c>
      <c r="E86" s="78" t="s">
        <v>161</v>
      </c>
      <c r="F86" s="79" t="s">
        <v>162</v>
      </c>
      <c r="G86" s="102">
        <f>SUM('DTOC Backsheet'!$J81:$M81)</f>
        <v>3637</v>
      </c>
      <c r="H86" s="103">
        <f>VLOOKUP($E86,'Population 18+ (2014)'!$D$11:$H$187,H$10,0)</f>
        <v>204002</v>
      </c>
      <c r="I86" s="104">
        <f t="shared" si="7"/>
        <v>1782.8256585719748</v>
      </c>
      <c r="J86" s="102">
        <f>SUM('DTOC Backsheet'!$N268:$Q268)</f>
        <v>3860</v>
      </c>
      <c r="K86" s="113">
        <f>VLOOKUP($E86,'Population 18+ (2014)'!$D$11:$H$187,K$10,0)</f>
        <v>208184.54700000002</v>
      </c>
      <c r="L86" s="104">
        <f t="shared" si="8"/>
        <v>1854.1241680152175</v>
      </c>
      <c r="M86" s="102">
        <f>SUM('DTOC Backsheet'!$N81:$Q81)</f>
        <v>2809</v>
      </c>
      <c r="N86" s="113">
        <f>VLOOKUP($E86,'Population 18+ (2014)'!$D$11:$H$187,N$10,0)</f>
        <v>208184.54700000002</v>
      </c>
      <c r="O86" s="104">
        <f t="shared" si="9"/>
        <v>1349.2836238224731</v>
      </c>
      <c r="P86" s="84">
        <f t="shared" si="10"/>
        <v>433.54203474950168</v>
      </c>
      <c r="Q86" s="85">
        <f t="shared" si="11"/>
        <v>0.24317691001640868</v>
      </c>
      <c r="R86" s="84">
        <f t="shared" si="12"/>
        <v>504.84054419274435</v>
      </c>
      <c r="S86" s="85">
        <f t="shared" si="13"/>
        <v>0.27227979274611391</v>
      </c>
    </row>
    <row r="87" spans="2:19" s="40" customFormat="1" ht="16.5" customHeight="1">
      <c r="B87" s="63" t="s">
        <v>24</v>
      </c>
      <c r="C87" s="64" t="s">
        <v>40</v>
      </c>
      <c r="D87" s="66" t="s">
        <v>70</v>
      </c>
      <c r="E87" s="78" t="s">
        <v>163</v>
      </c>
      <c r="F87" s="79" t="s">
        <v>164</v>
      </c>
      <c r="G87" s="102">
        <f>SUM('DTOC Backsheet'!$J82:$M82)</f>
        <v>7005</v>
      </c>
      <c r="H87" s="103">
        <f>VLOOKUP($E87,'Population 18+ (2014)'!$D$11:$H$187,H$10,0)</f>
        <v>203167</v>
      </c>
      <c r="I87" s="104">
        <f t="shared" si="7"/>
        <v>3447.9024644750375</v>
      </c>
      <c r="J87" s="102">
        <f>SUM('DTOC Backsheet'!$N269:$Q269)</f>
        <v>5876.7913549459681</v>
      </c>
      <c r="K87" s="113">
        <f>VLOOKUP($E87,'Population 18+ (2014)'!$D$11:$H$187,K$10,0)</f>
        <v>207688.90100000001</v>
      </c>
      <c r="L87" s="104">
        <f t="shared" si="8"/>
        <v>2829.6126209199633</v>
      </c>
      <c r="M87" s="102">
        <f>SUM('DTOC Backsheet'!$N82:$Q82)</f>
        <v>8208</v>
      </c>
      <c r="N87" s="113">
        <f>VLOOKUP($E87,'Population 18+ (2014)'!$D$11:$H$187,N$10,0)</f>
        <v>207688.90100000001</v>
      </c>
      <c r="O87" s="104">
        <f t="shared" si="9"/>
        <v>3952.064824109209</v>
      </c>
      <c r="P87" s="84">
        <f t="shared" si="10"/>
        <v>-504.16235963417148</v>
      </c>
      <c r="Q87" s="85">
        <f t="shared" si="11"/>
        <v>-0.14622291808678906</v>
      </c>
      <c r="R87" s="84">
        <f t="shared" si="12"/>
        <v>-1122.4522031892457</v>
      </c>
      <c r="S87" s="85">
        <f t="shared" si="13"/>
        <v>-0.39668051905434115</v>
      </c>
    </row>
    <row r="88" spans="2:19" s="40" customFormat="1" ht="16.5" customHeight="1">
      <c r="B88" s="63" t="s">
        <v>20</v>
      </c>
      <c r="C88" s="64" t="s">
        <v>30</v>
      </c>
      <c r="D88" s="66" t="s">
        <v>52</v>
      </c>
      <c r="E88" s="78" t="s">
        <v>165</v>
      </c>
      <c r="F88" s="79" t="s">
        <v>166</v>
      </c>
      <c r="G88" s="102">
        <f>SUM('DTOC Backsheet'!$J83:$M83)</f>
        <v>2859</v>
      </c>
      <c r="H88" s="103">
        <f>VLOOKUP($E88,'Population 18+ (2014)'!$D$11:$H$187,H$10,0)</f>
        <v>98125</v>
      </c>
      <c r="I88" s="104">
        <f t="shared" si="7"/>
        <v>2913.6305732484079</v>
      </c>
      <c r="J88" s="102">
        <f>SUM('DTOC Backsheet'!$N270:$Q270)</f>
        <v>2235</v>
      </c>
      <c r="K88" s="113">
        <f>VLOOKUP($E88,'Population 18+ (2014)'!$D$11:$H$187,K$10,0)</f>
        <v>98325.304999999993</v>
      </c>
      <c r="L88" s="104">
        <f t="shared" si="8"/>
        <v>2273.0669383634254</v>
      </c>
      <c r="M88" s="102">
        <f>SUM('DTOC Backsheet'!$N83:$Q83)</f>
        <v>2726</v>
      </c>
      <c r="N88" s="113">
        <f>VLOOKUP($E88,'Population 18+ (2014)'!$D$11:$H$187,N$10,0)</f>
        <v>98325.304999999993</v>
      </c>
      <c r="O88" s="104">
        <f t="shared" si="9"/>
        <v>2772.429742272348</v>
      </c>
      <c r="P88" s="84">
        <f t="shared" si="10"/>
        <v>141.20083097605993</v>
      </c>
      <c r="Q88" s="85">
        <f t="shared" si="11"/>
        <v>4.8462159984350751E-2</v>
      </c>
      <c r="R88" s="84">
        <f t="shared" si="12"/>
        <v>-499.36280390892261</v>
      </c>
      <c r="S88" s="85">
        <f t="shared" si="13"/>
        <v>-0.21968680089485462</v>
      </c>
    </row>
    <row r="89" spans="2:19" s="40" customFormat="1" ht="16.5" customHeight="1">
      <c r="B89" s="63" t="s">
        <v>24</v>
      </c>
      <c r="C89" s="64" t="s">
        <v>40</v>
      </c>
      <c r="D89" s="66" t="s">
        <v>70</v>
      </c>
      <c r="E89" s="78" t="s">
        <v>167</v>
      </c>
      <c r="F89" s="79" t="s">
        <v>168</v>
      </c>
      <c r="G89" s="102">
        <f>SUM('DTOC Backsheet'!$J84:$M84)</f>
        <v>2853</v>
      </c>
      <c r="H89" s="103">
        <f>VLOOKUP($E89,'Population 18+ (2014)'!$D$11:$H$187,H$10,0)</f>
        <v>144588</v>
      </c>
      <c r="I89" s="104">
        <f t="shared" si="7"/>
        <v>1973.1927960826622</v>
      </c>
      <c r="J89" s="102">
        <f>SUM('DTOC Backsheet'!$N271:$Q271)</f>
        <v>2766.5511907237842</v>
      </c>
      <c r="K89" s="113">
        <f>VLOOKUP($E89,'Population 18+ (2014)'!$D$11:$H$187,K$10,0)</f>
        <v>146302.20099999994</v>
      </c>
      <c r="L89" s="104">
        <f t="shared" si="8"/>
        <v>1890.9839850760584</v>
      </c>
      <c r="M89" s="102">
        <f>SUM('DTOC Backsheet'!$N84:$Q84)</f>
        <v>5005</v>
      </c>
      <c r="N89" s="113">
        <f>VLOOKUP($E89,'Population 18+ (2014)'!$D$11:$H$187,N$10,0)</f>
        <v>146302.20099999994</v>
      </c>
      <c r="O89" s="104">
        <f t="shared" si="9"/>
        <v>3421.0011645689474</v>
      </c>
      <c r="P89" s="84">
        <f t="shared" si="10"/>
        <v>-1447.8083684862852</v>
      </c>
      <c r="Q89" s="85">
        <f t="shared" si="11"/>
        <v>-0.73373892878617253</v>
      </c>
      <c r="R89" s="84">
        <f t="shared" si="12"/>
        <v>-1530.017179492889</v>
      </c>
      <c r="S89" s="85">
        <f t="shared" si="13"/>
        <v>-0.80911165380988104</v>
      </c>
    </row>
    <row r="90" spans="2:19" s="40" customFormat="1" ht="16.5" customHeight="1">
      <c r="B90" s="63" t="s">
        <v>26</v>
      </c>
      <c r="C90" s="64" t="s">
        <v>42</v>
      </c>
      <c r="D90" s="66" t="s">
        <v>68</v>
      </c>
      <c r="E90" s="78" t="s">
        <v>169</v>
      </c>
      <c r="F90" s="79" t="s">
        <v>170</v>
      </c>
      <c r="G90" s="102">
        <f>SUM('DTOC Backsheet'!$J85:$M85)</f>
        <v>40639</v>
      </c>
      <c r="H90" s="103">
        <f>VLOOKUP($E90,'Population 18+ (2014)'!$D$11:$H$187,H$10,0)</f>
        <v>1064677</v>
      </c>
      <c r="I90" s="104">
        <f t="shared" si="7"/>
        <v>3817.0261966774901</v>
      </c>
      <c r="J90" s="102">
        <f>SUM('DTOC Backsheet'!$N272:$Q272)</f>
        <v>28948.000000000004</v>
      </c>
      <c r="K90" s="113">
        <f>VLOOKUP($E90,'Population 18+ (2014)'!$D$11:$H$187,K$10,0)</f>
        <v>1072029.5009999999</v>
      </c>
      <c r="L90" s="104">
        <f t="shared" si="8"/>
        <v>2700.2988232130756</v>
      </c>
      <c r="M90" s="102">
        <f>SUM('DTOC Backsheet'!$N85:$Q85)</f>
        <v>66564</v>
      </c>
      <c r="N90" s="113">
        <f>VLOOKUP($E90,'Population 18+ (2014)'!$D$11:$H$187,N$10,0)</f>
        <v>1072029.5009999999</v>
      </c>
      <c r="O90" s="104">
        <f t="shared" si="9"/>
        <v>6209.1574847435104</v>
      </c>
      <c r="P90" s="84">
        <f t="shared" si="10"/>
        <v>-2392.1312880660203</v>
      </c>
      <c r="Q90" s="85">
        <f t="shared" si="11"/>
        <v>-0.62670025428388154</v>
      </c>
      <c r="R90" s="84">
        <f t="shared" si="12"/>
        <v>-3508.8586615304348</v>
      </c>
      <c r="S90" s="85">
        <f t="shared" si="13"/>
        <v>-1.2994334669061762</v>
      </c>
    </row>
    <row r="91" spans="2:19" s="40" customFormat="1" ht="16.5" customHeight="1">
      <c r="B91" s="63" t="s">
        <v>24</v>
      </c>
      <c r="C91" s="64" t="s">
        <v>40</v>
      </c>
      <c r="D91" s="66" t="s">
        <v>70</v>
      </c>
      <c r="E91" s="78" t="s">
        <v>171</v>
      </c>
      <c r="F91" s="79" t="s">
        <v>172</v>
      </c>
      <c r="G91" s="102">
        <f>SUM('DTOC Backsheet'!$J86:$M86)</f>
        <v>6355</v>
      </c>
      <c r="H91" s="103">
        <f>VLOOKUP($E91,'Population 18+ (2014)'!$D$11:$H$187,H$10,0)</f>
        <v>207772</v>
      </c>
      <c r="I91" s="104">
        <f t="shared" si="7"/>
        <v>3058.641202856978</v>
      </c>
      <c r="J91" s="102">
        <f>SUM('DTOC Backsheet'!$N273:$Q273)</f>
        <v>6930</v>
      </c>
      <c r="K91" s="113">
        <f>VLOOKUP($E91,'Population 18+ (2014)'!$D$11:$H$187,K$10,0)</f>
        <v>212275.04100000003</v>
      </c>
      <c r="L91" s="104">
        <f t="shared" si="8"/>
        <v>3264.6325104231164</v>
      </c>
      <c r="M91" s="102">
        <f>SUM('DTOC Backsheet'!$N86:$Q86)</f>
        <v>7061</v>
      </c>
      <c r="N91" s="113">
        <f>VLOOKUP($E91,'Population 18+ (2014)'!$D$11:$H$187,N$10,0)</f>
        <v>212275.04100000003</v>
      </c>
      <c r="O91" s="104">
        <f t="shared" si="9"/>
        <v>3326.3448998697868</v>
      </c>
      <c r="P91" s="84">
        <f t="shared" si="10"/>
        <v>-267.70369701280879</v>
      </c>
      <c r="Q91" s="85">
        <f t="shared" si="11"/>
        <v>-8.752373333712872E-2</v>
      </c>
      <c r="R91" s="84">
        <f t="shared" si="12"/>
        <v>-61.712389446670386</v>
      </c>
      <c r="S91" s="85">
        <f t="shared" si="13"/>
        <v>-1.8903318903318794E-2</v>
      </c>
    </row>
    <row r="92" spans="2:19" s="40" customFormat="1" ht="16.5" customHeight="1">
      <c r="B92" s="63" t="s">
        <v>24</v>
      </c>
      <c r="C92" s="64" t="s">
        <v>40</v>
      </c>
      <c r="D92" s="66" t="s">
        <v>70</v>
      </c>
      <c r="E92" s="78" t="s">
        <v>173</v>
      </c>
      <c r="F92" s="79" t="s">
        <v>174</v>
      </c>
      <c r="G92" s="102">
        <f>SUM('DTOC Backsheet'!$J87:$M87)</f>
        <v>3211</v>
      </c>
      <c r="H92" s="103">
        <f>VLOOKUP($E92,'Population 18+ (2014)'!$D$11:$H$187,H$10,0)</f>
        <v>189369</v>
      </c>
      <c r="I92" s="104">
        <f t="shared" si="7"/>
        <v>1695.631280727046</v>
      </c>
      <c r="J92" s="102">
        <f>SUM('DTOC Backsheet'!$N274:$Q274)</f>
        <v>4272.2558999999992</v>
      </c>
      <c r="K92" s="113">
        <f>VLOOKUP($E92,'Population 18+ (2014)'!$D$11:$H$187,K$10,0)</f>
        <v>191784.01199999999</v>
      </c>
      <c r="L92" s="104">
        <f t="shared" si="8"/>
        <v>2227.6392361632311</v>
      </c>
      <c r="M92" s="102">
        <f>SUM('DTOC Backsheet'!$N87:$Q87)</f>
        <v>5708</v>
      </c>
      <c r="N92" s="113">
        <f>VLOOKUP($E92,'Population 18+ (2014)'!$D$11:$H$187,N$10,0)</f>
        <v>191784.01199999999</v>
      </c>
      <c r="O92" s="104">
        <f t="shared" si="9"/>
        <v>2976.2647785259601</v>
      </c>
      <c r="P92" s="84">
        <f t="shared" si="10"/>
        <v>-1280.633497798914</v>
      </c>
      <c r="Q92" s="85">
        <f t="shared" si="11"/>
        <v>-0.7552547021011603</v>
      </c>
      <c r="R92" s="84">
        <f t="shared" si="12"/>
        <v>-748.62554236272899</v>
      </c>
      <c r="S92" s="85">
        <f t="shared" si="13"/>
        <v>-0.33606228971443436</v>
      </c>
    </row>
    <row r="93" spans="2:19" s="40" customFormat="1" ht="16.5" customHeight="1">
      <c r="B93" s="63" t="s">
        <v>20</v>
      </c>
      <c r="C93" s="64" t="s">
        <v>28</v>
      </c>
      <c r="D93" s="66" t="s">
        <v>50</v>
      </c>
      <c r="E93" s="78" t="s">
        <v>175</v>
      </c>
      <c r="F93" s="79" t="s">
        <v>176</v>
      </c>
      <c r="G93" s="102">
        <f>SUM('DTOC Backsheet'!$J88:$M88)</f>
        <v>2563</v>
      </c>
      <c r="H93" s="103">
        <f>VLOOKUP($E93,'Population 18+ (2014)'!$D$11:$H$187,H$10,0)</f>
        <v>72627</v>
      </c>
      <c r="I93" s="104">
        <f t="shared" si="7"/>
        <v>3528.9905957839374</v>
      </c>
      <c r="J93" s="102">
        <f>SUM('DTOC Backsheet'!$N275:$Q275)</f>
        <v>1900</v>
      </c>
      <c r="K93" s="113">
        <f>VLOOKUP($E93,'Population 18+ (2014)'!$D$11:$H$187,K$10,0)</f>
        <v>72841.755000000005</v>
      </c>
      <c r="L93" s="104">
        <f t="shared" si="8"/>
        <v>2608.3940454207891</v>
      </c>
      <c r="M93" s="102">
        <f>SUM('DTOC Backsheet'!$N88:$Q88)</f>
        <v>2315</v>
      </c>
      <c r="N93" s="113">
        <f>VLOOKUP($E93,'Population 18+ (2014)'!$D$11:$H$187,N$10,0)</f>
        <v>72841.755000000005</v>
      </c>
      <c r="O93" s="104">
        <f t="shared" si="9"/>
        <v>3178.1222184995404</v>
      </c>
      <c r="P93" s="84">
        <f t="shared" si="10"/>
        <v>350.86837728439696</v>
      </c>
      <c r="Q93" s="85">
        <f t="shared" si="11"/>
        <v>9.9424571350112748E-2</v>
      </c>
      <c r="R93" s="84">
        <f t="shared" si="12"/>
        <v>-569.7281730787513</v>
      </c>
      <c r="S93" s="85">
        <f t="shared" si="13"/>
        <v>-0.21842105263157893</v>
      </c>
    </row>
    <row r="94" spans="2:19" s="40" customFormat="1" ht="16.5" customHeight="1">
      <c r="B94" s="63" t="s">
        <v>24</v>
      </c>
      <c r="C94" s="64" t="s">
        <v>40</v>
      </c>
      <c r="D94" s="66" t="s">
        <v>70</v>
      </c>
      <c r="E94" s="78" t="s">
        <v>177</v>
      </c>
      <c r="F94" s="79" t="s">
        <v>178</v>
      </c>
      <c r="G94" s="102">
        <f>SUM('DTOC Backsheet'!$J89:$M89)</f>
        <v>2626</v>
      </c>
      <c r="H94" s="103">
        <f>VLOOKUP($E94,'Population 18+ (2014)'!$D$11:$H$187,H$10,0)</f>
        <v>192716</v>
      </c>
      <c r="I94" s="104">
        <f t="shared" si="7"/>
        <v>1362.6268706282822</v>
      </c>
      <c r="J94" s="102">
        <f>SUM('DTOC Backsheet'!$N276:$Q276)</f>
        <v>3310</v>
      </c>
      <c r="K94" s="113">
        <f>VLOOKUP($E94,'Population 18+ (2014)'!$D$11:$H$187,K$10,0)</f>
        <v>194544.20999999993</v>
      </c>
      <c r="L94" s="104">
        <f t="shared" si="8"/>
        <v>1701.4127534301849</v>
      </c>
      <c r="M94" s="102">
        <f>SUM('DTOC Backsheet'!$N89:$Q89)</f>
        <v>2927</v>
      </c>
      <c r="N94" s="113">
        <f>VLOOKUP($E94,'Population 18+ (2014)'!$D$11:$H$187,N$10,0)</f>
        <v>194544.20999999993</v>
      </c>
      <c r="O94" s="104">
        <f t="shared" si="9"/>
        <v>1504.5423351329762</v>
      </c>
      <c r="P94" s="84">
        <f t="shared" si="10"/>
        <v>-141.915464504694</v>
      </c>
      <c r="Q94" s="85">
        <f t="shared" si="11"/>
        <v>-0.10414844119377992</v>
      </c>
      <c r="R94" s="84">
        <f t="shared" si="12"/>
        <v>196.87041829720874</v>
      </c>
      <c r="S94" s="85">
        <f t="shared" si="13"/>
        <v>0.11570996978851966</v>
      </c>
    </row>
    <row r="95" spans="2:19" s="40" customFormat="1" ht="16.5" customHeight="1">
      <c r="B95" s="63" t="s">
        <v>22</v>
      </c>
      <c r="C95" s="64" t="s">
        <v>36</v>
      </c>
      <c r="D95" s="66" t="s">
        <v>56</v>
      </c>
      <c r="E95" s="78" t="s">
        <v>179</v>
      </c>
      <c r="F95" s="79" t="s">
        <v>180</v>
      </c>
      <c r="G95" s="102">
        <f>SUM('DTOC Backsheet'!$J90:$M90)</f>
        <v>3657</v>
      </c>
      <c r="H95" s="103">
        <f>VLOOKUP($E95,'Population 18+ (2014)'!$D$11:$H$187,H$10,0)</f>
        <v>151119</v>
      </c>
      <c r="I95" s="104">
        <f t="shared" si="7"/>
        <v>2419.9471939332579</v>
      </c>
      <c r="J95" s="102">
        <f>SUM('DTOC Backsheet'!$N277:$Q277)</f>
        <v>2890</v>
      </c>
      <c r="K95" s="113">
        <f>VLOOKUP($E95,'Population 18+ (2014)'!$D$11:$H$187,K$10,0)</f>
        <v>152076.59100000004</v>
      </c>
      <c r="L95" s="104">
        <f t="shared" si="8"/>
        <v>1900.3582214701269</v>
      </c>
      <c r="M95" s="102">
        <f>SUM('DTOC Backsheet'!$N90:$Q90)</f>
        <v>4225</v>
      </c>
      <c r="N95" s="113">
        <f>VLOOKUP($E95,'Population 18+ (2014)'!$D$11:$H$187,N$10,0)</f>
        <v>152076.59100000004</v>
      </c>
      <c r="O95" s="104">
        <f t="shared" si="9"/>
        <v>2778.2053583776078</v>
      </c>
      <c r="P95" s="84">
        <f t="shared" si="10"/>
        <v>-358.25816444434986</v>
      </c>
      <c r="Q95" s="85">
        <f t="shared" si="11"/>
        <v>-0.14804379423753269</v>
      </c>
      <c r="R95" s="84">
        <f t="shared" si="12"/>
        <v>-877.84713690748094</v>
      </c>
      <c r="S95" s="85">
        <f t="shared" si="13"/>
        <v>-0.46193771626297586</v>
      </c>
    </row>
    <row r="96" spans="2:19" s="40" customFormat="1" ht="16.5" customHeight="1">
      <c r="B96" s="63" t="s">
        <v>22</v>
      </c>
      <c r="C96" s="64" t="s">
        <v>38</v>
      </c>
      <c r="D96" s="66" t="s">
        <v>58</v>
      </c>
      <c r="E96" s="78" t="s">
        <v>181</v>
      </c>
      <c r="F96" s="79" t="s">
        <v>182</v>
      </c>
      <c r="G96" s="102">
        <f>SUM('DTOC Backsheet'!$J91:$M91)</f>
        <v>41074</v>
      </c>
      <c r="H96" s="103">
        <f>VLOOKUP($E96,'Population 18+ (2014)'!$D$11:$H$187,H$10,0)</f>
        <v>893020</v>
      </c>
      <c r="I96" s="104">
        <f t="shared" si="7"/>
        <v>4599.4490604913663</v>
      </c>
      <c r="J96" s="102">
        <f>SUM('DTOC Backsheet'!$N278:$Q278)</f>
        <v>40331.197990361936</v>
      </c>
      <c r="K96" s="113">
        <f>VLOOKUP($E96,'Population 18+ (2014)'!$D$11:$H$187,K$10,0)</f>
        <v>901672.92299999995</v>
      </c>
      <c r="L96" s="104">
        <f t="shared" si="8"/>
        <v>4472.9299240986456</v>
      </c>
      <c r="M96" s="102">
        <f>SUM('DTOC Backsheet'!$N91:$Q91)</f>
        <v>48744</v>
      </c>
      <c r="N96" s="113">
        <f>VLOOKUP($E96,'Population 18+ (2014)'!$D$11:$H$187,N$10,0)</f>
        <v>901672.92299999995</v>
      </c>
      <c r="O96" s="104">
        <f t="shared" si="9"/>
        <v>5405.9513995187363</v>
      </c>
      <c r="P96" s="84">
        <f t="shared" si="10"/>
        <v>-806.50233902737</v>
      </c>
      <c r="Q96" s="85">
        <f t="shared" si="11"/>
        <v>-0.17534759672742414</v>
      </c>
      <c r="R96" s="84">
        <f t="shared" si="12"/>
        <v>-933.02147542009061</v>
      </c>
      <c r="S96" s="85">
        <f t="shared" si="13"/>
        <v>-0.20859291141434699</v>
      </c>
    </row>
    <row r="97" spans="2:19" s="40" customFormat="1" ht="16.5" customHeight="1">
      <c r="B97" s="63" t="s">
        <v>24</v>
      </c>
      <c r="C97" s="64" t="s">
        <v>40</v>
      </c>
      <c r="D97" s="66" t="s">
        <v>70</v>
      </c>
      <c r="E97" s="78" t="s">
        <v>183</v>
      </c>
      <c r="F97" s="79" t="s">
        <v>184</v>
      </c>
      <c r="G97" s="102">
        <f>SUM('DTOC Backsheet'!$J92:$M92)</f>
        <v>3789</v>
      </c>
      <c r="H97" s="103">
        <f>VLOOKUP($E97,'Population 18+ (2014)'!$D$11:$H$187,H$10,0)</f>
        <v>223483</v>
      </c>
      <c r="I97" s="104">
        <f t="shared" si="7"/>
        <v>1695.4309723782121</v>
      </c>
      <c r="J97" s="102">
        <f>SUM('DTOC Backsheet'!$N279:$Q279)</f>
        <v>4790</v>
      </c>
      <c r="K97" s="113">
        <f>VLOOKUP($E97,'Population 18+ (2014)'!$D$11:$H$187,K$10,0)</f>
        <v>228086.99099999989</v>
      </c>
      <c r="L97" s="104">
        <f t="shared" si="8"/>
        <v>2100.0759311170018</v>
      </c>
      <c r="M97" s="102">
        <f>SUM('DTOC Backsheet'!$N92:$Q92)</f>
        <v>4196</v>
      </c>
      <c r="N97" s="113">
        <f>VLOOKUP($E97,'Population 18+ (2014)'!$D$11:$H$187,N$10,0)</f>
        <v>228086.99099999989</v>
      </c>
      <c r="O97" s="104">
        <f t="shared" si="9"/>
        <v>1839.6489784899666</v>
      </c>
      <c r="P97" s="84">
        <f t="shared" si="10"/>
        <v>-144.21800611175445</v>
      </c>
      <c r="Q97" s="85">
        <f t="shared" si="11"/>
        <v>-8.5062741250655105E-2</v>
      </c>
      <c r="R97" s="84">
        <f t="shared" si="12"/>
        <v>260.42695262703523</v>
      </c>
      <c r="S97" s="85">
        <f t="shared" si="13"/>
        <v>0.1240083507306889</v>
      </c>
    </row>
    <row r="98" spans="2:19" s="40" customFormat="1" ht="16.5" customHeight="1">
      <c r="B98" s="63" t="s">
        <v>24</v>
      </c>
      <c r="C98" s="64" t="s">
        <v>40</v>
      </c>
      <c r="D98" s="66" t="s">
        <v>70</v>
      </c>
      <c r="E98" s="78" t="s">
        <v>185</v>
      </c>
      <c r="F98" s="79" t="s">
        <v>186</v>
      </c>
      <c r="G98" s="102">
        <f>SUM('DTOC Backsheet'!$J93:$M93)</f>
        <v>5704</v>
      </c>
      <c r="H98" s="103">
        <f>VLOOKUP($E98,'Population 18+ (2014)'!$D$11:$H$187,H$10,0)</f>
        <v>204072</v>
      </c>
      <c r="I98" s="104">
        <f t="shared" si="7"/>
        <v>2795.0919283390176</v>
      </c>
      <c r="J98" s="102">
        <f>SUM('DTOC Backsheet'!$N280:$Q280)</f>
        <v>4334</v>
      </c>
      <c r="K98" s="113">
        <f>VLOOKUP($E98,'Population 18+ (2014)'!$D$11:$H$187,K$10,0)</f>
        <v>208213.82799999998</v>
      </c>
      <c r="L98" s="104">
        <f t="shared" si="8"/>
        <v>2081.5140097227359</v>
      </c>
      <c r="M98" s="102">
        <f>SUM('DTOC Backsheet'!$N93:$Q93)</f>
        <v>6902</v>
      </c>
      <c r="N98" s="113">
        <f>VLOOKUP($E98,'Population 18+ (2014)'!$D$11:$H$187,N$10,0)</f>
        <v>208213.82799999998</v>
      </c>
      <c r="O98" s="104">
        <f t="shared" si="9"/>
        <v>3314.86148941078</v>
      </c>
      <c r="P98" s="84">
        <f t="shared" si="10"/>
        <v>-519.76956107176238</v>
      </c>
      <c r="Q98" s="85">
        <f t="shared" si="11"/>
        <v>-0.18595794857474876</v>
      </c>
      <c r="R98" s="84">
        <f t="shared" si="12"/>
        <v>-1233.3474796880441</v>
      </c>
      <c r="S98" s="85">
        <f t="shared" si="13"/>
        <v>-0.59252422704199326</v>
      </c>
    </row>
    <row r="99" spans="2:19" s="40" customFormat="1" ht="16.5" customHeight="1">
      <c r="B99" s="63" t="s">
        <v>26</v>
      </c>
      <c r="C99" s="64" t="s">
        <v>42</v>
      </c>
      <c r="D99" s="66" t="s">
        <v>68</v>
      </c>
      <c r="E99" s="78" t="s">
        <v>187</v>
      </c>
      <c r="F99" s="79" t="s">
        <v>188</v>
      </c>
      <c r="G99" s="102">
        <f>SUM('DTOC Backsheet'!$J94:$M94)</f>
        <v>2923</v>
      </c>
      <c r="H99" s="103">
        <f>VLOOKUP($E99,'Population 18+ (2014)'!$D$11:$H$187,H$10,0)</f>
        <v>113563</v>
      </c>
      <c r="I99" s="104">
        <f t="shared" si="7"/>
        <v>2573.9017109445858</v>
      </c>
      <c r="J99" s="102">
        <f>SUM('DTOC Backsheet'!$N281:$Q281)</f>
        <v>2791</v>
      </c>
      <c r="K99" s="113">
        <f>VLOOKUP($E99,'Population 18+ (2014)'!$D$11:$H$187,K$10,0)</f>
        <v>114122.78299999998</v>
      </c>
      <c r="L99" s="104">
        <f t="shared" si="8"/>
        <v>2445.6115830964272</v>
      </c>
      <c r="M99" s="102">
        <f>SUM('DTOC Backsheet'!$N94:$Q94)</f>
        <v>3733</v>
      </c>
      <c r="N99" s="113">
        <f>VLOOKUP($E99,'Population 18+ (2014)'!$D$11:$H$187,N$10,0)</f>
        <v>114122.78299999998</v>
      </c>
      <c r="O99" s="104">
        <f t="shared" si="9"/>
        <v>3271.0383517373571</v>
      </c>
      <c r="P99" s="84">
        <f t="shared" si="10"/>
        <v>-697.13664079277123</v>
      </c>
      <c r="Q99" s="85">
        <f t="shared" si="11"/>
        <v>-0.27084819821535916</v>
      </c>
      <c r="R99" s="84">
        <f t="shared" si="12"/>
        <v>-825.42676864092982</v>
      </c>
      <c r="S99" s="85">
        <f t="shared" si="13"/>
        <v>-0.33751343604442863</v>
      </c>
    </row>
    <row r="100" spans="2:19" s="40" customFormat="1" ht="16.5" customHeight="1">
      <c r="B100" s="63" t="s">
        <v>24</v>
      </c>
      <c r="C100" s="64" t="s">
        <v>40</v>
      </c>
      <c r="D100" s="66" t="s">
        <v>70</v>
      </c>
      <c r="E100" s="78" t="s">
        <v>189</v>
      </c>
      <c r="F100" s="79" t="s">
        <v>190</v>
      </c>
      <c r="G100" s="102">
        <f>SUM('DTOC Backsheet'!$J95:$M95)</f>
        <v>3915</v>
      </c>
      <c r="H100" s="103">
        <f>VLOOKUP($E100,'Population 18+ (2014)'!$D$11:$H$187,H$10,0)</f>
        <v>181934</v>
      </c>
      <c r="I100" s="104">
        <f t="shared" si="7"/>
        <v>2151.8792529158927</v>
      </c>
      <c r="J100" s="102">
        <f>SUM('DTOC Backsheet'!$N282:$Q282)</f>
        <v>2533.7584650112867</v>
      </c>
      <c r="K100" s="113">
        <f>VLOOKUP($E100,'Population 18+ (2014)'!$D$11:$H$187,K$10,0)</f>
        <v>187418.02800000011</v>
      </c>
      <c r="L100" s="104">
        <f t="shared" si="8"/>
        <v>1351.9288896857272</v>
      </c>
      <c r="M100" s="102">
        <f>SUM('DTOC Backsheet'!$N95:$Q95)</f>
        <v>4918</v>
      </c>
      <c r="N100" s="113">
        <f>VLOOKUP($E100,'Population 18+ (2014)'!$D$11:$H$187,N$10,0)</f>
        <v>187418.02800000011</v>
      </c>
      <c r="O100" s="104">
        <f t="shared" si="9"/>
        <v>2624.0805393598512</v>
      </c>
      <c r="P100" s="84">
        <f t="shared" si="10"/>
        <v>-472.20128644395845</v>
      </c>
      <c r="Q100" s="85">
        <f t="shared" si="11"/>
        <v>-0.2194367020380463</v>
      </c>
      <c r="R100" s="84">
        <f t="shared" si="12"/>
        <v>-1272.151649674124</v>
      </c>
      <c r="S100" s="85">
        <f t="shared" si="13"/>
        <v>-0.94099006196239476</v>
      </c>
    </row>
    <row r="101" spans="2:19" s="40" customFormat="1" ht="16.5" customHeight="1">
      <c r="B101" s="63" t="s">
        <v>24</v>
      </c>
      <c r="C101" s="64" t="s">
        <v>40</v>
      </c>
      <c r="D101" s="66" t="s">
        <v>70</v>
      </c>
      <c r="E101" s="78" t="s">
        <v>191</v>
      </c>
      <c r="F101" s="79" t="s">
        <v>192</v>
      </c>
      <c r="G101" s="102">
        <f>SUM('DTOC Backsheet'!$J96:$M96)</f>
        <v>4676</v>
      </c>
      <c r="H101" s="103">
        <f>VLOOKUP($E101,'Population 18+ (2014)'!$D$11:$H$187,H$10,0)</f>
        <v>128421</v>
      </c>
      <c r="I101" s="104">
        <f t="shared" si="7"/>
        <v>3641.1490332578005</v>
      </c>
      <c r="J101" s="102">
        <f>SUM('DTOC Backsheet'!$N283:$Q283)</f>
        <v>3746</v>
      </c>
      <c r="K101" s="113">
        <f>VLOOKUP($E101,'Population 18+ (2014)'!$D$11:$H$187,K$10,0)</f>
        <v>129322.25200000001</v>
      </c>
      <c r="L101" s="104">
        <f t="shared" si="8"/>
        <v>2896.6399378816877</v>
      </c>
      <c r="M101" s="102">
        <f>SUM('DTOC Backsheet'!$N96:$Q96)</f>
        <v>5023</v>
      </c>
      <c r="N101" s="113">
        <f>VLOOKUP($E101,'Population 18+ (2014)'!$D$11:$H$187,N$10,0)</f>
        <v>129322.25200000001</v>
      </c>
      <c r="O101" s="104">
        <f t="shared" si="9"/>
        <v>3884.0956775172763</v>
      </c>
      <c r="P101" s="84">
        <f t="shared" si="10"/>
        <v>-242.94664425947576</v>
      </c>
      <c r="Q101" s="85">
        <f t="shared" si="11"/>
        <v>-6.6722521391031089E-2</v>
      </c>
      <c r="R101" s="84">
        <f t="shared" si="12"/>
        <v>-987.45573963558854</v>
      </c>
      <c r="S101" s="85">
        <f t="shared" si="13"/>
        <v>-0.34089695675387077</v>
      </c>
    </row>
    <row r="102" spans="2:19" s="40" customFormat="1" ht="16.5" customHeight="1">
      <c r="B102" s="63" t="s">
        <v>26</v>
      </c>
      <c r="C102" s="64" t="s">
        <v>42</v>
      </c>
      <c r="D102" s="66" t="s">
        <v>64</v>
      </c>
      <c r="E102" s="78" t="s">
        <v>193</v>
      </c>
      <c r="F102" s="79" t="s">
        <v>194</v>
      </c>
      <c r="G102" s="102">
        <f>SUM('DTOC Backsheet'!$J97:$M97)</f>
        <v>30280</v>
      </c>
      <c r="H102" s="103">
        <f>VLOOKUP($E102,'Population 18+ (2014)'!$D$11:$H$187,H$10,0)</f>
        <v>1182104</v>
      </c>
      <c r="I102" s="104">
        <f t="shared" si="7"/>
        <v>2561.5343489236138</v>
      </c>
      <c r="J102" s="102">
        <f>SUM('DTOC Backsheet'!$N284:$Q284)</f>
        <v>18052.002199413491</v>
      </c>
      <c r="K102" s="113">
        <f>VLOOKUP($E102,'Population 18+ (2014)'!$D$11:$H$187,K$10,0)</f>
        <v>1194208.675</v>
      </c>
      <c r="L102" s="104">
        <f t="shared" si="8"/>
        <v>1511.6287946420664</v>
      </c>
      <c r="M102" s="102">
        <f>SUM('DTOC Backsheet'!$N97:$Q97)</f>
        <v>50934</v>
      </c>
      <c r="N102" s="113">
        <f>VLOOKUP($E102,'Population 18+ (2014)'!$D$11:$H$187,N$10,0)</f>
        <v>1194208.675</v>
      </c>
      <c r="O102" s="104">
        <f t="shared" si="9"/>
        <v>4265.0837384010792</v>
      </c>
      <c r="P102" s="84">
        <f t="shared" si="10"/>
        <v>-1703.5493894774654</v>
      </c>
      <c r="Q102" s="85">
        <f t="shared" si="11"/>
        <v>-0.66505037896263874</v>
      </c>
      <c r="R102" s="84">
        <f t="shared" si="12"/>
        <v>-2753.4549437590131</v>
      </c>
      <c r="S102" s="85">
        <f t="shared" si="13"/>
        <v>-1.821515277770952</v>
      </c>
    </row>
    <row r="103" spans="2:19" s="40" customFormat="1" ht="16.5" customHeight="1">
      <c r="B103" s="63" t="s">
        <v>20</v>
      </c>
      <c r="C103" s="64" t="s">
        <v>32</v>
      </c>
      <c r="D103" s="66" t="s">
        <v>46</v>
      </c>
      <c r="E103" s="78" t="s">
        <v>195</v>
      </c>
      <c r="F103" s="79" t="s">
        <v>196</v>
      </c>
      <c r="G103" s="102">
        <f>SUM('DTOC Backsheet'!$J98:$M98)</f>
        <v>8145</v>
      </c>
      <c r="H103" s="103">
        <f>VLOOKUP($E103,'Population 18+ (2014)'!$D$11:$H$187,H$10,0)</f>
        <v>202298</v>
      </c>
      <c r="I103" s="104">
        <f t="shared" si="7"/>
        <v>4026.2385194119565</v>
      </c>
      <c r="J103" s="102">
        <f>SUM('DTOC Backsheet'!$N285:$Q285)</f>
        <v>7355.9561999999996</v>
      </c>
      <c r="K103" s="113">
        <f>VLOOKUP($E103,'Population 18+ (2014)'!$D$11:$H$187,K$10,0)</f>
        <v>202980.19600000005</v>
      </c>
      <c r="L103" s="104">
        <f t="shared" si="8"/>
        <v>3623.9772869270446</v>
      </c>
      <c r="M103" s="102">
        <f>SUM('DTOC Backsheet'!$N98:$Q98)</f>
        <v>4263</v>
      </c>
      <c r="N103" s="113">
        <f>VLOOKUP($E103,'Population 18+ (2014)'!$D$11:$H$187,N$10,0)</f>
        <v>202980.19600000005</v>
      </c>
      <c r="O103" s="104">
        <f t="shared" si="9"/>
        <v>2100.2048889537969</v>
      </c>
      <c r="P103" s="84">
        <f t="shared" si="10"/>
        <v>1926.0336304581597</v>
      </c>
      <c r="Q103" s="85">
        <f t="shared" si="11"/>
        <v>0.47837047437007341</v>
      </c>
      <c r="R103" s="84">
        <f t="shared" si="12"/>
        <v>1523.7723979732477</v>
      </c>
      <c r="S103" s="85">
        <f t="shared" si="13"/>
        <v>0.42046963248639235</v>
      </c>
    </row>
    <row r="104" spans="2:19" s="40" customFormat="1" ht="16.5" customHeight="1">
      <c r="B104" s="63" t="s">
        <v>24</v>
      </c>
      <c r="C104" s="64" t="s">
        <v>40</v>
      </c>
      <c r="D104" s="66" t="s">
        <v>70</v>
      </c>
      <c r="E104" s="78" t="s">
        <v>197</v>
      </c>
      <c r="F104" s="79" t="s">
        <v>198</v>
      </c>
      <c r="G104" s="102">
        <f>SUM('DTOC Backsheet'!$J99:$M99)</f>
        <v>4653</v>
      </c>
      <c r="H104" s="103">
        <f>VLOOKUP($E104,'Population 18+ (2014)'!$D$11:$H$187,H$10,0)</f>
        <v>133198</v>
      </c>
      <c r="I104" s="104">
        <f t="shared" si="7"/>
        <v>3493.2956951305578</v>
      </c>
      <c r="J104" s="102">
        <f>SUM('DTOC Backsheet'!$N286:$Q286)</f>
        <v>2662</v>
      </c>
      <c r="K104" s="113">
        <f>VLOOKUP($E104,'Population 18+ (2014)'!$D$11:$H$187,K$10,0)</f>
        <v>135951.45799999996</v>
      </c>
      <c r="L104" s="104">
        <f t="shared" si="8"/>
        <v>1958.0518217024203</v>
      </c>
      <c r="M104" s="102">
        <f>SUM('DTOC Backsheet'!$N99:$Q99)</f>
        <v>4645</v>
      </c>
      <c r="N104" s="113">
        <f>VLOOKUP($E104,'Population 18+ (2014)'!$D$11:$H$187,N$10,0)</f>
        <v>135951.45799999996</v>
      </c>
      <c r="O104" s="104">
        <f t="shared" si="9"/>
        <v>3416.6606731058391</v>
      </c>
      <c r="P104" s="84">
        <f t="shared" si="10"/>
        <v>76.635022024718637</v>
      </c>
      <c r="Q104" s="85">
        <f t="shared" si="11"/>
        <v>2.1937742668490162E-2</v>
      </c>
      <c r="R104" s="84">
        <f t="shared" si="12"/>
        <v>-1458.6088514034188</v>
      </c>
      <c r="S104" s="85">
        <f t="shared" si="13"/>
        <v>-0.74492862509391466</v>
      </c>
    </row>
    <row r="105" spans="2:19" s="40" customFormat="1" ht="16.5" customHeight="1">
      <c r="B105" s="63" t="s">
        <v>20</v>
      </c>
      <c r="C105" s="64" t="s">
        <v>32</v>
      </c>
      <c r="D105" s="66" t="s">
        <v>46</v>
      </c>
      <c r="E105" s="78" t="s">
        <v>199</v>
      </c>
      <c r="F105" s="79" t="s">
        <v>200</v>
      </c>
      <c r="G105" s="102">
        <f>SUM('DTOC Backsheet'!$J100:$M100)</f>
        <v>9844</v>
      </c>
      <c r="H105" s="103">
        <f>VLOOKUP($E105,'Population 18+ (2014)'!$D$11:$H$187,H$10,0)</f>
        <v>332672</v>
      </c>
      <c r="I105" s="104">
        <f t="shared" si="7"/>
        <v>2959.070796460177</v>
      </c>
      <c r="J105" s="102">
        <f>SUM('DTOC Backsheet'!$N287:$Q287)</f>
        <v>7931</v>
      </c>
      <c r="K105" s="113">
        <f>VLOOKUP($E105,'Population 18+ (2014)'!$D$11:$H$187,K$10,0)</f>
        <v>335425.57999999984</v>
      </c>
      <c r="L105" s="104">
        <f t="shared" si="8"/>
        <v>2364.4589062050673</v>
      </c>
      <c r="M105" s="102">
        <f>SUM('DTOC Backsheet'!$N100:$Q100)</f>
        <v>11287</v>
      </c>
      <c r="N105" s="113">
        <f>VLOOKUP($E105,'Population 18+ (2014)'!$D$11:$H$187,N$10,0)</f>
        <v>335425.57999999984</v>
      </c>
      <c r="O105" s="104">
        <f t="shared" si="9"/>
        <v>3364.9789023246244</v>
      </c>
      <c r="P105" s="84">
        <f t="shared" si="10"/>
        <v>-405.90810586444741</v>
      </c>
      <c r="Q105" s="85">
        <f t="shared" si="11"/>
        <v>-0.13717417857998521</v>
      </c>
      <c r="R105" s="84">
        <f t="shared" si="12"/>
        <v>-1000.5199961195572</v>
      </c>
      <c r="S105" s="85">
        <f t="shared" si="13"/>
        <v>-0.42314966586811259</v>
      </c>
    </row>
    <row r="106" spans="2:19" s="40" customFormat="1" ht="16.5" customHeight="1">
      <c r="B106" s="63" t="s">
        <v>20</v>
      </c>
      <c r="C106" s="64" t="s">
        <v>30</v>
      </c>
      <c r="D106" s="66" t="s">
        <v>52</v>
      </c>
      <c r="E106" s="78" t="s">
        <v>201</v>
      </c>
      <c r="F106" s="79" t="s">
        <v>202</v>
      </c>
      <c r="G106" s="102">
        <f>SUM('DTOC Backsheet'!$J101:$M101)</f>
        <v>1767</v>
      </c>
      <c r="H106" s="103">
        <f>VLOOKUP($E106,'Population 18+ (2014)'!$D$11:$H$187,H$10,0)</f>
        <v>114160</v>
      </c>
      <c r="I106" s="104">
        <f t="shared" si="7"/>
        <v>1547.8276103714086</v>
      </c>
      <c r="J106" s="102">
        <f>SUM('DTOC Backsheet'!$N288:$Q288)</f>
        <v>2320</v>
      </c>
      <c r="K106" s="113">
        <f>VLOOKUP($E106,'Population 18+ (2014)'!$D$11:$H$187,K$10,0)</f>
        <v>114372.20899999999</v>
      </c>
      <c r="L106" s="104">
        <f t="shared" si="8"/>
        <v>2028.4647995213595</v>
      </c>
      <c r="M106" s="102">
        <f>SUM('DTOC Backsheet'!$N101:$Q101)</f>
        <v>2516</v>
      </c>
      <c r="N106" s="113">
        <f>VLOOKUP($E106,'Population 18+ (2014)'!$D$11:$H$187,N$10,0)</f>
        <v>114372.20899999999</v>
      </c>
      <c r="O106" s="104">
        <f t="shared" si="9"/>
        <v>2199.8351015498883</v>
      </c>
      <c r="P106" s="84">
        <f t="shared" si="10"/>
        <v>-652.00749117847977</v>
      </c>
      <c r="Q106" s="85">
        <f t="shared" si="11"/>
        <v>-0.42124038026562111</v>
      </c>
      <c r="R106" s="84">
        <f t="shared" si="12"/>
        <v>-171.37030202852884</v>
      </c>
      <c r="S106" s="85">
        <f t="shared" si="13"/>
        <v>-8.4482758620689755E-2</v>
      </c>
    </row>
    <row r="107" spans="2:19" s="40" customFormat="1" ht="16.5" customHeight="1">
      <c r="B107" s="63" t="s">
        <v>24</v>
      </c>
      <c r="C107" s="64" t="s">
        <v>40</v>
      </c>
      <c r="D107" s="66" t="s">
        <v>70</v>
      </c>
      <c r="E107" s="78" t="s">
        <v>203</v>
      </c>
      <c r="F107" s="79" t="s">
        <v>204</v>
      </c>
      <c r="G107" s="102">
        <f>SUM('DTOC Backsheet'!$J102:$M102)</f>
        <v>4683</v>
      </c>
      <c r="H107" s="103">
        <f>VLOOKUP($E107,'Population 18+ (2014)'!$D$11:$H$187,H$10,0)</f>
        <v>256055</v>
      </c>
      <c r="I107" s="104">
        <f t="shared" si="7"/>
        <v>1828.9039464177617</v>
      </c>
      <c r="J107" s="102">
        <f>SUM('DTOC Backsheet'!$N289:$Q289)</f>
        <v>7604</v>
      </c>
      <c r="K107" s="113">
        <f>VLOOKUP($E107,'Population 18+ (2014)'!$D$11:$H$187,K$10,0)</f>
        <v>260886.77300000004</v>
      </c>
      <c r="L107" s="104">
        <f t="shared" si="8"/>
        <v>2914.6744055130762</v>
      </c>
      <c r="M107" s="102">
        <f>SUM('DTOC Backsheet'!$N102:$Q102)</f>
        <v>6484</v>
      </c>
      <c r="N107" s="113">
        <f>VLOOKUP($E107,'Population 18+ (2014)'!$D$11:$H$187,N$10,0)</f>
        <v>260886.77300000004</v>
      </c>
      <c r="O107" s="104">
        <f t="shared" si="9"/>
        <v>2485.3693904979991</v>
      </c>
      <c r="P107" s="84">
        <f t="shared" si="10"/>
        <v>-656.46544408023738</v>
      </c>
      <c r="Q107" s="85">
        <f t="shared" si="11"/>
        <v>-0.35893926816990218</v>
      </c>
      <c r="R107" s="84">
        <f t="shared" si="12"/>
        <v>429.30501501507706</v>
      </c>
      <c r="S107" s="85">
        <f t="shared" si="13"/>
        <v>0.14729089952656499</v>
      </c>
    </row>
    <row r="108" spans="2:19" s="40" customFormat="1" ht="16.5" customHeight="1">
      <c r="B108" s="63" t="s">
        <v>20</v>
      </c>
      <c r="C108" s="64" t="s">
        <v>30</v>
      </c>
      <c r="D108" s="66" t="s">
        <v>48</v>
      </c>
      <c r="E108" s="78" t="s">
        <v>205</v>
      </c>
      <c r="F108" s="79" t="s">
        <v>206</v>
      </c>
      <c r="G108" s="102">
        <f>SUM('DTOC Backsheet'!$J103:$M103)</f>
        <v>41769</v>
      </c>
      <c r="H108" s="103">
        <f>VLOOKUP($E108,'Population 18+ (2014)'!$D$11:$H$187,H$10,0)</f>
        <v>939980</v>
      </c>
      <c r="I108" s="104">
        <f t="shared" si="7"/>
        <v>4443.6051830890019</v>
      </c>
      <c r="J108" s="102">
        <f>SUM('DTOC Backsheet'!$N290:$Q290)</f>
        <v>39625.772535211268</v>
      </c>
      <c r="K108" s="113">
        <f>VLOOKUP($E108,'Population 18+ (2014)'!$D$11:$H$187,K$10,0)</f>
        <v>943742.59100000025</v>
      </c>
      <c r="L108" s="104">
        <f t="shared" si="8"/>
        <v>4198.7903177309563</v>
      </c>
      <c r="M108" s="102">
        <f>SUM('DTOC Backsheet'!$N103:$Q103)</f>
        <v>44073</v>
      </c>
      <c r="N108" s="113">
        <f>VLOOKUP($E108,'Population 18+ (2014)'!$D$11:$H$187,N$10,0)</f>
        <v>943742.59100000025</v>
      </c>
      <c r="O108" s="104">
        <f t="shared" si="9"/>
        <v>4670.0234174341704</v>
      </c>
      <c r="P108" s="84">
        <f t="shared" si="10"/>
        <v>-226.41823434516846</v>
      </c>
      <c r="Q108" s="85">
        <f t="shared" si="11"/>
        <v>-5.0953724513340383E-2</v>
      </c>
      <c r="R108" s="84">
        <f t="shared" si="12"/>
        <v>-471.23309970321407</v>
      </c>
      <c r="S108" s="85">
        <f t="shared" si="13"/>
        <v>-0.11223068170688513</v>
      </c>
    </row>
    <row r="109" spans="2:19" s="40" customFormat="1" ht="16.5" customHeight="1">
      <c r="B109" s="63" t="s">
        <v>20</v>
      </c>
      <c r="C109" s="64" t="s">
        <v>32</v>
      </c>
      <c r="D109" s="66" t="s">
        <v>46</v>
      </c>
      <c r="E109" s="78" t="s">
        <v>207</v>
      </c>
      <c r="F109" s="79" t="s">
        <v>208</v>
      </c>
      <c r="G109" s="102">
        <f>SUM('DTOC Backsheet'!$J104:$M104)</f>
        <v>28387</v>
      </c>
      <c r="H109" s="103">
        <f>VLOOKUP($E109,'Population 18+ (2014)'!$D$11:$H$187,H$10,0)</f>
        <v>605929</v>
      </c>
      <c r="I109" s="104">
        <f t="shared" si="7"/>
        <v>4684.8723200242939</v>
      </c>
      <c r="J109" s="102">
        <f>SUM('DTOC Backsheet'!$N291:$Q291)</f>
        <v>17000</v>
      </c>
      <c r="K109" s="113">
        <f>VLOOKUP($E109,'Population 18+ (2014)'!$D$11:$H$187,K$10,0)</f>
        <v>611251.90700000012</v>
      </c>
      <c r="L109" s="104">
        <f t="shared" si="8"/>
        <v>2781.1774172509854</v>
      </c>
      <c r="M109" s="102">
        <f>SUM('DTOC Backsheet'!$N104:$Q104)</f>
        <v>34989</v>
      </c>
      <c r="N109" s="113">
        <f>VLOOKUP($E109,'Population 18+ (2014)'!$D$11:$H$187,N$10,0)</f>
        <v>611251.90700000012</v>
      </c>
      <c r="O109" s="104">
        <f t="shared" si="9"/>
        <v>5724.1539207173373</v>
      </c>
      <c r="P109" s="84">
        <f t="shared" si="10"/>
        <v>-1039.2816006930434</v>
      </c>
      <c r="Q109" s="85">
        <f t="shared" si="11"/>
        <v>-0.22183776412665482</v>
      </c>
      <c r="R109" s="84">
        <f t="shared" si="12"/>
        <v>-2942.9765034663519</v>
      </c>
      <c r="S109" s="85">
        <f t="shared" si="13"/>
        <v>-1.0581764705882355</v>
      </c>
    </row>
    <row r="110" spans="2:19" s="40" customFormat="1" ht="16.5" customHeight="1">
      <c r="B110" s="63" t="s">
        <v>22</v>
      </c>
      <c r="C110" s="64" t="s">
        <v>34</v>
      </c>
      <c r="D110" s="66" t="s">
        <v>58</v>
      </c>
      <c r="E110" s="78" t="s">
        <v>209</v>
      </c>
      <c r="F110" s="79" t="s">
        <v>210</v>
      </c>
      <c r="G110" s="102">
        <f>SUM('DTOC Backsheet'!$J105:$M105)</f>
        <v>11512</v>
      </c>
      <c r="H110" s="103">
        <f>VLOOKUP($E110,'Population 18+ (2014)'!$D$11:$H$187,H$10,0)</f>
        <v>256903</v>
      </c>
      <c r="I110" s="104">
        <f t="shared" si="7"/>
        <v>4481.0687302211345</v>
      </c>
      <c r="J110" s="102">
        <f>SUM('DTOC Backsheet'!$N292:$Q292)</f>
        <v>12250.900480839284</v>
      </c>
      <c r="K110" s="113">
        <f>VLOOKUP($E110,'Population 18+ (2014)'!$D$11:$H$187,K$10,0)</f>
        <v>260952.07199999996</v>
      </c>
      <c r="L110" s="104">
        <f t="shared" si="8"/>
        <v>4694.6936987108065</v>
      </c>
      <c r="M110" s="102">
        <f>SUM('DTOC Backsheet'!$N105:$Q105)</f>
        <v>5192</v>
      </c>
      <c r="N110" s="113">
        <f>VLOOKUP($E110,'Population 18+ (2014)'!$D$11:$H$187,N$10,0)</f>
        <v>260952.07199999996</v>
      </c>
      <c r="O110" s="104">
        <f t="shared" si="9"/>
        <v>1989.6373921108395</v>
      </c>
      <c r="P110" s="84">
        <f t="shared" si="10"/>
        <v>2491.4313381102947</v>
      </c>
      <c r="Q110" s="85">
        <f t="shared" si="11"/>
        <v>0.55599043177080354</v>
      </c>
      <c r="R110" s="84">
        <f t="shared" si="12"/>
        <v>2705.0563065999668</v>
      </c>
      <c r="S110" s="85">
        <f t="shared" si="13"/>
        <v>0.57619441867800514</v>
      </c>
    </row>
    <row r="111" spans="2:19" s="40" customFormat="1" ht="16.5" customHeight="1">
      <c r="B111" s="63" t="s">
        <v>22</v>
      </c>
      <c r="C111" s="64" t="s">
        <v>34</v>
      </c>
      <c r="D111" s="66" t="s">
        <v>58</v>
      </c>
      <c r="E111" s="78" t="s">
        <v>211</v>
      </c>
      <c r="F111" s="79" t="s">
        <v>212</v>
      </c>
      <c r="G111" s="102">
        <f>SUM('DTOC Backsheet'!$J106:$M106)</f>
        <v>25299</v>
      </c>
      <c r="H111" s="103">
        <f>VLOOKUP($E111,'Population 18+ (2014)'!$D$11:$H$187,H$10,0)</f>
        <v>533105</v>
      </c>
      <c r="I111" s="104">
        <f t="shared" si="7"/>
        <v>4745.5942075200946</v>
      </c>
      <c r="J111" s="102">
        <f>SUM('DTOC Backsheet'!$N293:$Q293)</f>
        <v>19797</v>
      </c>
      <c r="K111" s="113">
        <f>VLOOKUP($E111,'Population 18+ (2014)'!$D$11:$H$187,K$10,0)</f>
        <v>537296.54300000006</v>
      </c>
      <c r="L111" s="104">
        <f t="shared" si="8"/>
        <v>3684.557486534954</v>
      </c>
      <c r="M111" s="102">
        <f>SUM('DTOC Backsheet'!$N106:$Q106)</f>
        <v>16126</v>
      </c>
      <c r="N111" s="113">
        <f>VLOOKUP($E111,'Population 18+ (2014)'!$D$11:$H$187,N$10,0)</f>
        <v>537296.54300000006</v>
      </c>
      <c r="O111" s="104">
        <f t="shared" si="9"/>
        <v>3001.3221209204762</v>
      </c>
      <c r="P111" s="84">
        <f t="shared" si="10"/>
        <v>1744.2720865996184</v>
      </c>
      <c r="Q111" s="85">
        <f t="shared" si="11"/>
        <v>0.36755609736617634</v>
      </c>
      <c r="R111" s="84">
        <f t="shared" si="12"/>
        <v>683.23536561447781</v>
      </c>
      <c r="S111" s="85">
        <f t="shared" si="13"/>
        <v>0.18543213618224985</v>
      </c>
    </row>
    <row r="112" spans="2:19" s="40" customFormat="1" ht="16.5" customHeight="1">
      <c r="B112" s="63" t="s">
        <v>24</v>
      </c>
      <c r="C112" s="64" t="s">
        <v>40</v>
      </c>
      <c r="D112" s="66" t="s">
        <v>70</v>
      </c>
      <c r="E112" s="78" t="s">
        <v>213</v>
      </c>
      <c r="F112" s="79" t="s">
        <v>214</v>
      </c>
      <c r="G112" s="102">
        <f>SUM('DTOC Backsheet'!$J107:$M107)</f>
        <v>3460</v>
      </c>
      <c r="H112" s="103">
        <f>VLOOKUP($E112,'Population 18+ (2014)'!$D$11:$H$187,H$10,0)</f>
        <v>225154</v>
      </c>
      <c r="I112" s="104">
        <f t="shared" si="7"/>
        <v>1536.7259742220879</v>
      </c>
      <c r="J112" s="102">
        <f>SUM('DTOC Backsheet'!$N294:$Q294)</f>
        <v>3401</v>
      </c>
      <c r="K112" s="113">
        <f>VLOOKUP($E112,'Population 18+ (2014)'!$D$11:$H$187,K$10,0)</f>
        <v>229222.81200000001</v>
      </c>
      <c r="L112" s="104">
        <f t="shared" si="8"/>
        <v>1483.7092217505819</v>
      </c>
      <c r="M112" s="102">
        <f>SUM('DTOC Backsheet'!$N107:$Q107)</f>
        <v>4905</v>
      </c>
      <c r="N112" s="113">
        <f>VLOOKUP($E112,'Population 18+ (2014)'!$D$11:$H$187,N$10,0)</f>
        <v>229222.81200000001</v>
      </c>
      <c r="O112" s="104">
        <f t="shared" si="9"/>
        <v>2139.8393803841827</v>
      </c>
      <c r="P112" s="84">
        <f t="shared" si="10"/>
        <v>-603.11340616209486</v>
      </c>
      <c r="Q112" s="85">
        <f t="shared" si="11"/>
        <v>-0.39246646199716856</v>
      </c>
      <c r="R112" s="84">
        <f t="shared" si="12"/>
        <v>-656.13015863360079</v>
      </c>
      <c r="S112" s="85">
        <f t="shared" si="13"/>
        <v>-0.44222287562481644</v>
      </c>
    </row>
    <row r="113" spans="2:19" s="40" customFormat="1" ht="16.5" customHeight="1">
      <c r="B113" s="63" t="s">
        <v>22</v>
      </c>
      <c r="C113" s="64" t="s">
        <v>34</v>
      </c>
      <c r="D113" s="66" t="s">
        <v>58</v>
      </c>
      <c r="E113" s="78" t="s">
        <v>215</v>
      </c>
      <c r="F113" s="79" t="s">
        <v>216</v>
      </c>
      <c r="G113" s="102">
        <f>SUM('DTOC Backsheet'!$J108:$M108)</f>
        <v>23728</v>
      </c>
      <c r="H113" s="103">
        <f>VLOOKUP($E113,'Population 18+ (2014)'!$D$11:$H$187,H$10,0)</f>
        <v>590137</v>
      </c>
      <c r="I113" s="104">
        <f t="shared" si="7"/>
        <v>4020.7612808551235</v>
      </c>
      <c r="J113" s="102">
        <f>SUM('DTOC Backsheet'!$N295:$Q295)</f>
        <v>15050</v>
      </c>
      <c r="K113" s="113">
        <f>VLOOKUP($E113,'Population 18+ (2014)'!$D$11:$H$187,K$10,0)</f>
        <v>594359.82900000003</v>
      </c>
      <c r="L113" s="104">
        <f t="shared" si="8"/>
        <v>2532.136134657916</v>
      </c>
      <c r="M113" s="102">
        <f>SUM('DTOC Backsheet'!$N108:$Q108)</f>
        <v>33442</v>
      </c>
      <c r="N113" s="113">
        <f>VLOOKUP($E113,'Population 18+ (2014)'!$D$11:$H$187,N$10,0)</f>
        <v>594359.82900000003</v>
      </c>
      <c r="O113" s="104">
        <f t="shared" si="9"/>
        <v>5626.5579146332238</v>
      </c>
      <c r="P113" s="84">
        <f t="shared" si="10"/>
        <v>-1605.7966337781004</v>
      </c>
      <c r="Q113" s="85">
        <f t="shared" si="11"/>
        <v>-0.39937626772922574</v>
      </c>
      <c r="R113" s="84">
        <f t="shared" si="12"/>
        <v>-3094.4217799753078</v>
      </c>
      <c r="S113" s="85">
        <f t="shared" si="13"/>
        <v>-1.2220598006644516</v>
      </c>
    </row>
    <row r="114" spans="2:19" s="40" customFormat="1" ht="16.5" customHeight="1">
      <c r="B114" s="63" t="s">
        <v>20</v>
      </c>
      <c r="C114" s="64" t="s">
        <v>30</v>
      </c>
      <c r="D114" s="66" t="s">
        <v>52</v>
      </c>
      <c r="E114" s="78" t="s">
        <v>217</v>
      </c>
      <c r="F114" s="79" t="s">
        <v>218</v>
      </c>
      <c r="G114" s="102">
        <f>SUM('DTOC Backsheet'!$J109:$M109)</f>
        <v>11070</v>
      </c>
      <c r="H114" s="103">
        <f>VLOOKUP($E114,'Population 18+ (2014)'!$D$11:$H$187,H$10,0)</f>
        <v>383171</v>
      </c>
      <c r="I114" s="104">
        <f t="shared" si="7"/>
        <v>2889.0495366298596</v>
      </c>
      <c r="J114" s="102">
        <f>SUM('DTOC Backsheet'!$N296:$Q296)</f>
        <v>9948</v>
      </c>
      <c r="K114" s="113">
        <f>VLOOKUP($E114,'Population 18+ (2014)'!$D$11:$H$187,K$10,0)</f>
        <v>386116.80399999989</v>
      </c>
      <c r="L114" s="104">
        <f t="shared" si="8"/>
        <v>2576.4224444373062</v>
      </c>
      <c r="M114" s="102">
        <f>SUM('DTOC Backsheet'!$N109:$Q109)</f>
        <v>14995</v>
      </c>
      <c r="N114" s="113">
        <f>VLOOKUP($E114,'Population 18+ (2014)'!$D$11:$H$187,N$10,0)</f>
        <v>386116.80399999989</v>
      </c>
      <c r="O114" s="104">
        <f t="shared" si="9"/>
        <v>3883.5398627198842</v>
      </c>
      <c r="P114" s="84">
        <f t="shared" si="10"/>
        <v>-994.49032609002461</v>
      </c>
      <c r="Q114" s="85">
        <f t="shared" si="11"/>
        <v>-0.34422750924863671</v>
      </c>
      <c r="R114" s="84">
        <f t="shared" si="12"/>
        <v>-1307.117418282578</v>
      </c>
      <c r="S114" s="85">
        <f t="shared" si="13"/>
        <v>-0.50733815842380381</v>
      </c>
    </row>
    <row r="115" spans="2:19" s="40" customFormat="1" ht="16.5" customHeight="1">
      <c r="B115" s="63" t="s">
        <v>22</v>
      </c>
      <c r="C115" s="64" t="s">
        <v>38</v>
      </c>
      <c r="D115" s="66" t="s">
        <v>58</v>
      </c>
      <c r="E115" s="78" t="s">
        <v>219</v>
      </c>
      <c r="F115" s="79" t="s">
        <v>220</v>
      </c>
      <c r="G115" s="102">
        <f>SUM('DTOC Backsheet'!$J110:$M110)</f>
        <v>5773</v>
      </c>
      <c r="H115" s="103">
        <f>VLOOKUP($E115,'Population 18+ (2014)'!$D$11:$H$187,H$10,0)</f>
        <v>156245</v>
      </c>
      <c r="I115" s="104">
        <f t="shared" si="7"/>
        <v>3694.8382348235145</v>
      </c>
      <c r="J115" s="102">
        <f>SUM('DTOC Backsheet'!$N297:$Q297)</f>
        <v>5154</v>
      </c>
      <c r="K115" s="113">
        <f>VLOOKUP($E115,'Population 18+ (2014)'!$D$11:$H$187,K$10,0)</f>
        <v>159175.93899999998</v>
      </c>
      <c r="L115" s="104">
        <f t="shared" si="8"/>
        <v>3237.9265562240535</v>
      </c>
      <c r="M115" s="102">
        <f>SUM('DTOC Backsheet'!$N110:$Q110)</f>
        <v>3149</v>
      </c>
      <c r="N115" s="113">
        <f>VLOOKUP($E115,'Population 18+ (2014)'!$D$11:$H$187,N$10,0)</f>
        <v>159175.93899999998</v>
      </c>
      <c r="O115" s="104">
        <f t="shared" si="9"/>
        <v>1978.3140717015028</v>
      </c>
      <c r="P115" s="84">
        <f t="shared" si="10"/>
        <v>1716.5241631220117</v>
      </c>
      <c r="Q115" s="85">
        <f t="shared" si="11"/>
        <v>0.46457356290836427</v>
      </c>
      <c r="R115" s="84">
        <f t="shared" si="12"/>
        <v>1259.6124845225506</v>
      </c>
      <c r="S115" s="85">
        <f t="shared" si="13"/>
        <v>0.38901823826154436</v>
      </c>
    </row>
    <row r="116" spans="2:19" s="40" customFormat="1" ht="16.5" customHeight="1">
      <c r="B116" s="63" t="s">
        <v>20</v>
      </c>
      <c r="C116" s="64" t="s">
        <v>30</v>
      </c>
      <c r="D116" s="66" t="s">
        <v>48</v>
      </c>
      <c r="E116" s="78" t="s">
        <v>221</v>
      </c>
      <c r="F116" s="79" t="s">
        <v>222</v>
      </c>
      <c r="G116" s="102">
        <f>SUM('DTOC Backsheet'!$J111:$M111)</f>
        <v>14467</v>
      </c>
      <c r="H116" s="103">
        <f>VLOOKUP($E116,'Population 18+ (2014)'!$D$11:$H$187,H$10,0)</f>
        <v>405494</v>
      </c>
      <c r="I116" s="104">
        <f t="shared" si="7"/>
        <v>3567.746995023354</v>
      </c>
      <c r="J116" s="102">
        <f>SUM('DTOC Backsheet'!$N298:$Q298)</f>
        <v>10036.746991612961</v>
      </c>
      <c r="K116" s="113">
        <f>VLOOKUP($E116,'Population 18+ (2014)'!$D$11:$H$187,K$10,0)</f>
        <v>412120.51300000004</v>
      </c>
      <c r="L116" s="104">
        <f t="shared" si="8"/>
        <v>2435.3912690613774</v>
      </c>
      <c r="M116" s="102">
        <f>SUM('DTOC Backsheet'!$N111:$Q111)</f>
        <v>18036</v>
      </c>
      <c r="N116" s="113">
        <f>VLOOKUP($E116,'Population 18+ (2014)'!$D$11:$H$187,N$10,0)</f>
        <v>412120.51300000004</v>
      </c>
      <c r="O116" s="104">
        <f t="shared" si="9"/>
        <v>4376.3897770359226</v>
      </c>
      <c r="P116" s="84">
        <f t="shared" si="10"/>
        <v>-808.64278201256866</v>
      </c>
      <c r="Q116" s="85">
        <f t="shared" si="11"/>
        <v>-0.22665362289998239</v>
      </c>
      <c r="R116" s="84">
        <f t="shared" si="12"/>
        <v>-1940.9985079745452</v>
      </c>
      <c r="S116" s="85">
        <f t="shared" si="13"/>
        <v>-0.79699657818130565</v>
      </c>
    </row>
    <row r="117" spans="2:19" s="40" customFormat="1" ht="16.5" customHeight="1">
      <c r="B117" s="63" t="s">
        <v>26</v>
      </c>
      <c r="C117" s="64" t="s">
        <v>42</v>
      </c>
      <c r="D117" s="66" t="s">
        <v>64</v>
      </c>
      <c r="E117" s="78" t="s">
        <v>223</v>
      </c>
      <c r="F117" s="79" t="s">
        <v>224</v>
      </c>
      <c r="G117" s="102">
        <f>SUM('DTOC Backsheet'!$J112:$M112)</f>
        <v>6873</v>
      </c>
      <c r="H117" s="103">
        <f>VLOOKUP($E117,'Population 18+ (2014)'!$D$11:$H$187,H$10,0)</f>
        <v>211479</v>
      </c>
      <c r="I117" s="104">
        <f t="shared" si="7"/>
        <v>3249.9680819372134</v>
      </c>
      <c r="J117" s="102">
        <f>SUM('DTOC Backsheet'!$N299:$Q299)</f>
        <v>4427.7219999999998</v>
      </c>
      <c r="K117" s="113">
        <f>VLOOKUP($E117,'Population 18+ (2014)'!$D$11:$H$187,K$10,0)</f>
        <v>213940.97499999998</v>
      </c>
      <c r="L117" s="104">
        <f t="shared" si="8"/>
        <v>2069.5998043385566</v>
      </c>
      <c r="M117" s="102">
        <f>SUM('DTOC Backsheet'!$N112:$Q112)</f>
        <v>9294</v>
      </c>
      <c r="N117" s="113">
        <f>VLOOKUP($E117,'Population 18+ (2014)'!$D$11:$H$187,N$10,0)</f>
        <v>213940.97499999998</v>
      </c>
      <c r="O117" s="104">
        <f t="shared" si="9"/>
        <v>4344.1888586326204</v>
      </c>
      <c r="P117" s="84">
        <f t="shared" si="10"/>
        <v>-1094.220776695407</v>
      </c>
      <c r="Q117" s="85">
        <f t="shared" si="11"/>
        <v>-0.33668662248620401</v>
      </c>
      <c r="R117" s="84">
        <f t="shared" si="12"/>
        <v>-2274.5890542940638</v>
      </c>
      <c r="S117" s="85">
        <f t="shared" si="13"/>
        <v>-1.0990477721952732</v>
      </c>
    </row>
    <row r="118" spans="2:19" s="40" customFormat="1" ht="16.5" customHeight="1">
      <c r="B118" s="63" t="s">
        <v>24</v>
      </c>
      <c r="C118" s="64" t="s">
        <v>40</v>
      </c>
      <c r="D118" s="66" t="s">
        <v>70</v>
      </c>
      <c r="E118" s="78" t="s">
        <v>225</v>
      </c>
      <c r="F118" s="79" t="s">
        <v>226</v>
      </c>
      <c r="G118" s="102">
        <f>SUM('DTOC Backsheet'!$J113:$M113)</f>
        <v>1956</v>
      </c>
      <c r="H118" s="103">
        <f>VLOOKUP($E118,'Population 18+ (2014)'!$D$11:$H$187,H$10,0)</f>
        <v>157875</v>
      </c>
      <c r="I118" s="104">
        <f t="shared" si="7"/>
        <v>1238.9548693586698</v>
      </c>
      <c r="J118" s="102">
        <f>SUM('DTOC Backsheet'!$N300:$Q300)</f>
        <v>1571</v>
      </c>
      <c r="K118" s="113">
        <f>VLOOKUP($E118,'Population 18+ (2014)'!$D$11:$H$187,K$10,0)</f>
        <v>159987.84399999998</v>
      </c>
      <c r="L118" s="104">
        <f t="shared" si="8"/>
        <v>981.94960362113522</v>
      </c>
      <c r="M118" s="102">
        <f>SUM('DTOC Backsheet'!$N113:$Q113)</f>
        <v>4362</v>
      </c>
      <c r="N118" s="113">
        <f>VLOOKUP($E118,'Population 18+ (2014)'!$D$11:$H$187,N$10,0)</f>
        <v>159987.84399999998</v>
      </c>
      <c r="O118" s="104">
        <f t="shared" si="9"/>
        <v>2726.4571425814079</v>
      </c>
      <c r="P118" s="84">
        <f t="shared" si="10"/>
        <v>-1487.502273222738</v>
      </c>
      <c r="Q118" s="85">
        <f t="shared" si="11"/>
        <v>-1.2006105387783219</v>
      </c>
      <c r="R118" s="84">
        <f t="shared" si="12"/>
        <v>-1744.5075389602725</v>
      </c>
      <c r="S118" s="85">
        <f t="shared" si="13"/>
        <v>-1.776575429662635</v>
      </c>
    </row>
    <row r="119" spans="2:19" s="40" customFormat="1" ht="16.5" customHeight="1">
      <c r="B119" s="63" t="s">
        <v>20</v>
      </c>
      <c r="C119" s="64" t="s">
        <v>28</v>
      </c>
      <c r="D119" s="66" t="s">
        <v>50</v>
      </c>
      <c r="E119" s="78" t="s">
        <v>227</v>
      </c>
      <c r="F119" s="79" t="s">
        <v>228</v>
      </c>
      <c r="G119" s="102">
        <f>SUM('DTOC Backsheet'!$J114:$M114)</f>
        <v>4755</v>
      </c>
      <c r="H119" s="103">
        <f>VLOOKUP($E119,'Population 18+ (2014)'!$D$11:$H$187,H$10,0)</f>
        <v>107318</v>
      </c>
      <c r="I119" s="104">
        <f t="shared" si="7"/>
        <v>4430.7571889151868</v>
      </c>
      <c r="J119" s="102">
        <f>SUM('DTOC Backsheet'!$N301:$Q301)</f>
        <v>5207</v>
      </c>
      <c r="K119" s="113">
        <f>VLOOKUP($E119,'Population 18+ (2014)'!$D$11:$H$187,K$10,0)</f>
        <v>107968.81799999996</v>
      </c>
      <c r="L119" s="104">
        <f t="shared" si="8"/>
        <v>4822.6887136988034</v>
      </c>
      <c r="M119" s="102">
        <f>SUM('DTOC Backsheet'!$N114:$Q114)</f>
        <v>4024</v>
      </c>
      <c r="N119" s="113">
        <f>VLOOKUP($E119,'Population 18+ (2014)'!$D$11:$H$187,N$10,0)</f>
        <v>107968.81799999996</v>
      </c>
      <c r="O119" s="104">
        <f t="shared" si="9"/>
        <v>3727.0019942239269</v>
      </c>
      <c r="P119" s="84">
        <f t="shared" si="10"/>
        <v>703.75519469125993</v>
      </c>
      <c r="Q119" s="85">
        <f t="shared" si="11"/>
        <v>0.15883406936672267</v>
      </c>
      <c r="R119" s="84">
        <f t="shared" si="12"/>
        <v>1095.6867194748766</v>
      </c>
      <c r="S119" s="85">
        <f t="shared" si="13"/>
        <v>0.2271941617053965</v>
      </c>
    </row>
    <row r="120" spans="2:19" s="40" customFormat="1" ht="16.5" customHeight="1">
      <c r="B120" s="63" t="s">
        <v>22</v>
      </c>
      <c r="C120" s="64" t="s">
        <v>42</v>
      </c>
      <c r="D120" s="66" t="s">
        <v>58</v>
      </c>
      <c r="E120" s="78" t="s">
        <v>229</v>
      </c>
      <c r="F120" s="79" t="s">
        <v>230</v>
      </c>
      <c r="G120" s="102">
        <f>SUM('DTOC Backsheet'!$J115:$M115)</f>
        <v>8861</v>
      </c>
      <c r="H120" s="103">
        <f>VLOOKUP($E120,'Population 18+ (2014)'!$D$11:$H$187,H$10,0)</f>
        <v>194016</v>
      </c>
      <c r="I120" s="104">
        <f t="shared" si="7"/>
        <v>4567.149101105063</v>
      </c>
      <c r="J120" s="102">
        <f>SUM('DTOC Backsheet'!$N302:$Q302)</f>
        <v>6748</v>
      </c>
      <c r="K120" s="113">
        <f>VLOOKUP($E120,'Population 18+ (2014)'!$D$11:$H$187,K$10,0)</f>
        <v>196599.40100000004</v>
      </c>
      <c r="L120" s="104">
        <f t="shared" si="8"/>
        <v>3432.3604068356231</v>
      </c>
      <c r="M120" s="102">
        <f>SUM('DTOC Backsheet'!$N115:$Q115)</f>
        <v>12590</v>
      </c>
      <c r="N120" s="113">
        <f>VLOOKUP($E120,'Population 18+ (2014)'!$D$11:$H$187,N$10,0)</f>
        <v>196599.40100000004</v>
      </c>
      <c r="O120" s="104">
        <f t="shared" si="9"/>
        <v>6403.8852285211169</v>
      </c>
      <c r="P120" s="84">
        <f t="shared" si="10"/>
        <v>-1836.7361274160539</v>
      </c>
      <c r="Q120" s="85">
        <f t="shared" si="11"/>
        <v>-0.40216250592117497</v>
      </c>
      <c r="R120" s="84">
        <f t="shared" si="12"/>
        <v>-2971.5248216854939</v>
      </c>
      <c r="S120" s="85">
        <f t="shared" si="13"/>
        <v>-0.86573799644339078</v>
      </c>
    </row>
    <row r="121" spans="2:19" s="40" customFormat="1" ht="16.5" customHeight="1">
      <c r="B121" s="63" t="s">
        <v>20</v>
      </c>
      <c r="C121" s="64" t="s">
        <v>28</v>
      </c>
      <c r="D121" s="66" t="s">
        <v>50</v>
      </c>
      <c r="E121" s="78" t="s">
        <v>231</v>
      </c>
      <c r="F121" s="79" t="s">
        <v>232</v>
      </c>
      <c r="G121" s="102">
        <f>SUM('DTOC Backsheet'!$J116:$M116)</f>
        <v>7845</v>
      </c>
      <c r="H121" s="103">
        <f>VLOOKUP($E121,'Population 18+ (2014)'!$D$11:$H$187,H$10,0)</f>
        <v>233572</v>
      </c>
      <c r="I121" s="104">
        <f t="shared" si="7"/>
        <v>3358.7073793091636</v>
      </c>
      <c r="J121" s="102">
        <f>SUM('DTOC Backsheet'!$N303:$Q303)</f>
        <v>7010.92</v>
      </c>
      <c r="K121" s="113">
        <f>VLOOKUP($E121,'Population 18+ (2014)'!$D$11:$H$187,K$10,0)</f>
        <v>236380.41599999994</v>
      </c>
      <c r="L121" s="104">
        <f t="shared" si="8"/>
        <v>2965.9479066150734</v>
      </c>
      <c r="M121" s="102">
        <f>SUM('DTOC Backsheet'!$N116:$Q116)</f>
        <v>5696</v>
      </c>
      <c r="N121" s="113">
        <f>VLOOKUP($E121,'Population 18+ (2014)'!$D$11:$H$187,N$10,0)</f>
        <v>236380.41599999994</v>
      </c>
      <c r="O121" s="104">
        <f t="shared" si="9"/>
        <v>2409.6750891579791</v>
      </c>
      <c r="P121" s="84">
        <f t="shared" si="10"/>
        <v>949.0322901511845</v>
      </c>
      <c r="Q121" s="85">
        <f t="shared" si="11"/>
        <v>0.28255878913345123</v>
      </c>
      <c r="R121" s="84">
        <f t="shared" si="12"/>
        <v>556.27281745709433</v>
      </c>
      <c r="S121" s="85">
        <f t="shared" si="13"/>
        <v>0.18755313140072913</v>
      </c>
    </row>
    <row r="122" spans="2:19" s="40" customFormat="1" ht="16.5" customHeight="1">
      <c r="B122" s="63" t="s">
        <v>24</v>
      </c>
      <c r="C122" s="64" t="s">
        <v>40</v>
      </c>
      <c r="D122" s="66" t="s">
        <v>70</v>
      </c>
      <c r="E122" s="78" t="s">
        <v>233</v>
      </c>
      <c r="F122" s="79" t="s">
        <v>234</v>
      </c>
      <c r="G122" s="102">
        <f>SUM('DTOC Backsheet'!$J117:$M117)</f>
        <v>5826</v>
      </c>
      <c r="H122" s="103">
        <f>VLOOKUP($E122,'Population 18+ (2014)'!$D$11:$H$187,H$10,0)</f>
        <v>241785</v>
      </c>
      <c r="I122" s="104">
        <f t="shared" si="7"/>
        <v>2409.5787579874682</v>
      </c>
      <c r="J122" s="102">
        <f>SUM('DTOC Backsheet'!$N304:$Q304)</f>
        <v>3576.5</v>
      </c>
      <c r="K122" s="113">
        <f>VLOOKUP($E122,'Population 18+ (2014)'!$D$11:$H$187,K$10,0)</f>
        <v>250005.21800000005</v>
      </c>
      <c r="L122" s="104">
        <f t="shared" si="8"/>
        <v>1430.5701411400139</v>
      </c>
      <c r="M122" s="102">
        <f>SUM('DTOC Backsheet'!$N117:$Q117)</f>
        <v>3499</v>
      </c>
      <c r="N122" s="113">
        <f>VLOOKUP($E122,'Population 18+ (2014)'!$D$11:$H$187,N$10,0)</f>
        <v>250005.21800000005</v>
      </c>
      <c r="O122" s="104">
        <f t="shared" si="9"/>
        <v>1399.5707881585092</v>
      </c>
      <c r="P122" s="84">
        <f t="shared" si="10"/>
        <v>1010.0079698289589</v>
      </c>
      <c r="Q122" s="85">
        <f t="shared" si="11"/>
        <v>0.41916370920888235</v>
      </c>
      <c r="R122" s="84">
        <f t="shared" si="12"/>
        <v>30.999352981504671</v>
      </c>
      <c r="S122" s="85">
        <f t="shared" si="13"/>
        <v>2.1669229693834828E-2</v>
      </c>
    </row>
    <row r="123" spans="2:19" s="40" customFormat="1" ht="16.5" customHeight="1">
      <c r="B123" s="63" t="s">
        <v>22</v>
      </c>
      <c r="C123" s="64" t="s">
        <v>38</v>
      </c>
      <c r="D123" s="66" t="s">
        <v>60</v>
      </c>
      <c r="E123" s="78" t="s">
        <v>235</v>
      </c>
      <c r="F123" s="79" t="s">
        <v>236</v>
      </c>
      <c r="G123" s="102">
        <f>SUM('DTOC Backsheet'!$J118:$M118)</f>
        <v>26402</v>
      </c>
      <c r="H123" s="103">
        <f>VLOOKUP($E123,'Population 18+ (2014)'!$D$11:$H$187,H$10,0)</f>
        <v>710629</v>
      </c>
      <c r="I123" s="104">
        <f t="shared" si="7"/>
        <v>3715.3001073696687</v>
      </c>
      <c r="J123" s="102">
        <f>SUM('DTOC Backsheet'!$N305:$Q305)</f>
        <v>28388</v>
      </c>
      <c r="K123" s="113">
        <f>VLOOKUP($E123,'Population 18+ (2014)'!$D$11:$H$187,K$10,0)</f>
        <v>716275.77100000007</v>
      </c>
      <c r="L123" s="104">
        <f t="shared" si="8"/>
        <v>3963.2779928277087</v>
      </c>
      <c r="M123" s="102">
        <f>SUM('DTOC Backsheet'!$N118:$Q118)</f>
        <v>27884</v>
      </c>
      <c r="N123" s="113">
        <f>VLOOKUP($E123,'Population 18+ (2014)'!$D$11:$H$187,N$10,0)</f>
        <v>716275.77100000007</v>
      </c>
      <c r="O123" s="104">
        <f t="shared" si="9"/>
        <v>3892.914032408336</v>
      </c>
      <c r="P123" s="84">
        <f t="shared" si="10"/>
        <v>-177.61392503866728</v>
      </c>
      <c r="Q123" s="85">
        <f t="shared" si="11"/>
        <v>-4.7806077545755277E-2</v>
      </c>
      <c r="R123" s="84">
        <f t="shared" si="12"/>
        <v>70.363960419372688</v>
      </c>
      <c r="S123" s="85">
        <f t="shared" si="13"/>
        <v>1.7753980555164035E-2</v>
      </c>
    </row>
    <row r="124" spans="2:19" s="40" customFormat="1" ht="16.5" customHeight="1">
      <c r="B124" s="63" t="s">
        <v>20</v>
      </c>
      <c r="C124" s="64" t="s">
        <v>32</v>
      </c>
      <c r="D124" s="66" t="s">
        <v>46</v>
      </c>
      <c r="E124" s="78" t="s">
        <v>237</v>
      </c>
      <c r="F124" s="79" t="s">
        <v>238</v>
      </c>
      <c r="G124" s="102">
        <f>SUM('DTOC Backsheet'!$J119:$M119)</f>
        <v>3547</v>
      </c>
      <c r="H124" s="103">
        <f>VLOOKUP($E124,'Population 18+ (2014)'!$D$11:$H$187,H$10,0)</f>
        <v>125495</v>
      </c>
      <c r="I124" s="104">
        <f t="shared" si="7"/>
        <v>2826.4074265907007</v>
      </c>
      <c r="J124" s="102">
        <f>SUM('DTOC Backsheet'!$N306:$Q306)</f>
        <v>3637</v>
      </c>
      <c r="K124" s="113">
        <f>VLOOKUP($E124,'Population 18+ (2014)'!$D$11:$H$187,K$10,0)</f>
        <v>125715.60199999996</v>
      </c>
      <c r="L124" s="104">
        <f t="shared" si="8"/>
        <v>2893.0378903964533</v>
      </c>
      <c r="M124" s="102">
        <f>SUM('DTOC Backsheet'!$N119:$Q119)</f>
        <v>3638</v>
      </c>
      <c r="N124" s="113">
        <f>VLOOKUP($E124,'Population 18+ (2014)'!$D$11:$H$187,N$10,0)</f>
        <v>125715.60199999996</v>
      </c>
      <c r="O124" s="104">
        <f t="shared" si="9"/>
        <v>2893.8333366132242</v>
      </c>
      <c r="P124" s="84">
        <f t="shared" si="10"/>
        <v>-67.425910022523567</v>
      </c>
      <c r="Q124" s="85">
        <f t="shared" si="11"/>
        <v>-2.385569376452381E-2</v>
      </c>
      <c r="R124" s="84">
        <f t="shared" si="12"/>
        <v>-0.7954462167708698</v>
      </c>
      <c r="S124" s="85">
        <f t="shared" si="13"/>
        <v>-2.7495188342032539E-4</v>
      </c>
    </row>
    <row r="125" spans="2:19" s="40" customFormat="1" ht="16.5" customHeight="1">
      <c r="B125" s="63" t="s">
        <v>20</v>
      </c>
      <c r="C125" s="64" t="s">
        <v>32</v>
      </c>
      <c r="D125" s="66" t="s">
        <v>46</v>
      </c>
      <c r="E125" s="78" t="s">
        <v>239</v>
      </c>
      <c r="F125" s="79" t="s">
        <v>240</v>
      </c>
      <c r="G125" s="102">
        <f>SUM('DTOC Backsheet'!$J120:$M120)</f>
        <v>3492</v>
      </c>
      <c r="H125" s="103">
        <f>VLOOKUP($E125,'Population 18+ (2014)'!$D$11:$H$187,H$10,0)</f>
        <v>134027</v>
      </c>
      <c r="I125" s="104">
        <f t="shared" si="7"/>
        <v>2605.4451714952957</v>
      </c>
      <c r="J125" s="102">
        <f>SUM('DTOC Backsheet'!$N307:$Q307)</f>
        <v>2940</v>
      </c>
      <c r="K125" s="113">
        <f>VLOOKUP($E125,'Population 18+ (2014)'!$D$11:$H$187,K$10,0)</f>
        <v>134611.88400000002</v>
      </c>
      <c r="L125" s="104">
        <f t="shared" si="8"/>
        <v>2184.0567954609414</v>
      </c>
      <c r="M125" s="102">
        <f>SUM('DTOC Backsheet'!$N120:$Q120)</f>
        <v>3469</v>
      </c>
      <c r="N125" s="113">
        <f>VLOOKUP($E125,'Population 18+ (2014)'!$D$11:$H$187,N$10,0)</f>
        <v>134611.88400000002</v>
      </c>
      <c r="O125" s="104">
        <f t="shared" si="9"/>
        <v>2577.0384433517024</v>
      </c>
      <c r="P125" s="84">
        <f t="shared" si="10"/>
        <v>28.406728143593227</v>
      </c>
      <c r="Q125" s="85">
        <f t="shared" si="11"/>
        <v>1.0902830907506786E-2</v>
      </c>
      <c r="R125" s="84">
        <f t="shared" si="12"/>
        <v>-392.981647890761</v>
      </c>
      <c r="S125" s="85">
        <f t="shared" si="13"/>
        <v>-0.17993197278911555</v>
      </c>
    </row>
    <row r="126" spans="2:19" s="40" customFormat="1" ht="16.5" customHeight="1">
      <c r="B126" s="63" t="s">
        <v>26</v>
      </c>
      <c r="C126" s="64" t="s">
        <v>44</v>
      </c>
      <c r="D126" s="66" t="s">
        <v>62</v>
      </c>
      <c r="E126" s="78" t="s">
        <v>241</v>
      </c>
      <c r="F126" s="79" t="s">
        <v>242</v>
      </c>
      <c r="G126" s="102">
        <f>SUM('DTOC Backsheet'!$J121:$M121)</f>
        <v>6123</v>
      </c>
      <c r="H126" s="103">
        <f>VLOOKUP($E126,'Population 18+ (2014)'!$D$11:$H$187,H$10,0)</f>
        <v>165679</v>
      </c>
      <c r="I126" s="104">
        <f t="shared" si="7"/>
        <v>3695.7007224814251</v>
      </c>
      <c r="J126" s="102">
        <f>SUM('DTOC Backsheet'!$N308:$Q308)</f>
        <v>6297</v>
      </c>
      <c r="K126" s="113">
        <f>VLOOKUP($E126,'Population 18+ (2014)'!$D$11:$H$187,K$10,0)</f>
        <v>167160.05100000006</v>
      </c>
      <c r="L126" s="104">
        <f t="shared" si="8"/>
        <v>3767.0483840663564</v>
      </c>
      <c r="M126" s="102">
        <f>SUM('DTOC Backsheet'!$N121:$Q121)</f>
        <v>11863</v>
      </c>
      <c r="N126" s="113">
        <f>VLOOKUP($E126,'Population 18+ (2014)'!$D$11:$H$187,N$10,0)</f>
        <v>167160.05100000006</v>
      </c>
      <c r="O126" s="104">
        <f t="shared" si="9"/>
        <v>7096.7913260567238</v>
      </c>
      <c r="P126" s="84">
        <f t="shared" si="10"/>
        <v>-3401.0906035752987</v>
      </c>
      <c r="Q126" s="85">
        <f t="shared" si="11"/>
        <v>-0.92028301504124099</v>
      </c>
      <c r="R126" s="84">
        <f t="shared" si="12"/>
        <v>-3329.7429419903674</v>
      </c>
      <c r="S126" s="85">
        <f t="shared" si="13"/>
        <v>-0.88391297443226946</v>
      </c>
    </row>
    <row r="127" spans="2:19" s="40" customFormat="1" ht="16.5" customHeight="1">
      <c r="B127" s="63" t="s">
        <v>20</v>
      </c>
      <c r="C127" s="64" t="s">
        <v>28</v>
      </c>
      <c r="D127" s="66" t="s">
        <v>50</v>
      </c>
      <c r="E127" s="78" t="s">
        <v>243</v>
      </c>
      <c r="F127" s="79" t="s">
        <v>244</v>
      </c>
      <c r="G127" s="102">
        <f>SUM('DTOC Backsheet'!$J122:$M122)</f>
        <v>2834</v>
      </c>
      <c r="H127" s="103">
        <f>VLOOKUP($E127,'Population 18+ (2014)'!$D$11:$H$187,H$10,0)</f>
        <v>162280</v>
      </c>
      <c r="I127" s="104">
        <f t="shared" si="7"/>
        <v>1746.3643086024158</v>
      </c>
      <c r="J127" s="102">
        <f>SUM('DTOC Backsheet'!$N309:$Q309)</f>
        <v>3201</v>
      </c>
      <c r="K127" s="113">
        <f>VLOOKUP($E127,'Population 18+ (2014)'!$D$11:$H$187,K$10,0)</f>
        <v>163068.11099999998</v>
      </c>
      <c r="L127" s="104">
        <f t="shared" si="8"/>
        <v>1962.9834308928741</v>
      </c>
      <c r="M127" s="102">
        <f>SUM('DTOC Backsheet'!$N122:$Q122)</f>
        <v>2946</v>
      </c>
      <c r="N127" s="113">
        <f>VLOOKUP($E127,'Population 18+ (2014)'!$D$11:$H$187,N$10,0)</f>
        <v>163068.11099999998</v>
      </c>
      <c r="O127" s="104">
        <f t="shared" si="9"/>
        <v>1806.6070563606397</v>
      </c>
      <c r="P127" s="84">
        <f t="shared" si="10"/>
        <v>-60.242747758223913</v>
      </c>
      <c r="Q127" s="85">
        <f t="shared" si="11"/>
        <v>-3.4496094235019675E-2</v>
      </c>
      <c r="R127" s="84">
        <f t="shared" si="12"/>
        <v>156.37637453223442</v>
      </c>
      <c r="S127" s="85">
        <f t="shared" si="13"/>
        <v>7.9662605435801226E-2</v>
      </c>
    </row>
    <row r="128" spans="2:19" s="40" customFormat="1" ht="16.5" customHeight="1">
      <c r="B128" s="63" t="s">
        <v>20</v>
      </c>
      <c r="C128" s="64" t="s">
        <v>32</v>
      </c>
      <c r="D128" s="66" t="s">
        <v>46</v>
      </c>
      <c r="E128" s="78" t="s">
        <v>245</v>
      </c>
      <c r="F128" s="79" t="s">
        <v>246</v>
      </c>
      <c r="G128" s="102">
        <f>SUM('DTOC Backsheet'!$J123:$M123)</f>
        <v>13225</v>
      </c>
      <c r="H128" s="103">
        <f>VLOOKUP($E128,'Population 18+ (2014)'!$D$11:$H$187,H$10,0)</f>
        <v>484157</v>
      </c>
      <c r="I128" s="104">
        <f t="shared" si="7"/>
        <v>2731.5519552541841</v>
      </c>
      <c r="J128" s="102">
        <f>SUM('DTOC Backsheet'!$N310:$Q310)</f>
        <v>12102</v>
      </c>
      <c r="K128" s="113">
        <f>VLOOKUP($E128,'Population 18+ (2014)'!$D$11:$H$187,K$10,0)</f>
        <v>485164.88800000009</v>
      </c>
      <c r="L128" s="104">
        <f t="shared" si="8"/>
        <v>2494.4096943800264</v>
      </c>
      <c r="M128" s="102">
        <f>SUM('DTOC Backsheet'!$N123:$Q123)</f>
        <v>14290</v>
      </c>
      <c r="N128" s="113">
        <f>VLOOKUP($E128,'Population 18+ (2014)'!$D$11:$H$187,N$10,0)</f>
        <v>485164.88800000009</v>
      </c>
      <c r="O128" s="104">
        <f t="shared" si="9"/>
        <v>2945.3903927194328</v>
      </c>
      <c r="P128" s="84">
        <f t="shared" si="10"/>
        <v>-213.83843746524872</v>
      </c>
      <c r="Q128" s="85">
        <f t="shared" si="11"/>
        <v>-7.828459460707933E-2</v>
      </c>
      <c r="R128" s="84">
        <f t="shared" si="12"/>
        <v>-450.98069833940644</v>
      </c>
      <c r="S128" s="85">
        <f t="shared" si="13"/>
        <v>-0.18079656255164434</v>
      </c>
    </row>
    <row r="129" spans="2:19" s="40" customFormat="1" ht="16.5" customHeight="1">
      <c r="B129" s="63" t="s">
        <v>22</v>
      </c>
      <c r="C129" s="64" t="s">
        <v>34</v>
      </c>
      <c r="D129" s="66" t="s">
        <v>58</v>
      </c>
      <c r="E129" s="78" t="s">
        <v>247</v>
      </c>
      <c r="F129" s="79" t="s">
        <v>248</v>
      </c>
      <c r="G129" s="102">
        <f>SUM('DTOC Backsheet'!$J124:$M124)</f>
        <v>54414</v>
      </c>
      <c r="H129" s="103">
        <f>VLOOKUP($E129,'Population 18+ (2014)'!$D$11:$H$187,H$10,0)</f>
        <v>553700</v>
      </c>
      <c r="I129" s="104">
        <f t="shared" si="7"/>
        <v>9827.3433267112159</v>
      </c>
      <c r="J129" s="102">
        <f>SUM('DTOC Backsheet'!$N311:$Q311)</f>
        <v>23400</v>
      </c>
      <c r="K129" s="113">
        <f>VLOOKUP($E129,'Population 18+ (2014)'!$D$11:$H$187,K$10,0)</f>
        <v>559164.19099999999</v>
      </c>
      <c r="L129" s="104">
        <f t="shared" si="8"/>
        <v>4184.8173357009546</v>
      </c>
      <c r="M129" s="102">
        <f>SUM('DTOC Backsheet'!$N124:$Q124)</f>
        <v>52000</v>
      </c>
      <c r="N129" s="113">
        <f>VLOOKUP($E129,'Population 18+ (2014)'!$D$11:$H$187,N$10,0)</f>
        <v>559164.19099999999</v>
      </c>
      <c r="O129" s="104">
        <f t="shared" si="9"/>
        <v>9299.5940793354566</v>
      </c>
      <c r="P129" s="84">
        <f t="shared" si="10"/>
        <v>527.7492473757593</v>
      </c>
      <c r="Q129" s="85">
        <f t="shared" si="11"/>
        <v>5.3702127811217318E-2</v>
      </c>
      <c r="R129" s="84">
        <f t="shared" si="12"/>
        <v>-5114.7767436345021</v>
      </c>
      <c r="S129" s="85">
        <f t="shared" si="13"/>
        <v>-1.2222222222222228</v>
      </c>
    </row>
    <row r="130" spans="2:19" s="40" customFormat="1" ht="16.5" customHeight="1">
      <c r="B130" s="63" t="s">
        <v>20</v>
      </c>
      <c r="C130" s="64" t="s">
        <v>28</v>
      </c>
      <c r="D130" s="66" t="s">
        <v>50</v>
      </c>
      <c r="E130" s="78" t="s">
        <v>249</v>
      </c>
      <c r="F130" s="79" t="s">
        <v>250</v>
      </c>
      <c r="G130" s="102">
        <f>SUM('DTOC Backsheet'!$J125:$M125)</f>
        <v>3106</v>
      </c>
      <c r="H130" s="103">
        <f>VLOOKUP($E130,'Population 18+ (2014)'!$D$11:$H$187,H$10,0)</f>
        <v>256193</v>
      </c>
      <c r="I130" s="104">
        <f t="shared" si="7"/>
        <v>1212.3672387614026</v>
      </c>
      <c r="J130" s="102">
        <f>SUM('DTOC Backsheet'!$N312:$Q312)</f>
        <v>4079</v>
      </c>
      <c r="K130" s="113">
        <f>VLOOKUP($E130,'Population 18+ (2014)'!$D$11:$H$187,K$10,0)</f>
        <v>256640.41200000001</v>
      </c>
      <c r="L130" s="104">
        <f t="shared" si="8"/>
        <v>1589.3833586894334</v>
      </c>
      <c r="M130" s="102">
        <f>SUM('DTOC Backsheet'!$N125:$Q125)</f>
        <v>2663</v>
      </c>
      <c r="N130" s="113">
        <f>VLOOKUP($E130,'Population 18+ (2014)'!$D$11:$H$187,N$10,0)</f>
        <v>256640.41200000001</v>
      </c>
      <c r="O130" s="104">
        <f t="shared" si="9"/>
        <v>1037.6386085290417</v>
      </c>
      <c r="P130" s="84">
        <f t="shared" si="10"/>
        <v>174.72863023236096</v>
      </c>
      <c r="Q130" s="85">
        <f t="shared" si="11"/>
        <v>0.14412186724120812</v>
      </c>
      <c r="R130" s="84">
        <f t="shared" si="12"/>
        <v>551.74475016039173</v>
      </c>
      <c r="S130" s="85">
        <f t="shared" si="13"/>
        <v>0.34714390782054427</v>
      </c>
    </row>
    <row r="131" spans="2:19" s="40" customFormat="1" ht="16.5" customHeight="1">
      <c r="B131" s="63" t="s">
        <v>22</v>
      </c>
      <c r="C131" s="64" t="s">
        <v>34</v>
      </c>
      <c r="D131" s="66" t="s">
        <v>54</v>
      </c>
      <c r="E131" s="78" t="s">
        <v>251</v>
      </c>
      <c r="F131" s="79" t="s">
        <v>252</v>
      </c>
      <c r="G131" s="102">
        <f>SUM('DTOC Backsheet'!$J126:$M126)</f>
        <v>7969</v>
      </c>
      <c r="H131" s="103">
        <f>VLOOKUP($E131,'Population 18+ (2014)'!$D$11:$H$187,H$10,0)</f>
        <v>249290</v>
      </c>
      <c r="I131" s="104">
        <f t="shared" si="7"/>
        <v>3196.6785671306507</v>
      </c>
      <c r="J131" s="102">
        <f>SUM('DTOC Backsheet'!$N313:$Q313)</f>
        <v>9314.2639999999992</v>
      </c>
      <c r="K131" s="113">
        <f>VLOOKUP($E131,'Population 18+ (2014)'!$D$11:$H$187,K$10,0)</f>
        <v>251983.11799999993</v>
      </c>
      <c r="L131" s="104">
        <f t="shared" si="8"/>
        <v>3696.3841363372612</v>
      </c>
      <c r="M131" s="102">
        <f>SUM('DTOC Backsheet'!$N126:$Q126)</f>
        <v>13466</v>
      </c>
      <c r="N131" s="113">
        <f>VLOOKUP($E131,'Population 18+ (2014)'!$D$11:$H$187,N$10,0)</f>
        <v>251983.11799999993</v>
      </c>
      <c r="O131" s="104">
        <f t="shared" si="9"/>
        <v>5344.0087998276149</v>
      </c>
      <c r="P131" s="84">
        <f t="shared" si="10"/>
        <v>-2147.3302326969642</v>
      </c>
      <c r="Q131" s="85">
        <f t="shared" si="11"/>
        <v>-0.67173792660186504</v>
      </c>
      <c r="R131" s="84">
        <f t="shared" si="12"/>
        <v>-1647.6246634903537</v>
      </c>
      <c r="S131" s="85">
        <f t="shared" si="13"/>
        <v>-0.44573956675481818</v>
      </c>
    </row>
    <row r="132" spans="2:19" s="40" customFormat="1" ht="16.5" customHeight="1">
      <c r="B132" s="63" t="s">
        <v>22</v>
      </c>
      <c r="C132" s="64" t="s">
        <v>34</v>
      </c>
      <c r="D132" s="66" t="s">
        <v>54</v>
      </c>
      <c r="E132" s="78" t="s">
        <v>253</v>
      </c>
      <c r="F132" s="79" t="s">
        <v>254</v>
      </c>
      <c r="G132" s="102">
        <f>SUM('DTOC Backsheet'!$J127:$M127)</f>
        <v>27525</v>
      </c>
      <c r="H132" s="103">
        <f>VLOOKUP($E132,'Population 18+ (2014)'!$D$11:$H$187,H$10,0)</f>
        <v>638312</v>
      </c>
      <c r="I132" s="104">
        <f t="shared" si="7"/>
        <v>4312.1545576457902</v>
      </c>
      <c r="J132" s="102">
        <f>SUM('DTOC Backsheet'!$N314:$Q314)</f>
        <v>29375</v>
      </c>
      <c r="K132" s="113">
        <f>VLOOKUP($E132,'Population 18+ (2014)'!$D$11:$H$187,K$10,0)</f>
        <v>642571.96700000006</v>
      </c>
      <c r="L132" s="104">
        <f t="shared" si="8"/>
        <v>4571.4723810850583</v>
      </c>
      <c r="M132" s="102">
        <f>SUM('DTOC Backsheet'!$N127:$Q127)</f>
        <v>21643</v>
      </c>
      <c r="N132" s="113">
        <f>VLOOKUP($E132,'Population 18+ (2014)'!$D$11:$H$187,N$10,0)</f>
        <v>642571.96700000006</v>
      </c>
      <c r="O132" s="104">
        <f t="shared" si="9"/>
        <v>3368.1830380876231</v>
      </c>
      <c r="P132" s="84">
        <f t="shared" si="10"/>
        <v>943.97151955816707</v>
      </c>
      <c r="Q132" s="85">
        <f t="shared" si="11"/>
        <v>0.21890948177737068</v>
      </c>
      <c r="R132" s="84">
        <f t="shared" si="12"/>
        <v>1203.2893429974351</v>
      </c>
      <c r="S132" s="85">
        <f t="shared" si="13"/>
        <v>0.26321702127659563</v>
      </c>
    </row>
    <row r="133" spans="2:19" s="40" customFormat="1" ht="16.5" customHeight="1">
      <c r="B133" s="63" t="s">
        <v>20</v>
      </c>
      <c r="C133" s="64" t="s">
        <v>30</v>
      </c>
      <c r="D133" s="66" t="s">
        <v>48</v>
      </c>
      <c r="E133" s="78" t="s">
        <v>255</v>
      </c>
      <c r="F133" s="79" t="s">
        <v>256</v>
      </c>
      <c r="G133" s="102">
        <f>SUM('DTOC Backsheet'!$J128:$M128)</f>
        <v>2214</v>
      </c>
      <c r="H133" s="103">
        <f>VLOOKUP($E133,'Population 18+ (2014)'!$D$11:$H$187,H$10,0)</f>
        <v>171094</v>
      </c>
      <c r="I133" s="104">
        <f t="shared" si="7"/>
        <v>1294.0255064467488</v>
      </c>
      <c r="J133" s="102">
        <f>SUM('DTOC Backsheet'!$N315:$Q315)</f>
        <v>1555.3069506800325</v>
      </c>
      <c r="K133" s="113">
        <f>VLOOKUP($E133,'Population 18+ (2014)'!$D$11:$H$187,K$10,0)</f>
        <v>172033.68299999999</v>
      </c>
      <c r="L133" s="104">
        <f t="shared" si="8"/>
        <v>904.07118161856272</v>
      </c>
      <c r="M133" s="102">
        <f>SUM('DTOC Backsheet'!$N128:$Q128)</f>
        <v>1787</v>
      </c>
      <c r="N133" s="113">
        <f>VLOOKUP($E133,'Population 18+ (2014)'!$D$11:$H$187,N$10,0)</f>
        <v>172033.68299999999</v>
      </c>
      <c r="O133" s="104">
        <f t="shared" si="9"/>
        <v>1038.7500684967606</v>
      </c>
      <c r="P133" s="84">
        <f t="shared" si="10"/>
        <v>255.27543794998815</v>
      </c>
      <c r="Q133" s="85">
        <f t="shared" si="11"/>
        <v>0.19727233866583227</v>
      </c>
      <c r="R133" s="84">
        <f t="shared" si="12"/>
        <v>-134.67888687819789</v>
      </c>
      <c r="S133" s="85">
        <f t="shared" si="13"/>
        <v>-0.14896933960120448</v>
      </c>
    </row>
    <row r="134" spans="2:19" s="40" customFormat="1" ht="16.5" customHeight="1">
      <c r="B134" s="63" t="s">
        <v>26</v>
      </c>
      <c r="C134" s="64" t="s">
        <v>42</v>
      </c>
      <c r="D134" s="66" t="s">
        <v>66</v>
      </c>
      <c r="E134" s="78" t="s">
        <v>257</v>
      </c>
      <c r="F134" s="79" t="s">
        <v>258</v>
      </c>
      <c r="G134" s="102">
        <f>SUM('DTOC Backsheet'!$J129:$M129)</f>
        <v>53112</v>
      </c>
      <c r="H134" s="103">
        <f>VLOOKUP($E134,'Population 18+ (2014)'!$D$11:$H$187,H$10,0)</f>
        <v>531363</v>
      </c>
      <c r="I134" s="104">
        <f t="shared" si="7"/>
        <v>9995.4268550877641</v>
      </c>
      <c r="J134" s="102">
        <f>SUM('DTOC Backsheet'!$N316:$Q316)</f>
        <v>34908</v>
      </c>
      <c r="K134" s="113">
        <f>VLOOKUP($E134,'Population 18+ (2014)'!$D$11:$H$187,K$10,0)</f>
        <v>536159.32400000002</v>
      </c>
      <c r="L134" s="104">
        <f t="shared" si="8"/>
        <v>6510.7512706428279</v>
      </c>
      <c r="M134" s="102">
        <f>SUM('DTOC Backsheet'!$N129:$Q129)</f>
        <v>59435</v>
      </c>
      <c r="N134" s="113">
        <f>VLOOKUP($E134,'Population 18+ (2014)'!$D$11:$H$187,N$10,0)</f>
        <v>536159.32400000002</v>
      </c>
      <c r="O134" s="104">
        <f t="shared" si="9"/>
        <v>11085.32433169063</v>
      </c>
      <c r="P134" s="84">
        <f t="shared" si="10"/>
        <v>-1089.8974766028659</v>
      </c>
      <c r="Q134" s="85">
        <f t="shared" si="11"/>
        <v>-0.10903961305545426</v>
      </c>
      <c r="R134" s="84">
        <f t="shared" si="12"/>
        <v>-4574.5730610478022</v>
      </c>
      <c r="S134" s="85">
        <f t="shared" si="13"/>
        <v>-0.70261831098888528</v>
      </c>
    </row>
    <row r="135" spans="2:19" s="40" customFormat="1" ht="16.5" customHeight="1">
      <c r="B135" s="63" t="s">
        <v>22</v>
      </c>
      <c r="C135" s="64" t="s">
        <v>38</v>
      </c>
      <c r="D135" s="66" t="s">
        <v>60</v>
      </c>
      <c r="E135" s="78" t="s">
        <v>259</v>
      </c>
      <c r="F135" s="79" t="s">
        <v>260</v>
      </c>
      <c r="G135" s="102">
        <f>SUM('DTOC Backsheet'!$J130:$M130)</f>
        <v>8008</v>
      </c>
      <c r="H135" s="103">
        <f>VLOOKUP($E135,'Population 18+ (2014)'!$D$11:$H$187,H$10,0)</f>
        <v>143854</v>
      </c>
      <c r="I135" s="104">
        <f t="shared" si="7"/>
        <v>5566.755182337648</v>
      </c>
      <c r="J135" s="102">
        <f>SUM('DTOC Backsheet'!$N317:$Q317)</f>
        <v>4416</v>
      </c>
      <c r="K135" s="113">
        <f>VLOOKUP($E135,'Population 18+ (2014)'!$D$11:$H$187,K$10,0)</f>
        <v>145642.52000000005</v>
      </c>
      <c r="L135" s="104">
        <f t="shared" si="8"/>
        <v>3032.0815651912631</v>
      </c>
      <c r="M135" s="102">
        <f>SUM('DTOC Backsheet'!$N130:$Q130)</f>
        <v>6132</v>
      </c>
      <c r="N135" s="113">
        <f>VLOOKUP($E135,'Population 18+ (2014)'!$D$11:$H$187,N$10,0)</f>
        <v>145642.52000000005</v>
      </c>
      <c r="O135" s="104">
        <f t="shared" si="9"/>
        <v>4210.3089125346069</v>
      </c>
      <c r="P135" s="84">
        <f t="shared" si="10"/>
        <v>1356.4462698030411</v>
      </c>
      <c r="Q135" s="85">
        <f t="shared" si="11"/>
        <v>0.24366910801229605</v>
      </c>
      <c r="R135" s="84">
        <f t="shared" si="12"/>
        <v>-1178.2273473433438</v>
      </c>
      <c r="S135" s="85">
        <f t="shared" si="13"/>
        <v>-0.38858695652173902</v>
      </c>
    </row>
    <row r="136" spans="2:19" s="40" customFormat="1" ht="16.5" customHeight="1">
      <c r="B136" s="63" t="s">
        <v>26</v>
      </c>
      <c r="C136" s="64" t="s">
        <v>44</v>
      </c>
      <c r="D136" s="66" t="s">
        <v>62</v>
      </c>
      <c r="E136" s="78" t="s">
        <v>261</v>
      </c>
      <c r="F136" s="79" t="s">
        <v>262</v>
      </c>
      <c r="G136" s="102">
        <f>SUM('DTOC Backsheet'!$J131:$M131)</f>
        <v>12298</v>
      </c>
      <c r="H136" s="103">
        <f>VLOOKUP($E136,'Population 18+ (2014)'!$D$11:$H$187,H$10,0)</f>
        <v>209837</v>
      </c>
      <c r="I136" s="104">
        <f t="shared" si="7"/>
        <v>5860.7395263942963</v>
      </c>
      <c r="J136" s="102">
        <f>SUM('DTOC Backsheet'!$N318:$Q318)</f>
        <v>7100</v>
      </c>
      <c r="K136" s="113">
        <f>VLOOKUP($E136,'Population 18+ (2014)'!$D$11:$H$187,K$10,0)</f>
        <v>211217.818</v>
      </c>
      <c r="L136" s="104">
        <f t="shared" si="8"/>
        <v>3361.4588329853873</v>
      </c>
      <c r="M136" s="102">
        <f>SUM('DTOC Backsheet'!$N131:$Q131)</f>
        <v>12514</v>
      </c>
      <c r="N136" s="113">
        <f>VLOOKUP($E136,'Population 18+ (2014)'!$D$11:$H$187,N$10,0)</f>
        <v>211217.818</v>
      </c>
      <c r="O136" s="104">
        <f t="shared" si="9"/>
        <v>5924.689554363259</v>
      </c>
      <c r="P136" s="84">
        <f t="shared" si="10"/>
        <v>-63.950027968962786</v>
      </c>
      <c r="Q136" s="85">
        <f t="shared" si="11"/>
        <v>-1.0911597023030774E-2</v>
      </c>
      <c r="R136" s="84">
        <f t="shared" si="12"/>
        <v>-2563.2307213778718</v>
      </c>
      <c r="S136" s="85">
        <f t="shared" si="13"/>
        <v>-0.76253521126760571</v>
      </c>
    </row>
    <row r="137" spans="2:19" s="40" customFormat="1" ht="16.5" customHeight="1">
      <c r="B137" s="63" t="s">
        <v>26</v>
      </c>
      <c r="C137" s="64" t="s">
        <v>42</v>
      </c>
      <c r="D137" s="66" t="s">
        <v>68</v>
      </c>
      <c r="E137" s="78" t="s">
        <v>263</v>
      </c>
      <c r="F137" s="79" t="s">
        <v>264</v>
      </c>
      <c r="G137" s="102">
        <f>SUM('DTOC Backsheet'!$J132:$M132)</f>
        <v>1942</v>
      </c>
      <c r="H137" s="103">
        <f>VLOOKUP($E137,'Population 18+ (2014)'!$D$11:$H$187,H$10,0)</f>
        <v>165725</v>
      </c>
      <c r="I137" s="104">
        <f t="shared" si="7"/>
        <v>1171.8207874490874</v>
      </c>
      <c r="J137" s="102">
        <f>SUM('DTOC Backsheet'!$N319:$Q319)</f>
        <v>1648</v>
      </c>
      <c r="K137" s="113">
        <f>VLOOKUP($E137,'Population 18+ (2014)'!$D$11:$H$187,K$10,0)</f>
        <v>167461.35699999999</v>
      </c>
      <c r="L137" s="104">
        <f t="shared" si="8"/>
        <v>984.10763505278419</v>
      </c>
      <c r="M137" s="102">
        <f>SUM('DTOC Backsheet'!$N132:$Q132)</f>
        <v>3102</v>
      </c>
      <c r="N137" s="113">
        <f>VLOOKUP($E137,'Population 18+ (2014)'!$D$11:$H$187,N$10,0)</f>
        <v>167461.35699999999</v>
      </c>
      <c r="O137" s="104">
        <f t="shared" si="9"/>
        <v>1852.3676480180441</v>
      </c>
      <c r="P137" s="84">
        <f t="shared" si="10"/>
        <v>-680.54686056895662</v>
      </c>
      <c r="Q137" s="85">
        <f t="shared" si="11"/>
        <v>-0.58076018778470817</v>
      </c>
      <c r="R137" s="84">
        <f t="shared" si="12"/>
        <v>-868.26001296525988</v>
      </c>
      <c r="S137" s="85">
        <f t="shared" si="13"/>
        <v>-0.88228155339805825</v>
      </c>
    </row>
    <row r="138" spans="2:19" s="40" customFormat="1" ht="16.5" customHeight="1">
      <c r="B138" s="63" t="s">
        <v>26</v>
      </c>
      <c r="C138" s="64" t="s">
        <v>42</v>
      </c>
      <c r="D138" s="66" t="s">
        <v>66</v>
      </c>
      <c r="E138" s="78" t="s">
        <v>265</v>
      </c>
      <c r="F138" s="79" t="s">
        <v>266</v>
      </c>
      <c r="G138" s="102">
        <f>SUM('DTOC Backsheet'!$J133:$M133)</f>
        <v>5258</v>
      </c>
      <c r="H138" s="103">
        <f>VLOOKUP($E138,'Population 18+ (2014)'!$D$11:$H$187,H$10,0)</f>
        <v>124975</v>
      </c>
      <c r="I138" s="104">
        <f t="shared" si="7"/>
        <v>4207.2414482896584</v>
      </c>
      <c r="J138" s="102">
        <f>SUM('DTOC Backsheet'!$N320:$Q320)</f>
        <v>2900</v>
      </c>
      <c r="K138" s="113">
        <f>VLOOKUP($E138,'Population 18+ (2014)'!$D$11:$H$187,K$10,0)</f>
        <v>126198.86399999997</v>
      </c>
      <c r="L138" s="104">
        <f t="shared" si="8"/>
        <v>2297.9604634158995</v>
      </c>
      <c r="M138" s="102">
        <f>SUM('DTOC Backsheet'!$N133:$Q133)</f>
        <v>4226</v>
      </c>
      <c r="N138" s="113">
        <f>VLOOKUP($E138,'Population 18+ (2014)'!$D$11:$H$187,N$10,0)</f>
        <v>126198.86399999997</v>
      </c>
      <c r="O138" s="104">
        <f t="shared" si="9"/>
        <v>3348.6830753088248</v>
      </c>
      <c r="P138" s="84">
        <f t="shared" si="10"/>
        <v>858.55837298083361</v>
      </c>
      <c r="Q138" s="85">
        <f t="shared" si="11"/>
        <v>0.20406681754142197</v>
      </c>
      <c r="R138" s="84">
        <f t="shared" si="12"/>
        <v>-1050.7226118929252</v>
      </c>
      <c r="S138" s="85">
        <f t="shared" si="13"/>
        <v>-0.45724137931034486</v>
      </c>
    </row>
    <row r="139" spans="2:19" s="40" customFormat="1" ht="16.5" customHeight="1">
      <c r="B139" s="63" t="s">
        <v>24</v>
      </c>
      <c r="C139" s="64" t="s">
        <v>40</v>
      </c>
      <c r="D139" s="66" t="s">
        <v>70</v>
      </c>
      <c r="E139" s="78" t="s">
        <v>267</v>
      </c>
      <c r="F139" s="79" t="s">
        <v>268</v>
      </c>
      <c r="G139" s="102">
        <f>SUM('DTOC Backsheet'!$J134:$M134)</f>
        <v>3216</v>
      </c>
      <c r="H139" s="103">
        <f>VLOOKUP($E139,'Population 18+ (2014)'!$D$11:$H$187,H$10,0)</f>
        <v>218702</v>
      </c>
      <c r="I139" s="104">
        <f t="shared" si="7"/>
        <v>1470.4940969904253</v>
      </c>
      <c r="J139" s="102">
        <f>SUM('DTOC Backsheet'!$N321:$Q321)</f>
        <v>4042.991635687732</v>
      </c>
      <c r="K139" s="113">
        <f>VLOOKUP($E139,'Population 18+ (2014)'!$D$11:$H$187,K$10,0)</f>
        <v>223006.21999999994</v>
      </c>
      <c r="L139" s="104">
        <f t="shared" si="8"/>
        <v>1812.9501660033218</v>
      </c>
      <c r="M139" s="102">
        <f>SUM('DTOC Backsheet'!$N134:$Q134)</f>
        <v>3742</v>
      </c>
      <c r="N139" s="113">
        <f>VLOOKUP($E139,'Population 18+ (2014)'!$D$11:$H$187,N$10,0)</f>
        <v>223006.21999999994</v>
      </c>
      <c r="O139" s="104">
        <f t="shared" si="9"/>
        <v>1677.9801029765003</v>
      </c>
      <c r="P139" s="84">
        <f t="shared" si="10"/>
        <v>-207.48600598607504</v>
      </c>
      <c r="Q139" s="85">
        <f t="shared" si="11"/>
        <v>-0.1410995164215379</v>
      </c>
      <c r="R139" s="84">
        <f t="shared" si="12"/>
        <v>134.97006302682144</v>
      </c>
      <c r="S139" s="85">
        <f t="shared" si="13"/>
        <v>7.4447751271820753E-2</v>
      </c>
    </row>
    <row r="140" spans="2:19" s="40" customFormat="1" ht="16.5" customHeight="1">
      <c r="B140" s="63" t="s">
        <v>20</v>
      </c>
      <c r="C140" s="64" t="s">
        <v>28</v>
      </c>
      <c r="D140" s="66" t="s">
        <v>50</v>
      </c>
      <c r="E140" s="78" t="s">
        <v>269</v>
      </c>
      <c r="F140" s="79" t="s">
        <v>270</v>
      </c>
      <c r="G140" s="102">
        <f>SUM('DTOC Backsheet'!$J135:$M135)</f>
        <v>6680</v>
      </c>
      <c r="H140" s="103">
        <f>VLOOKUP($E140,'Population 18+ (2014)'!$D$11:$H$187,H$10,0)</f>
        <v>107718</v>
      </c>
      <c r="I140" s="104">
        <f t="shared" si="7"/>
        <v>6201.3776713269835</v>
      </c>
      <c r="J140" s="102">
        <f>SUM('DTOC Backsheet'!$N322:$Q322)</f>
        <v>5145.255024</v>
      </c>
      <c r="K140" s="113">
        <f>VLOOKUP($E140,'Population 18+ (2014)'!$D$11:$H$187,K$10,0)</f>
        <v>107694.52799999999</v>
      </c>
      <c r="L140" s="104">
        <f t="shared" si="8"/>
        <v>4777.6383067485103</v>
      </c>
      <c r="M140" s="102">
        <f>SUM('DTOC Backsheet'!$N135:$Q135)</f>
        <v>4553</v>
      </c>
      <c r="N140" s="113">
        <f>VLOOKUP($E140,'Population 18+ (2014)'!$D$11:$H$187,N$10,0)</f>
        <v>107694.52799999999</v>
      </c>
      <c r="O140" s="104">
        <f t="shared" si="9"/>
        <v>4227.6985512207275</v>
      </c>
      <c r="P140" s="84">
        <f t="shared" si="10"/>
        <v>1973.6791201062561</v>
      </c>
      <c r="Q140" s="85">
        <f t="shared" si="11"/>
        <v>0.31826462194551747</v>
      </c>
      <c r="R140" s="84">
        <f t="shared" si="12"/>
        <v>549.93975552778284</v>
      </c>
      <c r="S140" s="85">
        <f t="shared" si="13"/>
        <v>0.11510702992124411</v>
      </c>
    </row>
    <row r="141" spans="2:19" s="40" customFormat="1" ht="16.5" customHeight="1">
      <c r="B141" s="63" t="s">
        <v>24</v>
      </c>
      <c r="C141" s="64" t="s">
        <v>40</v>
      </c>
      <c r="D141" s="66" t="s">
        <v>70</v>
      </c>
      <c r="E141" s="78" t="s">
        <v>271</v>
      </c>
      <c r="F141" s="79" t="s">
        <v>272</v>
      </c>
      <c r="G141" s="102">
        <f>SUM('DTOC Backsheet'!$J136:$M136)</f>
        <v>4612</v>
      </c>
      <c r="H141" s="103">
        <f>VLOOKUP($E141,'Population 18+ (2014)'!$D$11:$H$187,H$10,0)</f>
        <v>149880</v>
      </c>
      <c r="I141" s="104">
        <f t="shared" si="7"/>
        <v>3077.1283693621563</v>
      </c>
      <c r="J141" s="102">
        <f>SUM('DTOC Backsheet'!$N323:$Q323)</f>
        <v>2820</v>
      </c>
      <c r="K141" s="113">
        <f>VLOOKUP($E141,'Population 18+ (2014)'!$D$11:$H$187,K$10,0)</f>
        <v>151961.40400000007</v>
      </c>
      <c r="L141" s="104">
        <f t="shared" si="8"/>
        <v>1855.7343679188425</v>
      </c>
      <c r="M141" s="102">
        <f>SUM('DTOC Backsheet'!$N136:$Q136)</f>
        <v>6644</v>
      </c>
      <c r="N141" s="113">
        <f>VLOOKUP($E141,'Population 18+ (2014)'!$D$11:$H$187,N$10,0)</f>
        <v>151961.40400000007</v>
      </c>
      <c r="O141" s="104">
        <f t="shared" si="9"/>
        <v>4372.1628157634004</v>
      </c>
      <c r="P141" s="84">
        <f t="shared" si="10"/>
        <v>-1295.0344464012442</v>
      </c>
      <c r="Q141" s="85">
        <f t="shared" si="11"/>
        <v>-0.42085811540897328</v>
      </c>
      <c r="R141" s="84">
        <f t="shared" si="12"/>
        <v>-2516.4284478445579</v>
      </c>
      <c r="S141" s="85">
        <f t="shared" si="13"/>
        <v>-1.3560283687943262</v>
      </c>
    </row>
    <row r="142" spans="2:19" s="40" customFormat="1" ht="16.5" customHeight="1">
      <c r="B142" s="63" t="s">
        <v>20</v>
      </c>
      <c r="C142" s="64" t="s">
        <v>30</v>
      </c>
      <c r="D142" s="66" t="s">
        <v>48</v>
      </c>
      <c r="E142" s="78" t="s">
        <v>273</v>
      </c>
      <c r="F142" s="79" t="s">
        <v>274</v>
      </c>
      <c r="G142" s="102">
        <f>SUM('DTOC Backsheet'!$J137:$M137)</f>
        <v>3996</v>
      </c>
      <c r="H142" s="103">
        <f>VLOOKUP($E142,'Population 18+ (2014)'!$D$11:$H$187,H$10,0)</f>
        <v>162376</v>
      </c>
      <c r="I142" s="104">
        <f t="shared" si="7"/>
        <v>2460.9548209094942</v>
      </c>
      <c r="J142" s="102">
        <f>SUM('DTOC Backsheet'!$N324:$Q324)</f>
        <v>2149</v>
      </c>
      <c r="K142" s="113">
        <f>VLOOKUP($E142,'Population 18+ (2014)'!$D$11:$H$187,K$10,0)</f>
        <v>162852.78799999997</v>
      </c>
      <c r="L142" s="104">
        <f t="shared" si="8"/>
        <v>1319.5966899872788</v>
      </c>
      <c r="M142" s="102">
        <f>SUM('DTOC Backsheet'!$N137:$Q137)</f>
        <v>4169</v>
      </c>
      <c r="N142" s="113">
        <f>VLOOKUP($E142,'Population 18+ (2014)'!$D$11:$H$187,N$10,0)</f>
        <v>162852.78799999997</v>
      </c>
      <c r="O142" s="104">
        <f t="shared" si="9"/>
        <v>2559.9807354848604</v>
      </c>
      <c r="P142" s="84">
        <f t="shared" si="10"/>
        <v>-99.025914575366187</v>
      </c>
      <c r="Q142" s="85">
        <f t="shared" si="11"/>
        <v>-4.0238818581305451E-2</v>
      </c>
      <c r="R142" s="84">
        <f t="shared" si="12"/>
        <v>-1240.3840454975816</v>
      </c>
      <c r="S142" s="85">
        <f t="shared" si="13"/>
        <v>-0.93997208003722654</v>
      </c>
    </row>
    <row r="143" spans="2:19" s="40" customFormat="1" ht="16.5" customHeight="1">
      <c r="B143" s="63" t="s">
        <v>20</v>
      </c>
      <c r="C143" s="64" t="s">
        <v>32</v>
      </c>
      <c r="D143" s="66" t="s">
        <v>46</v>
      </c>
      <c r="E143" s="78" t="s">
        <v>275</v>
      </c>
      <c r="F143" s="79" t="s">
        <v>276</v>
      </c>
      <c r="G143" s="102">
        <f>SUM('DTOC Backsheet'!$J138:$M138)</f>
        <v>6774</v>
      </c>
      <c r="H143" s="103">
        <f>VLOOKUP($E143,'Population 18+ (2014)'!$D$11:$H$187,H$10,0)</f>
        <v>203672</v>
      </c>
      <c r="I143" s="104">
        <f t="shared" ref="I143:I190" si="14">(G143/H143)*100000</f>
        <v>3325.9358183746417</v>
      </c>
      <c r="J143" s="102">
        <f>SUM('DTOC Backsheet'!$N325:$Q325)</f>
        <v>4384</v>
      </c>
      <c r="K143" s="113">
        <f>VLOOKUP($E143,'Population 18+ (2014)'!$D$11:$H$187,K$10,0)</f>
        <v>204338.25100000005</v>
      </c>
      <c r="L143" s="104">
        <f t="shared" ref="L143:L190" si="15">(J143/K143)*100000</f>
        <v>2145.4622316406135</v>
      </c>
      <c r="M143" s="102">
        <f>SUM('DTOC Backsheet'!$N138:$Q138)</f>
        <v>5692</v>
      </c>
      <c r="N143" s="113">
        <f>VLOOKUP($E143,'Population 18+ (2014)'!$D$11:$H$187,N$10,0)</f>
        <v>204338.25100000005</v>
      </c>
      <c r="O143" s="104">
        <f t="shared" ref="O143:O190" si="16">(M143/N143)*100000</f>
        <v>2785.5773317742642</v>
      </c>
      <c r="P143" s="84">
        <f t="shared" ref="P143:P190" si="17">I143-O143</f>
        <v>540.35848660037755</v>
      </c>
      <c r="Q143" s="85">
        <f t="shared" ref="Q143:Q190" si="18">IFERROR(P143/I143,"")</f>
        <v>0.16246810404911735</v>
      </c>
      <c r="R143" s="84">
        <f t="shared" ref="R143:R190" si="19">L143-O143</f>
        <v>-640.11510013365069</v>
      </c>
      <c r="S143" s="85">
        <f t="shared" ref="S143:S190" si="20">IFERROR(R143/L143,"")</f>
        <v>-0.29835766423357685</v>
      </c>
    </row>
    <row r="144" spans="2:19" s="40" customFormat="1" ht="16.5" customHeight="1">
      <c r="B144" s="63" t="s">
        <v>22</v>
      </c>
      <c r="C144" s="64" t="s">
        <v>34</v>
      </c>
      <c r="D144" s="66" t="s">
        <v>58</v>
      </c>
      <c r="E144" s="78" t="s">
        <v>277</v>
      </c>
      <c r="F144" s="79" t="s">
        <v>278</v>
      </c>
      <c r="G144" s="102">
        <f>SUM('DTOC Backsheet'!$J139:$M139)</f>
        <v>1625</v>
      </c>
      <c r="H144" s="103">
        <f>VLOOKUP($E144,'Population 18+ (2014)'!$D$11:$H$187,H$10,0)</f>
        <v>30337</v>
      </c>
      <c r="I144" s="104">
        <f t="shared" si="14"/>
        <v>5356.495368691697</v>
      </c>
      <c r="J144" s="102">
        <f>SUM('DTOC Backsheet'!$N326:$Q326)</f>
        <v>900</v>
      </c>
      <c r="K144" s="113">
        <f>VLOOKUP($E144,'Population 18+ (2014)'!$D$11:$H$187,K$10,0)</f>
        <v>30221.566999999995</v>
      </c>
      <c r="L144" s="104">
        <f t="shared" si="15"/>
        <v>2978.0057400729752</v>
      </c>
      <c r="M144" s="102">
        <f>SUM('DTOC Backsheet'!$N139:$Q139)</f>
        <v>973</v>
      </c>
      <c r="N144" s="113">
        <f>VLOOKUP($E144,'Population 18+ (2014)'!$D$11:$H$187,N$10,0)</f>
        <v>30221.566999999995</v>
      </c>
      <c r="O144" s="104">
        <f t="shared" si="16"/>
        <v>3219.5550945455611</v>
      </c>
      <c r="P144" s="84">
        <f t="shared" si="17"/>
        <v>2136.9402741461358</v>
      </c>
      <c r="Q144" s="85">
        <f t="shared" si="18"/>
        <v>0.39894373598013116</v>
      </c>
      <c r="R144" s="84">
        <f t="shared" si="19"/>
        <v>-241.54935447258595</v>
      </c>
      <c r="S144" s="85">
        <f t="shared" si="20"/>
        <v>-8.1111111111111175E-2</v>
      </c>
    </row>
    <row r="145" spans="2:19" s="40" customFormat="1" ht="16.5" customHeight="1">
      <c r="B145" s="63" t="s">
        <v>20</v>
      </c>
      <c r="C145" s="64" t="s">
        <v>30</v>
      </c>
      <c r="D145" s="66" t="s">
        <v>48</v>
      </c>
      <c r="E145" s="78" t="s">
        <v>279</v>
      </c>
      <c r="F145" s="79" t="s">
        <v>280</v>
      </c>
      <c r="G145" s="102">
        <f>SUM('DTOC Backsheet'!$J140:$M140)</f>
        <v>5080</v>
      </c>
      <c r="H145" s="103">
        <f>VLOOKUP($E145,'Population 18+ (2014)'!$D$11:$H$187,H$10,0)</f>
        <v>188963</v>
      </c>
      <c r="I145" s="104">
        <f t="shared" si="14"/>
        <v>2688.3569799378715</v>
      </c>
      <c r="J145" s="102">
        <f>SUM('DTOC Backsheet'!$N327:$Q327)</f>
        <v>5341</v>
      </c>
      <c r="K145" s="113">
        <f>VLOOKUP($E145,'Population 18+ (2014)'!$D$11:$H$187,K$10,0)</f>
        <v>191494.42600000004</v>
      </c>
      <c r="L145" s="104">
        <f t="shared" si="15"/>
        <v>2789.1151254710667</v>
      </c>
      <c r="M145" s="102">
        <f>SUM('DTOC Backsheet'!$N140:$Q140)</f>
        <v>3729</v>
      </c>
      <c r="N145" s="113">
        <f>VLOOKUP($E145,'Population 18+ (2014)'!$D$11:$H$187,N$10,0)</f>
        <v>191494.42600000004</v>
      </c>
      <c r="O145" s="104">
        <f t="shared" si="16"/>
        <v>1947.3151662388332</v>
      </c>
      <c r="P145" s="84">
        <f t="shared" si="17"/>
        <v>741.04181369903836</v>
      </c>
      <c r="Q145" s="85">
        <f t="shared" si="18"/>
        <v>0.27564859102758144</v>
      </c>
      <c r="R145" s="84">
        <f t="shared" si="19"/>
        <v>841.7999592322335</v>
      </c>
      <c r="S145" s="85">
        <f t="shared" si="20"/>
        <v>0.30181613929975659</v>
      </c>
    </row>
    <row r="146" spans="2:19" s="40" customFormat="1" ht="16.5" customHeight="1">
      <c r="B146" s="63" t="s">
        <v>22</v>
      </c>
      <c r="C146" s="64" t="s">
        <v>36</v>
      </c>
      <c r="D146" s="66" t="s">
        <v>56</v>
      </c>
      <c r="E146" s="78" t="s">
        <v>281</v>
      </c>
      <c r="F146" s="79" t="s">
        <v>282</v>
      </c>
      <c r="G146" s="102">
        <f>SUM('DTOC Backsheet'!$J141:$M141)</f>
        <v>11437</v>
      </c>
      <c r="H146" s="103">
        <f>VLOOKUP($E146,'Population 18+ (2014)'!$D$11:$H$187,H$10,0)</f>
        <v>239016</v>
      </c>
      <c r="I146" s="104">
        <f t="shared" si="14"/>
        <v>4785.0353114435857</v>
      </c>
      <c r="J146" s="102">
        <f>SUM('DTOC Backsheet'!$N328:$Q328)</f>
        <v>9540</v>
      </c>
      <c r="K146" s="113">
        <f>VLOOKUP($E146,'Population 18+ (2014)'!$D$11:$H$187,K$10,0)</f>
        <v>241077.96000000002</v>
      </c>
      <c r="L146" s="104">
        <f t="shared" si="15"/>
        <v>3957.2261188870189</v>
      </c>
      <c r="M146" s="102">
        <f>SUM('DTOC Backsheet'!$N141:$Q141)</f>
        <v>5440</v>
      </c>
      <c r="N146" s="113">
        <f>VLOOKUP($E146,'Population 18+ (2014)'!$D$11:$H$187,N$10,0)</f>
        <v>241077.96000000002</v>
      </c>
      <c r="O146" s="104">
        <f t="shared" si="16"/>
        <v>2256.531455633688</v>
      </c>
      <c r="P146" s="84">
        <f t="shared" si="17"/>
        <v>2528.5038558098977</v>
      </c>
      <c r="Q146" s="85">
        <f t="shared" si="18"/>
        <v>0.52841905884432849</v>
      </c>
      <c r="R146" s="84">
        <f t="shared" si="19"/>
        <v>1700.6946632533309</v>
      </c>
      <c r="S146" s="85">
        <f t="shared" si="20"/>
        <v>0.42976939203354297</v>
      </c>
    </row>
    <row r="147" spans="2:19" s="40" customFormat="1" ht="16.5" customHeight="1">
      <c r="B147" s="63" t="s">
        <v>20</v>
      </c>
      <c r="C147" s="64" t="s">
        <v>30</v>
      </c>
      <c r="D147" s="66" t="s">
        <v>52</v>
      </c>
      <c r="E147" s="78" t="s">
        <v>283</v>
      </c>
      <c r="F147" s="79" t="s">
        <v>284</v>
      </c>
      <c r="G147" s="102">
        <f>SUM('DTOC Backsheet'!$J142:$M142)</f>
        <v>4687</v>
      </c>
      <c r="H147" s="103">
        <f>VLOOKUP($E147,'Population 18+ (2014)'!$D$11:$H$187,H$10,0)</f>
        <v>220051</v>
      </c>
      <c r="I147" s="104">
        <f t="shared" si="14"/>
        <v>2129.9607818187601</v>
      </c>
      <c r="J147" s="102">
        <f>SUM('DTOC Backsheet'!$N329:$Q329)</f>
        <v>5581.0032113037896</v>
      </c>
      <c r="K147" s="113">
        <f>VLOOKUP($E147,'Population 18+ (2014)'!$D$11:$H$187,K$10,0)</f>
        <v>220334.20599999998</v>
      </c>
      <c r="L147" s="104">
        <f t="shared" si="15"/>
        <v>2532.9717580500374</v>
      </c>
      <c r="M147" s="102">
        <f>SUM('DTOC Backsheet'!$N142:$Q142)</f>
        <v>6790</v>
      </c>
      <c r="N147" s="113">
        <f>VLOOKUP($E147,'Population 18+ (2014)'!$D$11:$H$187,N$10,0)</f>
        <v>220334.20599999998</v>
      </c>
      <c r="O147" s="104">
        <f t="shared" si="16"/>
        <v>3081.6821969077287</v>
      </c>
      <c r="P147" s="84">
        <f t="shared" si="17"/>
        <v>-951.72141508896857</v>
      </c>
      <c r="Q147" s="85">
        <f t="shared" si="18"/>
        <v>-0.44682579285628893</v>
      </c>
      <c r="R147" s="84">
        <f t="shared" si="19"/>
        <v>-548.71043885769132</v>
      </c>
      <c r="S147" s="85">
        <f t="shared" si="20"/>
        <v>-0.21662714442584474</v>
      </c>
    </row>
    <row r="148" spans="2:19" s="40" customFormat="1" ht="16.5" customHeight="1">
      <c r="B148" s="63" t="s">
        <v>20</v>
      </c>
      <c r="C148" s="64" t="s">
        <v>32</v>
      </c>
      <c r="D148" s="66" t="s">
        <v>46</v>
      </c>
      <c r="E148" s="78" t="s">
        <v>285</v>
      </c>
      <c r="F148" s="79" t="s">
        <v>286</v>
      </c>
      <c r="G148" s="102">
        <f>SUM('DTOC Backsheet'!$J143:$M143)</f>
        <v>24138</v>
      </c>
      <c r="H148" s="103">
        <f>VLOOKUP($E148,'Population 18+ (2014)'!$D$11:$H$187,H$10,0)</f>
        <v>448589</v>
      </c>
      <c r="I148" s="104">
        <f t="shared" si="14"/>
        <v>5380.8720231659718</v>
      </c>
      <c r="J148" s="102">
        <f>SUM('DTOC Backsheet'!$N330:$Q330)</f>
        <v>28854</v>
      </c>
      <c r="K148" s="113">
        <f>VLOOKUP($E148,'Population 18+ (2014)'!$D$11:$H$187,K$10,0)</f>
        <v>453362.22599999985</v>
      </c>
      <c r="L148" s="104">
        <f t="shared" si="15"/>
        <v>6364.4473106147152</v>
      </c>
      <c r="M148" s="102">
        <f>SUM('DTOC Backsheet'!$N143:$Q143)</f>
        <v>23411</v>
      </c>
      <c r="N148" s="113">
        <f>VLOOKUP($E148,'Population 18+ (2014)'!$D$11:$H$187,N$10,0)</f>
        <v>453362.22599999985</v>
      </c>
      <c r="O148" s="104">
        <f t="shared" si="16"/>
        <v>5163.8620637970862</v>
      </c>
      <c r="P148" s="84">
        <f t="shared" si="17"/>
        <v>217.00995936888557</v>
      </c>
      <c r="Q148" s="85">
        <f t="shared" si="18"/>
        <v>4.0329886760845556E-2</v>
      </c>
      <c r="R148" s="84">
        <f t="shared" si="19"/>
        <v>1200.585246817629</v>
      </c>
      <c r="S148" s="85">
        <f t="shared" si="20"/>
        <v>0.18863935676162735</v>
      </c>
    </row>
    <row r="149" spans="2:19" s="40" customFormat="1" ht="16.5" customHeight="1">
      <c r="B149" s="63" t="s">
        <v>22</v>
      </c>
      <c r="C149" s="64" t="s">
        <v>36</v>
      </c>
      <c r="D149" s="66" t="s">
        <v>54</v>
      </c>
      <c r="E149" s="78" t="s">
        <v>287</v>
      </c>
      <c r="F149" s="79" t="s">
        <v>288</v>
      </c>
      <c r="G149" s="102">
        <f>SUM('DTOC Backsheet'!$J144:$M144)</f>
        <v>9579</v>
      </c>
      <c r="H149" s="103">
        <f>VLOOKUP($E149,'Population 18+ (2014)'!$D$11:$H$187,H$10,0)</f>
        <v>250359</v>
      </c>
      <c r="I149" s="104">
        <f t="shared" si="14"/>
        <v>3826.1057121972849</v>
      </c>
      <c r="J149" s="102">
        <f>SUM('DTOC Backsheet'!$N331:$Q331)</f>
        <v>6838</v>
      </c>
      <c r="K149" s="113">
        <f>VLOOKUP($E149,'Population 18+ (2014)'!$D$11:$H$187,K$10,0)</f>
        <v>251846.62699999995</v>
      </c>
      <c r="L149" s="104">
        <f t="shared" si="15"/>
        <v>2715.1445629645068</v>
      </c>
      <c r="M149" s="102">
        <f>SUM('DTOC Backsheet'!$N144:$Q144)</f>
        <v>12511</v>
      </c>
      <c r="N149" s="113">
        <f>VLOOKUP($E149,'Population 18+ (2014)'!$D$11:$H$187,N$10,0)</f>
        <v>251846.62699999995</v>
      </c>
      <c r="O149" s="104">
        <f t="shared" si="16"/>
        <v>4967.7059998901641</v>
      </c>
      <c r="P149" s="84">
        <f t="shared" si="17"/>
        <v>-1141.6002876928792</v>
      </c>
      <c r="Q149" s="85">
        <f t="shared" si="18"/>
        <v>-0.29837133983349151</v>
      </c>
      <c r="R149" s="84">
        <f t="shared" si="19"/>
        <v>-2252.5614369256573</v>
      </c>
      <c r="S149" s="85">
        <f t="shared" si="20"/>
        <v>-0.8296285463585843</v>
      </c>
    </row>
    <row r="150" spans="2:19" s="40" customFormat="1" ht="16.5" customHeight="1">
      <c r="B150" s="63" t="s">
        <v>26</v>
      </c>
      <c r="C150" s="64" t="s">
        <v>42</v>
      </c>
      <c r="D150" s="66" t="s">
        <v>66</v>
      </c>
      <c r="E150" s="78" t="s">
        <v>289</v>
      </c>
      <c r="F150" s="79" t="s">
        <v>290</v>
      </c>
      <c r="G150" s="102">
        <f>SUM('DTOC Backsheet'!$J145:$M145)</f>
        <v>1838</v>
      </c>
      <c r="H150" s="103">
        <f>VLOOKUP($E150,'Population 18+ (2014)'!$D$11:$H$187,H$10,0)</f>
        <v>104708</v>
      </c>
      <c r="I150" s="104">
        <f t="shared" si="14"/>
        <v>1755.3577568094129</v>
      </c>
      <c r="J150" s="102">
        <f>SUM('DTOC Backsheet'!$N332:$Q332)</f>
        <v>1970</v>
      </c>
      <c r="K150" s="113">
        <f>VLOOKUP($E150,'Population 18+ (2014)'!$D$11:$H$187,K$10,0)</f>
        <v>105863.61</v>
      </c>
      <c r="L150" s="104">
        <f t="shared" si="15"/>
        <v>1860.8849632087927</v>
      </c>
      <c r="M150" s="102">
        <f>SUM('DTOC Backsheet'!$N145:$Q145)</f>
        <v>2562</v>
      </c>
      <c r="N150" s="113">
        <f>VLOOKUP($E150,'Population 18+ (2014)'!$D$11:$H$187,N$10,0)</f>
        <v>105863.61</v>
      </c>
      <c r="O150" s="104">
        <f t="shared" si="16"/>
        <v>2420.0950638278819</v>
      </c>
      <c r="P150" s="84">
        <f t="shared" si="17"/>
        <v>-664.73730701846898</v>
      </c>
      <c r="Q150" s="85">
        <f t="shared" si="18"/>
        <v>-0.37869050023552692</v>
      </c>
      <c r="R150" s="84">
        <f t="shared" si="19"/>
        <v>-559.21010061908919</v>
      </c>
      <c r="S150" s="85">
        <f t="shared" si="20"/>
        <v>-0.3005076142131981</v>
      </c>
    </row>
    <row r="151" spans="2:19" s="40" customFormat="1" ht="16.5" customHeight="1">
      <c r="B151" s="63" t="s">
        <v>22</v>
      </c>
      <c r="C151" s="64" t="s">
        <v>36</v>
      </c>
      <c r="D151" s="66" t="s">
        <v>56</v>
      </c>
      <c r="E151" s="78" t="s">
        <v>291</v>
      </c>
      <c r="F151" s="79" t="s">
        <v>292</v>
      </c>
      <c r="G151" s="102">
        <f>SUM('DTOC Backsheet'!$J146:$M146)</f>
        <v>4738</v>
      </c>
      <c r="H151" s="103">
        <f>VLOOKUP($E151,'Population 18+ (2014)'!$D$11:$H$187,H$10,0)</f>
        <v>164453</v>
      </c>
      <c r="I151" s="104">
        <f t="shared" si="14"/>
        <v>2881.0663229007682</v>
      </c>
      <c r="J151" s="102">
        <f>SUM('DTOC Backsheet'!$N333:$Q333)</f>
        <v>3766.9032000000002</v>
      </c>
      <c r="K151" s="113">
        <f>VLOOKUP($E151,'Population 18+ (2014)'!$D$11:$H$187,K$10,0)</f>
        <v>165143.26200000005</v>
      </c>
      <c r="L151" s="104">
        <f t="shared" si="15"/>
        <v>2280.9911554247965</v>
      </c>
      <c r="M151" s="102">
        <f>SUM('DTOC Backsheet'!$N146:$Q146)</f>
        <v>9282</v>
      </c>
      <c r="N151" s="113">
        <f>VLOOKUP($E151,'Population 18+ (2014)'!$D$11:$H$187,N$10,0)</f>
        <v>165143.26200000005</v>
      </c>
      <c r="O151" s="104">
        <f t="shared" si="16"/>
        <v>5620.5744561349393</v>
      </c>
      <c r="P151" s="84">
        <f t="shared" si="17"/>
        <v>-2739.5081332341711</v>
      </c>
      <c r="Q151" s="85">
        <f t="shared" si="18"/>
        <v>-0.95086604270738517</v>
      </c>
      <c r="R151" s="84">
        <f t="shared" si="19"/>
        <v>-3339.5833007101428</v>
      </c>
      <c r="S151" s="85">
        <f t="shared" si="20"/>
        <v>-1.4640930512894519</v>
      </c>
    </row>
    <row r="152" spans="2:19" s="40" customFormat="1" ht="16.5" customHeight="1">
      <c r="B152" s="63" t="s">
        <v>26</v>
      </c>
      <c r="C152" s="64" t="s">
        <v>44</v>
      </c>
      <c r="D152" s="66" t="s">
        <v>62</v>
      </c>
      <c r="E152" s="78" t="s">
        <v>293</v>
      </c>
      <c r="F152" s="79" t="s">
        <v>294</v>
      </c>
      <c r="G152" s="102">
        <f>SUM('DTOC Backsheet'!$J147:$M147)</f>
        <v>24437</v>
      </c>
      <c r="H152" s="103">
        <f>VLOOKUP($E152,'Population 18+ (2014)'!$D$11:$H$187,H$10,0)</f>
        <v>432710</v>
      </c>
      <c r="I152" s="104">
        <f t="shared" si="14"/>
        <v>5647.431305031083</v>
      </c>
      <c r="J152" s="102">
        <f>SUM('DTOC Backsheet'!$N334:$Q334)</f>
        <v>21238</v>
      </c>
      <c r="K152" s="113">
        <f>VLOOKUP($E152,'Population 18+ (2014)'!$D$11:$H$187,K$10,0)</f>
        <v>435698.36999999988</v>
      </c>
      <c r="L152" s="104">
        <f t="shared" si="15"/>
        <v>4874.4731360826545</v>
      </c>
      <c r="M152" s="102">
        <f>SUM('DTOC Backsheet'!$N147:$Q147)</f>
        <v>25527</v>
      </c>
      <c r="N152" s="113">
        <f>VLOOKUP($E152,'Population 18+ (2014)'!$D$11:$H$187,N$10,0)</f>
        <v>435698.36999999988</v>
      </c>
      <c r="O152" s="104">
        <f t="shared" si="16"/>
        <v>5858.8697497307612</v>
      </c>
      <c r="P152" s="84">
        <f t="shared" si="17"/>
        <v>-211.43844469967826</v>
      </c>
      <c r="Q152" s="85">
        <f t="shared" si="18"/>
        <v>-3.743975504603584E-2</v>
      </c>
      <c r="R152" s="84">
        <f t="shared" si="19"/>
        <v>-984.39661364810672</v>
      </c>
      <c r="S152" s="85">
        <f t="shared" si="20"/>
        <v>-0.20194933609567742</v>
      </c>
    </row>
    <row r="153" spans="2:19" s="40" customFormat="1" ht="16.5" customHeight="1">
      <c r="B153" s="63" t="s">
        <v>26</v>
      </c>
      <c r="C153" s="64" t="s">
        <v>44</v>
      </c>
      <c r="D153" s="66" t="s">
        <v>62</v>
      </c>
      <c r="E153" s="78" t="s">
        <v>295</v>
      </c>
      <c r="F153" s="79" t="s">
        <v>296</v>
      </c>
      <c r="G153" s="102">
        <f>SUM('DTOC Backsheet'!$J148:$M148)</f>
        <v>8249</v>
      </c>
      <c r="H153" s="103">
        <f>VLOOKUP($E153,'Population 18+ (2014)'!$D$11:$H$187,H$10,0)</f>
        <v>214497</v>
      </c>
      <c r="I153" s="104">
        <f t="shared" si="14"/>
        <v>3845.7414322811046</v>
      </c>
      <c r="J153" s="102">
        <f>SUM('DTOC Backsheet'!$N335:$Q335)</f>
        <v>5807</v>
      </c>
      <c r="K153" s="113">
        <f>VLOOKUP($E153,'Population 18+ (2014)'!$D$11:$H$187,K$10,0)</f>
        <v>217083.86200000002</v>
      </c>
      <c r="L153" s="104">
        <f t="shared" si="15"/>
        <v>2675.0030824493069</v>
      </c>
      <c r="M153" s="102">
        <f>SUM('DTOC Backsheet'!$N148:$Q148)</f>
        <v>9389</v>
      </c>
      <c r="N153" s="113">
        <f>VLOOKUP($E153,'Population 18+ (2014)'!$D$11:$H$187,N$10,0)</f>
        <v>217083.86200000002</v>
      </c>
      <c r="O153" s="104">
        <f t="shared" si="16"/>
        <v>4325.0566456202068</v>
      </c>
      <c r="P153" s="84">
        <f t="shared" si="17"/>
        <v>-479.31521333910223</v>
      </c>
      <c r="Q153" s="85">
        <f t="shared" si="18"/>
        <v>-0.12463531981524718</v>
      </c>
      <c r="R153" s="84">
        <f t="shared" si="19"/>
        <v>-1650.0535631708999</v>
      </c>
      <c r="S153" s="85">
        <f t="shared" si="20"/>
        <v>-0.61684174272429815</v>
      </c>
    </row>
    <row r="154" spans="2:19" s="40" customFormat="1" ht="16.5" customHeight="1">
      <c r="B154" s="63" t="s">
        <v>20</v>
      </c>
      <c r="C154" s="64" t="s">
        <v>28</v>
      </c>
      <c r="D154" s="66" t="s">
        <v>50</v>
      </c>
      <c r="E154" s="78" t="s">
        <v>297</v>
      </c>
      <c r="F154" s="79" t="s">
        <v>298</v>
      </c>
      <c r="G154" s="102">
        <f>SUM('DTOC Backsheet'!$J149:$M149)</f>
        <v>2566</v>
      </c>
      <c r="H154" s="103">
        <f>VLOOKUP($E154,'Population 18+ (2014)'!$D$11:$H$187,H$10,0)</f>
        <v>119425</v>
      </c>
      <c r="I154" s="104">
        <f t="shared" si="14"/>
        <v>2148.6288465564162</v>
      </c>
      <c r="J154" s="102">
        <f>SUM('DTOC Backsheet'!$N336:$Q336)</f>
        <v>1815</v>
      </c>
      <c r="K154" s="113">
        <f>VLOOKUP($E154,'Population 18+ (2014)'!$D$11:$H$187,K$10,0)</f>
        <v>119744.421</v>
      </c>
      <c r="L154" s="104">
        <f t="shared" si="15"/>
        <v>1515.7282358900045</v>
      </c>
      <c r="M154" s="102">
        <f>SUM('DTOC Backsheet'!$N149:$Q149)</f>
        <v>3907</v>
      </c>
      <c r="N154" s="113">
        <f>VLOOKUP($E154,'Population 18+ (2014)'!$D$11:$H$187,N$10,0)</f>
        <v>119744.421</v>
      </c>
      <c r="O154" s="104">
        <f t="shared" si="16"/>
        <v>3262.7824890480701</v>
      </c>
      <c r="P154" s="84">
        <f t="shared" si="17"/>
        <v>-1114.153642491654</v>
      </c>
      <c r="Q154" s="85">
        <f t="shared" si="18"/>
        <v>-0.51854169428903263</v>
      </c>
      <c r="R154" s="84">
        <f t="shared" si="19"/>
        <v>-1747.0542531580656</v>
      </c>
      <c r="S154" s="85">
        <f t="shared" si="20"/>
        <v>-1.152617079889807</v>
      </c>
    </row>
    <row r="155" spans="2:19" s="40" customFormat="1" ht="16.5" customHeight="1">
      <c r="B155" s="63" t="s">
        <v>26</v>
      </c>
      <c r="C155" s="64" t="s">
        <v>42</v>
      </c>
      <c r="D155" s="66" t="s">
        <v>68</v>
      </c>
      <c r="E155" s="78" t="s">
        <v>299</v>
      </c>
      <c r="F155" s="79" t="s">
        <v>300</v>
      </c>
      <c r="G155" s="102">
        <f>SUM('DTOC Backsheet'!$J150:$M150)</f>
        <v>11888</v>
      </c>
      <c r="H155" s="103">
        <f>VLOOKUP($E155,'Population 18+ (2014)'!$D$11:$H$187,H$10,0)</f>
        <v>196707</v>
      </c>
      <c r="I155" s="104">
        <f t="shared" si="14"/>
        <v>6043.5063317523018</v>
      </c>
      <c r="J155" s="102">
        <f>SUM('DTOC Backsheet'!$N337:$Q337)</f>
        <v>9496</v>
      </c>
      <c r="K155" s="113">
        <f>VLOOKUP($E155,'Population 18+ (2014)'!$D$11:$H$187,K$10,0)</f>
        <v>199273.74800000014</v>
      </c>
      <c r="L155" s="104">
        <f t="shared" si="15"/>
        <v>4765.3040580136994</v>
      </c>
      <c r="M155" s="102">
        <f>SUM('DTOC Backsheet'!$N150:$Q150)</f>
        <v>10179</v>
      </c>
      <c r="N155" s="113">
        <f>VLOOKUP($E155,'Population 18+ (2014)'!$D$11:$H$187,N$10,0)</f>
        <v>199273.74800000014</v>
      </c>
      <c r="O155" s="104">
        <f t="shared" si="16"/>
        <v>5108.0486527507846</v>
      </c>
      <c r="P155" s="84">
        <f t="shared" si="17"/>
        <v>935.45767900151714</v>
      </c>
      <c r="Q155" s="85">
        <f t="shared" si="18"/>
        <v>0.15478724231439386</v>
      </c>
      <c r="R155" s="84">
        <f t="shared" si="19"/>
        <v>-342.74459473708521</v>
      </c>
      <c r="S155" s="85">
        <f t="shared" si="20"/>
        <v>-7.1925021061499672E-2</v>
      </c>
    </row>
    <row r="156" spans="2:19" s="40" customFormat="1" ht="16.5" customHeight="1">
      <c r="B156" s="63" t="s">
        <v>22</v>
      </c>
      <c r="C156" s="64" t="s">
        <v>38</v>
      </c>
      <c r="D156" s="66" t="s">
        <v>60</v>
      </c>
      <c r="E156" s="78" t="s">
        <v>301</v>
      </c>
      <c r="F156" s="79" t="s">
        <v>302</v>
      </c>
      <c r="G156" s="102">
        <f>SUM('DTOC Backsheet'!$J151:$M151)</f>
        <v>4003</v>
      </c>
      <c r="H156" s="103">
        <f>VLOOKUP($E156,'Population 18+ (2014)'!$D$11:$H$187,H$10,0)</f>
        <v>139715</v>
      </c>
      <c r="I156" s="104">
        <f t="shared" si="14"/>
        <v>2865.1182764914288</v>
      </c>
      <c r="J156" s="102">
        <f>SUM('DTOC Backsheet'!$N338:$Q338)</f>
        <v>2137</v>
      </c>
      <c r="K156" s="113">
        <f>VLOOKUP($E156,'Population 18+ (2014)'!$D$11:$H$187,K$10,0)</f>
        <v>140885.33500000008</v>
      </c>
      <c r="L156" s="104">
        <f t="shared" si="15"/>
        <v>1516.8363690940571</v>
      </c>
      <c r="M156" s="102">
        <f>SUM('DTOC Backsheet'!$N151:$Q151)</f>
        <v>3375</v>
      </c>
      <c r="N156" s="113">
        <f>VLOOKUP($E156,'Population 18+ (2014)'!$D$11:$H$187,N$10,0)</f>
        <v>140885.33500000008</v>
      </c>
      <c r="O156" s="104">
        <f t="shared" si="16"/>
        <v>2395.5651594255696</v>
      </c>
      <c r="P156" s="84">
        <f t="shared" si="17"/>
        <v>469.55311706585917</v>
      </c>
      <c r="Q156" s="85">
        <f t="shared" si="18"/>
        <v>0.16388611978730083</v>
      </c>
      <c r="R156" s="84">
        <f t="shared" si="19"/>
        <v>-878.72879033151253</v>
      </c>
      <c r="S156" s="85">
        <f t="shared" si="20"/>
        <v>-0.57931679925128676</v>
      </c>
    </row>
    <row r="157" spans="2:19" s="40" customFormat="1" ht="16.5" customHeight="1">
      <c r="B157" s="63" t="s">
        <v>24</v>
      </c>
      <c r="C157" s="64" t="s">
        <v>40</v>
      </c>
      <c r="D157" s="66" t="s">
        <v>70</v>
      </c>
      <c r="E157" s="78" t="s">
        <v>303</v>
      </c>
      <c r="F157" s="79" t="s">
        <v>304</v>
      </c>
      <c r="G157" s="102">
        <f>SUM('DTOC Backsheet'!$J152:$M152)</f>
        <v>3275</v>
      </c>
      <c r="H157" s="103">
        <f>VLOOKUP($E157,'Population 18+ (2014)'!$D$11:$H$187,H$10,0)</f>
        <v>240836</v>
      </c>
      <c r="I157" s="104">
        <f t="shared" si="14"/>
        <v>1359.8465345712434</v>
      </c>
      <c r="J157" s="102">
        <f>SUM('DTOC Backsheet'!$N339:$Q339)</f>
        <v>2700</v>
      </c>
      <c r="K157" s="113">
        <f>VLOOKUP($E157,'Population 18+ (2014)'!$D$11:$H$187,K$10,0)</f>
        <v>246688.26199999996</v>
      </c>
      <c r="L157" s="104">
        <f t="shared" si="15"/>
        <v>1094.4987727060966</v>
      </c>
      <c r="M157" s="102">
        <f>SUM('DTOC Backsheet'!$N152:$Q152)</f>
        <v>4116</v>
      </c>
      <c r="N157" s="113">
        <f>VLOOKUP($E157,'Population 18+ (2014)'!$D$11:$H$187,N$10,0)</f>
        <v>246688.26199999996</v>
      </c>
      <c r="O157" s="104">
        <f t="shared" si="16"/>
        <v>1668.502573503072</v>
      </c>
      <c r="P157" s="84">
        <f t="shared" si="17"/>
        <v>-308.65603893182856</v>
      </c>
      <c r="Q157" s="85">
        <f t="shared" si="18"/>
        <v>-0.22697858257155989</v>
      </c>
      <c r="R157" s="84">
        <f t="shared" si="19"/>
        <v>-574.00380079697538</v>
      </c>
      <c r="S157" s="85">
        <f t="shared" si="20"/>
        <v>-0.52444444444444471</v>
      </c>
    </row>
    <row r="158" spans="2:19" s="40" customFormat="1" ht="16.5" customHeight="1">
      <c r="B158" s="63" t="s">
        <v>20</v>
      </c>
      <c r="C158" s="64" t="s">
        <v>30</v>
      </c>
      <c r="D158" s="66" t="s">
        <v>52</v>
      </c>
      <c r="E158" s="78" t="s">
        <v>305</v>
      </c>
      <c r="F158" s="79" t="s">
        <v>306</v>
      </c>
      <c r="G158" s="102">
        <f>SUM('DTOC Backsheet'!$J153:$M153)</f>
        <v>1790</v>
      </c>
      <c r="H158" s="103">
        <f>VLOOKUP($E158,'Population 18+ (2014)'!$D$11:$H$187,H$10,0)</f>
        <v>140774</v>
      </c>
      <c r="I158" s="104">
        <f t="shared" si="14"/>
        <v>1271.5416199014023</v>
      </c>
      <c r="J158" s="102">
        <f>SUM('DTOC Backsheet'!$N340:$Q340)</f>
        <v>2302</v>
      </c>
      <c r="K158" s="113">
        <f>VLOOKUP($E158,'Population 18+ (2014)'!$D$11:$H$187,K$10,0)</f>
        <v>141333.56000000006</v>
      </c>
      <c r="L158" s="104">
        <f t="shared" si="15"/>
        <v>1628.7709727257977</v>
      </c>
      <c r="M158" s="102">
        <f>SUM('DTOC Backsheet'!$N153:$Q153)</f>
        <v>2281</v>
      </c>
      <c r="N158" s="113">
        <f>VLOOKUP($E158,'Population 18+ (2014)'!$D$11:$H$187,N$10,0)</f>
        <v>141333.56000000006</v>
      </c>
      <c r="O158" s="104">
        <f t="shared" si="16"/>
        <v>1613.9125059893763</v>
      </c>
      <c r="P158" s="84">
        <f t="shared" si="17"/>
        <v>-342.37088608797399</v>
      </c>
      <c r="Q158" s="85">
        <f t="shared" si="18"/>
        <v>-0.26925653138630418</v>
      </c>
      <c r="R158" s="84">
        <f t="shared" si="19"/>
        <v>14.858466736421406</v>
      </c>
      <c r="S158" s="85">
        <f t="shared" si="20"/>
        <v>9.1225021720244132E-3</v>
      </c>
    </row>
    <row r="159" spans="2:19" s="40" customFormat="1" ht="16.5" customHeight="1">
      <c r="B159" s="63" t="s">
        <v>22</v>
      </c>
      <c r="C159" s="64" t="s">
        <v>36</v>
      </c>
      <c r="D159" s="66" t="s">
        <v>54</v>
      </c>
      <c r="E159" s="78" t="s">
        <v>307</v>
      </c>
      <c r="F159" s="79" t="s">
        <v>308</v>
      </c>
      <c r="G159" s="102">
        <f>SUM('DTOC Backsheet'!$J154:$M154)</f>
        <v>28485</v>
      </c>
      <c r="H159" s="103">
        <f>VLOOKUP($E159,'Population 18+ (2014)'!$D$11:$H$187,H$10,0)</f>
        <v>690562</v>
      </c>
      <c r="I159" s="104">
        <f t="shared" si="14"/>
        <v>4124.9011674549138</v>
      </c>
      <c r="J159" s="102">
        <f>SUM('DTOC Backsheet'!$N341:$Q341)</f>
        <v>23904.5</v>
      </c>
      <c r="K159" s="113">
        <f>VLOOKUP($E159,'Population 18+ (2014)'!$D$11:$H$187,K$10,0)</f>
        <v>694117.39299999992</v>
      </c>
      <c r="L159" s="104">
        <f t="shared" si="15"/>
        <v>3443.8699045825529</v>
      </c>
      <c r="M159" s="102">
        <f>SUM('DTOC Backsheet'!$N154:$Q154)</f>
        <v>35359</v>
      </c>
      <c r="N159" s="113">
        <f>VLOOKUP($E159,'Population 18+ (2014)'!$D$11:$H$187,N$10,0)</f>
        <v>694117.39299999992</v>
      </c>
      <c r="O159" s="104">
        <f t="shared" si="16"/>
        <v>5094.0950848641251</v>
      </c>
      <c r="P159" s="84">
        <f t="shared" si="17"/>
        <v>-969.19391740921128</v>
      </c>
      <c r="Q159" s="85">
        <f t="shared" si="18"/>
        <v>-0.23496173073334728</v>
      </c>
      <c r="R159" s="84">
        <f t="shared" si="19"/>
        <v>-1650.2251802815722</v>
      </c>
      <c r="S159" s="85">
        <f t="shared" si="20"/>
        <v>-0.47917756071032641</v>
      </c>
    </row>
    <row r="160" spans="2:19" s="40" customFormat="1" ht="16.5" customHeight="1">
      <c r="B160" s="63" t="s">
        <v>20</v>
      </c>
      <c r="C160" s="64" t="s">
        <v>30</v>
      </c>
      <c r="D160" s="66" t="s">
        <v>48</v>
      </c>
      <c r="E160" s="78" t="s">
        <v>309</v>
      </c>
      <c r="F160" s="79" t="s">
        <v>310</v>
      </c>
      <c r="G160" s="102">
        <f>SUM('DTOC Backsheet'!$J155:$M155)</f>
        <v>5643</v>
      </c>
      <c r="H160" s="103">
        <f>VLOOKUP($E160,'Population 18+ (2014)'!$D$11:$H$187,H$10,0)</f>
        <v>225248</v>
      </c>
      <c r="I160" s="104">
        <f t="shared" si="14"/>
        <v>2505.2386702656627</v>
      </c>
      <c r="J160" s="102">
        <f>SUM('DTOC Backsheet'!$N342:$Q342)</f>
        <v>4012</v>
      </c>
      <c r="K160" s="113">
        <f>VLOOKUP($E160,'Population 18+ (2014)'!$D$11:$H$187,K$10,0)</f>
        <v>226296.66200000001</v>
      </c>
      <c r="L160" s="104">
        <f t="shared" si="15"/>
        <v>1772.8940252773148</v>
      </c>
      <c r="M160" s="102">
        <f>SUM('DTOC Backsheet'!$N155:$Q155)</f>
        <v>8481</v>
      </c>
      <c r="N160" s="113">
        <f>VLOOKUP($E160,'Population 18+ (2014)'!$D$11:$H$187,N$10,0)</f>
        <v>226296.66200000001</v>
      </c>
      <c r="O160" s="104">
        <f t="shared" si="16"/>
        <v>3747.735351041104</v>
      </c>
      <c r="P160" s="84">
        <f t="shared" si="17"/>
        <v>-1242.4966807754413</v>
      </c>
      <c r="Q160" s="85">
        <f t="shared" si="18"/>
        <v>-0.49595940519458909</v>
      </c>
      <c r="R160" s="84">
        <f t="shared" si="19"/>
        <v>-1974.8413257637892</v>
      </c>
      <c r="S160" s="85">
        <f t="shared" si="20"/>
        <v>-1.1139082751744769</v>
      </c>
    </row>
    <row r="161" spans="2:19" s="40" customFormat="1" ht="16.5" customHeight="1">
      <c r="B161" s="63" t="s">
        <v>20</v>
      </c>
      <c r="C161" s="64" t="s">
        <v>28</v>
      </c>
      <c r="D161" s="66" t="s">
        <v>50</v>
      </c>
      <c r="E161" s="78" t="s">
        <v>311</v>
      </c>
      <c r="F161" s="79" t="s">
        <v>312</v>
      </c>
      <c r="G161" s="102">
        <f>SUM('DTOC Backsheet'!$J156:$M156)</f>
        <v>2741</v>
      </c>
      <c r="H161" s="103">
        <f>VLOOKUP($E161,'Population 18+ (2014)'!$D$11:$H$187,H$10,0)</f>
        <v>151654</v>
      </c>
      <c r="I161" s="104">
        <f t="shared" si="14"/>
        <v>1807.4036952536696</v>
      </c>
      <c r="J161" s="102">
        <f>SUM('DTOC Backsheet'!$N343:$Q343)</f>
        <v>1927.5499999999997</v>
      </c>
      <c r="K161" s="113">
        <f>VLOOKUP($E161,'Population 18+ (2014)'!$D$11:$H$187,K$10,0)</f>
        <v>152424.67100000003</v>
      </c>
      <c r="L161" s="104">
        <f t="shared" si="15"/>
        <v>1264.5918717449615</v>
      </c>
      <c r="M161" s="102">
        <f>SUM('DTOC Backsheet'!$N156:$Q156)</f>
        <v>1598</v>
      </c>
      <c r="N161" s="113">
        <f>VLOOKUP($E161,'Population 18+ (2014)'!$D$11:$H$187,N$10,0)</f>
        <v>152424.67100000003</v>
      </c>
      <c r="O161" s="104">
        <f t="shared" si="16"/>
        <v>1048.3867142478528</v>
      </c>
      <c r="P161" s="84">
        <f t="shared" si="17"/>
        <v>759.01698100581689</v>
      </c>
      <c r="Q161" s="85">
        <f t="shared" si="18"/>
        <v>0.41994878233293015</v>
      </c>
      <c r="R161" s="84">
        <f t="shared" si="19"/>
        <v>216.20515749710876</v>
      </c>
      <c r="S161" s="85">
        <f t="shared" si="20"/>
        <v>0.17096832766983991</v>
      </c>
    </row>
    <row r="162" spans="2:19" s="40" customFormat="1" ht="16.5" customHeight="1">
      <c r="B162" s="63" t="s">
        <v>22</v>
      </c>
      <c r="C162" s="64" t="s">
        <v>36</v>
      </c>
      <c r="D162" s="66" t="s">
        <v>54</v>
      </c>
      <c r="E162" s="78" t="s">
        <v>313</v>
      </c>
      <c r="F162" s="79" t="s">
        <v>314</v>
      </c>
      <c r="G162" s="102">
        <f>SUM('DTOC Backsheet'!$J157:$M157)</f>
        <v>7435</v>
      </c>
      <c r="H162" s="103">
        <f>VLOOKUP($E162,'Population 18+ (2014)'!$D$11:$H$187,H$10,0)</f>
        <v>195256</v>
      </c>
      <c r="I162" s="104">
        <f t="shared" si="14"/>
        <v>3807.8215266112179</v>
      </c>
      <c r="J162" s="102">
        <f>SUM('DTOC Backsheet'!$N344:$Q344)</f>
        <v>5979.6</v>
      </c>
      <c r="K162" s="113">
        <f>VLOOKUP($E162,'Population 18+ (2014)'!$D$11:$H$187,K$10,0)</f>
        <v>196032.97399999999</v>
      </c>
      <c r="L162" s="104">
        <f t="shared" si="15"/>
        <v>3050.3031597123045</v>
      </c>
      <c r="M162" s="102">
        <f>SUM('DTOC Backsheet'!$N157:$Q157)</f>
        <v>10749</v>
      </c>
      <c r="N162" s="113">
        <f>VLOOKUP($E162,'Population 18+ (2014)'!$D$11:$H$187,N$10,0)</f>
        <v>196032.97399999999</v>
      </c>
      <c r="O162" s="104">
        <f t="shared" si="16"/>
        <v>5483.2611987001737</v>
      </c>
      <c r="P162" s="84">
        <f t="shared" si="17"/>
        <v>-1675.4396720889558</v>
      </c>
      <c r="Q162" s="85">
        <f t="shared" si="18"/>
        <v>-0.43999952738856918</v>
      </c>
      <c r="R162" s="84">
        <f t="shared" si="19"/>
        <v>-2432.9580389878693</v>
      </c>
      <c r="S162" s="85">
        <f t="shared" si="20"/>
        <v>-0.79761188039333719</v>
      </c>
    </row>
    <row r="163" spans="2:19" s="40" customFormat="1" ht="16.5" customHeight="1">
      <c r="B163" s="63" t="s">
        <v>22</v>
      </c>
      <c r="C163" s="64" t="s">
        <v>38</v>
      </c>
      <c r="D163" s="66" t="s">
        <v>60</v>
      </c>
      <c r="E163" s="78" t="s">
        <v>315</v>
      </c>
      <c r="F163" s="79" t="s">
        <v>316</v>
      </c>
      <c r="G163" s="102">
        <f>SUM('DTOC Backsheet'!$J158:$M158)</f>
        <v>24175</v>
      </c>
      <c r="H163" s="103">
        <f>VLOOKUP($E163,'Population 18+ (2014)'!$D$11:$H$187,H$10,0)</f>
        <v>587180</v>
      </c>
      <c r="I163" s="104">
        <f t="shared" si="14"/>
        <v>4117.1361422391774</v>
      </c>
      <c r="J163" s="102">
        <f>SUM('DTOC Backsheet'!$N345:$Q345)</f>
        <v>19324.689999999999</v>
      </c>
      <c r="K163" s="113">
        <f>VLOOKUP($E163,'Population 18+ (2014)'!$D$11:$H$187,K$10,0)</f>
        <v>590480.38000000012</v>
      </c>
      <c r="L163" s="104">
        <f t="shared" si="15"/>
        <v>3272.706537683775</v>
      </c>
      <c r="M163" s="102">
        <f>SUM('DTOC Backsheet'!$N158:$Q158)</f>
        <v>27572</v>
      </c>
      <c r="N163" s="113">
        <f>VLOOKUP($E163,'Population 18+ (2014)'!$D$11:$H$187,N$10,0)</f>
        <v>590480.38000000012</v>
      </c>
      <c r="O163" s="104">
        <f t="shared" si="16"/>
        <v>4669.4184826259589</v>
      </c>
      <c r="P163" s="84">
        <f t="shared" si="17"/>
        <v>-552.28234038678147</v>
      </c>
      <c r="Q163" s="85">
        <f t="shared" si="18"/>
        <v>-0.1341423555856506</v>
      </c>
      <c r="R163" s="84">
        <f t="shared" si="19"/>
        <v>-1396.7119449421839</v>
      </c>
      <c r="S163" s="85">
        <f t="shared" si="20"/>
        <v>-0.42677579821461559</v>
      </c>
    </row>
    <row r="164" spans="2:19" s="40" customFormat="1" ht="16.5" customHeight="1">
      <c r="B164" s="63" t="s">
        <v>20</v>
      </c>
      <c r="C164" s="64" t="s">
        <v>28</v>
      </c>
      <c r="D164" s="66" t="s">
        <v>50</v>
      </c>
      <c r="E164" s="78" t="s">
        <v>317</v>
      </c>
      <c r="F164" s="79" t="s">
        <v>318</v>
      </c>
      <c r="G164" s="102">
        <f>SUM('DTOC Backsheet'!$J159:$M159)</f>
        <v>3114</v>
      </c>
      <c r="H164" s="103">
        <f>VLOOKUP($E164,'Population 18+ (2014)'!$D$11:$H$187,H$10,0)</f>
        <v>222418</v>
      </c>
      <c r="I164" s="104">
        <f t="shared" si="14"/>
        <v>1400.0665413770469</v>
      </c>
      <c r="J164" s="102">
        <f>SUM('DTOC Backsheet'!$N346:$Q346)</f>
        <v>3183.3</v>
      </c>
      <c r="K164" s="113">
        <f>VLOOKUP($E164,'Population 18+ (2014)'!$D$11:$H$187,K$10,0)</f>
        <v>223153.37399999987</v>
      </c>
      <c r="L164" s="104">
        <f t="shared" si="15"/>
        <v>1426.5076718042371</v>
      </c>
      <c r="M164" s="102">
        <f>SUM('DTOC Backsheet'!$N159:$Q159)</f>
        <v>2635</v>
      </c>
      <c r="N164" s="113">
        <f>VLOOKUP($E164,'Population 18+ (2014)'!$D$11:$H$187,N$10,0)</f>
        <v>223153.37399999987</v>
      </c>
      <c r="O164" s="104">
        <f t="shared" si="16"/>
        <v>1180.8022226004978</v>
      </c>
      <c r="P164" s="84">
        <f t="shared" si="17"/>
        <v>219.26431877654909</v>
      </c>
      <c r="Q164" s="85">
        <f t="shared" si="18"/>
        <v>0.15660992695453596</v>
      </c>
      <c r="R164" s="84">
        <f t="shared" si="19"/>
        <v>245.70544920373936</v>
      </c>
      <c r="S164" s="85">
        <f t="shared" si="20"/>
        <v>0.172242641284202</v>
      </c>
    </row>
    <row r="165" spans="2:19" s="40" customFormat="1" ht="16.5" customHeight="1">
      <c r="B165" s="63" t="s">
        <v>26</v>
      </c>
      <c r="C165" s="64" t="s">
        <v>42</v>
      </c>
      <c r="D165" s="66" t="s">
        <v>64</v>
      </c>
      <c r="E165" s="78" t="s">
        <v>319</v>
      </c>
      <c r="F165" s="79" t="s">
        <v>320</v>
      </c>
      <c r="G165" s="102">
        <f>SUM('DTOC Backsheet'!$J160:$M160)</f>
        <v>23037</v>
      </c>
      <c r="H165" s="103">
        <f>VLOOKUP($E165,'Population 18+ (2014)'!$D$11:$H$187,H$10,0)</f>
        <v>906670</v>
      </c>
      <c r="I165" s="104">
        <f t="shared" si="14"/>
        <v>2540.8362469255626</v>
      </c>
      <c r="J165" s="102">
        <f>SUM('DTOC Backsheet'!$N347:$Q347)</f>
        <v>27384</v>
      </c>
      <c r="K165" s="113">
        <f>VLOOKUP($E165,'Population 18+ (2014)'!$D$11:$H$187,K$10,0)</f>
        <v>914709.1399999999</v>
      </c>
      <c r="L165" s="104">
        <f t="shared" si="15"/>
        <v>2993.7385341967833</v>
      </c>
      <c r="M165" s="102">
        <f>SUM('DTOC Backsheet'!$N160:$Q160)</f>
        <v>24858</v>
      </c>
      <c r="N165" s="113">
        <f>VLOOKUP($E165,'Population 18+ (2014)'!$D$11:$H$187,N$10,0)</f>
        <v>914709.1399999999</v>
      </c>
      <c r="O165" s="104">
        <f t="shared" si="16"/>
        <v>2717.5851768574221</v>
      </c>
      <c r="P165" s="84">
        <f t="shared" si="17"/>
        <v>-176.74892993185949</v>
      </c>
      <c r="Q165" s="85">
        <f t="shared" si="18"/>
        <v>-6.9563290489785587E-2</v>
      </c>
      <c r="R165" s="84">
        <f t="shared" si="19"/>
        <v>276.15335733936126</v>
      </c>
      <c r="S165" s="85">
        <f t="shared" si="20"/>
        <v>9.2243645924627443E-2</v>
      </c>
    </row>
    <row r="166" spans="2:19" s="40" customFormat="1" ht="16.5" customHeight="1">
      <c r="B166" s="63" t="s">
        <v>24</v>
      </c>
      <c r="C166" s="64" t="s">
        <v>40</v>
      </c>
      <c r="D166" s="66" t="s">
        <v>70</v>
      </c>
      <c r="E166" s="78" t="s">
        <v>321</v>
      </c>
      <c r="F166" s="79" t="s">
        <v>322</v>
      </c>
      <c r="G166" s="102">
        <f>SUM('DTOC Backsheet'!$J161:$M161)</f>
        <v>5103</v>
      </c>
      <c r="H166" s="103">
        <f>VLOOKUP($E166,'Population 18+ (2014)'!$D$11:$H$187,H$10,0)</f>
        <v>152818</v>
      </c>
      <c r="I166" s="104">
        <f t="shared" si="14"/>
        <v>3339.2663167951418</v>
      </c>
      <c r="J166" s="102">
        <f>SUM('DTOC Backsheet'!$N348:$Q348)</f>
        <v>3720</v>
      </c>
      <c r="K166" s="113">
        <f>VLOOKUP($E166,'Population 18+ (2014)'!$D$11:$H$187,K$10,0)</f>
        <v>154532.28200000001</v>
      </c>
      <c r="L166" s="104">
        <f t="shared" si="15"/>
        <v>2407.2640045527833</v>
      </c>
      <c r="M166" s="102">
        <f>SUM('DTOC Backsheet'!$N161:$Q161)</f>
        <v>4175</v>
      </c>
      <c r="N166" s="113">
        <f>VLOOKUP($E166,'Population 18+ (2014)'!$D$11:$H$187,N$10,0)</f>
        <v>154532.28200000001</v>
      </c>
      <c r="O166" s="104">
        <f t="shared" si="16"/>
        <v>2701.7008653246962</v>
      </c>
      <c r="P166" s="84">
        <f t="shared" si="17"/>
        <v>637.56545147044562</v>
      </c>
      <c r="Q166" s="85">
        <f t="shared" si="18"/>
        <v>0.19092980043662661</v>
      </c>
      <c r="R166" s="84">
        <f t="shared" si="19"/>
        <v>-294.43686077191296</v>
      </c>
      <c r="S166" s="85">
        <f t="shared" si="20"/>
        <v>-0.12231182795698922</v>
      </c>
    </row>
    <row r="167" spans="2:19" s="40" customFormat="1" ht="16.5" customHeight="1">
      <c r="B167" s="63" t="s">
        <v>26</v>
      </c>
      <c r="C167" s="64" t="s">
        <v>44</v>
      </c>
      <c r="D167" s="66" t="s">
        <v>66</v>
      </c>
      <c r="E167" s="78" t="s">
        <v>323</v>
      </c>
      <c r="F167" s="79" t="s">
        <v>324</v>
      </c>
      <c r="G167" s="102">
        <f>SUM('DTOC Backsheet'!$J162:$M162)</f>
        <v>7586</v>
      </c>
      <c r="H167" s="103">
        <f>VLOOKUP($E167,'Population 18+ (2014)'!$D$11:$H$187,H$10,0)</f>
        <v>167195</v>
      </c>
      <c r="I167" s="104">
        <f t="shared" si="14"/>
        <v>4537.2170220401322</v>
      </c>
      <c r="J167" s="102">
        <f>SUM('DTOC Backsheet'!$N349:$Q349)</f>
        <v>5981</v>
      </c>
      <c r="K167" s="113">
        <f>VLOOKUP($E167,'Population 18+ (2014)'!$D$11:$H$187,K$10,0)</f>
        <v>168796.94500000007</v>
      </c>
      <c r="L167" s="104">
        <f t="shared" si="15"/>
        <v>3543.3105735414806</v>
      </c>
      <c r="M167" s="102">
        <f>SUM('DTOC Backsheet'!$N162:$Q162)</f>
        <v>7545</v>
      </c>
      <c r="N167" s="113">
        <f>VLOOKUP($E167,'Population 18+ (2014)'!$D$11:$H$187,N$10,0)</f>
        <v>168796.94500000007</v>
      </c>
      <c r="O167" s="104">
        <f t="shared" si="16"/>
        <v>4469.8676270473952</v>
      </c>
      <c r="P167" s="84">
        <f t="shared" si="17"/>
        <v>67.349394992736961</v>
      </c>
      <c r="Q167" s="85">
        <f t="shared" si="18"/>
        <v>1.4843767592684758E-2</v>
      </c>
      <c r="R167" s="84">
        <f t="shared" si="19"/>
        <v>-926.55705350591461</v>
      </c>
      <c r="S167" s="85">
        <f t="shared" si="20"/>
        <v>-0.26149473332218692</v>
      </c>
    </row>
    <row r="168" spans="2:19" s="40" customFormat="1" ht="16.5" customHeight="1">
      <c r="B168" s="63" t="s">
        <v>20</v>
      </c>
      <c r="C168" s="64" t="s">
        <v>30</v>
      </c>
      <c r="D168" s="66" t="s">
        <v>48</v>
      </c>
      <c r="E168" s="78" t="s">
        <v>325</v>
      </c>
      <c r="F168" s="79" t="s">
        <v>326</v>
      </c>
      <c r="G168" s="102">
        <f>SUM('DTOC Backsheet'!$J163:$M163)</f>
        <v>4777</v>
      </c>
      <c r="H168" s="103">
        <f>VLOOKUP($E168,'Population 18+ (2014)'!$D$11:$H$187,H$10,0)</f>
        <v>172011</v>
      </c>
      <c r="I168" s="104">
        <f t="shared" si="14"/>
        <v>2777.147973094744</v>
      </c>
      <c r="J168" s="102">
        <f>SUM('DTOC Backsheet'!$N350:$Q350)</f>
        <v>2021</v>
      </c>
      <c r="K168" s="113">
        <f>VLOOKUP($E168,'Population 18+ (2014)'!$D$11:$H$187,K$10,0)</f>
        <v>172584.45599999998</v>
      </c>
      <c r="L168" s="104">
        <f t="shared" si="15"/>
        <v>1171.02087108007</v>
      </c>
      <c r="M168" s="102">
        <f>SUM('DTOC Backsheet'!$N163:$Q163)</f>
        <v>13097</v>
      </c>
      <c r="N168" s="113">
        <f>VLOOKUP($E168,'Population 18+ (2014)'!$D$11:$H$187,N$10,0)</f>
        <v>172584.45599999998</v>
      </c>
      <c r="O168" s="104">
        <f t="shared" si="16"/>
        <v>7588.7483169399693</v>
      </c>
      <c r="P168" s="84">
        <f t="shared" si="17"/>
        <v>-4811.6003438452253</v>
      </c>
      <c r="Q168" s="85">
        <f t="shared" si="18"/>
        <v>-1.7325689485977833</v>
      </c>
      <c r="R168" s="84">
        <f t="shared" si="19"/>
        <v>-6417.7274458598995</v>
      </c>
      <c r="S168" s="85">
        <f t="shared" si="20"/>
        <v>-5.4804552201880261</v>
      </c>
    </row>
    <row r="169" spans="2:19" s="40" customFormat="1" ht="16.5" customHeight="1">
      <c r="B169" s="63" t="s">
        <v>22</v>
      </c>
      <c r="C169" s="64" t="s">
        <v>36</v>
      </c>
      <c r="D169" s="66" t="s">
        <v>54</v>
      </c>
      <c r="E169" s="78" t="s">
        <v>327</v>
      </c>
      <c r="F169" s="79" t="s">
        <v>328</v>
      </c>
      <c r="G169" s="102">
        <f>SUM('DTOC Backsheet'!$J164:$M164)</f>
        <v>4585</v>
      </c>
      <c r="H169" s="103">
        <f>VLOOKUP($E169,'Population 18+ (2014)'!$D$11:$H$187,H$10,0)</f>
        <v>130430</v>
      </c>
      <c r="I169" s="104">
        <f t="shared" si="14"/>
        <v>3515.2955608372304</v>
      </c>
      <c r="J169" s="102">
        <f>SUM('DTOC Backsheet'!$N351:$Q351)</f>
        <v>2781</v>
      </c>
      <c r="K169" s="113">
        <f>VLOOKUP($E169,'Population 18+ (2014)'!$D$11:$H$187,K$10,0)</f>
        <v>131338.655</v>
      </c>
      <c r="L169" s="104">
        <f t="shared" si="15"/>
        <v>2117.4268915727821</v>
      </c>
      <c r="M169" s="102">
        <f>SUM('DTOC Backsheet'!$N164:$Q164)</f>
        <v>3523</v>
      </c>
      <c r="N169" s="113">
        <f>VLOOKUP($E169,'Population 18+ (2014)'!$D$11:$H$187,N$10,0)</f>
        <v>131338.655</v>
      </c>
      <c r="O169" s="104">
        <f t="shared" si="16"/>
        <v>2682.3786188460663</v>
      </c>
      <c r="P169" s="84">
        <f t="shared" si="17"/>
        <v>832.91694199116409</v>
      </c>
      <c r="Q169" s="85">
        <f t="shared" si="18"/>
        <v>0.23694079987766095</v>
      </c>
      <c r="R169" s="84">
        <f t="shared" si="19"/>
        <v>-564.95172727328418</v>
      </c>
      <c r="S169" s="85">
        <f t="shared" si="20"/>
        <v>-0.26681049982020838</v>
      </c>
    </row>
    <row r="170" spans="2:19" s="40" customFormat="1" ht="16.5" customHeight="1">
      <c r="B170" s="63" t="s">
        <v>22</v>
      </c>
      <c r="C170" s="64" t="s">
        <v>38</v>
      </c>
      <c r="D170" s="66" t="s">
        <v>60</v>
      </c>
      <c r="E170" s="78" t="s">
        <v>329</v>
      </c>
      <c r="F170" s="79" t="s">
        <v>330</v>
      </c>
      <c r="G170" s="102">
        <f>SUM('DTOC Backsheet'!$J165:$M165)</f>
        <v>3061</v>
      </c>
      <c r="H170" s="103">
        <f>VLOOKUP($E170,'Population 18+ (2014)'!$D$11:$H$187,H$10,0)</f>
        <v>123177</v>
      </c>
      <c r="I170" s="104">
        <f t="shared" si="14"/>
        <v>2485.041850345438</v>
      </c>
      <c r="J170" s="102">
        <f>SUM('DTOC Backsheet'!$N352:$Q352)</f>
        <v>3100.8390265436483</v>
      </c>
      <c r="K170" s="113">
        <f>VLOOKUP($E170,'Population 18+ (2014)'!$D$11:$H$187,K$10,0)</f>
        <v>124567.96099999998</v>
      </c>
      <c r="L170" s="104">
        <f t="shared" si="15"/>
        <v>2489.274932053876</v>
      </c>
      <c r="M170" s="102">
        <f>SUM('DTOC Backsheet'!$N165:$Q165)</f>
        <v>1844</v>
      </c>
      <c r="N170" s="113">
        <f>VLOOKUP($E170,'Population 18+ (2014)'!$D$11:$H$187,N$10,0)</f>
        <v>124567.96099999998</v>
      </c>
      <c r="O170" s="104">
        <f t="shared" si="16"/>
        <v>1480.3164354596768</v>
      </c>
      <c r="P170" s="84">
        <f t="shared" si="17"/>
        <v>1004.7254148857612</v>
      </c>
      <c r="Q170" s="85">
        <f t="shared" si="18"/>
        <v>0.40430925328122641</v>
      </c>
      <c r="R170" s="84">
        <f t="shared" si="19"/>
        <v>1008.9584965941992</v>
      </c>
      <c r="S170" s="85">
        <f t="shared" si="20"/>
        <v>0.40532224207219958</v>
      </c>
    </row>
    <row r="171" spans="2:19" s="40" customFormat="1" ht="16.5" customHeight="1">
      <c r="B171" s="63" t="s">
        <v>26</v>
      </c>
      <c r="C171" s="64" t="s">
        <v>44</v>
      </c>
      <c r="D171" s="66" t="s">
        <v>62</v>
      </c>
      <c r="E171" s="78" t="s">
        <v>331</v>
      </c>
      <c r="F171" s="79" t="s">
        <v>332</v>
      </c>
      <c r="G171" s="102">
        <f>SUM('DTOC Backsheet'!$J166:$M166)</f>
        <v>2440</v>
      </c>
      <c r="H171" s="103">
        <f>VLOOKUP($E171,'Population 18+ (2014)'!$D$11:$H$187,H$10,0)</f>
        <v>107913</v>
      </c>
      <c r="I171" s="104">
        <f t="shared" si="14"/>
        <v>2261.080685366916</v>
      </c>
      <c r="J171" s="102">
        <f>SUM('DTOC Backsheet'!$N353:$Q353)</f>
        <v>1274</v>
      </c>
      <c r="K171" s="113">
        <f>VLOOKUP($E171,'Population 18+ (2014)'!$D$11:$H$187,K$10,0)</f>
        <v>108311.02999999998</v>
      </c>
      <c r="L171" s="104">
        <f t="shared" si="15"/>
        <v>1176.2421611169243</v>
      </c>
      <c r="M171" s="102">
        <f>SUM('DTOC Backsheet'!$N166:$Q166)</f>
        <v>2413</v>
      </c>
      <c r="N171" s="113">
        <f>VLOOKUP($E171,'Population 18+ (2014)'!$D$11:$H$187,N$10,0)</f>
        <v>108311.02999999998</v>
      </c>
      <c r="O171" s="104">
        <f t="shared" si="16"/>
        <v>2227.8432769035621</v>
      </c>
      <c r="P171" s="84">
        <f t="shared" si="17"/>
        <v>33.237408463353859</v>
      </c>
      <c r="Q171" s="85">
        <f t="shared" si="18"/>
        <v>1.4699788768466823E-2</v>
      </c>
      <c r="R171" s="84">
        <f t="shared" si="19"/>
        <v>-1051.6011157866378</v>
      </c>
      <c r="S171" s="85">
        <f t="shared" si="20"/>
        <v>-0.89403453689167967</v>
      </c>
    </row>
    <row r="172" spans="2:19" s="40" customFormat="1" ht="16.5" customHeight="1">
      <c r="B172" s="63" t="s">
        <v>24</v>
      </c>
      <c r="C172" s="64" t="s">
        <v>40</v>
      </c>
      <c r="D172" s="66" t="s">
        <v>70</v>
      </c>
      <c r="E172" s="78" t="s">
        <v>333</v>
      </c>
      <c r="F172" s="79" t="s">
        <v>334</v>
      </c>
      <c r="G172" s="102">
        <f>SUM('DTOC Backsheet'!$J167:$M167)</f>
        <v>4665</v>
      </c>
      <c r="H172" s="103">
        <f>VLOOKUP($E172,'Population 18+ (2014)'!$D$11:$H$187,H$10,0)</f>
        <v>221189</v>
      </c>
      <c r="I172" s="104">
        <f t="shared" si="14"/>
        <v>2109.0560561329903</v>
      </c>
      <c r="J172" s="102">
        <f>SUM('DTOC Backsheet'!$N354:$Q354)</f>
        <v>5777.7695010901671</v>
      </c>
      <c r="K172" s="113">
        <f>VLOOKUP($E172,'Population 18+ (2014)'!$D$11:$H$187,K$10,0)</f>
        <v>230030.946</v>
      </c>
      <c r="L172" s="104">
        <f t="shared" si="15"/>
        <v>2511.7357475416229</v>
      </c>
      <c r="M172" s="102">
        <f>SUM('DTOC Backsheet'!$N167:$Q167)</f>
        <v>6441</v>
      </c>
      <c r="N172" s="113">
        <f>VLOOKUP($E172,'Population 18+ (2014)'!$D$11:$H$187,N$10,0)</f>
        <v>230030.946</v>
      </c>
      <c r="O172" s="104">
        <f t="shared" si="16"/>
        <v>2800.0580408863771</v>
      </c>
      <c r="P172" s="84">
        <f t="shared" si="17"/>
        <v>-691.00198475338675</v>
      </c>
      <c r="Q172" s="85">
        <f t="shared" si="18"/>
        <v>-0.32763566560689572</v>
      </c>
      <c r="R172" s="84">
        <f t="shared" si="19"/>
        <v>-288.32229334475414</v>
      </c>
      <c r="S172" s="85">
        <f t="shared" si="20"/>
        <v>-0.11479005847926137</v>
      </c>
    </row>
    <row r="173" spans="2:19" s="40" customFormat="1" ht="16.5" customHeight="1">
      <c r="B173" s="63" t="s">
        <v>20</v>
      </c>
      <c r="C173" s="64" t="s">
        <v>30</v>
      </c>
      <c r="D173" s="66" t="s">
        <v>48</v>
      </c>
      <c r="E173" s="78" t="s">
        <v>335</v>
      </c>
      <c r="F173" s="79" t="s">
        <v>336</v>
      </c>
      <c r="G173" s="102">
        <f>SUM('DTOC Backsheet'!$J168:$M168)</f>
        <v>11798</v>
      </c>
      <c r="H173" s="103">
        <f>VLOOKUP($E173,'Population 18+ (2014)'!$D$11:$H$187,H$10,0)</f>
        <v>178771</v>
      </c>
      <c r="I173" s="104">
        <f t="shared" si="14"/>
        <v>6599.5043938893896</v>
      </c>
      <c r="J173" s="102">
        <f>SUM('DTOC Backsheet'!$N355:$Q355)</f>
        <v>4776</v>
      </c>
      <c r="K173" s="113">
        <f>VLOOKUP($E173,'Population 18+ (2014)'!$D$11:$H$187,K$10,0)</f>
        <v>180054.18600000007</v>
      </c>
      <c r="L173" s="104">
        <f t="shared" si="15"/>
        <v>2652.5348319310933</v>
      </c>
      <c r="M173" s="102">
        <f>SUM('DTOC Backsheet'!$N168:$Q168)</f>
        <v>15638</v>
      </c>
      <c r="N173" s="113">
        <f>VLOOKUP($E173,'Population 18+ (2014)'!$D$11:$H$187,N$10,0)</f>
        <v>180054.18600000007</v>
      </c>
      <c r="O173" s="104">
        <f t="shared" si="16"/>
        <v>8685.1632541328381</v>
      </c>
      <c r="P173" s="84">
        <f t="shared" si="17"/>
        <v>-2085.6588602434485</v>
      </c>
      <c r="Q173" s="85">
        <f t="shared" si="18"/>
        <v>-0.31603264969027084</v>
      </c>
      <c r="R173" s="84">
        <f t="shared" si="19"/>
        <v>-6032.6284222017448</v>
      </c>
      <c r="S173" s="85">
        <f t="shared" si="20"/>
        <v>-2.2742881072026799</v>
      </c>
    </row>
    <row r="174" spans="2:19" s="40" customFormat="1" ht="16.5" customHeight="1">
      <c r="B174" s="63" t="s">
        <v>20</v>
      </c>
      <c r="C174" s="64" t="s">
        <v>32</v>
      </c>
      <c r="D174" s="66" t="s">
        <v>46</v>
      </c>
      <c r="E174" s="78" t="s">
        <v>337</v>
      </c>
      <c r="F174" s="79" t="s">
        <v>338</v>
      </c>
      <c r="G174" s="102">
        <f>SUM('DTOC Backsheet'!$J169:$M169)</f>
        <v>13486</v>
      </c>
      <c r="H174" s="103">
        <f>VLOOKUP($E174,'Population 18+ (2014)'!$D$11:$H$187,H$10,0)</f>
        <v>262243</v>
      </c>
      <c r="I174" s="104">
        <f t="shared" si="14"/>
        <v>5142.5586192958435</v>
      </c>
      <c r="J174" s="102">
        <f>SUM('DTOC Backsheet'!$N356:$Q356)</f>
        <v>12950</v>
      </c>
      <c r="K174" s="113">
        <f>VLOOKUP($E174,'Population 18+ (2014)'!$D$11:$H$187,K$10,0)</f>
        <v>263535.62100000004</v>
      </c>
      <c r="L174" s="104">
        <f t="shared" si="15"/>
        <v>4913.9467184210353</v>
      </c>
      <c r="M174" s="102">
        <f>SUM('DTOC Backsheet'!$N169:$Q169)</f>
        <v>12666</v>
      </c>
      <c r="N174" s="113">
        <f>VLOOKUP($E174,'Population 18+ (2014)'!$D$11:$H$187,N$10,0)</f>
        <v>263535.62100000004</v>
      </c>
      <c r="O174" s="104">
        <f t="shared" si="16"/>
        <v>4806.1814004263197</v>
      </c>
      <c r="P174" s="84">
        <f t="shared" si="17"/>
        <v>336.37721886952386</v>
      </c>
      <c r="Q174" s="85">
        <f t="shared" si="18"/>
        <v>6.541047827969787E-2</v>
      </c>
      <c r="R174" s="84">
        <f t="shared" si="19"/>
        <v>107.76531799471559</v>
      </c>
      <c r="S174" s="85">
        <f t="shared" si="20"/>
        <v>2.193050193050182E-2</v>
      </c>
    </row>
    <row r="175" spans="2:19" s="40" customFormat="1" ht="16.5" customHeight="1">
      <c r="B175" s="63" t="s">
        <v>22</v>
      </c>
      <c r="C175" s="64" t="s">
        <v>36</v>
      </c>
      <c r="D175" s="66" t="s">
        <v>56</v>
      </c>
      <c r="E175" s="78" t="s">
        <v>339</v>
      </c>
      <c r="F175" s="79" t="s">
        <v>340</v>
      </c>
      <c r="G175" s="102">
        <f>SUM('DTOC Backsheet'!$J170:$M170)</f>
        <v>4469</v>
      </c>
      <c r="H175" s="103">
        <f>VLOOKUP($E175,'Population 18+ (2014)'!$D$11:$H$187,H$10,0)</f>
        <v>209594</v>
      </c>
      <c r="I175" s="104">
        <f t="shared" si="14"/>
        <v>2132.2175253108389</v>
      </c>
      <c r="J175" s="102">
        <f>SUM('DTOC Backsheet'!$N357:$Q357)</f>
        <v>3343</v>
      </c>
      <c r="K175" s="113">
        <f>VLOOKUP($E175,'Population 18+ (2014)'!$D$11:$H$187,K$10,0)</f>
        <v>210786.31100000002</v>
      </c>
      <c r="L175" s="104">
        <f t="shared" si="15"/>
        <v>1585.9663676167281</v>
      </c>
      <c r="M175" s="102">
        <f>SUM('DTOC Backsheet'!$N170:$Q170)</f>
        <v>5899</v>
      </c>
      <c r="N175" s="113">
        <f>VLOOKUP($E175,'Population 18+ (2014)'!$D$11:$H$187,N$10,0)</f>
        <v>210786.31100000002</v>
      </c>
      <c r="O175" s="104">
        <f t="shared" si="16"/>
        <v>2798.568831160957</v>
      </c>
      <c r="P175" s="84">
        <f t="shared" si="17"/>
        <v>-666.35130585011802</v>
      </c>
      <c r="Q175" s="85">
        <f t="shared" si="18"/>
        <v>-0.31251563123372039</v>
      </c>
      <c r="R175" s="84">
        <f t="shared" si="19"/>
        <v>-1212.6024635442288</v>
      </c>
      <c r="S175" s="85">
        <f t="shared" si="20"/>
        <v>-0.76458271014059231</v>
      </c>
    </row>
    <row r="176" spans="2:19" s="40" customFormat="1" ht="16.5" customHeight="1">
      <c r="B176" s="63" t="s">
        <v>24</v>
      </c>
      <c r="C176" s="64" t="s">
        <v>40</v>
      </c>
      <c r="D176" s="66" t="s">
        <v>70</v>
      </c>
      <c r="E176" s="78" t="s">
        <v>341</v>
      </c>
      <c r="F176" s="79" t="s">
        <v>342</v>
      </c>
      <c r="G176" s="102">
        <f>SUM('DTOC Backsheet'!$J171:$M171)</f>
        <v>5323</v>
      </c>
      <c r="H176" s="103">
        <f>VLOOKUP($E176,'Population 18+ (2014)'!$D$11:$H$187,H$10,0)</f>
        <v>203724</v>
      </c>
      <c r="I176" s="104">
        <f t="shared" si="14"/>
        <v>2612.8487561602956</v>
      </c>
      <c r="J176" s="102">
        <f>SUM('DTOC Backsheet'!$N358:$Q358)</f>
        <v>3452.3659003831417</v>
      </c>
      <c r="K176" s="113">
        <f>VLOOKUP($E176,'Population 18+ (2014)'!$D$11:$H$187,K$10,0)</f>
        <v>206868.41399999999</v>
      </c>
      <c r="L176" s="104">
        <f t="shared" si="15"/>
        <v>1668.8704832353681</v>
      </c>
      <c r="M176" s="102">
        <f>SUM('DTOC Backsheet'!$N171:$Q171)</f>
        <v>7144</v>
      </c>
      <c r="N176" s="113">
        <f>VLOOKUP($E176,'Population 18+ (2014)'!$D$11:$H$187,N$10,0)</f>
        <v>206868.41399999999</v>
      </c>
      <c r="O176" s="104">
        <f t="shared" si="16"/>
        <v>3453.4029926869362</v>
      </c>
      <c r="P176" s="84">
        <f t="shared" si="17"/>
        <v>-840.55423652664058</v>
      </c>
      <c r="Q176" s="85">
        <f t="shared" si="18"/>
        <v>-0.32170030299108265</v>
      </c>
      <c r="R176" s="84">
        <f t="shared" si="19"/>
        <v>-1784.5325094515681</v>
      </c>
      <c r="S176" s="85">
        <f t="shared" si="20"/>
        <v>-1.0693055736667898</v>
      </c>
    </row>
    <row r="177" spans="1:23" ht="16.5" customHeight="1">
      <c r="B177" s="63" t="s">
        <v>24</v>
      </c>
      <c r="C177" s="64" t="s">
        <v>40</v>
      </c>
      <c r="D177" s="66" t="s">
        <v>70</v>
      </c>
      <c r="E177" s="78" t="s">
        <v>343</v>
      </c>
      <c r="F177" s="79" t="s">
        <v>344</v>
      </c>
      <c r="G177" s="102">
        <f>SUM('DTOC Backsheet'!$J172:$M172)</f>
        <v>4063</v>
      </c>
      <c r="H177" s="103">
        <f>VLOOKUP($E177,'Population 18+ (2014)'!$D$11:$H$187,H$10,0)</f>
        <v>252442</v>
      </c>
      <c r="I177" s="104">
        <f t="shared" si="14"/>
        <v>1609.478612909104</v>
      </c>
      <c r="J177" s="102">
        <f>SUM('DTOC Backsheet'!$N359:$Q359)</f>
        <v>2892</v>
      </c>
      <c r="K177" s="113">
        <f>VLOOKUP($E177,'Population 18+ (2014)'!$D$11:$H$187,K$10,0)</f>
        <v>255979.15600000002</v>
      </c>
      <c r="L177" s="104">
        <f t="shared" si="15"/>
        <v>1129.7794887643117</v>
      </c>
      <c r="M177" s="102">
        <f>SUM('DTOC Backsheet'!$N172:$Q172)</f>
        <v>3755</v>
      </c>
      <c r="N177" s="113">
        <f>VLOOKUP($E177,'Population 18+ (2014)'!$D$11:$H$187,N$10,0)</f>
        <v>255979.15600000002</v>
      </c>
      <c r="O177" s="104">
        <f t="shared" si="16"/>
        <v>1466.91631407676</v>
      </c>
      <c r="P177" s="84">
        <f t="shared" si="17"/>
        <v>142.56229883234391</v>
      </c>
      <c r="Q177" s="85">
        <f t="shared" si="18"/>
        <v>8.857669663262259E-2</v>
      </c>
      <c r="R177" s="84">
        <f t="shared" si="19"/>
        <v>-337.13682531244831</v>
      </c>
      <c r="S177" s="85">
        <f t="shared" si="20"/>
        <v>-0.29840940525587811</v>
      </c>
      <c r="W177" s="40"/>
    </row>
    <row r="178" spans="1:23" ht="16.5" customHeight="1">
      <c r="B178" s="63" t="s">
        <v>20</v>
      </c>
      <c r="C178" s="64" t="s">
        <v>30</v>
      </c>
      <c r="D178" s="66" t="s">
        <v>52</v>
      </c>
      <c r="E178" s="78" t="s">
        <v>345</v>
      </c>
      <c r="F178" s="79" t="s">
        <v>346</v>
      </c>
      <c r="G178" s="102">
        <f>SUM('DTOC Backsheet'!$J173:$M173)</f>
        <v>6741</v>
      </c>
      <c r="H178" s="103">
        <f>VLOOKUP($E178,'Population 18+ (2014)'!$D$11:$H$187,H$10,0)</f>
        <v>161981</v>
      </c>
      <c r="I178" s="104">
        <f t="shared" si="14"/>
        <v>4161.5991999061616</v>
      </c>
      <c r="J178" s="102">
        <f>SUM('DTOC Backsheet'!$N360:$Q360)</f>
        <v>4193</v>
      </c>
      <c r="K178" s="113">
        <f>VLOOKUP($E178,'Population 18+ (2014)'!$D$11:$H$187,K$10,0)</f>
        <v>163191.67300000004</v>
      </c>
      <c r="L178" s="104">
        <f t="shared" si="15"/>
        <v>2569.3712938404637</v>
      </c>
      <c r="M178" s="102">
        <f>SUM('DTOC Backsheet'!$N173:$Q173)</f>
        <v>5294</v>
      </c>
      <c r="N178" s="113">
        <f>VLOOKUP($E178,'Population 18+ (2014)'!$D$11:$H$187,N$10,0)</f>
        <v>163191.67300000004</v>
      </c>
      <c r="O178" s="104">
        <f t="shared" si="16"/>
        <v>3244.0380704964023</v>
      </c>
      <c r="P178" s="84">
        <f t="shared" si="17"/>
        <v>917.56112940975936</v>
      </c>
      <c r="Q178" s="85">
        <f t="shared" si="18"/>
        <v>0.2204828205057443</v>
      </c>
      <c r="R178" s="84">
        <f t="shared" si="19"/>
        <v>-674.66677665593852</v>
      </c>
      <c r="S178" s="85">
        <f t="shared" si="20"/>
        <v>-0.26258049129501548</v>
      </c>
      <c r="W178" s="40"/>
    </row>
    <row r="179" spans="1:23" ht="16.5" customHeight="1">
      <c r="B179" s="63" t="s">
        <v>22</v>
      </c>
      <c r="C179" s="64" t="s">
        <v>36</v>
      </c>
      <c r="D179" s="66" t="s">
        <v>56</v>
      </c>
      <c r="E179" s="78" t="s">
        <v>347</v>
      </c>
      <c r="F179" s="79" t="s">
        <v>348</v>
      </c>
      <c r="G179" s="102">
        <f>SUM('DTOC Backsheet'!$J174:$M174)</f>
        <v>25947</v>
      </c>
      <c r="H179" s="103">
        <f>VLOOKUP($E179,'Population 18+ (2014)'!$D$11:$H$187,H$10,0)</f>
        <v>439332</v>
      </c>
      <c r="I179" s="104">
        <f t="shared" si="14"/>
        <v>5906.0118543607114</v>
      </c>
      <c r="J179" s="102">
        <f>SUM('DTOC Backsheet'!$N361:$Q361)</f>
        <v>15218</v>
      </c>
      <c r="K179" s="113">
        <f>VLOOKUP($E179,'Population 18+ (2014)'!$D$11:$H$187,K$10,0)</f>
        <v>441308.35500000004</v>
      </c>
      <c r="L179" s="104">
        <f t="shared" si="15"/>
        <v>3448.3824807712963</v>
      </c>
      <c r="M179" s="102">
        <f>SUM('DTOC Backsheet'!$N174:$Q174)</f>
        <v>25242</v>
      </c>
      <c r="N179" s="113">
        <f>VLOOKUP($E179,'Population 18+ (2014)'!$D$11:$H$187,N$10,0)</f>
        <v>441308.35500000004</v>
      </c>
      <c r="O179" s="104">
        <f t="shared" si="16"/>
        <v>5719.8101313989391</v>
      </c>
      <c r="P179" s="84">
        <f t="shared" si="17"/>
        <v>186.20172296177225</v>
      </c>
      <c r="Q179" s="85">
        <f t="shared" si="18"/>
        <v>3.1527488862774629E-2</v>
      </c>
      <c r="R179" s="84">
        <f t="shared" si="19"/>
        <v>-2271.4276506276428</v>
      </c>
      <c r="S179" s="85">
        <f t="shared" si="20"/>
        <v>-0.65869365225390974</v>
      </c>
      <c r="W179" s="40"/>
    </row>
    <row r="180" spans="1:23" ht="16.5" customHeight="1">
      <c r="B180" s="63" t="s">
        <v>26</v>
      </c>
      <c r="C180" s="64" t="s">
        <v>42</v>
      </c>
      <c r="D180" s="66" t="s">
        <v>66</v>
      </c>
      <c r="E180" s="78" t="s">
        <v>349</v>
      </c>
      <c r="F180" s="79" t="s">
        <v>350</v>
      </c>
      <c r="G180" s="102">
        <f>SUM('DTOC Backsheet'!$J175:$M175)</f>
        <v>4139</v>
      </c>
      <c r="H180" s="103">
        <f>VLOOKUP($E180,'Population 18+ (2014)'!$D$11:$H$187,H$10,0)</f>
        <v>120101</v>
      </c>
      <c r="I180" s="104">
        <f t="shared" si="14"/>
        <v>3446.2660594000049</v>
      </c>
      <c r="J180" s="102">
        <f>SUM('DTOC Backsheet'!$N362:$Q362)</f>
        <v>3844</v>
      </c>
      <c r="K180" s="113">
        <f>VLOOKUP($E180,'Population 18+ (2014)'!$D$11:$H$187,K$10,0)</f>
        <v>120462.893</v>
      </c>
      <c r="L180" s="104">
        <f t="shared" si="15"/>
        <v>3191.0241438415401</v>
      </c>
      <c r="M180" s="102">
        <f>SUM('DTOC Backsheet'!$N175:$Q175)</f>
        <v>5397</v>
      </c>
      <c r="N180" s="113">
        <f>VLOOKUP($E180,'Population 18+ (2014)'!$D$11:$H$187,N$10,0)</f>
        <v>120462.893</v>
      </c>
      <c r="O180" s="104">
        <f t="shared" si="16"/>
        <v>4480.2178211011424</v>
      </c>
      <c r="P180" s="84">
        <f t="shared" si="17"/>
        <v>-1033.9517617011375</v>
      </c>
      <c r="Q180" s="85">
        <f t="shared" si="18"/>
        <v>-0.30002087589289278</v>
      </c>
      <c r="R180" s="84">
        <f t="shared" si="19"/>
        <v>-1289.1936772596023</v>
      </c>
      <c r="S180" s="85">
        <f t="shared" si="20"/>
        <v>-0.40400624349635789</v>
      </c>
      <c r="W180" s="40"/>
    </row>
    <row r="181" spans="1:23" ht="16.5" customHeight="1">
      <c r="B181" s="63" t="s">
        <v>26</v>
      </c>
      <c r="C181" s="64" t="s">
        <v>42</v>
      </c>
      <c r="D181" s="66" t="s">
        <v>64</v>
      </c>
      <c r="E181" s="78" t="s">
        <v>351</v>
      </c>
      <c r="F181" s="79" t="s">
        <v>352</v>
      </c>
      <c r="G181" s="102">
        <f>SUM('DTOC Backsheet'!$J176:$M176)</f>
        <v>28556</v>
      </c>
      <c r="H181" s="103">
        <f>VLOOKUP($E181,'Population 18+ (2014)'!$D$11:$H$187,H$10,0)</f>
        <v>659564</v>
      </c>
      <c r="I181" s="104">
        <f t="shared" si="14"/>
        <v>4329.5267782959654</v>
      </c>
      <c r="J181" s="102">
        <f>SUM('DTOC Backsheet'!$N363:$Q363)</f>
        <v>23802</v>
      </c>
      <c r="K181" s="113">
        <f>VLOOKUP($E181,'Population 18+ (2014)'!$D$11:$H$187,K$10,0)</f>
        <v>665326.4929999999</v>
      </c>
      <c r="L181" s="104">
        <f t="shared" si="15"/>
        <v>3577.491690233956</v>
      </c>
      <c r="M181" s="102">
        <f>SUM('DTOC Backsheet'!$N176:$Q176)</f>
        <v>35611</v>
      </c>
      <c r="N181" s="113">
        <f>VLOOKUP($E181,'Population 18+ (2014)'!$D$11:$H$187,N$10,0)</f>
        <v>665326.4929999999</v>
      </c>
      <c r="O181" s="104">
        <f t="shared" si="16"/>
        <v>5352.4097378758679</v>
      </c>
      <c r="P181" s="84">
        <f t="shared" si="17"/>
        <v>-1022.8829595799025</v>
      </c>
      <c r="Q181" s="85">
        <f t="shared" si="18"/>
        <v>-0.2362574507467288</v>
      </c>
      <c r="R181" s="84">
        <f t="shared" si="19"/>
        <v>-1774.9180476419119</v>
      </c>
      <c r="S181" s="85">
        <f t="shared" si="20"/>
        <v>-0.49613477859003446</v>
      </c>
      <c r="W181" s="40"/>
    </row>
    <row r="182" spans="1:23" ht="16.5" customHeight="1">
      <c r="B182" s="63" t="s">
        <v>24</v>
      </c>
      <c r="C182" s="64" t="s">
        <v>40</v>
      </c>
      <c r="D182" s="66" t="s">
        <v>70</v>
      </c>
      <c r="E182" s="78" t="s">
        <v>353</v>
      </c>
      <c r="F182" s="79" t="s">
        <v>354</v>
      </c>
      <c r="G182" s="102">
        <f>SUM('DTOC Backsheet'!$J177:$M177)</f>
        <v>4549</v>
      </c>
      <c r="H182" s="103">
        <f>VLOOKUP($E182,'Population 18+ (2014)'!$D$11:$H$187,H$10,0)</f>
        <v>192598</v>
      </c>
      <c r="I182" s="104">
        <f t="shared" si="14"/>
        <v>2361.9144539403314</v>
      </c>
      <c r="J182" s="102">
        <f>SUM('DTOC Backsheet'!$N364:$Q364)</f>
        <v>4377.8949497747035</v>
      </c>
      <c r="K182" s="113">
        <f>VLOOKUP($E182,'Population 18+ (2014)'!$D$11:$H$187,K$10,0)</f>
        <v>198709.48500000007</v>
      </c>
      <c r="L182" s="104">
        <f t="shared" si="15"/>
        <v>2203.1635529500272</v>
      </c>
      <c r="M182" s="102">
        <f>SUM('DTOC Backsheet'!$N177:$Q177)</f>
        <v>4423</v>
      </c>
      <c r="N182" s="113">
        <f>VLOOKUP($E182,'Population 18+ (2014)'!$D$11:$H$187,N$10,0)</f>
        <v>198709.48500000007</v>
      </c>
      <c r="O182" s="104">
        <f t="shared" si="16"/>
        <v>2225.8625450113759</v>
      </c>
      <c r="P182" s="84">
        <f t="shared" si="17"/>
        <v>136.05190892895553</v>
      </c>
      <c r="Q182" s="85">
        <f t="shared" si="18"/>
        <v>5.7602386361615694E-2</v>
      </c>
      <c r="R182" s="84">
        <f t="shared" si="19"/>
        <v>-22.69899206134869</v>
      </c>
      <c r="S182" s="85">
        <f t="shared" si="20"/>
        <v>-1.0302908302452094E-2</v>
      </c>
      <c r="W182" s="40"/>
    </row>
    <row r="183" spans="1:23" ht="16.5" customHeight="1">
      <c r="B183" s="63" t="s">
        <v>20</v>
      </c>
      <c r="C183" s="64" t="s">
        <v>30</v>
      </c>
      <c r="D183" s="66" t="s">
        <v>48</v>
      </c>
      <c r="E183" s="78" t="s">
        <v>355</v>
      </c>
      <c r="F183" s="79" t="s">
        <v>356</v>
      </c>
      <c r="G183" s="102">
        <f>SUM('DTOC Backsheet'!$J178:$M178)</f>
        <v>5886</v>
      </c>
      <c r="H183" s="103">
        <f>VLOOKUP($E183,'Population 18+ (2014)'!$D$11:$H$187,H$10,0)</f>
        <v>253208</v>
      </c>
      <c r="I183" s="104">
        <f t="shared" si="14"/>
        <v>2324.5711035986224</v>
      </c>
      <c r="J183" s="102">
        <f>SUM('DTOC Backsheet'!$N365:$Q365)</f>
        <v>5125</v>
      </c>
      <c r="K183" s="113">
        <f>VLOOKUP($E183,'Population 18+ (2014)'!$D$11:$H$187,K$10,0)</f>
        <v>254426.90500000003</v>
      </c>
      <c r="L183" s="104">
        <f t="shared" si="15"/>
        <v>2014.3309922352744</v>
      </c>
      <c r="M183" s="102">
        <f>SUM('DTOC Backsheet'!$N178:$Q178)</f>
        <v>4485</v>
      </c>
      <c r="N183" s="113">
        <f>VLOOKUP($E183,'Population 18+ (2014)'!$D$11:$H$187,N$10,0)</f>
        <v>254426.90500000003</v>
      </c>
      <c r="O183" s="104">
        <f t="shared" si="16"/>
        <v>1762.7852683268695</v>
      </c>
      <c r="P183" s="84">
        <f t="shared" si="17"/>
        <v>561.78583527175283</v>
      </c>
      <c r="Q183" s="85">
        <f t="shared" si="18"/>
        <v>0.24167289802495753</v>
      </c>
      <c r="R183" s="84">
        <f t="shared" si="19"/>
        <v>251.54572390840485</v>
      </c>
      <c r="S183" s="85">
        <f t="shared" si="20"/>
        <v>0.12487804878048774</v>
      </c>
      <c r="W183" s="40"/>
    </row>
    <row r="184" spans="1:23" ht="16.5" customHeight="1">
      <c r="B184" s="63" t="s">
        <v>26</v>
      </c>
      <c r="C184" s="64" t="s">
        <v>44</v>
      </c>
      <c r="D184" s="66" t="s">
        <v>66</v>
      </c>
      <c r="E184" s="78" t="s">
        <v>357</v>
      </c>
      <c r="F184" s="79" t="s">
        <v>358</v>
      </c>
      <c r="G184" s="102">
        <f>SUM('DTOC Backsheet'!$J179:$M179)</f>
        <v>21438</v>
      </c>
      <c r="H184" s="103">
        <f>VLOOKUP($E184,'Population 18+ (2014)'!$D$11:$H$187,H$10,0)</f>
        <v>379183</v>
      </c>
      <c r="I184" s="104">
        <f t="shared" si="14"/>
        <v>5653.7344764928803</v>
      </c>
      <c r="J184" s="102">
        <f>SUM('DTOC Backsheet'!$N366:$Q366)</f>
        <v>16440</v>
      </c>
      <c r="K184" s="113">
        <f>VLOOKUP($E184,'Population 18+ (2014)'!$D$11:$H$187,K$10,0)</f>
        <v>381525.34100000007</v>
      </c>
      <c r="L184" s="104">
        <f t="shared" si="15"/>
        <v>4309.0191484816723</v>
      </c>
      <c r="M184" s="102">
        <f>SUM('DTOC Backsheet'!$N179:$Q179)</f>
        <v>17988</v>
      </c>
      <c r="N184" s="113">
        <f>VLOOKUP($E184,'Population 18+ (2014)'!$D$11:$H$187,N$10,0)</f>
        <v>381525.34100000007</v>
      </c>
      <c r="O184" s="104">
        <f t="shared" si="16"/>
        <v>4714.7589077182683</v>
      </c>
      <c r="P184" s="84">
        <f t="shared" si="17"/>
        <v>938.97556877461193</v>
      </c>
      <c r="Q184" s="85">
        <f t="shared" si="18"/>
        <v>0.16608059198370356</v>
      </c>
      <c r="R184" s="84">
        <f t="shared" si="19"/>
        <v>-405.739759236596</v>
      </c>
      <c r="S184" s="85">
        <f t="shared" si="20"/>
        <v>-9.416058394160598E-2</v>
      </c>
      <c r="W184" s="40"/>
    </row>
    <row r="185" spans="1:23" ht="16.5" customHeight="1">
      <c r="B185" s="63" t="s">
        <v>26</v>
      </c>
      <c r="C185" s="64" t="s">
        <v>42</v>
      </c>
      <c r="D185" s="66" t="s">
        <v>66</v>
      </c>
      <c r="E185" s="78" t="s">
        <v>359</v>
      </c>
      <c r="F185" s="79" t="s">
        <v>360</v>
      </c>
      <c r="G185" s="102">
        <f>SUM('DTOC Backsheet'!$J180:$M180)</f>
        <v>4089</v>
      </c>
      <c r="H185" s="103">
        <f>VLOOKUP($E185,'Population 18+ (2014)'!$D$11:$H$187,H$10,0)</f>
        <v>114003</v>
      </c>
      <c r="I185" s="104">
        <f t="shared" si="14"/>
        <v>3586.7477171653381</v>
      </c>
      <c r="J185" s="102">
        <f>SUM('DTOC Backsheet'!$N367:$Q367)</f>
        <v>3502</v>
      </c>
      <c r="K185" s="113">
        <f>VLOOKUP($E185,'Population 18+ (2014)'!$D$11:$H$187,K$10,0)</f>
        <v>114559.92599999995</v>
      </c>
      <c r="L185" s="104">
        <f t="shared" si="15"/>
        <v>3056.9153824348678</v>
      </c>
      <c r="M185" s="102">
        <f>SUM('DTOC Backsheet'!$N180:$Q180)</f>
        <v>3256</v>
      </c>
      <c r="N185" s="113">
        <f>VLOOKUP($E185,'Population 18+ (2014)'!$D$11:$H$187,N$10,0)</f>
        <v>114559.92599999995</v>
      </c>
      <c r="O185" s="104">
        <f t="shared" si="16"/>
        <v>2842.1806068554911</v>
      </c>
      <c r="P185" s="84">
        <f t="shared" si="17"/>
        <v>744.56711030984707</v>
      </c>
      <c r="Q185" s="85">
        <f t="shared" si="18"/>
        <v>0.20758836947090606</v>
      </c>
      <c r="R185" s="84">
        <f t="shared" si="19"/>
        <v>214.73477557937667</v>
      </c>
      <c r="S185" s="85">
        <f t="shared" si="20"/>
        <v>7.0245573957738408E-2</v>
      </c>
      <c r="W185" s="40"/>
    </row>
    <row r="186" spans="1:23" ht="16.5" customHeight="1">
      <c r="B186" s="63" t="s">
        <v>20</v>
      </c>
      <c r="C186" s="64" t="s">
        <v>30</v>
      </c>
      <c r="D186" s="66" t="s">
        <v>52</v>
      </c>
      <c r="E186" s="78" t="s">
        <v>361</v>
      </c>
      <c r="F186" s="79" t="s">
        <v>362</v>
      </c>
      <c r="G186" s="102">
        <f>SUM('DTOC Backsheet'!$J181:$M181)</f>
        <v>2413</v>
      </c>
      <c r="H186" s="103">
        <f>VLOOKUP($E186,'Population 18+ (2014)'!$D$11:$H$187,H$10,0)</f>
        <v>253315</v>
      </c>
      <c r="I186" s="104">
        <f t="shared" si="14"/>
        <v>952.56893590983555</v>
      </c>
      <c r="J186" s="102">
        <f>SUM('DTOC Backsheet'!$N368:$Q368)</f>
        <v>1748</v>
      </c>
      <c r="K186" s="113">
        <f>VLOOKUP($E186,'Population 18+ (2014)'!$D$11:$H$187,K$10,0)</f>
        <v>253658.34699999992</v>
      </c>
      <c r="L186" s="104">
        <f t="shared" si="15"/>
        <v>689.11589966325869</v>
      </c>
      <c r="M186" s="102">
        <f>SUM('DTOC Backsheet'!$N181:$Q181)</f>
        <v>2849</v>
      </c>
      <c r="N186" s="113">
        <f>VLOOKUP($E186,'Population 18+ (2014)'!$D$11:$H$187,N$10,0)</f>
        <v>253658.34699999992</v>
      </c>
      <c r="O186" s="104">
        <f t="shared" si="16"/>
        <v>1123.1643009957804</v>
      </c>
      <c r="P186" s="84">
        <f t="shared" si="17"/>
        <v>-170.59536508594488</v>
      </c>
      <c r="Q186" s="85">
        <f t="shared" si="18"/>
        <v>-0.17908978411415719</v>
      </c>
      <c r="R186" s="84">
        <f t="shared" si="19"/>
        <v>-434.04840133252173</v>
      </c>
      <c r="S186" s="85">
        <f t="shared" si="20"/>
        <v>-0.62986270022883306</v>
      </c>
      <c r="W186" s="40"/>
    </row>
    <row r="187" spans="1:23" ht="16.5" customHeight="1">
      <c r="B187" s="63" t="s">
        <v>26</v>
      </c>
      <c r="C187" s="64" t="s">
        <v>42</v>
      </c>
      <c r="D187" s="66" t="s">
        <v>66</v>
      </c>
      <c r="E187" s="78" t="s">
        <v>363</v>
      </c>
      <c r="F187" s="79" t="s">
        <v>364</v>
      </c>
      <c r="G187" s="102">
        <f>SUM('DTOC Backsheet'!$J182:$M182)</f>
        <v>4265</v>
      </c>
      <c r="H187" s="103">
        <f>VLOOKUP($E187,'Population 18+ (2014)'!$D$11:$H$187,H$10,0)</f>
        <v>122233</v>
      </c>
      <c r="I187" s="104">
        <f t="shared" si="14"/>
        <v>3489.2377672150728</v>
      </c>
      <c r="J187" s="102">
        <f>SUM('DTOC Backsheet'!$N369:$Q369)</f>
        <v>4080</v>
      </c>
      <c r="K187" s="113">
        <f>VLOOKUP($E187,'Population 18+ (2014)'!$D$11:$H$187,K$10,0)</f>
        <v>123169.24500000001</v>
      </c>
      <c r="L187" s="104">
        <f t="shared" si="15"/>
        <v>3312.5152305675006</v>
      </c>
      <c r="M187" s="102">
        <f>SUM('DTOC Backsheet'!$N182:$Q182)</f>
        <v>4023</v>
      </c>
      <c r="N187" s="113">
        <f>VLOOKUP($E187,'Population 18+ (2014)'!$D$11:$H$187,N$10,0)</f>
        <v>123169.24500000001</v>
      </c>
      <c r="O187" s="104">
        <f t="shared" si="16"/>
        <v>3266.2374442581013</v>
      </c>
      <c r="P187" s="84">
        <f t="shared" si="17"/>
        <v>223.00032295697156</v>
      </c>
      <c r="Q187" s="85">
        <f t="shared" si="18"/>
        <v>6.3910899123093792E-2</v>
      </c>
      <c r="R187" s="84">
        <f t="shared" si="19"/>
        <v>46.277786309399289</v>
      </c>
      <c r="S187" s="85">
        <f t="shared" si="20"/>
        <v>1.3970588235294233E-2</v>
      </c>
      <c r="W187" s="40"/>
    </row>
    <row r="188" spans="1:23" ht="16.5" customHeight="1">
      <c r="B188" s="63" t="s">
        <v>22</v>
      </c>
      <c r="C188" s="64" t="s">
        <v>36</v>
      </c>
      <c r="D188" s="66" t="s">
        <v>56</v>
      </c>
      <c r="E188" s="78" t="s">
        <v>365</v>
      </c>
      <c r="F188" s="79" t="s">
        <v>366</v>
      </c>
      <c r="G188" s="102">
        <f>SUM('DTOC Backsheet'!$J183:$M183)</f>
        <v>7818</v>
      </c>
      <c r="H188" s="103">
        <f>VLOOKUP($E188,'Population 18+ (2014)'!$D$11:$H$187,H$10,0)</f>
        <v>195329</v>
      </c>
      <c r="I188" s="104">
        <f t="shared" si="14"/>
        <v>4002.477870669486</v>
      </c>
      <c r="J188" s="102">
        <f>SUM('DTOC Backsheet'!$N370:$Q370)</f>
        <v>6791</v>
      </c>
      <c r="K188" s="113">
        <f>VLOOKUP($E188,'Population 18+ (2014)'!$D$11:$H$187,K$10,0)</f>
        <v>196677.69799999997</v>
      </c>
      <c r="L188" s="104">
        <f t="shared" si="15"/>
        <v>3452.8571714318118</v>
      </c>
      <c r="M188" s="102">
        <f>SUM('DTOC Backsheet'!$N183:$Q183)</f>
        <v>15105</v>
      </c>
      <c r="N188" s="113">
        <f>VLOOKUP($E188,'Population 18+ (2014)'!$D$11:$H$187,N$10,0)</f>
        <v>196677.69799999997</v>
      </c>
      <c r="O188" s="104">
        <f t="shared" si="16"/>
        <v>7680.0776873034192</v>
      </c>
      <c r="P188" s="84">
        <f t="shared" si="17"/>
        <v>-3677.5998166339332</v>
      </c>
      <c r="Q188" s="85">
        <f t="shared" si="18"/>
        <v>-0.91883076820579368</v>
      </c>
      <c r="R188" s="84">
        <f t="shared" si="19"/>
        <v>-4227.2205158716079</v>
      </c>
      <c r="S188" s="85">
        <f t="shared" si="20"/>
        <v>-1.2242674127521722</v>
      </c>
      <c r="W188" s="40"/>
    </row>
    <row r="189" spans="1:23" ht="16.5" customHeight="1">
      <c r="B189" s="63" t="s">
        <v>22</v>
      </c>
      <c r="C189" s="64" t="s">
        <v>36</v>
      </c>
      <c r="D189" s="66" t="s">
        <v>56</v>
      </c>
      <c r="E189" s="78" t="s">
        <v>367</v>
      </c>
      <c r="F189" s="79" t="s">
        <v>368</v>
      </c>
      <c r="G189" s="102">
        <f>SUM('DTOC Backsheet'!$J184:$M184)</f>
        <v>32093</v>
      </c>
      <c r="H189" s="103">
        <f>VLOOKUP($E189,'Population 18+ (2014)'!$D$11:$H$187,H$10,0)</f>
        <v>460490</v>
      </c>
      <c r="I189" s="104">
        <f t="shared" si="14"/>
        <v>6969.3152945775146</v>
      </c>
      <c r="J189" s="102">
        <f>SUM('DTOC Backsheet'!$N371:$Q371)</f>
        <v>17862</v>
      </c>
      <c r="K189" s="113">
        <f>VLOOKUP($E189,'Population 18+ (2014)'!$D$11:$H$187,K$10,0)</f>
        <v>463055.853</v>
      </c>
      <c r="L189" s="104">
        <f t="shared" si="15"/>
        <v>3857.4180380784433</v>
      </c>
      <c r="M189" s="102">
        <f>SUM('DTOC Backsheet'!$N184:$Q184)</f>
        <v>25050</v>
      </c>
      <c r="N189" s="113">
        <f>VLOOKUP($E189,'Population 18+ (2014)'!$D$11:$H$187,N$10,0)</f>
        <v>463055.853</v>
      </c>
      <c r="O189" s="104">
        <f t="shared" si="16"/>
        <v>5409.7145814502856</v>
      </c>
      <c r="P189" s="84">
        <f t="shared" si="17"/>
        <v>1559.600713127229</v>
      </c>
      <c r="Q189" s="85">
        <f t="shared" si="18"/>
        <v>0.2237810526868656</v>
      </c>
      <c r="R189" s="84">
        <f t="shared" si="19"/>
        <v>-1552.2965433718423</v>
      </c>
      <c r="S189" s="85">
        <f t="shared" si="20"/>
        <v>-0.40241854215653339</v>
      </c>
      <c r="W189" s="40"/>
    </row>
    <row r="190" spans="1:23" ht="16.5" customHeight="1" thickBot="1">
      <c r="B190" s="67" t="s">
        <v>20</v>
      </c>
      <c r="C190" s="68" t="s">
        <v>32</v>
      </c>
      <c r="D190" s="70" t="s">
        <v>46</v>
      </c>
      <c r="E190" s="80" t="s">
        <v>369</v>
      </c>
      <c r="F190" s="81" t="s">
        <v>370</v>
      </c>
      <c r="G190" s="108">
        <f>SUM('DTOC Backsheet'!$J185:$M185)</f>
        <v>8130</v>
      </c>
      <c r="H190" s="109">
        <f>VLOOKUP($E190,'Population 18+ (2014)'!$D$11:$H$187,H$10,0)</f>
        <v>167816</v>
      </c>
      <c r="I190" s="110">
        <f t="shared" si="14"/>
        <v>4844.5916956666824</v>
      </c>
      <c r="J190" s="108">
        <f>SUM('DTOC Backsheet'!$N372:$Q372)</f>
        <v>6341</v>
      </c>
      <c r="K190" s="114">
        <f>VLOOKUP($E190,'Population 18+ (2014)'!$D$11:$H$187,K$10,0)</f>
        <v>170005.91400000005</v>
      </c>
      <c r="L190" s="110">
        <f t="shared" si="15"/>
        <v>3729.8702443963202</v>
      </c>
      <c r="M190" s="108">
        <f>SUM('DTOC Backsheet'!$N185:$Q185)</f>
        <v>8463</v>
      </c>
      <c r="N190" s="114">
        <f>VLOOKUP($E190,'Population 18+ (2014)'!$D$11:$H$187,N$10,0)</f>
        <v>170005.91400000005</v>
      </c>
      <c r="O190" s="110">
        <f t="shared" si="16"/>
        <v>4978.0621161214412</v>
      </c>
      <c r="P190" s="87">
        <f t="shared" si="17"/>
        <v>-133.47042045475882</v>
      </c>
      <c r="Q190" s="88">
        <f t="shared" si="18"/>
        <v>-2.7550396161175654E-2</v>
      </c>
      <c r="R190" s="87">
        <f t="shared" si="19"/>
        <v>-1248.191871725121</v>
      </c>
      <c r="S190" s="88">
        <f t="shared" si="20"/>
        <v>-0.33464753193502605</v>
      </c>
      <c r="W190" s="40"/>
    </row>
    <row r="191" spans="1:23">
      <c r="E191" s="42"/>
      <c r="F191" s="42"/>
      <c r="G191" s="42"/>
      <c r="H191" s="42"/>
      <c r="I191" s="42"/>
      <c r="J191" s="42"/>
      <c r="K191" s="42"/>
      <c r="L191" s="42"/>
      <c r="M191" s="42"/>
      <c r="N191" s="42"/>
      <c r="O191" s="42"/>
      <c r="P191" s="42"/>
      <c r="Q191" s="42"/>
      <c r="R191" s="42"/>
      <c r="S191" s="42"/>
      <c r="W191" s="40"/>
    </row>
    <row r="192" spans="1:23" ht="15" customHeight="1">
      <c r="A192" s="189"/>
      <c r="B192" s="189"/>
      <c r="C192" s="189"/>
      <c r="D192" s="189"/>
      <c r="E192" s="190" t="s">
        <v>371</v>
      </c>
      <c r="F192" s="189"/>
      <c r="G192" s="189"/>
      <c r="H192" s="189"/>
      <c r="I192" s="189"/>
      <c r="J192" s="189"/>
      <c r="K192" s="189"/>
      <c r="L192" s="189"/>
      <c r="M192" s="189"/>
      <c r="N192" s="189"/>
      <c r="O192" s="189"/>
      <c r="P192" s="189"/>
      <c r="Q192" s="189"/>
      <c r="R192" s="189"/>
      <c r="S192" s="189"/>
      <c r="T192" s="191"/>
      <c r="W192" s="40"/>
    </row>
    <row r="193" spans="1:23">
      <c r="F193" s="42"/>
      <c r="G193" s="42"/>
      <c r="H193" s="42"/>
      <c r="I193" s="42"/>
      <c r="J193" s="42"/>
      <c r="K193" s="42"/>
      <c r="L193" s="42"/>
      <c r="M193" s="42"/>
      <c r="N193" s="42"/>
      <c r="O193" s="42"/>
      <c r="P193" s="42"/>
      <c r="Q193" s="42"/>
      <c r="R193" s="42"/>
      <c r="S193" s="42"/>
      <c r="W193" s="40"/>
    </row>
    <row r="194" spans="1:23" ht="30" customHeight="1">
      <c r="E194" s="302" t="s">
        <v>404</v>
      </c>
      <c r="F194" s="302"/>
      <c r="G194" s="302"/>
      <c r="H194" s="302"/>
      <c r="I194" s="302"/>
      <c r="J194" s="302"/>
      <c r="K194" s="302"/>
      <c r="L194" s="302"/>
      <c r="M194" s="302"/>
      <c r="N194" s="302"/>
      <c r="O194" s="302"/>
      <c r="P194" s="302"/>
      <c r="Q194" s="302"/>
      <c r="R194" s="302"/>
      <c r="S194" s="302"/>
      <c r="W194" s="40"/>
    </row>
    <row r="195" spans="1:23">
      <c r="E195" s="11" t="s">
        <v>399</v>
      </c>
      <c r="F195" s="53"/>
      <c r="G195" s="53"/>
      <c r="H195" s="53"/>
      <c r="I195" s="53"/>
      <c r="J195" s="53"/>
      <c r="K195" s="53"/>
      <c r="L195" s="53"/>
      <c r="M195" s="53"/>
      <c r="N195" s="53"/>
      <c r="O195" s="53"/>
      <c r="P195" s="53"/>
      <c r="Q195" s="53"/>
      <c r="R195" s="53"/>
      <c r="S195" s="53"/>
      <c r="W195" s="40"/>
    </row>
    <row r="196" spans="1:23" s="8" customFormat="1" ht="30" customHeight="1">
      <c r="A196" s="198"/>
      <c r="B196" s="198"/>
      <c r="C196" s="198"/>
      <c r="D196" s="198"/>
      <c r="E196" s="302" t="s">
        <v>400</v>
      </c>
      <c r="F196" s="302"/>
      <c r="G196" s="302"/>
      <c r="H196" s="302"/>
      <c r="I196" s="302"/>
      <c r="J196" s="302"/>
      <c r="K196" s="302"/>
      <c r="L196" s="302"/>
      <c r="M196" s="302"/>
      <c r="N196" s="302"/>
      <c r="O196" s="302"/>
      <c r="P196" s="302"/>
      <c r="Q196" s="302"/>
      <c r="R196" s="302"/>
      <c r="S196" s="302"/>
    </row>
    <row r="197" spans="1:23" ht="30" customHeight="1">
      <c r="A197" s="198"/>
      <c r="B197" s="198"/>
      <c r="C197" s="198"/>
      <c r="D197" s="198"/>
      <c r="E197" s="302" t="s">
        <v>401</v>
      </c>
      <c r="F197" s="302"/>
      <c r="G197" s="302"/>
      <c r="H197" s="302"/>
      <c r="I197" s="302"/>
      <c r="J197" s="302"/>
      <c r="K197" s="302"/>
      <c r="L197" s="302"/>
      <c r="M197" s="302"/>
      <c r="N197" s="302"/>
      <c r="O197" s="302"/>
      <c r="P197" s="302"/>
      <c r="Q197" s="302"/>
      <c r="R197" s="302"/>
      <c r="S197" s="302"/>
      <c r="W197" s="40"/>
    </row>
    <row r="198" spans="1:23">
      <c r="F198" s="42"/>
      <c r="G198" s="42"/>
      <c r="H198" s="42"/>
      <c r="I198" s="42"/>
      <c r="J198" s="42"/>
      <c r="K198" s="42"/>
      <c r="L198" s="42"/>
      <c r="M198" s="42"/>
      <c r="N198" s="42"/>
      <c r="O198" s="42"/>
      <c r="P198" s="42"/>
      <c r="Q198" s="42"/>
      <c r="R198" s="42"/>
      <c r="S198" s="42"/>
      <c r="W198" s="40"/>
    </row>
  </sheetData>
  <sheetProtection password="DCA1" sheet="1" objects="1" scenarios="1"/>
  <autoFilter ref="B13:S13"/>
  <mergeCells count="9">
    <mergeCell ref="E1:S3"/>
    <mergeCell ref="E197:S197"/>
    <mergeCell ref="E4:S4"/>
    <mergeCell ref="E194:S194"/>
    <mergeCell ref="G11:I11"/>
    <mergeCell ref="J11:L11"/>
    <mergeCell ref="M11:O11"/>
    <mergeCell ref="P11:S11"/>
    <mergeCell ref="E196:S196"/>
  </mergeCells>
  <pageMargins left="0.70866141732283472" right="0.70866141732283472" top="0.74803149606299213" bottom="0.74803149606299213" header="0.31496062992125984" footer="0.31496062992125984"/>
  <pageSetup paperSize="9" scale="35" fitToHeight="0" orientation="landscape" r:id="rId1"/>
  <extLst>
    <ext xmlns:x14="http://schemas.microsoft.com/office/spreadsheetml/2009/9/main" uri="{78C0D931-6437-407d-A8EE-F0AAD7539E65}">
      <x14:conditionalFormattings>
        <x14:conditionalFormatting xmlns:xm="http://schemas.microsoft.com/office/excel/2006/main">
          <x14:cfRule type="iconSet" priority="6" id="{1D5CE5FA-DBBE-4517-A535-285A0703E662}">
            <x14:iconSet iconSet="3Arrows" custom="1">
              <x14:cfvo type="percent">
                <xm:f>0</xm:f>
              </x14:cfvo>
              <x14:cfvo type="num">
                <xm:f>0</xm:f>
              </x14:cfvo>
              <x14:cfvo type="num" gte="0">
                <xm:f>0</xm:f>
              </x14:cfvo>
              <x14:cfIcon iconSet="3Arrows" iconId="0"/>
              <x14:cfIcon iconSet="3Arrows" iconId="1"/>
              <x14:cfIcon iconSet="3Arrows" iconId="2"/>
            </x14:iconSet>
          </x14:cfRule>
          <xm:sqref>Q14:Q190</xm:sqref>
        </x14:conditionalFormatting>
        <x14:conditionalFormatting xmlns:xm="http://schemas.microsoft.com/office/excel/2006/main">
          <x14:cfRule type="iconSet" priority="5" id="{16D1FB9A-0B84-4631-950E-6A61C3159F23}">
            <x14:iconSet iconSet="3Arrows" custom="1">
              <x14:cfvo type="percent">
                <xm:f>0</xm:f>
              </x14:cfvo>
              <x14:cfvo type="num">
                <xm:f>0</xm:f>
              </x14:cfvo>
              <x14:cfvo type="num" gte="0">
                <xm:f>0</xm:f>
              </x14:cfvo>
              <x14:cfIcon iconSet="3Arrows" iconId="0"/>
              <x14:cfIcon iconSet="3Arrows" iconId="1"/>
              <x14:cfIcon iconSet="3Arrows" iconId="2"/>
            </x14:iconSet>
          </x14:cfRule>
          <xm:sqref>S14:S190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BJ198"/>
  <sheetViews>
    <sheetView showGridLines="0" zoomScale="70" zoomScaleNormal="70" workbookViewId="0"/>
  </sheetViews>
  <sheetFormatPr defaultColWidth="8.85546875" defaultRowHeight="15" outlineLevelCol="1"/>
  <cols>
    <col min="1" max="1" width="5.7109375" style="2" customWidth="1"/>
    <col min="2" max="2" width="47.5703125" style="2" hidden="1" customWidth="1" outlineLevel="1"/>
    <col min="3" max="3" width="29" style="2" hidden="1" customWidth="1" outlineLevel="1"/>
    <col min="4" max="4" width="50.7109375" style="2" hidden="1" customWidth="1" outlineLevel="1"/>
    <col min="5" max="5" width="25.7109375" style="40" customWidth="1" collapsed="1"/>
    <col min="6" max="6" width="56.7109375" style="40" bestFit="1" customWidth="1"/>
    <col min="7" max="8" width="19.7109375" style="40" hidden="1" customWidth="1" outlineLevel="1"/>
    <col min="9" max="9" width="19.7109375" style="40" customWidth="1" collapsed="1"/>
    <col min="10" max="11" width="19.7109375" style="40" hidden="1" customWidth="1" outlineLevel="1"/>
    <col min="12" max="12" width="19.7109375" style="40" customWidth="1" collapsed="1"/>
    <col min="13" max="14" width="19.7109375" style="40" hidden="1" customWidth="1" outlineLevel="1"/>
    <col min="15" max="15" width="19.7109375" style="40" customWidth="1" collapsed="1"/>
    <col min="16" max="17" width="19.7109375" style="40" hidden="1" customWidth="1" outlineLevel="1"/>
    <col min="18" max="18" width="19.7109375" style="40" customWidth="1" collapsed="1"/>
    <col min="19" max="20" width="19.7109375" style="40" hidden="1" customWidth="1" outlineLevel="1"/>
    <col min="21" max="21" width="19.7109375" style="40" customWidth="1" collapsed="1"/>
    <col min="22" max="23" width="19.7109375" style="40" hidden="1" customWidth="1" outlineLevel="1"/>
    <col min="24" max="24" width="19.7109375" style="40" customWidth="1" collapsed="1"/>
    <col min="25" max="26" width="19.7109375" style="40" hidden="1" customWidth="1" outlineLevel="1"/>
    <col min="27" max="27" width="19.7109375" style="40" customWidth="1" collapsed="1"/>
    <col min="28" max="29" width="19.7109375" style="40" hidden="1" customWidth="1" outlineLevel="1"/>
    <col min="30" max="30" width="19.7109375" style="40" customWidth="1" collapsed="1"/>
    <col min="31" max="32" width="19.7109375" style="40" hidden="1" customWidth="1" outlineLevel="1"/>
    <col min="33" max="33" width="19.7109375" style="40" customWidth="1" collapsed="1"/>
    <col min="34" max="35" width="19.7109375" style="40" hidden="1" customWidth="1" outlineLevel="1"/>
    <col min="36" max="36" width="19.7109375" style="40" customWidth="1" collapsed="1"/>
    <col min="37" max="38" width="19.7109375" style="40" hidden="1" customWidth="1" outlineLevel="1"/>
    <col min="39" max="39" width="19.7109375" style="40" customWidth="1" collapsed="1"/>
    <col min="40" max="41" width="19.7109375" style="40" hidden="1" customWidth="1" outlineLevel="1"/>
    <col min="42" max="42" width="19.7109375" style="40" customWidth="1" collapsed="1"/>
    <col min="43" max="54" width="19.7109375" style="40" customWidth="1"/>
    <col min="55" max="55" width="21" style="40" customWidth="1"/>
    <col min="56" max="58" width="19.7109375" style="40" customWidth="1"/>
    <col min="59" max="59" width="9.140625" style="40" customWidth="1"/>
    <col min="60" max="60" width="8.85546875" style="40" customWidth="1"/>
    <col min="61" max="61" width="8.85546875" style="40"/>
    <col min="62" max="62" width="9.140625" style="8" customWidth="1"/>
    <col min="63" max="16384" width="8.85546875" style="40"/>
  </cols>
  <sheetData>
    <row r="1" spans="1:62" ht="9.9499999999999993" customHeight="1">
      <c r="A1" s="189"/>
      <c r="B1" s="189"/>
      <c r="C1" s="189"/>
      <c r="D1" s="189"/>
      <c r="E1" s="294" t="s">
        <v>482</v>
      </c>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12"/>
    </row>
    <row r="2" spans="1:62" ht="9.9499999999999993" customHeight="1">
      <c r="A2" s="189"/>
      <c r="B2" s="189"/>
      <c r="C2" s="189"/>
      <c r="D2" s="189"/>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12"/>
    </row>
    <row r="3" spans="1:62" ht="9.9499999999999993" customHeight="1">
      <c r="A3" s="189"/>
      <c r="B3" s="189"/>
      <c r="C3" s="189"/>
      <c r="D3" s="189"/>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12"/>
    </row>
    <row r="4" spans="1:62" ht="15.75">
      <c r="A4" s="1"/>
      <c r="B4" s="1"/>
      <c r="C4" s="1"/>
      <c r="D4" s="1"/>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12"/>
    </row>
    <row r="5" spans="1:62" s="265" customFormat="1" ht="9.75" customHeight="1">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12"/>
      <c r="BJ5" s="266"/>
    </row>
    <row r="6" spans="1:62" s="265" customFormat="1" ht="9.9499999999999993" customHeight="1">
      <c r="A6" s="264"/>
      <c r="B6" s="264"/>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12"/>
      <c r="BJ6" s="266"/>
    </row>
    <row r="7" spans="1:62" ht="15" customHeight="1"/>
    <row r="8" spans="1:62" ht="15" customHeight="1">
      <c r="A8" s="189"/>
      <c r="B8" s="189"/>
      <c r="C8" s="189"/>
      <c r="D8" s="189"/>
      <c r="E8" s="190" t="s">
        <v>398</v>
      </c>
      <c r="F8" s="191"/>
      <c r="G8" s="190"/>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212"/>
      <c r="BG8" s="212"/>
    </row>
    <row r="9" spans="1:62" s="5" customFormat="1" ht="16.5" customHeight="1" thickBot="1">
      <c r="A9" s="193"/>
      <c r="B9" s="193"/>
      <c r="C9" s="193"/>
      <c r="D9" s="193"/>
      <c r="E9" s="194"/>
      <c r="F9" s="194"/>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40"/>
      <c r="BH9" s="40"/>
      <c r="BJ9" s="9"/>
    </row>
    <row r="10" spans="1:62" ht="15.75" hidden="1" thickBot="1">
      <c r="G10" s="40">
        <v>7</v>
      </c>
      <c r="H10" s="40">
        <v>3</v>
      </c>
      <c r="J10" s="40">
        <v>8</v>
      </c>
      <c r="K10" s="40">
        <v>3</v>
      </c>
      <c r="M10" s="40">
        <v>9</v>
      </c>
      <c r="N10" s="40">
        <v>3</v>
      </c>
      <c r="P10" s="40">
        <v>10</v>
      </c>
      <c r="Q10" s="40">
        <v>4</v>
      </c>
      <c r="S10" s="40">
        <v>11</v>
      </c>
      <c r="T10" s="40">
        <v>4</v>
      </c>
      <c r="V10" s="40">
        <v>12</v>
      </c>
      <c r="W10" s="40">
        <v>4</v>
      </c>
      <c r="Y10" s="40">
        <v>13</v>
      </c>
      <c r="Z10" s="40">
        <v>4</v>
      </c>
      <c r="AB10" s="40">
        <v>14</v>
      </c>
      <c r="AC10" s="40">
        <v>5</v>
      </c>
      <c r="AE10" s="40">
        <v>11</v>
      </c>
      <c r="AF10" s="40">
        <v>4</v>
      </c>
      <c r="AH10" s="40">
        <v>12</v>
      </c>
      <c r="AI10" s="40">
        <v>4</v>
      </c>
      <c r="AK10" s="40">
        <v>13</v>
      </c>
      <c r="AL10" s="40">
        <v>4</v>
      </c>
      <c r="AN10" s="40">
        <v>14</v>
      </c>
      <c r="AO10" s="40">
        <v>5</v>
      </c>
    </row>
    <row r="11" spans="1:62" ht="15" customHeight="1" thickBot="1">
      <c r="E11" s="42"/>
      <c r="F11" s="71"/>
      <c r="G11" s="312" t="s">
        <v>483</v>
      </c>
      <c r="H11" s="313"/>
      <c r="I11" s="314"/>
      <c r="J11" s="312" t="s">
        <v>484</v>
      </c>
      <c r="K11" s="313"/>
      <c r="L11" s="314"/>
      <c r="M11" s="312" t="s">
        <v>485</v>
      </c>
      <c r="N11" s="313"/>
      <c r="O11" s="314"/>
      <c r="P11" s="312" t="s">
        <v>486</v>
      </c>
      <c r="Q11" s="313"/>
      <c r="R11" s="314"/>
      <c r="S11" s="309" t="s">
        <v>491</v>
      </c>
      <c r="T11" s="310"/>
      <c r="U11" s="311"/>
      <c r="V11" s="309" t="s">
        <v>493</v>
      </c>
      <c r="W11" s="310"/>
      <c r="X11" s="311"/>
      <c r="Y11" s="309" t="s">
        <v>494</v>
      </c>
      <c r="Z11" s="310"/>
      <c r="AA11" s="311"/>
      <c r="AB11" s="309" t="s">
        <v>495</v>
      </c>
      <c r="AC11" s="310"/>
      <c r="AD11" s="311"/>
      <c r="AE11" s="309" t="s">
        <v>501</v>
      </c>
      <c r="AF11" s="310"/>
      <c r="AG11" s="311"/>
      <c r="AH11" s="309" t="s">
        <v>502</v>
      </c>
      <c r="AI11" s="310"/>
      <c r="AJ11" s="311"/>
      <c r="AK11" s="309" t="s">
        <v>503</v>
      </c>
      <c r="AL11" s="310"/>
      <c r="AM11" s="311"/>
      <c r="AN11" s="309" t="s">
        <v>500</v>
      </c>
      <c r="AO11" s="310"/>
      <c r="AP11" s="311"/>
      <c r="AQ11" s="309" t="s">
        <v>506</v>
      </c>
      <c r="AR11" s="310"/>
      <c r="AS11" s="310"/>
      <c r="AT11" s="311"/>
      <c r="AU11" s="309" t="s">
        <v>507</v>
      </c>
      <c r="AV11" s="310"/>
      <c r="AW11" s="310"/>
      <c r="AX11" s="311"/>
      <c r="AY11" s="309" t="s">
        <v>508</v>
      </c>
      <c r="AZ11" s="310"/>
      <c r="BA11" s="310"/>
      <c r="BB11" s="311"/>
      <c r="BC11" s="309" t="s">
        <v>505</v>
      </c>
      <c r="BD11" s="310"/>
      <c r="BE11" s="310"/>
      <c r="BF11" s="311"/>
    </row>
    <row r="12" spans="1:62" ht="75.75" thickBot="1">
      <c r="E12" s="42"/>
      <c r="F12" s="42"/>
      <c r="G12" s="72" t="s">
        <v>427</v>
      </c>
      <c r="H12" s="91" t="s">
        <v>447</v>
      </c>
      <c r="I12" s="92" t="s">
        <v>424</v>
      </c>
      <c r="J12" s="72" t="s">
        <v>427</v>
      </c>
      <c r="K12" s="91" t="s">
        <v>447</v>
      </c>
      <c r="L12" s="92" t="s">
        <v>424</v>
      </c>
      <c r="M12" s="72" t="s">
        <v>427</v>
      </c>
      <c r="N12" s="91" t="s">
        <v>447</v>
      </c>
      <c r="O12" s="92" t="s">
        <v>424</v>
      </c>
      <c r="P12" s="72" t="s">
        <v>427</v>
      </c>
      <c r="Q12" s="91" t="s">
        <v>447</v>
      </c>
      <c r="R12" s="92" t="s">
        <v>424</v>
      </c>
      <c r="S12" s="72" t="s">
        <v>427</v>
      </c>
      <c r="T12" s="93" t="s">
        <v>447</v>
      </c>
      <c r="U12" s="92" t="s">
        <v>424</v>
      </c>
      <c r="V12" s="72" t="s">
        <v>427</v>
      </c>
      <c r="W12" s="93" t="s">
        <v>447</v>
      </c>
      <c r="X12" s="92" t="s">
        <v>424</v>
      </c>
      <c r="Y12" s="72" t="s">
        <v>427</v>
      </c>
      <c r="Z12" s="93" t="s">
        <v>447</v>
      </c>
      <c r="AA12" s="92" t="s">
        <v>424</v>
      </c>
      <c r="AB12" s="72" t="s">
        <v>427</v>
      </c>
      <c r="AC12" s="93" t="s">
        <v>447</v>
      </c>
      <c r="AD12" s="92" t="s">
        <v>424</v>
      </c>
      <c r="AE12" s="72" t="s">
        <v>427</v>
      </c>
      <c r="AF12" s="93" t="s">
        <v>447</v>
      </c>
      <c r="AG12" s="92" t="s">
        <v>424</v>
      </c>
      <c r="AH12" s="72" t="s">
        <v>427</v>
      </c>
      <c r="AI12" s="93" t="s">
        <v>447</v>
      </c>
      <c r="AJ12" s="92" t="s">
        <v>424</v>
      </c>
      <c r="AK12" s="72" t="s">
        <v>427</v>
      </c>
      <c r="AL12" s="93" t="s">
        <v>447</v>
      </c>
      <c r="AM12" s="92" t="s">
        <v>424</v>
      </c>
      <c r="AN12" s="72" t="s">
        <v>427</v>
      </c>
      <c r="AO12" s="93" t="s">
        <v>447</v>
      </c>
      <c r="AP12" s="92" t="s">
        <v>424</v>
      </c>
      <c r="AQ12" s="72" t="s">
        <v>481</v>
      </c>
      <c r="AR12" s="73" t="s">
        <v>479</v>
      </c>
      <c r="AS12" s="72" t="s">
        <v>504</v>
      </c>
      <c r="AT12" s="73" t="s">
        <v>480</v>
      </c>
      <c r="AU12" s="72" t="s">
        <v>481</v>
      </c>
      <c r="AV12" s="73" t="s">
        <v>479</v>
      </c>
      <c r="AW12" s="72" t="s">
        <v>504</v>
      </c>
      <c r="AX12" s="73" t="s">
        <v>480</v>
      </c>
      <c r="AY12" s="72" t="s">
        <v>481</v>
      </c>
      <c r="AZ12" s="73" t="s">
        <v>479</v>
      </c>
      <c r="BA12" s="72" t="s">
        <v>504</v>
      </c>
      <c r="BB12" s="73" t="s">
        <v>480</v>
      </c>
      <c r="BC12" s="72" t="s">
        <v>481</v>
      </c>
      <c r="BD12" s="73" t="s">
        <v>479</v>
      </c>
      <c r="BE12" s="72" t="s">
        <v>504</v>
      </c>
      <c r="BF12" s="73" t="s">
        <v>480</v>
      </c>
    </row>
    <row r="13" spans="1:62" ht="15" customHeight="1" thickBot="1">
      <c r="B13" s="75" t="s">
        <v>417</v>
      </c>
      <c r="C13" s="76" t="s">
        <v>457</v>
      </c>
      <c r="D13" s="77" t="s">
        <v>419</v>
      </c>
      <c r="E13" s="76" t="s">
        <v>11</v>
      </c>
      <c r="F13" s="74" t="s">
        <v>12</v>
      </c>
      <c r="G13" s="75" t="s">
        <v>394</v>
      </c>
      <c r="H13" s="77" t="s">
        <v>448</v>
      </c>
      <c r="I13" s="44" t="s">
        <v>487</v>
      </c>
      <c r="J13" s="75" t="s">
        <v>395</v>
      </c>
      <c r="K13" s="77" t="s">
        <v>448</v>
      </c>
      <c r="L13" s="44" t="s">
        <v>488</v>
      </c>
      <c r="M13" s="75" t="s">
        <v>396</v>
      </c>
      <c r="N13" s="77" t="s">
        <v>448</v>
      </c>
      <c r="O13" s="44" t="s">
        <v>489</v>
      </c>
      <c r="P13" s="75" t="s">
        <v>397</v>
      </c>
      <c r="Q13" s="77" t="s">
        <v>449</v>
      </c>
      <c r="R13" s="44" t="s">
        <v>490</v>
      </c>
      <c r="S13" s="75" t="s">
        <v>13</v>
      </c>
      <c r="T13" s="76" t="s">
        <v>449</v>
      </c>
      <c r="U13" s="44" t="s">
        <v>492</v>
      </c>
      <c r="V13" s="75" t="s">
        <v>14</v>
      </c>
      <c r="W13" s="76" t="s">
        <v>449</v>
      </c>
      <c r="X13" s="44" t="s">
        <v>499</v>
      </c>
      <c r="Y13" s="75" t="s">
        <v>15</v>
      </c>
      <c r="Z13" s="76" t="s">
        <v>449</v>
      </c>
      <c r="AA13" s="44" t="s">
        <v>498</v>
      </c>
      <c r="AB13" s="75" t="s">
        <v>16</v>
      </c>
      <c r="AC13" s="76" t="s">
        <v>496</v>
      </c>
      <c r="AD13" s="44" t="s">
        <v>497</v>
      </c>
      <c r="AE13" s="75" t="s">
        <v>13</v>
      </c>
      <c r="AF13" s="76" t="s">
        <v>449</v>
      </c>
      <c r="AG13" s="44" t="s">
        <v>492</v>
      </c>
      <c r="AH13" s="75" t="s">
        <v>14</v>
      </c>
      <c r="AI13" s="76" t="s">
        <v>449</v>
      </c>
      <c r="AJ13" s="44" t="s">
        <v>499</v>
      </c>
      <c r="AK13" s="75" t="s">
        <v>15</v>
      </c>
      <c r="AL13" s="76" t="s">
        <v>449</v>
      </c>
      <c r="AM13" s="44" t="s">
        <v>498</v>
      </c>
      <c r="AN13" s="75" t="s">
        <v>16</v>
      </c>
      <c r="AO13" s="76" t="s">
        <v>496</v>
      </c>
      <c r="AP13" s="44" t="s">
        <v>497</v>
      </c>
      <c r="AQ13" s="75" t="s">
        <v>13</v>
      </c>
      <c r="AR13" s="74" t="s">
        <v>375</v>
      </c>
      <c r="AS13" s="75" t="s">
        <v>13</v>
      </c>
      <c r="AT13" s="74" t="s">
        <v>375</v>
      </c>
      <c r="AU13" s="75" t="s">
        <v>14</v>
      </c>
      <c r="AV13" s="74" t="s">
        <v>375</v>
      </c>
      <c r="AW13" s="75" t="s">
        <v>14</v>
      </c>
      <c r="AX13" s="74" t="s">
        <v>375</v>
      </c>
      <c r="AY13" s="75" t="s">
        <v>15</v>
      </c>
      <c r="AZ13" s="74" t="s">
        <v>375</v>
      </c>
      <c r="BA13" s="75" t="s">
        <v>15</v>
      </c>
      <c r="BB13" s="74" t="s">
        <v>375</v>
      </c>
      <c r="BC13" s="75" t="s">
        <v>16</v>
      </c>
      <c r="BD13" s="74" t="s">
        <v>375</v>
      </c>
      <c r="BE13" s="75" t="s">
        <v>16</v>
      </c>
      <c r="BF13" s="74" t="s">
        <v>375</v>
      </c>
    </row>
    <row r="14" spans="1:62" s="82" customFormat="1" ht="16.5" customHeight="1">
      <c r="A14" s="5"/>
      <c r="B14" s="59"/>
      <c r="C14" s="64"/>
      <c r="D14" s="66"/>
      <c r="E14" s="94" t="s">
        <v>1</v>
      </c>
      <c r="F14" s="95" t="s">
        <v>3</v>
      </c>
      <c r="G14" s="96">
        <f>VLOOKUP($E14,'DTOC Backsheet'!$D$9:$Q$185,'DTOC Performance (Quarterly)'!G$10,0)</f>
        <v>365631</v>
      </c>
      <c r="H14" s="97">
        <f>VLOOKUP($E14,'Population 18+ (2014)'!$D$11:$H$187,H$10,0)</f>
        <v>42724917</v>
      </c>
      <c r="I14" s="98">
        <f>(G14/H14)*100000</f>
        <v>855.77931023248095</v>
      </c>
      <c r="J14" s="96">
        <f>VLOOKUP($E14,'DTOC Backsheet'!$D$9:$Q$185,'DTOC Performance (Quarterly)'!J$10,0)</f>
        <v>407950</v>
      </c>
      <c r="K14" s="97">
        <f>VLOOKUP($E14,'Population 18+ (2014)'!$D$11:$H$187,K$10,0)</f>
        <v>42724917</v>
      </c>
      <c r="L14" s="98">
        <f>(J14/K14)*100000</f>
        <v>954.82923934059363</v>
      </c>
      <c r="M14" s="96">
        <f>VLOOKUP($E14,'DTOC Backsheet'!$D$9:$Q$185,'DTOC Performance (Quarterly)'!M$10,0)</f>
        <v>421640</v>
      </c>
      <c r="N14" s="97">
        <f>VLOOKUP($E14,'Population 18+ (2014)'!$D$11:$H$187,N$10,0)</f>
        <v>42724917</v>
      </c>
      <c r="O14" s="98">
        <f>(M14/N14)*100000</f>
        <v>986.871431488094</v>
      </c>
      <c r="P14" s="96">
        <f>VLOOKUP($E14,'DTOC Backsheet'!$D$9:$Q$185,'DTOC Performance (Quarterly)'!P$10,0)</f>
        <v>423290</v>
      </c>
      <c r="Q14" s="97">
        <f>VLOOKUP($E14,'Population 18+ (2014)'!$D$11:$H$187,Q$10,0)</f>
        <v>43124007.948000006</v>
      </c>
      <c r="R14" s="98">
        <f>(P14/Q14)*100000</f>
        <v>981.5646090001967</v>
      </c>
      <c r="S14" s="96">
        <f>VLOOKUP($E14,'DTOC Backsheet'!$D$196:$Q$372,'DTOC Performance (Quarterly)'!S$10,0)</f>
        <v>337941.67467803787</v>
      </c>
      <c r="T14" s="97">
        <f>VLOOKUP($E14,'Population 18+ (2014)'!$D$11:$H$187,T$10,0)</f>
        <v>43124007.948000006</v>
      </c>
      <c r="U14" s="98">
        <f>(S14/T14)*100000</f>
        <v>783.65089600562249</v>
      </c>
      <c r="V14" s="96">
        <f>VLOOKUP($E14,'DTOC Backsheet'!$D$196:$Q$372,'DTOC Performance (Quarterly)'!V$10,0)</f>
        <v>333222.61434760096</v>
      </c>
      <c r="W14" s="97">
        <f>VLOOKUP($E14,'Population 18+ (2014)'!$D$11:$H$187,W$10,0)</f>
        <v>43124007.948000006</v>
      </c>
      <c r="X14" s="98">
        <f>(V14/W14)*100000</f>
        <v>772.70789567938357</v>
      </c>
      <c r="Y14" s="96">
        <f>VLOOKUP($E14,'DTOC Backsheet'!$D$196:$Q$372,'DTOC Performance (Quarterly)'!Y$10,0)</f>
        <v>327515.52587189968</v>
      </c>
      <c r="Z14" s="97">
        <f>VLOOKUP($E14,'Population 18+ (2014)'!$D$11:$H$187,Z$10,0)</f>
        <v>43124007.948000006</v>
      </c>
      <c r="AA14" s="98">
        <f>(Y14/Z14)*100000</f>
        <v>759.47376289055967</v>
      </c>
      <c r="AB14" s="96">
        <f>VLOOKUP($E14,'DTOC Backsheet'!$D$196:$Q$372,'DTOC Performance (Quarterly)'!AB$10,0)</f>
        <v>326557.64865499263</v>
      </c>
      <c r="AC14" s="97">
        <f>VLOOKUP($E14,'Population 18+ (2014)'!$D$11:$H$187,AC$10,0)</f>
        <v>43482703.904000007</v>
      </c>
      <c r="AD14" s="98">
        <f>(AB14/AC14)*100000</f>
        <v>751.00584677521022</v>
      </c>
      <c r="AE14" s="96">
        <f>VLOOKUP($E14,'DTOC Backsheet'!$D$9:$Q$185,'DTOC Performance (Quarterly)'!AE$10,0)</f>
        <v>413088</v>
      </c>
      <c r="AF14" s="97">
        <f>VLOOKUP($E14,'Population 18+ (2014)'!$D$11:$H$187,AF$10,0)</f>
        <v>43124007.948000006</v>
      </c>
      <c r="AG14" s="98">
        <f>(AE14/AF14)*100000</f>
        <v>957.90725318971215</v>
      </c>
      <c r="AH14" s="96">
        <f>VLOOKUP($E14,'DTOC Backsheet'!$D$9:$Q$185,'DTOC Performance (Quarterly)'!AH$10,0)</f>
        <v>438819</v>
      </c>
      <c r="AI14" s="97">
        <f>VLOOKUP($E14,'Population 18+ (2014)'!$D$11:$H$187,AI$10,0)</f>
        <v>43124007.948000006</v>
      </c>
      <c r="AJ14" s="98">
        <f>(AH14/AI14)*100000</f>
        <v>1017.5747127426997</v>
      </c>
      <c r="AK14" s="96">
        <f>VLOOKUP($E14,'DTOC Backsheet'!$D$9:$Q$185,'DTOC Performance (Quarterly)'!AK$10,0)</f>
        <v>465423</v>
      </c>
      <c r="AL14" s="97">
        <f>VLOOKUP($E14,'Population 18+ (2014)'!$D$11:$H$187,AL$10,0)</f>
        <v>43124007.948000006</v>
      </c>
      <c r="AM14" s="98">
        <f>(AK14/AL14)*100000</f>
        <v>1079.2665666911539</v>
      </c>
      <c r="AN14" s="96">
        <f>VLOOKUP($E14,'DTOC Backsheet'!$D$9:$Q$185,'DTOC Performance (Quarterly)'!AN$10,0)</f>
        <v>485761</v>
      </c>
      <c r="AO14" s="97">
        <f>VLOOKUP($E14,'Population 18+ (2014)'!$D$11:$H$187,AO$10,0)</f>
        <v>43482703.904000007</v>
      </c>
      <c r="AP14" s="98">
        <f>(AN14/AO14)*100000</f>
        <v>1117.1361400902083</v>
      </c>
      <c r="AQ14" s="99">
        <f>I14-AG14</f>
        <v>-102.1279429572312</v>
      </c>
      <c r="AR14" s="90">
        <f>IFERROR(AQ14/I14,"")</f>
        <v>-0.11933911200714484</v>
      </c>
      <c r="AS14" s="100">
        <f>U14-AG14</f>
        <v>-174.25635718408967</v>
      </c>
      <c r="AT14" s="90">
        <f>IFERROR(AS14/U14,"")</f>
        <v>-0.22236477757161835</v>
      </c>
      <c r="AU14" s="99">
        <f>L14-AJ14</f>
        <v>-62.745473402106086</v>
      </c>
      <c r="AV14" s="90">
        <f>IFERROR(AU14/L14,"")</f>
        <v>-6.57138164782618E-2</v>
      </c>
      <c r="AW14" s="100">
        <f>X14-AJ14</f>
        <v>-244.86681706331615</v>
      </c>
      <c r="AX14" s="90">
        <f>IFERROR(AW14/X14,"")</f>
        <v>-0.31689441564204968</v>
      </c>
      <c r="AY14" s="99">
        <f>O14-AM14</f>
        <v>-92.395135203059908</v>
      </c>
      <c r="AZ14" s="90">
        <f>IFERROR(AY14/O14,"")</f>
        <v>-9.3624288083543131E-2</v>
      </c>
      <c r="BA14" s="100">
        <f>AA14-AM14</f>
        <v>-319.79280380059424</v>
      </c>
      <c r="BB14" s="90">
        <f>IFERROR(BA14/AA14,"")</f>
        <v>-0.42107156221363301</v>
      </c>
      <c r="BC14" s="99">
        <f>R14-AP14</f>
        <v>-135.5715310900116</v>
      </c>
      <c r="BD14" s="90">
        <f>IFERROR(BC14/R14,"")</f>
        <v>-0.13811778648794421</v>
      </c>
      <c r="BE14" s="100">
        <f>AD14-AP14</f>
        <v>-366.13029331499808</v>
      </c>
      <c r="BF14" s="90">
        <f>IFERROR(BE14/AD14,"")</f>
        <v>-0.4875198973312222</v>
      </c>
      <c r="BG14" s="7"/>
      <c r="BH14" s="101"/>
      <c r="BJ14" s="9"/>
    </row>
    <row r="15" spans="1:62" ht="16.5" customHeight="1">
      <c r="B15" s="63" t="s">
        <v>20</v>
      </c>
      <c r="C15" s="65"/>
      <c r="D15" s="66"/>
      <c r="E15" s="78" t="s">
        <v>19</v>
      </c>
      <c r="F15" s="79" t="s">
        <v>20</v>
      </c>
      <c r="G15" s="102">
        <f>VLOOKUP($E15,'DTOC Backsheet'!$D$9:$Q$185,'DTOC Performance (Quarterly)'!G$10,0)</f>
        <v>88810</v>
      </c>
      <c r="H15" s="103">
        <f>VLOOKUP($E15,'Population 18+ (2014)'!$D$11:$H$187,H$10,0)</f>
        <v>11930886</v>
      </c>
      <c r="I15" s="104">
        <f t="shared" ref="I15:I78" si="0">(G15/H15)*100000</f>
        <v>744.37053543215484</v>
      </c>
      <c r="J15" s="102">
        <f>VLOOKUP($E15,'DTOC Backsheet'!$D$9:$Q$185,'DTOC Performance (Quarterly)'!J$10,0)</f>
        <v>97012</v>
      </c>
      <c r="K15" s="103">
        <f>VLOOKUP($E15,'Population 18+ (2014)'!$D$11:$H$187,K$10,0)</f>
        <v>11930886</v>
      </c>
      <c r="L15" s="104">
        <f t="shared" ref="L15:L78" si="1">(J15/K15)*100000</f>
        <v>813.11647768656917</v>
      </c>
      <c r="M15" s="102">
        <f>VLOOKUP($E15,'DTOC Backsheet'!$D$9:$Q$185,'DTOC Performance (Quarterly)'!M$10,0)</f>
        <v>93924</v>
      </c>
      <c r="N15" s="103">
        <f>VLOOKUP($E15,'Population 18+ (2014)'!$D$11:$H$187,N$10,0)</f>
        <v>11930886</v>
      </c>
      <c r="O15" s="104">
        <f t="shared" ref="O15:O78" si="2">(M15/N15)*100000</f>
        <v>787.23407465296373</v>
      </c>
      <c r="P15" s="102">
        <f>VLOOKUP($E15,'DTOC Backsheet'!$D$9:$Q$185,'DTOC Performance (Quarterly)'!P$10,0)</f>
        <v>100086</v>
      </c>
      <c r="Q15" s="103">
        <f>VLOOKUP($E15,'Population 18+ (2014)'!$D$11:$H$187,Q$10,0)</f>
        <v>11994591.414000003</v>
      </c>
      <c r="R15" s="104">
        <f t="shared" ref="R15:R78" si="3">(P15/Q15)*100000</f>
        <v>834.42608877181362</v>
      </c>
      <c r="S15" s="102">
        <f>VLOOKUP($E15,'DTOC Backsheet'!$D$196:$Q$372,'DTOC Performance (Quarterly)'!S$10,0)</f>
        <v>86561.510669100069</v>
      </c>
      <c r="T15" s="103">
        <f>VLOOKUP($E15,'Population 18+ (2014)'!$D$11:$H$187,T$10,0)</f>
        <v>11994591.414000003</v>
      </c>
      <c r="U15" s="104">
        <f t="shared" ref="U15:U78" si="4">(S15/T15)*100000</f>
        <v>721.67119063402265</v>
      </c>
      <c r="V15" s="102">
        <f>VLOOKUP($E15,'DTOC Backsheet'!$D$196:$Q$372,'DTOC Performance (Quarterly)'!V$10,0)</f>
        <v>86513.052302020587</v>
      </c>
      <c r="W15" s="103">
        <f>VLOOKUP($E15,'Population 18+ (2014)'!$D$11:$H$187,W$10,0)</f>
        <v>11994591.414000003</v>
      </c>
      <c r="X15" s="104">
        <f t="shared" ref="X15:X78" si="5">(V15/W15)*100000</f>
        <v>721.26718881847989</v>
      </c>
      <c r="Y15" s="102">
        <f>VLOOKUP($E15,'DTOC Backsheet'!$D$196:$Q$372,'DTOC Performance (Quarterly)'!Y$10,0)</f>
        <v>81083.72520234593</v>
      </c>
      <c r="Z15" s="103">
        <f>VLOOKUP($E15,'Population 18+ (2014)'!$D$11:$H$187,Z$10,0)</f>
        <v>11994591.414000003</v>
      </c>
      <c r="AA15" s="104">
        <f t="shared" ref="AA15:AA78" si="6">(Y15/Z15)*100000</f>
        <v>676.0023947769123</v>
      </c>
      <c r="AB15" s="102">
        <f>VLOOKUP($E15,'DTOC Backsheet'!$D$196:$Q$372,'DTOC Performance (Quarterly)'!AB$10,0)</f>
        <v>81806.066008095382</v>
      </c>
      <c r="AC15" s="103">
        <f>VLOOKUP($E15,'Population 18+ (2014)'!$D$11:$H$187,AC$10,0)</f>
        <v>12050869.590000004</v>
      </c>
      <c r="AD15" s="104">
        <f t="shared" ref="AD15:AD78" si="7">(AB15/AC15)*100000</f>
        <v>678.83952603701982</v>
      </c>
      <c r="AE15" s="102">
        <f>VLOOKUP($E15,'DTOC Backsheet'!$D$9:$Q$185,'DTOC Performance (Quarterly)'!AE$10,0)</f>
        <v>93666</v>
      </c>
      <c r="AF15" s="103">
        <f>VLOOKUP($E15,'Population 18+ (2014)'!$D$11:$H$187,AF$10,0)</f>
        <v>11994591.414000003</v>
      </c>
      <c r="AG15" s="104">
        <f t="shared" ref="AG15:AG78" si="8">(AE15/AF15)*100000</f>
        <v>780.90196461943424</v>
      </c>
      <c r="AH15" s="102">
        <f>VLOOKUP($E15,'DTOC Backsheet'!$D$9:$Q$185,'DTOC Performance (Quarterly)'!AH$10,0)</f>
        <v>97067</v>
      </c>
      <c r="AI15" s="103">
        <f>VLOOKUP($E15,'Population 18+ (2014)'!$D$11:$H$187,AI$10,0)</f>
        <v>11994591.414000003</v>
      </c>
      <c r="AJ15" s="104">
        <f t="shared" ref="AJ15:AJ78" si="9">(AH15/AI15)*100000</f>
        <v>809.25641107461229</v>
      </c>
      <c r="AK15" s="102">
        <f>VLOOKUP($E15,'DTOC Backsheet'!$D$9:$Q$185,'DTOC Performance (Quarterly)'!AK$10,0)</f>
        <v>106844</v>
      </c>
      <c r="AL15" s="103">
        <f>VLOOKUP($E15,'Population 18+ (2014)'!$D$11:$H$187,AL$10,0)</f>
        <v>11994591.414000003</v>
      </c>
      <c r="AM15" s="104">
        <f t="shared" ref="AM15:AM78" si="10">(AK15/AL15)*100000</f>
        <v>890.76814967863299</v>
      </c>
      <c r="AN15" s="102">
        <f>VLOOKUP($E15,'DTOC Backsheet'!$D$9:$Q$185,'DTOC Performance (Quarterly)'!AN$10,0)</f>
        <v>121930</v>
      </c>
      <c r="AO15" s="103">
        <f>VLOOKUP($E15,'Population 18+ (2014)'!$D$11:$H$187,AO$10,0)</f>
        <v>12050869.590000004</v>
      </c>
      <c r="AP15" s="104">
        <f t="shared" ref="AP15:AP78" si="11">(AN15/AO15)*100000</f>
        <v>1011.7942036413652</v>
      </c>
      <c r="AQ15" s="84">
        <f t="shared" ref="AQ15:AQ78" si="12">I15-AG15</f>
        <v>-36.5314291872794</v>
      </c>
      <c r="AR15" s="85">
        <f t="shared" ref="AR15:AR78" si="13">IFERROR(AQ15/I15,"")</f>
        <v>-4.9076941453721781E-2</v>
      </c>
      <c r="AS15" s="105">
        <f t="shared" ref="AS15:AS78" si="14">U15-AG15</f>
        <v>-59.230773985411588</v>
      </c>
      <c r="AT15" s="85">
        <f t="shared" ref="AT15:AT78" si="15">IFERROR(AS15/U15,"")</f>
        <v>-8.2074460992927437E-2</v>
      </c>
      <c r="AU15" s="84">
        <f t="shared" ref="AU15:AU78" si="16">L15-AJ15</f>
        <v>3.8600666119568814</v>
      </c>
      <c r="AV15" s="85">
        <f t="shared" ref="AV15:AV78" si="17">IFERROR(AU15/L15,"")</f>
        <v>4.7472492784051239E-3</v>
      </c>
      <c r="AW15" s="105">
        <f t="shared" ref="AW15:AW78" si="18">X15-AJ15</f>
        <v>-87.989222256132393</v>
      </c>
      <c r="AX15" s="85">
        <f t="shared" ref="AX15:AX78" si="19">IFERROR(AW15/X15,"")</f>
        <v>-0.12199254814331571</v>
      </c>
      <c r="AY15" s="84">
        <f t="shared" ref="AY15:AY78" si="20">O15-AM15</f>
        <v>-103.53407502566927</v>
      </c>
      <c r="AZ15" s="85">
        <f t="shared" ref="AZ15:AZ78" si="21">IFERROR(AY15/O15,"")</f>
        <v>-0.13151625210241336</v>
      </c>
      <c r="BA15" s="105">
        <f t="shared" ref="BA15:BA78" si="22">AA15-AM15</f>
        <v>-214.7657549017207</v>
      </c>
      <c r="BB15" s="85">
        <f t="shared" ref="BB15:BB78" si="23">IFERROR(BA15/AA15,"")</f>
        <v>-0.3176996953873153</v>
      </c>
      <c r="BC15" s="84">
        <f t="shared" ref="BC15:BC78" si="24">R15-AP15</f>
        <v>-177.36811486955162</v>
      </c>
      <c r="BD15" s="85">
        <f t="shared" ref="BD15:BD78" si="25">IFERROR(BC15/R15,"")</f>
        <v>-0.2125630025909408</v>
      </c>
      <c r="BE15" s="105">
        <f t="shared" ref="BE15:BE78" si="26">AD15-AP15</f>
        <v>-332.95467760434542</v>
      </c>
      <c r="BF15" s="85">
        <f t="shared" ref="BF15:BF78" si="27">IFERROR(BE15/AD15,"")</f>
        <v>-0.4904762684460835</v>
      </c>
      <c r="BG15" s="7"/>
      <c r="BH15" s="101"/>
    </row>
    <row r="16" spans="1:62" ht="16.5" customHeight="1">
      <c r="B16" s="63" t="s">
        <v>22</v>
      </c>
      <c r="C16" s="65"/>
      <c r="D16" s="66"/>
      <c r="E16" s="78" t="s">
        <v>21</v>
      </c>
      <c r="F16" s="79" t="s">
        <v>22</v>
      </c>
      <c r="G16" s="102">
        <f>VLOOKUP($E16,'DTOC Backsheet'!$D$9:$Q$185,'DTOC Performance (Quarterly)'!G$10,0)</f>
        <v>136627</v>
      </c>
      <c r="H16" s="103">
        <f>VLOOKUP($E16,'Population 18+ (2014)'!$D$11:$H$187,H$10,0)</f>
        <v>13052831</v>
      </c>
      <c r="I16" s="104">
        <f t="shared" si="0"/>
        <v>1046.7231208310291</v>
      </c>
      <c r="J16" s="102">
        <f>VLOOKUP($E16,'DTOC Backsheet'!$D$9:$Q$185,'DTOC Performance (Quarterly)'!J$10,0)</f>
        <v>157293</v>
      </c>
      <c r="K16" s="103">
        <f>VLOOKUP($E16,'Population 18+ (2014)'!$D$11:$H$187,K$10,0)</f>
        <v>13052831</v>
      </c>
      <c r="L16" s="104">
        <f t="shared" si="1"/>
        <v>1205.0489277000522</v>
      </c>
      <c r="M16" s="102">
        <f>VLOOKUP($E16,'DTOC Backsheet'!$D$9:$Q$185,'DTOC Performance (Quarterly)'!M$10,0)</f>
        <v>161822</v>
      </c>
      <c r="N16" s="103">
        <f>VLOOKUP($E16,'Population 18+ (2014)'!$D$11:$H$187,N$10,0)</f>
        <v>13052831</v>
      </c>
      <c r="O16" s="104">
        <f t="shared" si="2"/>
        <v>1239.7463814554865</v>
      </c>
      <c r="P16" s="102">
        <f>VLOOKUP($E16,'DTOC Backsheet'!$D$9:$Q$185,'DTOC Performance (Quarterly)'!P$10,0)</f>
        <v>154161</v>
      </c>
      <c r="Q16" s="103">
        <f>VLOOKUP($E16,'Population 18+ (2014)'!$D$11:$H$187,Q$10,0)</f>
        <v>13163989.879000003</v>
      </c>
      <c r="R16" s="104">
        <f t="shared" si="3"/>
        <v>1171.0811191516259</v>
      </c>
      <c r="S16" s="102">
        <f>VLOOKUP($E16,'DTOC Backsheet'!$D$196:$Q$372,'DTOC Performance (Quarterly)'!S$10,0)</f>
        <v>128729.60431819751</v>
      </c>
      <c r="T16" s="103">
        <f>VLOOKUP($E16,'Population 18+ (2014)'!$D$11:$H$187,T$10,0)</f>
        <v>13163989.879000003</v>
      </c>
      <c r="U16" s="104">
        <f t="shared" si="4"/>
        <v>977.8920031194707</v>
      </c>
      <c r="V16" s="102">
        <f>VLOOKUP($E16,'DTOC Backsheet'!$D$196:$Q$372,'DTOC Performance (Quarterly)'!V$10,0)</f>
        <v>125560.34494491958</v>
      </c>
      <c r="W16" s="103">
        <f>VLOOKUP($E16,'Population 18+ (2014)'!$D$11:$H$187,W$10,0)</f>
        <v>13163989.879000003</v>
      </c>
      <c r="X16" s="104">
        <f t="shared" si="5"/>
        <v>953.81678426554458</v>
      </c>
      <c r="Y16" s="102">
        <f>VLOOKUP($E16,'DTOC Backsheet'!$D$196:$Q$372,'DTOC Performance (Quarterly)'!Y$10,0)</f>
        <v>120293.62835530592</v>
      </c>
      <c r="Z16" s="103">
        <f>VLOOKUP($E16,'Population 18+ (2014)'!$D$11:$H$187,Z$10,0)</f>
        <v>13163989.879000003</v>
      </c>
      <c r="AA16" s="104">
        <f t="shared" si="6"/>
        <v>913.80827136008077</v>
      </c>
      <c r="AB16" s="102">
        <f>VLOOKUP($E16,'DTOC Backsheet'!$D$196:$Q$372,'DTOC Performance (Quarterly)'!AB$10,0)</f>
        <v>118278.25655551591</v>
      </c>
      <c r="AC16" s="103">
        <f>VLOOKUP($E16,'Population 18+ (2014)'!$D$11:$H$187,AC$10,0)</f>
        <v>13268048.559</v>
      </c>
      <c r="AD16" s="104">
        <f t="shared" si="7"/>
        <v>891.45179134338673</v>
      </c>
      <c r="AE16" s="102">
        <f>VLOOKUP($E16,'DTOC Backsheet'!$D$9:$Q$185,'DTOC Performance (Quarterly)'!AE$10,0)</f>
        <v>143109</v>
      </c>
      <c r="AF16" s="103">
        <f>VLOOKUP($E16,'Population 18+ (2014)'!$D$11:$H$187,AF$10,0)</f>
        <v>13163989.879000003</v>
      </c>
      <c r="AG16" s="104">
        <f t="shared" si="8"/>
        <v>1087.124810300076</v>
      </c>
      <c r="AH16" s="102">
        <f>VLOOKUP($E16,'DTOC Backsheet'!$D$9:$Q$185,'DTOC Performance (Quarterly)'!AH$10,0)</f>
        <v>149810</v>
      </c>
      <c r="AI16" s="103">
        <f>VLOOKUP($E16,'Population 18+ (2014)'!$D$11:$H$187,AI$10,0)</f>
        <v>13163989.879000003</v>
      </c>
      <c r="AJ16" s="104">
        <f t="shared" si="9"/>
        <v>1138.0288299901083</v>
      </c>
      <c r="AK16" s="102">
        <f>VLOOKUP($E16,'DTOC Backsheet'!$D$9:$Q$185,'DTOC Performance (Quarterly)'!AK$10,0)</f>
        <v>159439</v>
      </c>
      <c r="AL16" s="103">
        <f>VLOOKUP($E16,'Population 18+ (2014)'!$D$11:$H$187,AL$10,0)</f>
        <v>13163989.879000003</v>
      </c>
      <c r="AM16" s="104">
        <f t="shared" si="10"/>
        <v>1211.1753462705617</v>
      </c>
      <c r="AN16" s="102">
        <f>VLOOKUP($E16,'DTOC Backsheet'!$D$9:$Q$185,'DTOC Performance (Quarterly)'!AN$10,0)</f>
        <v>158467</v>
      </c>
      <c r="AO16" s="103">
        <f>VLOOKUP($E16,'Population 18+ (2014)'!$D$11:$H$187,AO$10,0)</f>
        <v>13268048.559</v>
      </c>
      <c r="AP16" s="104">
        <f t="shared" si="11"/>
        <v>1194.3504675561987</v>
      </c>
      <c r="AQ16" s="84">
        <f t="shared" si="12"/>
        <v>-40.401689469046914</v>
      </c>
      <c r="AR16" s="85">
        <f t="shared" si="13"/>
        <v>-3.8598258378940403E-2</v>
      </c>
      <c r="AS16" s="105">
        <f t="shared" si="14"/>
        <v>-109.23280718060528</v>
      </c>
      <c r="AT16" s="85">
        <f t="shared" si="15"/>
        <v>-0.11170232176165994</v>
      </c>
      <c r="AU16" s="84">
        <f t="shared" si="16"/>
        <v>67.020097709943911</v>
      </c>
      <c r="AV16" s="85">
        <f t="shared" si="17"/>
        <v>5.561608011872015E-2</v>
      </c>
      <c r="AW16" s="105">
        <f t="shared" si="18"/>
        <v>-184.21204572456372</v>
      </c>
      <c r="AX16" s="85">
        <f t="shared" si="19"/>
        <v>-0.19313147845936698</v>
      </c>
      <c r="AY16" s="84">
        <f t="shared" si="20"/>
        <v>28.571035184924767</v>
      </c>
      <c r="AZ16" s="85">
        <f t="shared" si="21"/>
        <v>2.3045871004182174E-2</v>
      </c>
      <c r="BA16" s="105">
        <f t="shared" si="22"/>
        <v>-297.36707491048094</v>
      </c>
      <c r="BB16" s="85">
        <f t="shared" si="23"/>
        <v>-0.32541517102694861</v>
      </c>
      <c r="BC16" s="84">
        <f t="shared" si="24"/>
        <v>-23.269348404572838</v>
      </c>
      <c r="BD16" s="85">
        <f t="shared" si="25"/>
        <v>-1.9869971451192046E-2</v>
      </c>
      <c r="BE16" s="105">
        <f t="shared" si="26"/>
        <v>-302.89867621281201</v>
      </c>
      <c r="BF16" s="85">
        <f t="shared" si="27"/>
        <v>-0.3397813310312095</v>
      </c>
      <c r="BG16" s="7"/>
      <c r="BH16" s="101"/>
    </row>
    <row r="17" spans="1:62" ht="16.5" customHeight="1">
      <c r="B17" s="63" t="s">
        <v>24</v>
      </c>
      <c r="C17" s="65"/>
      <c r="D17" s="66"/>
      <c r="E17" s="78" t="s">
        <v>23</v>
      </c>
      <c r="F17" s="79" t="s">
        <v>24</v>
      </c>
      <c r="G17" s="102">
        <f>VLOOKUP($E17,'DTOC Backsheet'!$D$9:$Q$185,'DTOC Performance (Quarterly)'!G$10,0)</f>
        <v>35747</v>
      </c>
      <c r="H17" s="103">
        <f>VLOOKUP($E17,'Population 18+ (2014)'!$D$11:$H$187,H$10,0)</f>
        <v>6618717</v>
      </c>
      <c r="I17" s="104">
        <f t="shared" si="0"/>
        <v>540.08956720766275</v>
      </c>
      <c r="J17" s="102">
        <f>VLOOKUP($E17,'DTOC Backsheet'!$D$9:$Q$185,'DTOC Performance (Quarterly)'!J$10,0)</f>
        <v>38299</v>
      </c>
      <c r="K17" s="103">
        <f>VLOOKUP($E17,'Population 18+ (2014)'!$D$11:$H$187,K$10,0)</f>
        <v>6618717</v>
      </c>
      <c r="L17" s="104">
        <f t="shared" si="1"/>
        <v>578.64688881546078</v>
      </c>
      <c r="M17" s="102">
        <f>VLOOKUP($E17,'DTOC Backsheet'!$D$9:$Q$185,'DTOC Performance (Quarterly)'!M$10,0)</f>
        <v>40559</v>
      </c>
      <c r="N17" s="103">
        <f>VLOOKUP($E17,'Population 18+ (2014)'!$D$11:$H$187,N$10,0)</f>
        <v>6618717</v>
      </c>
      <c r="O17" s="104">
        <f t="shared" si="2"/>
        <v>612.79247926750759</v>
      </c>
      <c r="P17" s="102">
        <f>VLOOKUP($E17,'DTOC Backsheet'!$D$9:$Q$185,'DTOC Performance (Quarterly)'!P$10,0)</f>
        <v>36572</v>
      </c>
      <c r="Q17" s="103">
        <f>VLOOKUP($E17,'Population 18+ (2014)'!$D$11:$H$187,Q$10,0)</f>
        <v>6746241.0499999998</v>
      </c>
      <c r="R17" s="104">
        <f t="shared" si="3"/>
        <v>542.10929803642284</v>
      </c>
      <c r="S17" s="102">
        <f>VLOOKUP($E17,'DTOC Backsheet'!$D$196:$Q$372,'DTOC Performance (Quarterly)'!S$10,0)</f>
        <v>34025.165553915183</v>
      </c>
      <c r="T17" s="103">
        <f>VLOOKUP($E17,'Population 18+ (2014)'!$D$11:$H$187,T$10,0)</f>
        <v>6746241.0499999998</v>
      </c>
      <c r="U17" s="104">
        <f t="shared" si="4"/>
        <v>504.35739401744598</v>
      </c>
      <c r="V17" s="102">
        <f>VLOOKUP($E17,'DTOC Backsheet'!$D$196:$Q$372,'DTOC Performance (Quarterly)'!V$10,0)</f>
        <v>33456.708933395188</v>
      </c>
      <c r="W17" s="103">
        <f>VLOOKUP($E17,'Population 18+ (2014)'!$D$11:$H$187,W$10,0)</f>
        <v>6746241.0499999998</v>
      </c>
      <c r="X17" s="104">
        <f t="shared" si="5"/>
        <v>495.9311220193531</v>
      </c>
      <c r="Y17" s="102">
        <f>VLOOKUP($E17,'DTOC Backsheet'!$D$196:$Q$372,'DTOC Performance (Quarterly)'!Y$10,0)</f>
        <v>35750.595867999204</v>
      </c>
      <c r="Z17" s="103">
        <f>VLOOKUP($E17,'Population 18+ (2014)'!$D$11:$H$187,Z$10,0)</f>
        <v>6746241.0499999998</v>
      </c>
      <c r="AA17" s="104">
        <f t="shared" si="6"/>
        <v>529.93356749384463</v>
      </c>
      <c r="AB17" s="102">
        <f>VLOOKUP($E17,'DTOC Backsheet'!$D$196:$Q$372,'DTOC Performance (Quarterly)'!AB$10,0)</f>
        <v>36128.318542307221</v>
      </c>
      <c r="AC17" s="103">
        <f>VLOOKUP($E17,'Population 18+ (2014)'!$D$11:$H$187,AC$10,0)</f>
        <v>6850308.9450000003</v>
      </c>
      <c r="AD17" s="104">
        <f t="shared" si="7"/>
        <v>527.39692227570356</v>
      </c>
      <c r="AE17" s="102">
        <f>VLOOKUP($E17,'DTOC Backsheet'!$D$9:$Q$185,'DTOC Performance (Quarterly)'!AE$10,0)</f>
        <v>41983</v>
      </c>
      <c r="AF17" s="103">
        <f>VLOOKUP($E17,'Population 18+ (2014)'!$D$11:$H$187,AF$10,0)</f>
        <v>6746241.0499999998</v>
      </c>
      <c r="AG17" s="104">
        <f t="shared" si="8"/>
        <v>622.31692714270866</v>
      </c>
      <c r="AH17" s="102">
        <f>VLOOKUP($E17,'DTOC Backsheet'!$D$9:$Q$185,'DTOC Performance (Quarterly)'!AH$10,0)</f>
        <v>43863</v>
      </c>
      <c r="AI17" s="103">
        <f>VLOOKUP($E17,'Population 18+ (2014)'!$D$11:$H$187,AI$10,0)</f>
        <v>6746241.0499999998</v>
      </c>
      <c r="AJ17" s="104">
        <f t="shared" si="9"/>
        <v>650.18429781722671</v>
      </c>
      <c r="AK17" s="102">
        <f>VLOOKUP($E17,'DTOC Backsheet'!$D$9:$Q$185,'DTOC Performance (Quarterly)'!AK$10,0)</f>
        <v>45321</v>
      </c>
      <c r="AL17" s="103">
        <f>VLOOKUP($E17,'Population 18+ (2014)'!$D$11:$H$187,AL$10,0)</f>
        <v>6746241.0499999998</v>
      </c>
      <c r="AM17" s="104">
        <f t="shared" si="10"/>
        <v>671.79633315948593</v>
      </c>
      <c r="AN17" s="102">
        <f>VLOOKUP($E17,'DTOC Backsheet'!$D$9:$Q$185,'DTOC Performance (Quarterly)'!AN$10,0)</f>
        <v>43814</v>
      </c>
      <c r="AO17" s="103">
        <f>VLOOKUP($E17,'Population 18+ (2014)'!$D$11:$H$187,AO$10,0)</f>
        <v>6850308.9450000003</v>
      </c>
      <c r="AP17" s="104">
        <f t="shared" si="11"/>
        <v>639.59159144171997</v>
      </c>
      <c r="AQ17" s="84">
        <f t="shared" si="12"/>
        <v>-82.227359935045911</v>
      </c>
      <c r="AR17" s="85">
        <f t="shared" si="13"/>
        <v>-0.15224763618407341</v>
      </c>
      <c r="AS17" s="105">
        <f t="shared" si="14"/>
        <v>-117.95953312526268</v>
      </c>
      <c r="AT17" s="85">
        <f t="shared" si="15"/>
        <v>-0.23388084426731415</v>
      </c>
      <c r="AU17" s="84">
        <f t="shared" si="16"/>
        <v>-71.537409001765923</v>
      </c>
      <c r="AV17" s="85">
        <f t="shared" si="17"/>
        <v>-0.12362878014985799</v>
      </c>
      <c r="AW17" s="105">
        <f t="shared" si="18"/>
        <v>-154.25317579787361</v>
      </c>
      <c r="AX17" s="85">
        <f t="shared" si="19"/>
        <v>-0.31103749885625059</v>
      </c>
      <c r="AY17" s="84">
        <f t="shared" si="20"/>
        <v>-59.003853891978338</v>
      </c>
      <c r="AZ17" s="85">
        <f t="shared" si="21"/>
        <v>-9.6286844059358764E-2</v>
      </c>
      <c r="BA17" s="105">
        <f t="shared" si="22"/>
        <v>-141.86276566564129</v>
      </c>
      <c r="BB17" s="85">
        <f t="shared" si="23"/>
        <v>-0.26769915017185447</v>
      </c>
      <c r="BC17" s="84">
        <f t="shared" si="24"/>
        <v>-97.482293405297128</v>
      </c>
      <c r="BD17" s="85">
        <f t="shared" si="25"/>
        <v>-0.17982036788224864</v>
      </c>
      <c r="BE17" s="105">
        <f t="shared" si="26"/>
        <v>-112.19466916601641</v>
      </c>
      <c r="BF17" s="85">
        <f t="shared" si="27"/>
        <v>-0.21273288566398799</v>
      </c>
      <c r="BG17" s="7"/>
    </row>
    <row r="18" spans="1:62" s="41" customFormat="1" ht="16.5" customHeight="1">
      <c r="A18" s="6"/>
      <c r="B18" s="63" t="s">
        <v>26</v>
      </c>
      <c r="C18" s="65"/>
      <c r="D18" s="66"/>
      <c r="E18" s="78" t="s">
        <v>25</v>
      </c>
      <c r="F18" s="79" t="s">
        <v>26</v>
      </c>
      <c r="G18" s="102">
        <f>VLOOKUP($E18,'DTOC Backsheet'!$D$9:$Q$185,'DTOC Performance (Quarterly)'!G$10,0)</f>
        <v>104447</v>
      </c>
      <c r="H18" s="103">
        <f>VLOOKUP($E18,'Population 18+ (2014)'!$D$11:$H$187,H$10,0)</f>
        <v>11122483</v>
      </c>
      <c r="I18" s="104">
        <f t="shared" si="0"/>
        <v>939.06189831892743</v>
      </c>
      <c r="J18" s="102">
        <f>VLOOKUP($E18,'DTOC Backsheet'!$D$9:$Q$185,'DTOC Performance (Quarterly)'!J$10,0)</f>
        <v>115346</v>
      </c>
      <c r="K18" s="103">
        <f>VLOOKUP($E18,'Population 18+ (2014)'!$D$11:$H$187,K$10,0)</f>
        <v>11122483</v>
      </c>
      <c r="L18" s="104">
        <f t="shared" si="1"/>
        <v>1037.0526077675281</v>
      </c>
      <c r="M18" s="102">
        <f>VLOOKUP($E18,'DTOC Backsheet'!$D$9:$Q$185,'DTOC Performance (Quarterly)'!M$10,0)</f>
        <v>125335</v>
      </c>
      <c r="N18" s="103">
        <f>VLOOKUP($E18,'Population 18+ (2014)'!$D$11:$H$187,N$10,0)</f>
        <v>11122483</v>
      </c>
      <c r="O18" s="104">
        <f t="shared" si="2"/>
        <v>1126.86169086525</v>
      </c>
      <c r="P18" s="102">
        <f>VLOOKUP($E18,'DTOC Backsheet'!$D$9:$Q$185,'DTOC Performance (Quarterly)'!P$10,0)</f>
        <v>132471</v>
      </c>
      <c r="Q18" s="103">
        <f>VLOOKUP($E18,'Population 18+ (2014)'!$D$11:$H$187,Q$10,0)</f>
        <v>11219185.604999999</v>
      </c>
      <c r="R18" s="104">
        <f t="shared" si="3"/>
        <v>1180.7541533225221</v>
      </c>
      <c r="S18" s="102">
        <f>VLOOKUP($E18,'DTOC Backsheet'!$D$196:$Q$372,'DTOC Performance (Quarterly)'!S$10,0)</f>
        <v>88625.394136825111</v>
      </c>
      <c r="T18" s="103">
        <f>VLOOKUP($E18,'Population 18+ (2014)'!$D$11:$H$187,T$10,0)</f>
        <v>11219185.604999999</v>
      </c>
      <c r="U18" s="104">
        <f t="shared" si="4"/>
        <v>789.94498582257052</v>
      </c>
      <c r="V18" s="102">
        <f>VLOOKUP($E18,'DTOC Backsheet'!$D$196:$Q$372,'DTOC Performance (Quarterly)'!V$10,0)</f>
        <v>87692.508167265623</v>
      </c>
      <c r="W18" s="103">
        <f>VLOOKUP($E18,'Population 18+ (2014)'!$D$11:$H$187,W$10,0)</f>
        <v>11219185.604999999</v>
      </c>
      <c r="X18" s="104">
        <f t="shared" si="5"/>
        <v>781.62989057052528</v>
      </c>
      <c r="Y18" s="102">
        <f>VLOOKUP($E18,'DTOC Backsheet'!$D$196:$Q$372,'DTOC Performance (Quarterly)'!Y$10,0)</f>
        <v>90387.576446248655</v>
      </c>
      <c r="Z18" s="103">
        <f>VLOOKUP($E18,'Population 18+ (2014)'!$D$11:$H$187,Z$10,0)</f>
        <v>11219185.604999999</v>
      </c>
      <c r="AA18" s="104">
        <f t="shared" si="6"/>
        <v>805.6518505760888</v>
      </c>
      <c r="AB18" s="102">
        <f>VLOOKUP($E18,'DTOC Backsheet'!$D$196:$Q$372,'DTOC Performance (Quarterly)'!AB$10,0)</f>
        <v>90345.007549074115</v>
      </c>
      <c r="AC18" s="103">
        <f>VLOOKUP($E18,'Population 18+ (2014)'!$D$11:$H$187,AC$10,0)</f>
        <v>11313476.810000001</v>
      </c>
      <c r="AD18" s="104">
        <f t="shared" si="7"/>
        <v>798.56094696917592</v>
      </c>
      <c r="AE18" s="102">
        <f>VLOOKUP($E18,'DTOC Backsheet'!$D$9:$Q$185,'DTOC Performance (Quarterly)'!AE$10,0)</f>
        <v>134330</v>
      </c>
      <c r="AF18" s="103">
        <f>VLOOKUP($E18,'Population 18+ (2014)'!$D$11:$H$187,AF$10,0)</f>
        <v>11219185.604999999</v>
      </c>
      <c r="AG18" s="104">
        <f t="shared" si="8"/>
        <v>1197.3239834817762</v>
      </c>
      <c r="AH18" s="102">
        <f>VLOOKUP($E18,'DTOC Backsheet'!$D$9:$Q$185,'DTOC Performance (Quarterly)'!AH$10,0)</f>
        <v>148079</v>
      </c>
      <c r="AI18" s="103">
        <f>VLOOKUP($E18,'Population 18+ (2014)'!$D$11:$H$187,AI$10,0)</f>
        <v>11219185.604999999</v>
      </c>
      <c r="AJ18" s="104">
        <f t="shared" si="9"/>
        <v>1319.872985557939</v>
      </c>
      <c r="AK18" s="102">
        <f>VLOOKUP($E18,'DTOC Backsheet'!$D$9:$Q$185,'DTOC Performance (Quarterly)'!AK$10,0)</f>
        <v>153819</v>
      </c>
      <c r="AL18" s="103">
        <f>VLOOKUP($E18,'Population 18+ (2014)'!$D$11:$H$187,AL$10,0)</f>
        <v>11219185.604999999</v>
      </c>
      <c r="AM18" s="104">
        <f t="shared" si="10"/>
        <v>1371.0353444143775</v>
      </c>
      <c r="AN18" s="102">
        <f>VLOOKUP($E18,'DTOC Backsheet'!$D$9:$Q$185,'DTOC Performance (Quarterly)'!AN$10,0)</f>
        <v>161550</v>
      </c>
      <c r="AO18" s="103">
        <f>VLOOKUP($E18,'Population 18+ (2014)'!$D$11:$H$187,AO$10,0)</f>
        <v>11313476.810000001</v>
      </c>
      <c r="AP18" s="104">
        <f t="shared" si="11"/>
        <v>1427.9429985414006</v>
      </c>
      <c r="AQ18" s="84">
        <f t="shared" si="12"/>
        <v>-258.26208516284873</v>
      </c>
      <c r="AR18" s="85">
        <f t="shared" si="13"/>
        <v>-0.27502136507207842</v>
      </c>
      <c r="AS18" s="105">
        <f t="shared" si="14"/>
        <v>-407.37899765920565</v>
      </c>
      <c r="AT18" s="85">
        <f t="shared" si="15"/>
        <v>-0.51570553009460718</v>
      </c>
      <c r="AU18" s="84">
        <f t="shared" si="16"/>
        <v>-282.82037779041093</v>
      </c>
      <c r="AV18" s="85">
        <f t="shared" si="17"/>
        <v>-0.27271555528821312</v>
      </c>
      <c r="AW18" s="105">
        <f t="shared" si="18"/>
        <v>-538.24309498741377</v>
      </c>
      <c r="AX18" s="85">
        <f t="shared" si="19"/>
        <v>-0.68861631506254295</v>
      </c>
      <c r="AY18" s="84">
        <f t="shared" si="20"/>
        <v>-244.17365354912749</v>
      </c>
      <c r="AZ18" s="85">
        <f t="shared" si="21"/>
        <v>-0.21668466993641525</v>
      </c>
      <c r="BA18" s="105">
        <f t="shared" si="22"/>
        <v>-565.3834938382887</v>
      </c>
      <c r="BB18" s="85">
        <f t="shared" si="23"/>
        <v>-0.70177148284833701</v>
      </c>
      <c r="BC18" s="84">
        <f t="shared" si="24"/>
        <v>-247.18884521887844</v>
      </c>
      <c r="BD18" s="85">
        <f t="shared" si="25"/>
        <v>-0.20934827501839748</v>
      </c>
      <c r="BE18" s="105">
        <f t="shared" si="26"/>
        <v>-629.38205157222467</v>
      </c>
      <c r="BF18" s="85">
        <f t="shared" si="27"/>
        <v>-0.78814529305615855</v>
      </c>
      <c r="BG18" s="40"/>
      <c r="BH18" s="40"/>
      <c r="BJ18" s="7"/>
    </row>
    <row r="19" spans="1:62" ht="16.5" customHeight="1">
      <c r="B19" s="63"/>
      <c r="C19" s="64" t="s">
        <v>28</v>
      </c>
      <c r="D19" s="66"/>
      <c r="E19" s="78" t="s">
        <v>27</v>
      </c>
      <c r="F19" s="79" t="s">
        <v>28</v>
      </c>
      <c r="G19" s="102">
        <f>VLOOKUP($E19,'DTOC Backsheet'!$D$9:$Q$185,'DTOC Performance (Quarterly)'!G$10,0)</f>
        <v>13736</v>
      </c>
      <c r="H19" s="103">
        <f>VLOOKUP($E19,'Population 18+ (2014)'!$D$11:$H$187,H$10,0)</f>
        <v>2093713</v>
      </c>
      <c r="I19" s="104">
        <f t="shared" si="0"/>
        <v>656.05935483994222</v>
      </c>
      <c r="J19" s="102">
        <f>VLOOKUP($E19,'DTOC Backsheet'!$D$9:$Q$185,'DTOC Performance (Quarterly)'!J$10,0)</f>
        <v>15306</v>
      </c>
      <c r="K19" s="103">
        <f>VLOOKUP($E19,'Population 18+ (2014)'!$D$11:$H$187,K$10,0)</f>
        <v>2093713</v>
      </c>
      <c r="L19" s="104">
        <f t="shared" si="1"/>
        <v>731.0457545996037</v>
      </c>
      <c r="M19" s="102">
        <f>VLOOKUP($E19,'DTOC Backsheet'!$D$9:$Q$185,'DTOC Performance (Quarterly)'!M$10,0)</f>
        <v>13729</v>
      </c>
      <c r="N19" s="103">
        <f>VLOOKUP($E19,'Population 18+ (2014)'!$D$11:$H$187,N$10,0)</f>
        <v>2093713</v>
      </c>
      <c r="O19" s="104">
        <f t="shared" si="2"/>
        <v>655.72502057349789</v>
      </c>
      <c r="P19" s="102">
        <f>VLOOKUP($E19,'DTOC Backsheet'!$D$9:$Q$185,'DTOC Performance (Quarterly)'!P$10,0)</f>
        <v>13034</v>
      </c>
      <c r="Q19" s="103">
        <f>VLOOKUP($E19,'Population 18+ (2014)'!$D$11:$H$187,Q$10,0)</f>
        <v>2103193.87</v>
      </c>
      <c r="R19" s="104">
        <f t="shared" si="3"/>
        <v>619.72413413319805</v>
      </c>
      <c r="S19" s="102">
        <f>VLOOKUP($E19,'DTOC Backsheet'!$D$196:$Q$372,'DTOC Performance (Quarterly)'!S$10,0)</f>
        <v>13686.645448342493</v>
      </c>
      <c r="T19" s="103">
        <f>VLOOKUP($E19,'Population 18+ (2014)'!$D$11:$H$187,T$10,0)</f>
        <v>2103193.87</v>
      </c>
      <c r="U19" s="104">
        <f t="shared" si="4"/>
        <v>650.75529382093976</v>
      </c>
      <c r="V19" s="102">
        <f>VLOOKUP($E19,'DTOC Backsheet'!$D$196:$Q$372,'DTOC Performance (Quarterly)'!V$10,0)</f>
        <v>14236.538675409982</v>
      </c>
      <c r="W19" s="103">
        <f>VLOOKUP($E19,'Population 18+ (2014)'!$D$11:$H$187,W$10,0)</f>
        <v>2103193.87</v>
      </c>
      <c r="X19" s="104">
        <f t="shared" si="5"/>
        <v>676.90092095076238</v>
      </c>
      <c r="Y19" s="102">
        <f>VLOOKUP($E19,'DTOC Backsheet'!$D$196:$Q$372,'DTOC Performance (Quarterly)'!Y$10,0)</f>
        <v>12908.793889534494</v>
      </c>
      <c r="Z19" s="103">
        <f>VLOOKUP($E19,'Population 18+ (2014)'!$D$11:$H$187,Z$10,0)</f>
        <v>2103193.87</v>
      </c>
      <c r="AA19" s="104">
        <f t="shared" si="6"/>
        <v>613.7709924731995</v>
      </c>
      <c r="AB19" s="102">
        <f>VLOOKUP($E19,'DTOC Backsheet'!$D$196:$Q$372,'DTOC Performance (Quarterly)'!AB$10,0)</f>
        <v>13475.047010713031</v>
      </c>
      <c r="AC19" s="103">
        <f>VLOOKUP($E19,'Population 18+ (2014)'!$D$11:$H$187,AC$10,0)</f>
        <v>2111666.8760000002</v>
      </c>
      <c r="AD19" s="104">
        <f t="shared" si="7"/>
        <v>638.1237099403661</v>
      </c>
      <c r="AE19" s="102">
        <f>VLOOKUP($E19,'DTOC Backsheet'!$D$9:$Q$185,'DTOC Performance (Quarterly)'!AE$10,0)</f>
        <v>9799</v>
      </c>
      <c r="AF19" s="103">
        <f>VLOOKUP($E19,'Population 18+ (2014)'!$D$11:$H$187,AF$10,0)</f>
        <v>2103193.87</v>
      </c>
      <c r="AG19" s="104">
        <f t="shared" si="8"/>
        <v>465.91044885462691</v>
      </c>
      <c r="AH19" s="102">
        <f>VLOOKUP($E19,'DTOC Backsheet'!$D$9:$Q$185,'DTOC Performance (Quarterly)'!AH$10,0)</f>
        <v>9774</v>
      </c>
      <c r="AI19" s="103">
        <f>VLOOKUP($E19,'Population 18+ (2014)'!$D$11:$H$187,AI$10,0)</f>
        <v>2103193.87</v>
      </c>
      <c r="AJ19" s="104">
        <f t="shared" si="9"/>
        <v>464.72178049853289</v>
      </c>
      <c r="AK19" s="102">
        <f>VLOOKUP($E19,'DTOC Backsheet'!$D$9:$Q$185,'DTOC Performance (Quarterly)'!AK$10,0)</f>
        <v>10716</v>
      </c>
      <c r="AL19" s="103">
        <f>VLOOKUP($E19,'Population 18+ (2014)'!$D$11:$H$187,AL$10,0)</f>
        <v>2103193.87</v>
      </c>
      <c r="AM19" s="104">
        <f t="shared" si="10"/>
        <v>509.51080415615701</v>
      </c>
      <c r="AN19" s="102">
        <f>VLOOKUP($E19,'DTOC Backsheet'!$D$9:$Q$185,'DTOC Performance (Quarterly)'!AN$10,0)</f>
        <v>12815</v>
      </c>
      <c r="AO19" s="103">
        <f>VLOOKUP($E19,'Population 18+ (2014)'!$D$11:$H$187,AO$10,0)</f>
        <v>2111666.8760000002</v>
      </c>
      <c r="AP19" s="104">
        <f t="shared" si="11"/>
        <v>606.86655388915608</v>
      </c>
      <c r="AQ19" s="84">
        <f t="shared" si="12"/>
        <v>190.14890598531531</v>
      </c>
      <c r="AR19" s="85">
        <f t="shared" si="13"/>
        <v>0.28983491292751346</v>
      </c>
      <c r="AS19" s="105">
        <f t="shared" si="14"/>
        <v>184.84484496631285</v>
      </c>
      <c r="AT19" s="85">
        <f t="shared" si="15"/>
        <v>0.28404662508542622</v>
      </c>
      <c r="AU19" s="84">
        <f t="shared" si="16"/>
        <v>266.3239741010708</v>
      </c>
      <c r="AV19" s="85">
        <f t="shared" si="17"/>
        <v>0.36430547941139113</v>
      </c>
      <c r="AW19" s="105">
        <f t="shared" si="18"/>
        <v>212.17914045222949</v>
      </c>
      <c r="AX19" s="85">
        <f t="shared" si="19"/>
        <v>0.31345671705425754</v>
      </c>
      <c r="AY19" s="84">
        <f t="shared" si="20"/>
        <v>146.21421641734088</v>
      </c>
      <c r="AZ19" s="85">
        <f t="shared" si="21"/>
        <v>0.22298099329725402</v>
      </c>
      <c r="BA19" s="105">
        <f t="shared" si="22"/>
        <v>104.26018831704249</v>
      </c>
      <c r="BB19" s="85">
        <f t="shared" si="23"/>
        <v>0.16986822380921668</v>
      </c>
      <c r="BC19" s="84">
        <f t="shared" si="24"/>
        <v>12.857580244041969</v>
      </c>
      <c r="BD19" s="85">
        <f t="shared" si="25"/>
        <v>2.0747264041968833E-2</v>
      </c>
      <c r="BE19" s="105">
        <f t="shared" si="26"/>
        <v>31.257156051210018</v>
      </c>
      <c r="BF19" s="85">
        <f t="shared" si="27"/>
        <v>4.8982909683971877E-2</v>
      </c>
    </row>
    <row r="20" spans="1:62" ht="16.5" customHeight="1">
      <c r="B20" s="63"/>
      <c r="C20" s="64" t="s">
        <v>30</v>
      </c>
      <c r="D20" s="66"/>
      <c r="E20" s="78" t="s">
        <v>29</v>
      </c>
      <c r="F20" s="79" t="s">
        <v>30</v>
      </c>
      <c r="G20" s="102">
        <f>VLOOKUP($E20,'DTOC Backsheet'!$D$9:$Q$185,'DTOC Performance (Quarterly)'!G$10,0)</f>
        <v>40478</v>
      </c>
      <c r="H20" s="103">
        <f>VLOOKUP($E20,'Population 18+ (2014)'!$D$11:$H$187,H$10,0)</f>
        <v>5618117</v>
      </c>
      <c r="I20" s="104">
        <f t="shared" si="0"/>
        <v>720.49051310252173</v>
      </c>
      <c r="J20" s="102">
        <f>VLOOKUP($E20,'DTOC Backsheet'!$D$9:$Q$185,'DTOC Performance (Quarterly)'!J$10,0)</f>
        <v>45299</v>
      </c>
      <c r="K20" s="103">
        <f>VLOOKUP($E20,'Population 18+ (2014)'!$D$11:$H$187,K$10,0)</f>
        <v>5618117</v>
      </c>
      <c r="L20" s="104">
        <f t="shared" si="1"/>
        <v>806.30218274201115</v>
      </c>
      <c r="M20" s="102">
        <f>VLOOKUP($E20,'DTOC Backsheet'!$D$9:$Q$185,'DTOC Performance (Quarterly)'!M$10,0)</f>
        <v>44564</v>
      </c>
      <c r="N20" s="103">
        <f>VLOOKUP($E20,'Population 18+ (2014)'!$D$11:$H$187,N$10,0)</f>
        <v>5618117</v>
      </c>
      <c r="O20" s="104">
        <f t="shared" si="2"/>
        <v>793.21950753250599</v>
      </c>
      <c r="P20" s="102">
        <f>VLOOKUP($E20,'DTOC Backsheet'!$D$9:$Q$185,'DTOC Performance (Quarterly)'!P$10,0)</f>
        <v>48841</v>
      </c>
      <c r="Q20" s="103">
        <f>VLOOKUP($E20,'Population 18+ (2014)'!$D$11:$H$187,Q$10,0)</f>
        <v>5646259.7630000012</v>
      </c>
      <c r="R20" s="104">
        <f t="shared" si="3"/>
        <v>865.01510823245462</v>
      </c>
      <c r="S20" s="102">
        <f>VLOOKUP($E20,'DTOC Backsheet'!$D$196:$Q$372,'DTOC Performance (Quarterly)'!S$10,0)</f>
        <v>38844.906420757572</v>
      </c>
      <c r="T20" s="103">
        <f>VLOOKUP($E20,'Population 18+ (2014)'!$D$11:$H$187,T$10,0)</f>
        <v>5646259.7630000012</v>
      </c>
      <c r="U20" s="104">
        <f t="shared" si="4"/>
        <v>687.9758999985911</v>
      </c>
      <c r="V20" s="102">
        <f>VLOOKUP($E20,'DTOC Backsheet'!$D$196:$Q$372,'DTOC Performance (Quarterly)'!V$10,0)</f>
        <v>39545.970086410212</v>
      </c>
      <c r="W20" s="103">
        <f>VLOOKUP($E20,'Population 18+ (2014)'!$D$11:$H$187,W$10,0)</f>
        <v>5646259.7630000012</v>
      </c>
      <c r="X20" s="104">
        <f t="shared" si="5"/>
        <v>700.39232600588741</v>
      </c>
      <c r="Y20" s="102">
        <f>VLOOKUP($E20,'DTOC Backsheet'!$D$196:$Q$372,'DTOC Performance (Quarterly)'!Y$10,0)</f>
        <v>36216.366798534669</v>
      </c>
      <c r="Z20" s="103">
        <f>VLOOKUP($E20,'Population 18+ (2014)'!$D$11:$H$187,Z$10,0)</f>
        <v>5646259.7630000012</v>
      </c>
      <c r="AA20" s="104">
        <f t="shared" si="6"/>
        <v>641.42225683382298</v>
      </c>
      <c r="AB20" s="102">
        <f>VLOOKUP($E20,'DTOC Backsheet'!$D$196:$Q$372,'DTOC Performance (Quarterly)'!AB$10,0)</f>
        <v>37714.572983105594</v>
      </c>
      <c r="AC20" s="103">
        <f>VLOOKUP($E20,'Population 18+ (2014)'!$D$11:$H$187,AC$10,0)</f>
        <v>5670482.1840000004</v>
      </c>
      <c r="AD20" s="104">
        <f t="shared" si="7"/>
        <v>665.10345609624073</v>
      </c>
      <c r="AE20" s="102">
        <f>VLOOKUP($E20,'DTOC Backsheet'!$D$9:$Q$185,'DTOC Performance (Quarterly)'!AE$10,0)</f>
        <v>46200</v>
      </c>
      <c r="AF20" s="103">
        <f>VLOOKUP($E20,'Population 18+ (2014)'!$D$11:$H$187,AF$10,0)</f>
        <v>5646259.7630000012</v>
      </c>
      <c r="AG20" s="104">
        <f t="shared" si="8"/>
        <v>818.24078131773319</v>
      </c>
      <c r="AH20" s="102">
        <f>VLOOKUP($E20,'DTOC Backsheet'!$D$9:$Q$185,'DTOC Performance (Quarterly)'!AH$10,0)</f>
        <v>49852</v>
      </c>
      <c r="AI20" s="103">
        <f>VLOOKUP($E20,'Population 18+ (2014)'!$D$11:$H$187,AI$10,0)</f>
        <v>5646259.7630000012</v>
      </c>
      <c r="AJ20" s="104">
        <f t="shared" si="9"/>
        <v>882.92076688856343</v>
      </c>
      <c r="AK20" s="102">
        <f>VLOOKUP($E20,'DTOC Backsheet'!$D$9:$Q$185,'DTOC Performance (Quarterly)'!AK$10,0)</f>
        <v>62131</v>
      </c>
      <c r="AL20" s="103">
        <f>VLOOKUP($E20,'Population 18+ (2014)'!$D$11:$H$187,AL$10,0)</f>
        <v>5646259.7630000012</v>
      </c>
      <c r="AM20" s="104">
        <f t="shared" si="10"/>
        <v>1100.3921641569714</v>
      </c>
      <c r="AN20" s="102">
        <f>VLOOKUP($E20,'DTOC Backsheet'!$D$9:$Q$185,'DTOC Performance (Quarterly)'!AN$10,0)</f>
        <v>71574</v>
      </c>
      <c r="AO20" s="103">
        <f>VLOOKUP($E20,'Population 18+ (2014)'!$D$11:$H$187,AO$10,0)</f>
        <v>5670482.1840000004</v>
      </c>
      <c r="AP20" s="104">
        <f t="shared" si="11"/>
        <v>1262.2207014767687</v>
      </c>
      <c r="AQ20" s="84">
        <f t="shared" si="12"/>
        <v>-97.750268215211463</v>
      </c>
      <c r="AR20" s="85">
        <f t="shared" si="13"/>
        <v>-0.13567183250517298</v>
      </c>
      <c r="AS20" s="105">
        <f t="shared" si="14"/>
        <v>-130.26488131914209</v>
      </c>
      <c r="AT20" s="85">
        <f t="shared" si="15"/>
        <v>-0.18934512287335772</v>
      </c>
      <c r="AU20" s="84">
        <f t="shared" si="16"/>
        <v>-76.61858414655228</v>
      </c>
      <c r="AV20" s="85">
        <f t="shared" si="17"/>
        <v>-9.5024651782528516E-2</v>
      </c>
      <c r="AW20" s="105">
        <f t="shared" si="18"/>
        <v>-182.52844088267602</v>
      </c>
      <c r="AX20" s="85">
        <f t="shared" si="19"/>
        <v>-0.2606088532174205</v>
      </c>
      <c r="AY20" s="84">
        <f t="shared" si="20"/>
        <v>-307.17265662446539</v>
      </c>
      <c r="AZ20" s="85">
        <f t="shared" si="21"/>
        <v>-0.38724798584441961</v>
      </c>
      <c r="BA20" s="105">
        <f t="shared" si="22"/>
        <v>-458.96990732314839</v>
      </c>
      <c r="BB20" s="85">
        <f t="shared" si="23"/>
        <v>-0.7155503296513398</v>
      </c>
      <c r="BC20" s="84">
        <f t="shared" si="24"/>
        <v>-397.20559324431406</v>
      </c>
      <c r="BD20" s="85">
        <f t="shared" si="25"/>
        <v>-0.45918919734934088</v>
      </c>
      <c r="BE20" s="105">
        <f t="shared" si="26"/>
        <v>-597.11724538052795</v>
      </c>
      <c r="BF20" s="85">
        <f t="shared" si="27"/>
        <v>-0.89778099919259002</v>
      </c>
    </row>
    <row r="21" spans="1:62" ht="16.5" customHeight="1">
      <c r="B21" s="63"/>
      <c r="C21" s="64" t="s">
        <v>32</v>
      </c>
      <c r="D21" s="66"/>
      <c r="E21" s="78" t="s">
        <v>31</v>
      </c>
      <c r="F21" s="79" t="s">
        <v>32</v>
      </c>
      <c r="G21" s="102">
        <f>VLOOKUP($E21,'DTOC Backsheet'!$D$9:$Q$185,'DTOC Performance (Quarterly)'!G$10,0)</f>
        <v>34596</v>
      </c>
      <c r="H21" s="103">
        <f>VLOOKUP($E21,'Population 18+ (2014)'!$D$11:$H$187,H$10,0)</f>
        <v>4219056</v>
      </c>
      <c r="I21" s="104">
        <f t="shared" si="0"/>
        <v>819.99385644561244</v>
      </c>
      <c r="J21" s="102">
        <f>VLOOKUP($E21,'DTOC Backsheet'!$D$9:$Q$185,'DTOC Performance (Quarterly)'!J$10,0)</f>
        <v>36407</v>
      </c>
      <c r="K21" s="103">
        <f>VLOOKUP($E21,'Population 18+ (2014)'!$D$11:$H$187,K$10,0)</f>
        <v>4219056</v>
      </c>
      <c r="L21" s="104">
        <f t="shared" si="1"/>
        <v>862.91815041089762</v>
      </c>
      <c r="M21" s="102">
        <f>VLOOKUP($E21,'DTOC Backsheet'!$D$9:$Q$185,'DTOC Performance (Quarterly)'!M$10,0)</f>
        <v>35631</v>
      </c>
      <c r="N21" s="103">
        <f>VLOOKUP($E21,'Population 18+ (2014)'!$D$11:$H$187,N$10,0)</f>
        <v>4219056</v>
      </c>
      <c r="O21" s="104">
        <f t="shared" si="2"/>
        <v>844.52541042356404</v>
      </c>
      <c r="P21" s="102">
        <f>VLOOKUP($E21,'DTOC Backsheet'!$D$9:$Q$185,'DTOC Performance (Quarterly)'!P$10,0)</f>
        <v>38211</v>
      </c>
      <c r="Q21" s="103">
        <f>VLOOKUP($E21,'Population 18+ (2014)'!$D$11:$H$187,Q$10,0)</f>
        <v>4245137.7810000004</v>
      </c>
      <c r="R21" s="104">
        <f t="shared" si="3"/>
        <v>900.11212759739635</v>
      </c>
      <c r="S21" s="102">
        <f>VLOOKUP($E21,'DTOC Backsheet'!$D$196:$Q$372,'DTOC Performance (Quarterly)'!S$10,0)</f>
        <v>34029.9588</v>
      </c>
      <c r="T21" s="103">
        <f>VLOOKUP($E21,'Population 18+ (2014)'!$D$11:$H$187,T$10,0)</f>
        <v>4245137.7810000004</v>
      </c>
      <c r="U21" s="104">
        <f t="shared" si="4"/>
        <v>801.62200982752972</v>
      </c>
      <c r="V21" s="102">
        <f>VLOOKUP($E21,'DTOC Backsheet'!$D$196:$Q$372,'DTOC Performance (Quarterly)'!V$10,0)</f>
        <v>32730.543540200375</v>
      </c>
      <c r="W21" s="103">
        <f>VLOOKUP($E21,'Population 18+ (2014)'!$D$11:$H$187,W$10,0)</f>
        <v>4245137.7810000004</v>
      </c>
      <c r="X21" s="104">
        <f t="shared" si="5"/>
        <v>771.01251428617343</v>
      </c>
      <c r="Y21" s="102">
        <f>VLOOKUP($E21,'DTOC Backsheet'!$D$196:$Q$372,'DTOC Performance (Quarterly)'!Y$10,0)</f>
        <v>31958.564514276768</v>
      </c>
      <c r="Z21" s="103">
        <f>VLOOKUP($E21,'Population 18+ (2014)'!$D$11:$H$187,Z$10,0)</f>
        <v>4245137.7810000004</v>
      </c>
      <c r="AA21" s="104">
        <f t="shared" si="6"/>
        <v>752.82749731502213</v>
      </c>
      <c r="AB21" s="102">
        <f>VLOOKUP($E21,'DTOC Backsheet'!$D$196:$Q$372,'DTOC Performance (Quarterly)'!AB$10,0)</f>
        <v>30616.446014276771</v>
      </c>
      <c r="AC21" s="103">
        <f>VLOOKUP($E21,'Population 18+ (2014)'!$D$11:$H$187,AC$10,0)</f>
        <v>4268720.53</v>
      </c>
      <c r="AD21" s="104">
        <f t="shared" si="7"/>
        <v>717.2276985365628</v>
      </c>
      <c r="AE21" s="102">
        <f>VLOOKUP($E21,'DTOC Backsheet'!$D$9:$Q$185,'DTOC Performance (Quarterly)'!AE$10,0)</f>
        <v>37667</v>
      </c>
      <c r="AF21" s="103">
        <f>VLOOKUP($E21,'Population 18+ (2014)'!$D$11:$H$187,AF$10,0)</f>
        <v>4245137.7810000004</v>
      </c>
      <c r="AG21" s="104">
        <f t="shared" si="8"/>
        <v>887.29746696530128</v>
      </c>
      <c r="AH21" s="102">
        <f>VLOOKUP($E21,'DTOC Backsheet'!$D$9:$Q$185,'DTOC Performance (Quarterly)'!AH$10,0)</f>
        <v>37441</v>
      </c>
      <c r="AI21" s="103">
        <f>VLOOKUP($E21,'Population 18+ (2014)'!$D$11:$H$187,AI$10,0)</f>
        <v>4245137.7810000004</v>
      </c>
      <c r="AJ21" s="104">
        <f t="shared" si="9"/>
        <v>881.97372927623223</v>
      </c>
      <c r="AK21" s="102">
        <f>VLOOKUP($E21,'DTOC Backsheet'!$D$9:$Q$185,'DTOC Performance (Quarterly)'!AK$10,0)</f>
        <v>33997</v>
      </c>
      <c r="AL21" s="103">
        <f>VLOOKUP($E21,'Population 18+ (2014)'!$D$11:$H$187,AL$10,0)</f>
        <v>4245137.7810000004</v>
      </c>
      <c r="AM21" s="104">
        <f t="shared" si="10"/>
        <v>800.84562042157177</v>
      </c>
      <c r="AN21" s="102">
        <f>VLOOKUP($E21,'DTOC Backsheet'!$D$9:$Q$185,'DTOC Performance (Quarterly)'!AN$10,0)</f>
        <v>37541</v>
      </c>
      <c r="AO21" s="103">
        <f>VLOOKUP($E21,'Population 18+ (2014)'!$D$11:$H$187,AO$10,0)</f>
        <v>4268720.53</v>
      </c>
      <c r="AP21" s="104">
        <f t="shared" si="11"/>
        <v>879.44384590574259</v>
      </c>
      <c r="AQ21" s="84">
        <f t="shared" si="12"/>
        <v>-67.303610519688846</v>
      </c>
      <c r="AR21" s="85">
        <f t="shared" si="13"/>
        <v>-8.2078188745738342E-2</v>
      </c>
      <c r="AS21" s="105">
        <f t="shared" si="14"/>
        <v>-85.675457137771559</v>
      </c>
      <c r="AT21" s="85">
        <f t="shared" si="15"/>
        <v>-0.10687762572313199</v>
      </c>
      <c r="AU21" s="84">
        <f t="shared" si="16"/>
        <v>-19.05557886533461</v>
      </c>
      <c r="AV21" s="85">
        <f t="shared" si="17"/>
        <v>-2.2082718802775063E-2</v>
      </c>
      <c r="AW21" s="105">
        <f t="shared" si="18"/>
        <v>-110.96121499005881</v>
      </c>
      <c r="AX21" s="85">
        <f t="shared" si="19"/>
        <v>-0.14391623084456681</v>
      </c>
      <c r="AY21" s="84">
        <f t="shared" si="20"/>
        <v>43.679790001992274</v>
      </c>
      <c r="AZ21" s="85">
        <f t="shared" si="21"/>
        <v>5.1721108048229207E-2</v>
      </c>
      <c r="BA21" s="105">
        <f t="shared" si="22"/>
        <v>-48.018123106549638</v>
      </c>
      <c r="BB21" s="85">
        <f t="shared" si="23"/>
        <v>-6.3783699822080708E-2</v>
      </c>
      <c r="BC21" s="84">
        <f t="shared" si="24"/>
        <v>20.66828169165376</v>
      </c>
      <c r="BD21" s="85">
        <f t="shared" si="25"/>
        <v>2.2961896699272451E-2</v>
      </c>
      <c r="BE21" s="105">
        <f t="shared" si="26"/>
        <v>-162.21614736917979</v>
      </c>
      <c r="BF21" s="85">
        <f t="shared" si="27"/>
        <v>-0.2261710579501697</v>
      </c>
    </row>
    <row r="22" spans="1:62" ht="16.5" customHeight="1">
      <c r="B22" s="63"/>
      <c r="C22" s="64" t="s">
        <v>34</v>
      </c>
      <c r="D22" s="66"/>
      <c r="E22" s="78" t="s">
        <v>33</v>
      </c>
      <c r="F22" s="79" t="s">
        <v>34</v>
      </c>
      <c r="G22" s="102">
        <f>VLOOKUP($E22,'DTOC Backsheet'!$D$9:$Q$185,'DTOC Performance (Quarterly)'!G$10,0)</f>
        <v>43098</v>
      </c>
      <c r="H22" s="103">
        <f>VLOOKUP($E22,'Population 18+ (2014)'!$D$11:$H$187,H$10,0)</f>
        <v>3671679</v>
      </c>
      <c r="I22" s="104">
        <f t="shared" si="0"/>
        <v>1173.7954216585927</v>
      </c>
      <c r="J22" s="102">
        <f>VLOOKUP($E22,'DTOC Backsheet'!$D$9:$Q$185,'DTOC Performance (Quarterly)'!J$10,0)</f>
        <v>44670</v>
      </c>
      <c r="K22" s="103">
        <f>VLOOKUP($E22,'Population 18+ (2014)'!$D$11:$H$187,K$10,0)</f>
        <v>3671679</v>
      </c>
      <c r="L22" s="104">
        <f t="shared" si="1"/>
        <v>1216.6096219195631</v>
      </c>
      <c r="M22" s="102">
        <f>VLOOKUP($E22,'DTOC Backsheet'!$D$9:$Q$185,'DTOC Performance (Quarterly)'!M$10,0)</f>
        <v>44517</v>
      </c>
      <c r="N22" s="103">
        <f>VLOOKUP($E22,'Population 18+ (2014)'!$D$11:$H$187,N$10,0)</f>
        <v>3671679</v>
      </c>
      <c r="O22" s="104">
        <f t="shared" si="2"/>
        <v>1212.442590978133</v>
      </c>
      <c r="P22" s="102">
        <f>VLOOKUP($E22,'DTOC Backsheet'!$D$9:$Q$185,'DTOC Performance (Quarterly)'!P$10,0)</f>
        <v>42069</v>
      </c>
      <c r="Q22" s="103">
        <f>VLOOKUP($E22,'Population 18+ (2014)'!$D$11:$H$187,Q$10,0)</f>
        <v>3701473.6109999996</v>
      </c>
      <c r="R22" s="104">
        <f t="shared" si="3"/>
        <v>1136.5473436033637</v>
      </c>
      <c r="S22" s="102">
        <f>VLOOKUP($E22,'DTOC Backsheet'!$D$196:$Q$372,'DTOC Performance (Quarterly)'!S$10,0)</f>
        <v>36035.471374050307</v>
      </c>
      <c r="T22" s="103">
        <f>VLOOKUP($E22,'Population 18+ (2014)'!$D$11:$H$187,T$10,0)</f>
        <v>3701473.6109999996</v>
      </c>
      <c r="U22" s="104">
        <f t="shared" si="4"/>
        <v>973.54392226275706</v>
      </c>
      <c r="V22" s="102">
        <f>VLOOKUP($E22,'DTOC Backsheet'!$D$196:$Q$372,'DTOC Performance (Quarterly)'!V$10,0)</f>
        <v>34439.566873246309</v>
      </c>
      <c r="W22" s="103">
        <f>VLOOKUP($E22,'Population 18+ (2014)'!$D$11:$H$187,W$10,0)</f>
        <v>3701473.6109999996</v>
      </c>
      <c r="X22" s="104">
        <f t="shared" si="5"/>
        <v>930.42853989014475</v>
      </c>
      <c r="Y22" s="102">
        <f>VLOOKUP($E22,'DTOC Backsheet'!$D$196:$Q$372,'DTOC Performance (Quarterly)'!Y$10,0)</f>
        <v>34729.382366541882</v>
      </c>
      <c r="Z22" s="103">
        <f>VLOOKUP($E22,'Population 18+ (2014)'!$D$11:$H$187,Z$10,0)</f>
        <v>3701473.6109999996</v>
      </c>
      <c r="AA22" s="104">
        <f t="shared" si="6"/>
        <v>938.25827268722048</v>
      </c>
      <c r="AB22" s="102">
        <f>VLOOKUP($E22,'DTOC Backsheet'!$D$196:$Q$372,'DTOC Performance (Quarterly)'!AB$10,0)</f>
        <v>33569.536678840101</v>
      </c>
      <c r="AC22" s="103">
        <f>VLOOKUP($E22,'Population 18+ (2014)'!$D$11:$H$187,AC$10,0)</f>
        <v>3729478.9319999996</v>
      </c>
      <c r="AD22" s="104">
        <f t="shared" si="7"/>
        <v>900.11332121503199</v>
      </c>
      <c r="AE22" s="102">
        <f>VLOOKUP($E22,'DTOC Backsheet'!$D$9:$Q$185,'DTOC Performance (Quarterly)'!AE$10,0)</f>
        <v>36269</v>
      </c>
      <c r="AF22" s="103">
        <f>VLOOKUP($E22,'Population 18+ (2014)'!$D$11:$H$187,AF$10,0)</f>
        <v>3701473.6109999996</v>
      </c>
      <c r="AG22" s="104">
        <f t="shared" si="8"/>
        <v>979.85299401341604</v>
      </c>
      <c r="AH22" s="102">
        <f>VLOOKUP($E22,'DTOC Backsheet'!$D$9:$Q$185,'DTOC Performance (Quarterly)'!AH$10,0)</f>
        <v>40097</v>
      </c>
      <c r="AI22" s="103">
        <f>VLOOKUP($E22,'Population 18+ (2014)'!$D$11:$H$187,AI$10,0)</f>
        <v>3701473.6109999996</v>
      </c>
      <c r="AJ22" s="104">
        <f t="shared" si="9"/>
        <v>1083.2712647427816</v>
      </c>
      <c r="AK22" s="102">
        <f>VLOOKUP($E22,'DTOC Backsheet'!$D$9:$Q$185,'DTOC Performance (Quarterly)'!AK$10,0)</f>
        <v>45690</v>
      </c>
      <c r="AL22" s="103">
        <f>VLOOKUP($E22,'Population 18+ (2014)'!$D$11:$H$187,AL$10,0)</f>
        <v>3701473.6109999996</v>
      </c>
      <c r="AM22" s="104">
        <f t="shared" si="10"/>
        <v>1234.3732470283983</v>
      </c>
      <c r="AN22" s="102">
        <f>VLOOKUP($E22,'DTOC Backsheet'!$D$9:$Q$185,'DTOC Performance (Quarterly)'!AN$10,0)</f>
        <v>44767</v>
      </c>
      <c r="AO22" s="103">
        <f>VLOOKUP($E22,'Population 18+ (2014)'!$D$11:$H$187,AO$10,0)</f>
        <v>3729478.9319999996</v>
      </c>
      <c r="AP22" s="104">
        <f t="shared" si="11"/>
        <v>1200.3553530195945</v>
      </c>
      <c r="AQ22" s="84">
        <f t="shared" si="12"/>
        <v>193.94242764517662</v>
      </c>
      <c r="AR22" s="85">
        <f t="shared" si="13"/>
        <v>0.16522677126405275</v>
      </c>
      <c r="AS22" s="105">
        <f t="shared" si="14"/>
        <v>-6.3090717506589726</v>
      </c>
      <c r="AT22" s="85">
        <f t="shared" si="15"/>
        <v>-6.4805209157848039E-3</v>
      </c>
      <c r="AU22" s="84">
        <f t="shared" si="16"/>
        <v>133.33835717678153</v>
      </c>
      <c r="AV22" s="85">
        <f t="shared" si="17"/>
        <v>0.10959830891884667</v>
      </c>
      <c r="AW22" s="105">
        <f t="shared" si="18"/>
        <v>-152.84272485263682</v>
      </c>
      <c r="AX22" s="85">
        <f t="shared" si="19"/>
        <v>-0.1642713204720514</v>
      </c>
      <c r="AY22" s="84">
        <f t="shared" si="20"/>
        <v>-21.93065605026527</v>
      </c>
      <c r="AZ22" s="85">
        <f t="shared" si="21"/>
        <v>-1.8087995434549031E-2</v>
      </c>
      <c r="BA22" s="105">
        <f t="shared" si="22"/>
        <v>-296.1149743411778</v>
      </c>
      <c r="BB22" s="85">
        <f t="shared" si="23"/>
        <v>-0.3156007071412108</v>
      </c>
      <c r="BC22" s="84">
        <f t="shared" si="24"/>
        <v>-63.808009416230789</v>
      </c>
      <c r="BD22" s="85">
        <f t="shared" si="25"/>
        <v>-5.6141972241940084E-2</v>
      </c>
      <c r="BE22" s="105">
        <f t="shared" si="26"/>
        <v>-300.24203180456254</v>
      </c>
      <c r="BF22" s="85">
        <f t="shared" si="27"/>
        <v>-0.33356025816757845</v>
      </c>
    </row>
    <row r="23" spans="1:62" ht="16.5" customHeight="1">
      <c r="B23" s="63"/>
      <c r="C23" s="64" t="s">
        <v>36</v>
      </c>
      <c r="D23" s="66"/>
      <c r="E23" s="78" t="s">
        <v>35</v>
      </c>
      <c r="F23" s="79" t="s">
        <v>36</v>
      </c>
      <c r="G23" s="102">
        <f>VLOOKUP($E23,'DTOC Backsheet'!$D$9:$Q$185,'DTOC Performance (Quarterly)'!G$10,0)</f>
        <v>47228</v>
      </c>
      <c r="H23" s="103">
        <f>VLOOKUP($E23,'Population 18+ (2014)'!$D$11:$H$187,H$10,0)</f>
        <v>4456290</v>
      </c>
      <c r="I23" s="104">
        <f t="shared" si="0"/>
        <v>1059.8053537808357</v>
      </c>
      <c r="J23" s="102">
        <f>VLOOKUP($E23,'DTOC Backsheet'!$D$9:$Q$185,'DTOC Performance (Quarterly)'!J$10,0)</f>
        <v>59474</v>
      </c>
      <c r="K23" s="103">
        <f>VLOOKUP($E23,'Population 18+ (2014)'!$D$11:$H$187,K$10,0)</f>
        <v>4456290</v>
      </c>
      <c r="L23" s="104">
        <f t="shared" si="1"/>
        <v>1334.6079361980483</v>
      </c>
      <c r="M23" s="102">
        <f>VLOOKUP($E23,'DTOC Backsheet'!$D$9:$Q$185,'DTOC Performance (Quarterly)'!M$10,0)</f>
        <v>62179</v>
      </c>
      <c r="N23" s="103">
        <f>VLOOKUP($E23,'Population 18+ (2014)'!$D$11:$H$187,N$10,0)</f>
        <v>4456290</v>
      </c>
      <c r="O23" s="104">
        <f t="shared" si="2"/>
        <v>1395.3086536109633</v>
      </c>
      <c r="P23" s="102">
        <f>VLOOKUP($E23,'DTOC Backsheet'!$D$9:$Q$185,'DTOC Performance (Quarterly)'!P$10,0)</f>
        <v>63131</v>
      </c>
      <c r="Q23" s="103">
        <f>VLOOKUP($E23,'Population 18+ (2014)'!$D$11:$H$187,Q$10,0)</f>
        <v>4490197.125</v>
      </c>
      <c r="R23" s="104">
        <f t="shared" si="3"/>
        <v>1405.9739081054263</v>
      </c>
      <c r="S23" s="102">
        <f>VLOOKUP($E23,'DTOC Backsheet'!$D$196:$Q$372,'DTOC Performance (Quarterly)'!S$10,0)</f>
        <v>46736.853392785975</v>
      </c>
      <c r="T23" s="103">
        <f>VLOOKUP($E23,'Population 18+ (2014)'!$D$11:$H$187,T$10,0)</f>
        <v>4490197.125</v>
      </c>
      <c r="U23" s="104">
        <f t="shared" si="4"/>
        <v>1040.8641779348602</v>
      </c>
      <c r="V23" s="102">
        <f>VLOOKUP($E23,'DTOC Backsheet'!$D$196:$Q$372,'DTOC Performance (Quarterly)'!V$10,0)</f>
        <v>44453.177392785976</v>
      </c>
      <c r="W23" s="103">
        <f>VLOOKUP($E23,'Population 18+ (2014)'!$D$11:$H$187,W$10,0)</f>
        <v>4490197.125</v>
      </c>
      <c r="X23" s="104">
        <f t="shared" si="5"/>
        <v>990.00502996371176</v>
      </c>
      <c r="Y23" s="102">
        <f>VLOOKUP($E23,'DTOC Backsheet'!$D$196:$Q$372,'DTOC Performance (Quarterly)'!Y$10,0)</f>
        <v>42046.43339278597</v>
      </c>
      <c r="Z23" s="103">
        <f>VLOOKUP($E23,'Population 18+ (2014)'!$D$11:$H$187,Z$10,0)</f>
        <v>4490197.125</v>
      </c>
      <c r="AA23" s="104">
        <f t="shared" si="6"/>
        <v>936.40506691086455</v>
      </c>
      <c r="AB23" s="102">
        <f>VLOOKUP($E23,'DTOC Backsheet'!$D$196:$Q$372,'DTOC Performance (Quarterly)'!AB$10,0)</f>
        <v>42806.84699278597</v>
      </c>
      <c r="AC23" s="103">
        <f>VLOOKUP($E23,'Population 18+ (2014)'!$D$11:$H$187,AC$10,0)</f>
        <v>4520538.7079999996</v>
      </c>
      <c r="AD23" s="104">
        <f t="shared" si="7"/>
        <v>946.94127753027908</v>
      </c>
      <c r="AE23" s="102">
        <f>VLOOKUP($E23,'DTOC Backsheet'!$D$9:$Q$185,'DTOC Performance (Quarterly)'!AE$10,0)</f>
        <v>62830</v>
      </c>
      <c r="AF23" s="103">
        <f>VLOOKUP($E23,'Population 18+ (2014)'!$D$11:$H$187,AF$10,0)</f>
        <v>4490197.125</v>
      </c>
      <c r="AG23" s="104">
        <f t="shared" si="8"/>
        <v>1399.2704162180853</v>
      </c>
      <c r="AH23" s="102">
        <f>VLOOKUP($E23,'DTOC Backsheet'!$D$9:$Q$185,'DTOC Performance (Quarterly)'!AH$10,0)</f>
        <v>58671</v>
      </c>
      <c r="AI23" s="103">
        <f>VLOOKUP($E23,'Population 18+ (2014)'!$D$11:$H$187,AI$10,0)</f>
        <v>4490197.125</v>
      </c>
      <c r="AJ23" s="104">
        <f t="shared" si="9"/>
        <v>1306.6464203395078</v>
      </c>
      <c r="AK23" s="102">
        <f>VLOOKUP($E23,'DTOC Backsheet'!$D$9:$Q$185,'DTOC Performance (Quarterly)'!AK$10,0)</f>
        <v>59214</v>
      </c>
      <c r="AL23" s="103">
        <f>VLOOKUP($E23,'Population 18+ (2014)'!$D$11:$H$187,AL$10,0)</f>
        <v>4490197.125</v>
      </c>
      <c r="AM23" s="104">
        <f t="shared" si="10"/>
        <v>1318.7394306213228</v>
      </c>
      <c r="AN23" s="102">
        <f>VLOOKUP($E23,'DTOC Backsheet'!$D$9:$Q$185,'DTOC Performance (Quarterly)'!AN$10,0)</f>
        <v>57009</v>
      </c>
      <c r="AO23" s="103">
        <f>VLOOKUP($E23,'Population 18+ (2014)'!$D$11:$H$187,AO$10,0)</f>
        <v>4520538.7079999996</v>
      </c>
      <c r="AP23" s="104">
        <f t="shared" si="11"/>
        <v>1261.1107587489771</v>
      </c>
      <c r="AQ23" s="84">
        <f t="shared" si="12"/>
        <v>-339.46506243724957</v>
      </c>
      <c r="AR23" s="85">
        <f t="shared" si="13"/>
        <v>-0.32030887674440811</v>
      </c>
      <c r="AS23" s="105">
        <f t="shared" si="14"/>
        <v>-358.40623828322509</v>
      </c>
      <c r="AT23" s="85">
        <f t="shared" si="15"/>
        <v>-0.34433526091206784</v>
      </c>
      <c r="AU23" s="84">
        <f t="shared" si="16"/>
        <v>27.961515858540452</v>
      </c>
      <c r="AV23" s="85">
        <f t="shared" si="17"/>
        <v>2.0951108636589975E-2</v>
      </c>
      <c r="AW23" s="105">
        <f t="shared" si="18"/>
        <v>-316.64139037579605</v>
      </c>
      <c r="AX23" s="85">
        <f t="shared" si="19"/>
        <v>-0.31983816323377912</v>
      </c>
      <c r="AY23" s="84">
        <f t="shared" si="20"/>
        <v>76.569222989640593</v>
      </c>
      <c r="AZ23" s="85">
        <f t="shared" si="21"/>
        <v>5.4876190147237089E-2</v>
      </c>
      <c r="BA23" s="105">
        <f t="shared" si="22"/>
        <v>-382.33436371045821</v>
      </c>
      <c r="BB23" s="85">
        <f t="shared" si="23"/>
        <v>-0.40830018676826768</v>
      </c>
      <c r="BC23" s="84">
        <f t="shared" si="24"/>
        <v>144.86314935644918</v>
      </c>
      <c r="BD23" s="85">
        <f t="shared" si="25"/>
        <v>0.10303402397534869</v>
      </c>
      <c r="BE23" s="105">
        <f t="shared" si="26"/>
        <v>-314.16948121869802</v>
      </c>
      <c r="BF23" s="85">
        <f t="shared" si="27"/>
        <v>-0.33177292898043748</v>
      </c>
    </row>
    <row r="24" spans="1:62" ht="16.5" customHeight="1">
      <c r="B24" s="63"/>
      <c r="C24" s="64" t="s">
        <v>38</v>
      </c>
      <c r="D24" s="66"/>
      <c r="E24" s="78" t="s">
        <v>37</v>
      </c>
      <c r="F24" s="79" t="s">
        <v>38</v>
      </c>
      <c r="G24" s="102">
        <f>VLOOKUP($E24,'DTOC Backsheet'!$D$9:$Q$185,'DTOC Performance (Quarterly)'!G$10,0)</f>
        <v>44932</v>
      </c>
      <c r="H24" s="103">
        <f>VLOOKUP($E24,'Population 18+ (2014)'!$D$11:$H$187,H$10,0)</f>
        <v>4730846</v>
      </c>
      <c r="I24" s="104">
        <f t="shared" si="0"/>
        <v>949.76670134686265</v>
      </c>
      <c r="J24" s="102">
        <f>VLOOKUP($E24,'DTOC Backsheet'!$D$9:$Q$185,'DTOC Performance (Quarterly)'!J$10,0)</f>
        <v>50881</v>
      </c>
      <c r="K24" s="103">
        <f>VLOOKUP($E24,'Population 18+ (2014)'!$D$11:$H$187,K$10,0)</f>
        <v>4730846</v>
      </c>
      <c r="L24" s="104">
        <f t="shared" si="1"/>
        <v>1075.5158802463661</v>
      </c>
      <c r="M24" s="102">
        <f>VLOOKUP($E24,'DTOC Backsheet'!$D$9:$Q$185,'DTOC Performance (Quarterly)'!M$10,0)</f>
        <v>52350</v>
      </c>
      <c r="N24" s="103">
        <f>VLOOKUP($E24,'Population 18+ (2014)'!$D$11:$H$187,N$10,0)</f>
        <v>4730846</v>
      </c>
      <c r="O24" s="104">
        <f t="shared" si="2"/>
        <v>1106.5674088735925</v>
      </c>
      <c r="P24" s="102">
        <f>VLOOKUP($E24,'DTOC Backsheet'!$D$9:$Q$185,'DTOC Performance (Quarterly)'!P$10,0)</f>
        <v>46513</v>
      </c>
      <c r="Q24" s="103">
        <f>VLOOKUP($E24,'Population 18+ (2014)'!$D$11:$H$187,Q$10,0)</f>
        <v>4775719.7420000006</v>
      </c>
      <c r="R24" s="104">
        <f t="shared" si="3"/>
        <v>973.94743646579741</v>
      </c>
      <c r="S24" s="102">
        <f>VLOOKUP($E24,'DTOC Backsheet'!$D$196:$Q$372,'DTOC Performance (Quarterly)'!S$10,0)</f>
        <v>44571.279551361229</v>
      </c>
      <c r="T24" s="103">
        <f>VLOOKUP($E24,'Population 18+ (2014)'!$D$11:$H$187,T$10,0)</f>
        <v>4775719.7420000006</v>
      </c>
      <c r="U24" s="104">
        <f t="shared" si="4"/>
        <v>933.28926233630784</v>
      </c>
      <c r="V24" s="102">
        <f>VLOOKUP($E24,'DTOC Backsheet'!$D$196:$Q$372,'DTOC Performance (Quarterly)'!V$10,0)</f>
        <v>44530.600678887298</v>
      </c>
      <c r="W24" s="103">
        <f>VLOOKUP($E24,'Population 18+ (2014)'!$D$11:$H$187,W$10,0)</f>
        <v>4775719.7420000006</v>
      </c>
      <c r="X24" s="104">
        <f t="shared" si="5"/>
        <v>932.43747716733776</v>
      </c>
      <c r="Y24" s="102">
        <f>VLOOKUP($E24,'DTOC Backsheet'!$D$196:$Q$372,'DTOC Performance (Quarterly)'!Y$10,0)</f>
        <v>42011.812595978059</v>
      </c>
      <c r="Z24" s="103">
        <f>VLOOKUP($E24,'Population 18+ (2014)'!$D$11:$H$187,Z$10,0)</f>
        <v>4775719.7420000006</v>
      </c>
      <c r="AA24" s="104">
        <f t="shared" si="6"/>
        <v>879.69593832120768</v>
      </c>
      <c r="AB24" s="102">
        <f>VLOOKUP($E24,'DTOC Backsheet'!$D$196:$Q$372,'DTOC Performance (Quarterly)'!AB$10,0)</f>
        <v>40182.872883889824</v>
      </c>
      <c r="AC24" s="103">
        <f>VLOOKUP($E24,'Population 18+ (2014)'!$D$11:$H$187,AC$10,0)</f>
        <v>4818942.9369999999</v>
      </c>
      <c r="AD24" s="104">
        <f t="shared" si="7"/>
        <v>833.85243214573939</v>
      </c>
      <c r="AE24" s="102">
        <f>VLOOKUP($E24,'DTOC Backsheet'!$D$9:$Q$185,'DTOC Performance (Quarterly)'!AE$10,0)</f>
        <v>40741</v>
      </c>
      <c r="AF24" s="103">
        <f>VLOOKUP($E24,'Population 18+ (2014)'!$D$11:$H$187,AF$10,0)</f>
        <v>4775719.7420000006</v>
      </c>
      <c r="AG24" s="104">
        <f t="shared" si="8"/>
        <v>853.08607290548991</v>
      </c>
      <c r="AH24" s="102">
        <f>VLOOKUP($E24,'DTOC Backsheet'!$D$9:$Q$185,'DTOC Performance (Quarterly)'!AH$10,0)</f>
        <v>47586</v>
      </c>
      <c r="AI24" s="103">
        <f>VLOOKUP($E24,'Population 18+ (2014)'!$D$11:$H$187,AI$10,0)</f>
        <v>4775719.7420000006</v>
      </c>
      <c r="AJ24" s="104">
        <f t="shared" si="9"/>
        <v>996.41525405072639</v>
      </c>
      <c r="AK24" s="102">
        <f>VLOOKUP($E24,'DTOC Backsheet'!$D$9:$Q$185,'DTOC Performance (Quarterly)'!AK$10,0)</f>
        <v>51352</v>
      </c>
      <c r="AL24" s="103">
        <f>VLOOKUP($E24,'Population 18+ (2014)'!$D$11:$H$187,AL$10,0)</f>
        <v>4775719.7420000006</v>
      </c>
      <c r="AM24" s="104">
        <f t="shared" si="10"/>
        <v>1075.2724777458266</v>
      </c>
      <c r="AN24" s="102">
        <f>VLOOKUP($E24,'DTOC Backsheet'!$D$9:$Q$185,'DTOC Performance (Quarterly)'!AN$10,0)</f>
        <v>54009</v>
      </c>
      <c r="AO24" s="103">
        <f>VLOOKUP($E24,'Population 18+ (2014)'!$D$11:$H$187,AO$10,0)</f>
        <v>4818942.9369999999</v>
      </c>
      <c r="AP24" s="104">
        <f t="shared" si="11"/>
        <v>1120.7644644496024</v>
      </c>
      <c r="AQ24" s="84">
        <f t="shared" si="12"/>
        <v>96.680628441372733</v>
      </c>
      <c r="AR24" s="85">
        <f t="shared" si="13"/>
        <v>0.10179408090878538</v>
      </c>
      <c r="AS24" s="105">
        <f t="shared" si="14"/>
        <v>80.203189430817929</v>
      </c>
      <c r="AT24" s="85">
        <f t="shared" si="15"/>
        <v>8.59360464836431E-2</v>
      </c>
      <c r="AU24" s="84">
        <f t="shared" si="16"/>
        <v>79.100626195639734</v>
      </c>
      <c r="AV24" s="85">
        <f t="shared" si="17"/>
        <v>7.3546683641268346E-2</v>
      </c>
      <c r="AW24" s="105">
        <f t="shared" si="18"/>
        <v>-63.977776883388628</v>
      </c>
      <c r="AX24" s="85">
        <f t="shared" si="19"/>
        <v>-6.8613476452863559E-2</v>
      </c>
      <c r="AY24" s="84">
        <f t="shared" si="20"/>
        <v>31.294931127765949</v>
      </c>
      <c r="AZ24" s="85">
        <f t="shared" si="21"/>
        <v>2.8281088776708124E-2</v>
      </c>
      <c r="BA24" s="105">
        <f t="shared" si="22"/>
        <v>-195.57653942461889</v>
      </c>
      <c r="BB24" s="85">
        <f t="shared" si="23"/>
        <v>-0.22232288556185997</v>
      </c>
      <c r="BC24" s="84">
        <f t="shared" si="24"/>
        <v>-146.81702798380502</v>
      </c>
      <c r="BD24" s="85">
        <f t="shared" si="25"/>
        <v>-0.15074430352891111</v>
      </c>
      <c r="BE24" s="105">
        <f t="shared" si="26"/>
        <v>-286.91203230386304</v>
      </c>
      <c r="BF24" s="85">
        <f t="shared" si="27"/>
        <v>-0.34408010487605922</v>
      </c>
    </row>
    <row r="25" spans="1:62" ht="16.5" customHeight="1">
      <c r="B25" s="63"/>
      <c r="C25" s="64" t="s">
        <v>40</v>
      </c>
      <c r="D25" s="66"/>
      <c r="E25" s="78" t="s">
        <v>39</v>
      </c>
      <c r="F25" s="79" t="s">
        <v>40</v>
      </c>
      <c r="G25" s="102">
        <f>VLOOKUP($E25,'DTOC Backsheet'!$D$9:$Q$185,'DTOC Performance (Quarterly)'!G$10,0)</f>
        <v>35747</v>
      </c>
      <c r="H25" s="103">
        <f>VLOOKUP($E25,'Population 18+ (2014)'!$D$11:$H$187,H$10,0)</f>
        <v>6618717</v>
      </c>
      <c r="I25" s="104">
        <f t="shared" si="0"/>
        <v>540.08956720766275</v>
      </c>
      <c r="J25" s="102">
        <f>VLOOKUP($E25,'DTOC Backsheet'!$D$9:$Q$185,'DTOC Performance (Quarterly)'!J$10,0)</f>
        <v>38299</v>
      </c>
      <c r="K25" s="103">
        <f>VLOOKUP($E25,'Population 18+ (2014)'!$D$11:$H$187,K$10,0)</f>
        <v>6618717</v>
      </c>
      <c r="L25" s="104">
        <f t="shared" si="1"/>
        <v>578.64688881546078</v>
      </c>
      <c r="M25" s="102">
        <f>VLOOKUP($E25,'DTOC Backsheet'!$D$9:$Q$185,'DTOC Performance (Quarterly)'!M$10,0)</f>
        <v>40559</v>
      </c>
      <c r="N25" s="103">
        <f>VLOOKUP($E25,'Population 18+ (2014)'!$D$11:$H$187,N$10,0)</f>
        <v>6618717</v>
      </c>
      <c r="O25" s="104">
        <f t="shared" si="2"/>
        <v>612.79247926750759</v>
      </c>
      <c r="P25" s="102">
        <f>VLOOKUP($E25,'DTOC Backsheet'!$D$9:$Q$185,'DTOC Performance (Quarterly)'!P$10,0)</f>
        <v>36572</v>
      </c>
      <c r="Q25" s="103">
        <f>VLOOKUP($E25,'Population 18+ (2014)'!$D$11:$H$187,Q$10,0)</f>
        <v>6746241.0499999998</v>
      </c>
      <c r="R25" s="104">
        <f t="shared" si="3"/>
        <v>542.10929803642284</v>
      </c>
      <c r="S25" s="102">
        <f>VLOOKUP($E25,'DTOC Backsheet'!$D$196:$Q$372,'DTOC Performance (Quarterly)'!S$10,0)</f>
        <v>34025.165553915183</v>
      </c>
      <c r="T25" s="103">
        <f>VLOOKUP($E25,'Population 18+ (2014)'!$D$11:$H$187,T$10,0)</f>
        <v>6746241.0499999998</v>
      </c>
      <c r="U25" s="104">
        <f t="shared" si="4"/>
        <v>504.35739401744598</v>
      </c>
      <c r="V25" s="102">
        <f>VLOOKUP($E25,'DTOC Backsheet'!$D$196:$Q$372,'DTOC Performance (Quarterly)'!V$10,0)</f>
        <v>33456.708933395188</v>
      </c>
      <c r="W25" s="103">
        <f>VLOOKUP($E25,'Population 18+ (2014)'!$D$11:$H$187,W$10,0)</f>
        <v>6746241.0499999998</v>
      </c>
      <c r="X25" s="104">
        <f t="shared" si="5"/>
        <v>495.9311220193531</v>
      </c>
      <c r="Y25" s="102">
        <f>VLOOKUP($E25,'DTOC Backsheet'!$D$196:$Q$372,'DTOC Performance (Quarterly)'!Y$10,0)</f>
        <v>35750.595867999204</v>
      </c>
      <c r="Z25" s="103">
        <f>VLOOKUP($E25,'Population 18+ (2014)'!$D$11:$H$187,Z$10,0)</f>
        <v>6746241.0499999998</v>
      </c>
      <c r="AA25" s="104">
        <f t="shared" si="6"/>
        <v>529.93356749384463</v>
      </c>
      <c r="AB25" s="102">
        <f>VLOOKUP($E25,'DTOC Backsheet'!$D$196:$Q$372,'DTOC Performance (Quarterly)'!AB$10,0)</f>
        <v>36128.318542307221</v>
      </c>
      <c r="AC25" s="103">
        <f>VLOOKUP($E25,'Population 18+ (2014)'!$D$11:$H$187,AC$10,0)</f>
        <v>6850308.9450000003</v>
      </c>
      <c r="AD25" s="104">
        <f t="shared" si="7"/>
        <v>527.39692227570356</v>
      </c>
      <c r="AE25" s="102">
        <f>VLOOKUP($E25,'DTOC Backsheet'!$D$9:$Q$185,'DTOC Performance (Quarterly)'!AE$10,0)</f>
        <v>41983</v>
      </c>
      <c r="AF25" s="103">
        <f>VLOOKUP($E25,'Population 18+ (2014)'!$D$11:$H$187,AF$10,0)</f>
        <v>6746241.0499999998</v>
      </c>
      <c r="AG25" s="104">
        <f t="shared" si="8"/>
        <v>622.31692714270866</v>
      </c>
      <c r="AH25" s="102">
        <f>VLOOKUP($E25,'DTOC Backsheet'!$D$9:$Q$185,'DTOC Performance (Quarterly)'!AH$10,0)</f>
        <v>43863</v>
      </c>
      <c r="AI25" s="103">
        <f>VLOOKUP($E25,'Population 18+ (2014)'!$D$11:$H$187,AI$10,0)</f>
        <v>6746241.0499999998</v>
      </c>
      <c r="AJ25" s="104">
        <f t="shared" si="9"/>
        <v>650.18429781722671</v>
      </c>
      <c r="AK25" s="102">
        <f>VLOOKUP($E25,'DTOC Backsheet'!$D$9:$Q$185,'DTOC Performance (Quarterly)'!AK$10,0)</f>
        <v>45321</v>
      </c>
      <c r="AL25" s="103">
        <f>VLOOKUP($E25,'Population 18+ (2014)'!$D$11:$H$187,AL$10,0)</f>
        <v>6746241.0499999998</v>
      </c>
      <c r="AM25" s="104">
        <f t="shared" si="10"/>
        <v>671.79633315948593</v>
      </c>
      <c r="AN25" s="102">
        <f>VLOOKUP($E25,'DTOC Backsheet'!$D$9:$Q$185,'DTOC Performance (Quarterly)'!AN$10,0)</f>
        <v>43814</v>
      </c>
      <c r="AO25" s="103">
        <f>VLOOKUP($E25,'Population 18+ (2014)'!$D$11:$H$187,AO$10,0)</f>
        <v>6850308.9450000003</v>
      </c>
      <c r="AP25" s="104">
        <f t="shared" si="11"/>
        <v>639.59159144171997</v>
      </c>
      <c r="AQ25" s="84">
        <f t="shared" si="12"/>
        <v>-82.227359935045911</v>
      </c>
      <c r="AR25" s="85">
        <f t="shared" si="13"/>
        <v>-0.15224763618407341</v>
      </c>
      <c r="AS25" s="105">
        <f t="shared" si="14"/>
        <v>-117.95953312526268</v>
      </c>
      <c r="AT25" s="85">
        <f t="shared" si="15"/>
        <v>-0.23388084426731415</v>
      </c>
      <c r="AU25" s="84">
        <f t="shared" si="16"/>
        <v>-71.537409001765923</v>
      </c>
      <c r="AV25" s="85">
        <f t="shared" si="17"/>
        <v>-0.12362878014985799</v>
      </c>
      <c r="AW25" s="105">
        <f t="shared" si="18"/>
        <v>-154.25317579787361</v>
      </c>
      <c r="AX25" s="85">
        <f t="shared" si="19"/>
        <v>-0.31103749885625059</v>
      </c>
      <c r="AY25" s="84">
        <f t="shared" si="20"/>
        <v>-59.003853891978338</v>
      </c>
      <c r="AZ25" s="85">
        <f t="shared" si="21"/>
        <v>-9.6286844059358764E-2</v>
      </c>
      <c r="BA25" s="105">
        <f t="shared" si="22"/>
        <v>-141.86276566564129</v>
      </c>
      <c r="BB25" s="85">
        <f t="shared" si="23"/>
        <v>-0.26769915017185447</v>
      </c>
      <c r="BC25" s="84">
        <f t="shared" si="24"/>
        <v>-97.482293405297128</v>
      </c>
      <c r="BD25" s="85">
        <f t="shared" si="25"/>
        <v>-0.17982036788224864</v>
      </c>
      <c r="BE25" s="105">
        <f t="shared" si="26"/>
        <v>-112.19466916601641</v>
      </c>
      <c r="BF25" s="85">
        <f t="shared" si="27"/>
        <v>-0.21273288566398799</v>
      </c>
    </row>
    <row r="26" spans="1:62" ht="16.5" customHeight="1">
      <c r="B26" s="63"/>
      <c r="C26" s="64" t="s">
        <v>42</v>
      </c>
      <c r="D26" s="66"/>
      <c r="E26" s="78" t="s">
        <v>41</v>
      </c>
      <c r="F26" s="79" t="s">
        <v>42</v>
      </c>
      <c r="G26" s="102">
        <f>VLOOKUP($E26,'DTOC Backsheet'!$D$9:$Q$185,'DTOC Performance (Quarterly)'!G$10,0)</f>
        <v>60590</v>
      </c>
      <c r="H26" s="103">
        <f>VLOOKUP($E26,'Population 18+ (2014)'!$D$11:$H$187,H$10,0)</f>
        <v>6969602</v>
      </c>
      <c r="I26" s="104">
        <f t="shared" si="0"/>
        <v>869.34662840144961</v>
      </c>
      <c r="J26" s="102">
        <f>VLOOKUP($E26,'DTOC Backsheet'!$D$9:$Q$185,'DTOC Performance (Quarterly)'!J$10,0)</f>
        <v>66040</v>
      </c>
      <c r="K26" s="103">
        <f>VLOOKUP($E26,'Population 18+ (2014)'!$D$11:$H$187,K$10,0)</f>
        <v>6969602</v>
      </c>
      <c r="L26" s="104">
        <f t="shared" si="1"/>
        <v>947.54334609063756</v>
      </c>
      <c r="M26" s="102">
        <f>VLOOKUP($E26,'DTOC Backsheet'!$D$9:$Q$185,'DTOC Performance (Quarterly)'!M$10,0)</f>
        <v>70299</v>
      </c>
      <c r="N26" s="103">
        <f>VLOOKUP($E26,'Population 18+ (2014)'!$D$11:$H$187,N$10,0)</f>
        <v>6969602</v>
      </c>
      <c r="O26" s="104">
        <f t="shared" si="2"/>
        <v>1008.651570060959</v>
      </c>
      <c r="P26" s="102">
        <f>VLOOKUP($E26,'DTOC Backsheet'!$D$9:$Q$185,'DTOC Performance (Quarterly)'!P$10,0)</f>
        <v>75367</v>
      </c>
      <c r="Q26" s="103">
        <f>VLOOKUP($E26,'Population 18+ (2014)'!$D$11:$H$187,Q$10,0)</f>
        <v>7032965.9640000006</v>
      </c>
      <c r="R26" s="104">
        <f t="shared" si="3"/>
        <v>1071.6246941302556</v>
      </c>
      <c r="S26" s="102">
        <f>VLOOKUP($E26,'DTOC Backsheet'!$D$196:$Q$372,'DTOC Performance (Quarterly)'!S$10,0)</f>
        <v>51636.535336825102</v>
      </c>
      <c r="T26" s="103">
        <f>VLOOKUP($E26,'Population 18+ (2014)'!$D$11:$H$187,T$10,0)</f>
        <v>7032965.9640000006</v>
      </c>
      <c r="U26" s="104">
        <f t="shared" si="4"/>
        <v>734.207098415372</v>
      </c>
      <c r="V26" s="102">
        <f>VLOOKUP($E26,'DTOC Backsheet'!$D$196:$Q$372,'DTOC Performance (Quarterly)'!V$10,0)</f>
        <v>52358.953967265632</v>
      </c>
      <c r="W26" s="103">
        <f>VLOOKUP($E26,'Population 18+ (2014)'!$D$11:$H$187,W$10,0)</f>
        <v>7032965.9640000006</v>
      </c>
      <c r="X26" s="104">
        <f t="shared" si="5"/>
        <v>744.47898987821156</v>
      </c>
      <c r="Y26" s="102">
        <f>VLOOKUP($E26,'DTOC Backsheet'!$D$196:$Q$372,'DTOC Performance (Quarterly)'!Y$10,0)</f>
        <v>51956.214446248647</v>
      </c>
      <c r="Z26" s="103">
        <f>VLOOKUP($E26,'Population 18+ (2014)'!$D$11:$H$187,Z$10,0)</f>
        <v>7032965.9640000006</v>
      </c>
      <c r="AA26" s="104">
        <f t="shared" si="6"/>
        <v>738.75253644336624</v>
      </c>
      <c r="AB26" s="102">
        <f>VLOOKUP($E26,'DTOC Backsheet'!$D$196:$Q$372,'DTOC Performance (Quarterly)'!AB$10,0)</f>
        <v>51711.020449074116</v>
      </c>
      <c r="AC26" s="103">
        <f>VLOOKUP($E26,'Population 18+ (2014)'!$D$11:$H$187,AC$10,0)</f>
        <v>7094021.0559999989</v>
      </c>
      <c r="AD26" s="104">
        <f t="shared" si="7"/>
        <v>728.93807391983762</v>
      </c>
      <c r="AE26" s="102">
        <f>VLOOKUP($E26,'DTOC Backsheet'!$D$9:$Q$185,'DTOC Performance (Quarterly)'!AE$10,0)</f>
        <v>82923</v>
      </c>
      <c r="AF26" s="103">
        <f>VLOOKUP($E26,'Population 18+ (2014)'!$D$11:$H$187,AF$10,0)</f>
        <v>7032965.9640000006</v>
      </c>
      <c r="AG26" s="104">
        <f t="shared" si="8"/>
        <v>1179.0615854599919</v>
      </c>
      <c r="AH26" s="102">
        <f>VLOOKUP($E26,'DTOC Backsheet'!$D$9:$Q$185,'DTOC Performance (Quarterly)'!AH$10,0)</f>
        <v>88356</v>
      </c>
      <c r="AI26" s="103">
        <f>VLOOKUP($E26,'Population 18+ (2014)'!$D$11:$H$187,AI$10,0)</f>
        <v>7032965.9640000006</v>
      </c>
      <c r="AJ26" s="104">
        <f t="shared" si="9"/>
        <v>1256.3120659515819</v>
      </c>
      <c r="AK26" s="102">
        <f>VLOOKUP($E26,'DTOC Backsheet'!$D$9:$Q$185,'DTOC Performance (Quarterly)'!AK$10,0)</f>
        <v>88433</v>
      </c>
      <c r="AL26" s="103">
        <f>VLOOKUP($E26,'Population 18+ (2014)'!$D$11:$H$187,AL$10,0)</f>
        <v>7032965.9640000006</v>
      </c>
      <c r="AM26" s="104">
        <f t="shared" si="10"/>
        <v>1257.4069098679913</v>
      </c>
      <c r="AN26" s="102">
        <f>VLOOKUP($E26,'DTOC Backsheet'!$D$9:$Q$185,'DTOC Performance (Quarterly)'!AN$10,0)</f>
        <v>92756</v>
      </c>
      <c r="AO26" s="103">
        <f>VLOOKUP($E26,'Population 18+ (2014)'!$D$11:$H$187,AO$10,0)</f>
        <v>7094021.0559999989</v>
      </c>
      <c r="AP26" s="104">
        <f t="shared" si="11"/>
        <v>1307.5236071021891</v>
      </c>
      <c r="AQ26" s="84">
        <f t="shared" si="12"/>
        <v>-309.71495705854227</v>
      </c>
      <c r="AR26" s="85">
        <f t="shared" si="13"/>
        <v>-0.35626175674948513</v>
      </c>
      <c r="AS26" s="105">
        <f t="shared" si="14"/>
        <v>-444.85448704461987</v>
      </c>
      <c r="AT26" s="85">
        <f t="shared" si="15"/>
        <v>-0.60589782910672285</v>
      </c>
      <c r="AU26" s="84">
        <f t="shared" si="16"/>
        <v>-308.76871986094432</v>
      </c>
      <c r="AV26" s="85">
        <f t="shared" si="17"/>
        <v>-0.32586236939434848</v>
      </c>
      <c r="AW26" s="105">
        <f t="shared" si="18"/>
        <v>-511.83307607337031</v>
      </c>
      <c r="AX26" s="85">
        <f t="shared" si="19"/>
        <v>-0.68750506465884342</v>
      </c>
      <c r="AY26" s="84">
        <f t="shared" si="20"/>
        <v>-248.75533980703233</v>
      </c>
      <c r="AZ26" s="85">
        <f t="shared" si="21"/>
        <v>-0.24662167510629912</v>
      </c>
      <c r="BA26" s="105">
        <f t="shared" si="22"/>
        <v>-518.65437342462508</v>
      </c>
      <c r="BB26" s="85">
        <f t="shared" si="23"/>
        <v>-0.70206780733589513</v>
      </c>
      <c r="BC26" s="84">
        <f t="shared" si="24"/>
        <v>-235.89891297193344</v>
      </c>
      <c r="BD26" s="85">
        <f t="shared" si="25"/>
        <v>-0.22013202407900093</v>
      </c>
      <c r="BE26" s="105">
        <f t="shared" si="26"/>
        <v>-578.58553318235147</v>
      </c>
      <c r="BF26" s="85">
        <f t="shared" si="27"/>
        <v>-0.79373756685671404</v>
      </c>
    </row>
    <row r="27" spans="1:62" ht="16.5" customHeight="1">
      <c r="B27" s="63"/>
      <c r="C27" s="64" t="s">
        <v>44</v>
      </c>
      <c r="D27" s="66"/>
      <c r="E27" s="78" t="s">
        <v>43</v>
      </c>
      <c r="F27" s="79" t="s">
        <v>44</v>
      </c>
      <c r="G27" s="102">
        <f>VLOOKUP($E27,'DTOC Backsheet'!$D$9:$Q$185,'DTOC Performance (Quarterly)'!G$10,0)</f>
        <v>45226</v>
      </c>
      <c r="H27" s="103">
        <f>VLOOKUP($E27,'Population 18+ (2014)'!$D$11:$H$187,H$10,0)</f>
        <v>4346897</v>
      </c>
      <c r="I27" s="104">
        <f t="shared" si="0"/>
        <v>1040.4203274197664</v>
      </c>
      <c r="J27" s="102">
        <f>VLOOKUP($E27,'DTOC Backsheet'!$D$9:$Q$185,'DTOC Performance (Quarterly)'!J$10,0)</f>
        <v>51574</v>
      </c>
      <c r="K27" s="103">
        <f>VLOOKUP($E27,'Population 18+ (2014)'!$D$11:$H$187,K$10,0)</f>
        <v>4346897</v>
      </c>
      <c r="L27" s="104">
        <f t="shared" si="1"/>
        <v>1186.4555336829928</v>
      </c>
      <c r="M27" s="102">
        <f>VLOOKUP($E27,'DTOC Backsheet'!$D$9:$Q$185,'DTOC Performance (Quarterly)'!M$10,0)</f>
        <v>57812</v>
      </c>
      <c r="N27" s="103">
        <f>VLOOKUP($E27,'Population 18+ (2014)'!$D$11:$H$187,N$10,0)</f>
        <v>4346897</v>
      </c>
      <c r="O27" s="104">
        <f t="shared" si="2"/>
        <v>1329.960199194966</v>
      </c>
      <c r="P27" s="102">
        <f>VLOOKUP($E27,'DTOC Backsheet'!$D$9:$Q$185,'DTOC Performance (Quarterly)'!P$10,0)</f>
        <v>59552</v>
      </c>
      <c r="Q27" s="103">
        <f>VLOOKUP($E27,'Population 18+ (2014)'!$D$11:$H$187,Q$10,0)</f>
        <v>4382819.0420000004</v>
      </c>
      <c r="R27" s="104">
        <f t="shared" si="3"/>
        <v>1358.7601821868693</v>
      </c>
      <c r="S27" s="102">
        <f>VLOOKUP($E27,'DTOC Backsheet'!$D$196:$Q$372,'DTOC Performance (Quarterly)'!S$10,0)</f>
        <v>38374.858800000002</v>
      </c>
      <c r="T27" s="103">
        <f>VLOOKUP($E27,'Population 18+ (2014)'!$D$11:$H$187,T$10,0)</f>
        <v>4382819.0420000004</v>
      </c>
      <c r="U27" s="104">
        <f t="shared" si="4"/>
        <v>875.574794036865</v>
      </c>
      <c r="V27" s="102">
        <f>VLOOKUP($E27,'DTOC Backsheet'!$D$196:$Q$372,'DTOC Performance (Quarterly)'!V$10,0)</f>
        <v>37470.554199999999</v>
      </c>
      <c r="W27" s="103">
        <f>VLOOKUP($E27,'Population 18+ (2014)'!$D$11:$H$187,W$10,0)</f>
        <v>4382819.0420000004</v>
      </c>
      <c r="X27" s="104">
        <f t="shared" si="5"/>
        <v>854.94185000394543</v>
      </c>
      <c r="Y27" s="102">
        <f>VLOOKUP($E27,'DTOC Backsheet'!$D$196:$Q$372,'DTOC Performance (Quarterly)'!Y$10,0)</f>
        <v>39937.362000000001</v>
      </c>
      <c r="Z27" s="103">
        <f>VLOOKUP($E27,'Population 18+ (2014)'!$D$11:$H$187,Z$10,0)</f>
        <v>4382819.0420000004</v>
      </c>
      <c r="AA27" s="104">
        <f t="shared" si="6"/>
        <v>911.22543772136873</v>
      </c>
      <c r="AB27" s="102">
        <f>VLOOKUP($E27,'DTOC Backsheet'!$D$196:$Q$372,'DTOC Performance (Quarterly)'!AB$10,0)</f>
        <v>40352.987099999998</v>
      </c>
      <c r="AC27" s="103">
        <f>VLOOKUP($E27,'Population 18+ (2014)'!$D$11:$H$187,AC$10,0)</f>
        <v>4418543.7359999996</v>
      </c>
      <c r="AD27" s="104">
        <f t="shared" si="7"/>
        <v>913.26440363653796</v>
      </c>
      <c r="AE27" s="102">
        <f>VLOOKUP($E27,'DTOC Backsheet'!$D$9:$Q$185,'DTOC Performance (Quarterly)'!AE$10,0)</f>
        <v>54676</v>
      </c>
      <c r="AF27" s="103">
        <f>VLOOKUP($E27,'Population 18+ (2014)'!$D$11:$H$187,AF$10,0)</f>
        <v>4382819.0420000004</v>
      </c>
      <c r="AG27" s="104">
        <f t="shared" si="8"/>
        <v>1247.5075853245778</v>
      </c>
      <c r="AH27" s="102">
        <f>VLOOKUP($E27,'DTOC Backsheet'!$D$9:$Q$185,'DTOC Performance (Quarterly)'!AH$10,0)</f>
        <v>63179</v>
      </c>
      <c r="AI27" s="103">
        <f>VLOOKUP($E27,'Population 18+ (2014)'!$D$11:$H$187,AI$10,0)</f>
        <v>4382819.0420000004</v>
      </c>
      <c r="AJ27" s="104">
        <f t="shared" si="9"/>
        <v>1441.5151388766826</v>
      </c>
      <c r="AK27" s="102">
        <f>VLOOKUP($E27,'DTOC Backsheet'!$D$9:$Q$185,'DTOC Performance (Quarterly)'!AK$10,0)</f>
        <v>68569</v>
      </c>
      <c r="AL27" s="103">
        <f>VLOOKUP($E27,'Population 18+ (2014)'!$D$11:$H$187,AL$10,0)</f>
        <v>4382819.0420000004</v>
      </c>
      <c r="AM27" s="104">
        <f t="shared" si="10"/>
        <v>1564.4953474672798</v>
      </c>
      <c r="AN27" s="102">
        <f>VLOOKUP($E27,'DTOC Backsheet'!$D$9:$Q$185,'DTOC Performance (Quarterly)'!AN$10,0)</f>
        <v>71476</v>
      </c>
      <c r="AO27" s="103">
        <f>VLOOKUP($E27,'Population 18+ (2014)'!$D$11:$H$187,AO$10,0)</f>
        <v>4418543.7359999996</v>
      </c>
      <c r="AP27" s="104">
        <f t="shared" si="11"/>
        <v>1617.6370376884734</v>
      </c>
      <c r="AQ27" s="84">
        <f t="shared" si="12"/>
        <v>-207.08725790481139</v>
      </c>
      <c r="AR27" s="85">
        <f t="shared" si="13"/>
        <v>-0.19904191839310373</v>
      </c>
      <c r="AS27" s="105">
        <f t="shared" si="14"/>
        <v>-371.9327912877128</v>
      </c>
      <c r="AT27" s="85">
        <f t="shared" si="15"/>
        <v>-0.4247870014312598</v>
      </c>
      <c r="AU27" s="84">
        <f t="shared" si="16"/>
        <v>-255.05960519368978</v>
      </c>
      <c r="AV27" s="85">
        <f t="shared" si="17"/>
        <v>-0.21497611832272742</v>
      </c>
      <c r="AW27" s="105">
        <f t="shared" si="18"/>
        <v>-586.57328887273718</v>
      </c>
      <c r="AX27" s="85">
        <f t="shared" si="19"/>
        <v>-0.68609729289779209</v>
      </c>
      <c r="AY27" s="84">
        <f t="shared" si="20"/>
        <v>-234.53514827231379</v>
      </c>
      <c r="AZ27" s="85">
        <f t="shared" si="21"/>
        <v>-0.17634749401845223</v>
      </c>
      <c r="BA27" s="105">
        <f t="shared" si="22"/>
        <v>-653.26990974591104</v>
      </c>
      <c r="BB27" s="85">
        <f t="shared" si="23"/>
        <v>-0.71691360085325628</v>
      </c>
      <c r="BC27" s="84">
        <f t="shared" si="24"/>
        <v>-258.87685550160404</v>
      </c>
      <c r="BD27" s="85">
        <f t="shared" si="25"/>
        <v>-0.1905243168702164</v>
      </c>
      <c r="BE27" s="105">
        <f t="shared" si="26"/>
        <v>-704.37263405193539</v>
      </c>
      <c r="BF27" s="85">
        <f t="shared" si="27"/>
        <v>-0.77126912123935409</v>
      </c>
    </row>
    <row r="28" spans="1:62" ht="16.5" customHeight="1">
      <c r="B28" s="63" t="s">
        <v>20</v>
      </c>
      <c r="C28" s="64"/>
      <c r="D28" s="66" t="s">
        <v>46</v>
      </c>
      <c r="E28" s="78" t="s">
        <v>45</v>
      </c>
      <c r="F28" s="79" t="s">
        <v>46</v>
      </c>
      <c r="G28" s="102">
        <f>VLOOKUP($E28,'DTOC Backsheet'!$D$9:$Q$185,'DTOC Performance (Quarterly)'!G$10,0)</f>
        <v>34596</v>
      </c>
      <c r="H28" s="103">
        <f>VLOOKUP($E28,'Population 18+ (2014)'!$D$11:$H$187,H$10,0)</f>
        <v>4219056</v>
      </c>
      <c r="I28" s="104">
        <f t="shared" si="0"/>
        <v>819.99385644561244</v>
      </c>
      <c r="J28" s="102">
        <f>VLOOKUP($E28,'DTOC Backsheet'!$D$9:$Q$185,'DTOC Performance (Quarterly)'!J$10,0)</f>
        <v>36407</v>
      </c>
      <c r="K28" s="103">
        <f>VLOOKUP($E28,'Population 18+ (2014)'!$D$11:$H$187,K$10,0)</f>
        <v>4219056</v>
      </c>
      <c r="L28" s="104">
        <f t="shared" si="1"/>
        <v>862.91815041089762</v>
      </c>
      <c r="M28" s="102">
        <f>VLOOKUP($E28,'DTOC Backsheet'!$D$9:$Q$185,'DTOC Performance (Quarterly)'!M$10,0)</f>
        <v>35631</v>
      </c>
      <c r="N28" s="103">
        <f>VLOOKUP($E28,'Population 18+ (2014)'!$D$11:$H$187,N$10,0)</f>
        <v>4219056</v>
      </c>
      <c r="O28" s="104">
        <f t="shared" si="2"/>
        <v>844.52541042356404</v>
      </c>
      <c r="P28" s="102">
        <f>VLOOKUP($E28,'DTOC Backsheet'!$D$9:$Q$185,'DTOC Performance (Quarterly)'!P$10,0)</f>
        <v>38211</v>
      </c>
      <c r="Q28" s="103">
        <f>VLOOKUP($E28,'Population 18+ (2014)'!$D$11:$H$187,Q$10,0)</f>
        <v>4245137.7810000004</v>
      </c>
      <c r="R28" s="104">
        <f t="shared" si="3"/>
        <v>900.11212759739635</v>
      </c>
      <c r="S28" s="102">
        <f>VLOOKUP($E28,'DTOC Backsheet'!$D$196:$Q$372,'DTOC Performance (Quarterly)'!S$10,0)</f>
        <v>34029.9588</v>
      </c>
      <c r="T28" s="103">
        <f>VLOOKUP($E28,'Population 18+ (2014)'!$D$11:$H$187,T$10,0)</f>
        <v>4245137.7810000004</v>
      </c>
      <c r="U28" s="104">
        <f t="shared" si="4"/>
        <v>801.62200982752972</v>
      </c>
      <c r="V28" s="102">
        <f>VLOOKUP($E28,'DTOC Backsheet'!$D$196:$Q$372,'DTOC Performance (Quarterly)'!V$10,0)</f>
        <v>32730.543540200375</v>
      </c>
      <c r="W28" s="103">
        <f>VLOOKUP($E28,'Population 18+ (2014)'!$D$11:$H$187,W$10,0)</f>
        <v>4245137.7810000004</v>
      </c>
      <c r="X28" s="104">
        <f t="shared" si="5"/>
        <v>771.01251428617343</v>
      </c>
      <c r="Y28" s="102">
        <f>VLOOKUP($E28,'DTOC Backsheet'!$D$196:$Q$372,'DTOC Performance (Quarterly)'!Y$10,0)</f>
        <v>31958.564514276768</v>
      </c>
      <c r="Z28" s="103">
        <f>VLOOKUP($E28,'Population 18+ (2014)'!$D$11:$H$187,Z$10,0)</f>
        <v>4245137.7810000004</v>
      </c>
      <c r="AA28" s="104">
        <f t="shared" si="6"/>
        <v>752.82749731502213</v>
      </c>
      <c r="AB28" s="102">
        <f>VLOOKUP($E28,'DTOC Backsheet'!$D$196:$Q$372,'DTOC Performance (Quarterly)'!AB$10,0)</f>
        <v>30616.446014276771</v>
      </c>
      <c r="AC28" s="103">
        <f>VLOOKUP($E28,'Population 18+ (2014)'!$D$11:$H$187,AC$10,0)</f>
        <v>4268720.53</v>
      </c>
      <c r="AD28" s="104">
        <f t="shared" si="7"/>
        <v>717.2276985365628</v>
      </c>
      <c r="AE28" s="102">
        <f>VLOOKUP($E28,'DTOC Backsheet'!$D$9:$Q$185,'DTOC Performance (Quarterly)'!AE$10,0)</f>
        <v>37667</v>
      </c>
      <c r="AF28" s="103">
        <f>VLOOKUP($E28,'Population 18+ (2014)'!$D$11:$H$187,AF$10,0)</f>
        <v>4245137.7810000004</v>
      </c>
      <c r="AG28" s="104">
        <f t="shared" si="8"/>
        <v>887.29746696530128</v>
      </c>
      <c r="AH28" s="102">
        <f>VLOOKUP($E28,'DTOC Backsheet'!$D$9:$Q$185,'DTOC Performance (Quarterly)'!AH$10,0)</f>
        <v>37441</v>
      </c>
      <c r="AI28" s="103">
        <f>VLOOKUP($E28,'Population 18+ (2014)'!$D$11:$H$187,AI$10,0)</f>
        <v>4245137.7810000004</v>
      </c>
      <c r="AJ28" s="104">
        <f t="shared" si="9"/>
        <v>881.97372927623223</v>
      </c>
      <c r="AK28" s="102">
        <f>VLOOKUP($E28,'DTOC Backsheet'!$D$9:$Q$185,'DTOC Performance (Quarterly)'!AK$10,0)</f>
        <v>33997</v>
      </c>
      <c r="AL28" s="103">
        <f>VLOOKUP($E28,'Population 18+ (2014)'!$D$11:$H$187,AL$10,0)</f>
        <v>4245137.7810000004</v>
      </c>
      <c r="AM28" s="104">
        <f t="shared" si="10"/>
        <v>800.84562042157177</v>
      </c>
      <c r="AN28" s="102">
        <f>VLOOKUP($E28,'DTOC Backsheet'!$D$9:$Q$185,'DTOC Performance (Quarterly)'!AN$10,0)</f>
        <v>37541</v>
      </c>
      <c r="AO28" s="103">
        <f>VLOOKUP($E28,'Population 18+ (2014)'!$D$11:$H$187,AO$10,0)</f>
        <v>4268720.53</v>
      </c>
      <c r="AP28" s="104">
        <f t="shared" si="11"/>
        <v>879.44384590574259</v>
      </c>
      <c r="AQ28" s="84">
        <f t="shared" si="12"/>
        <v>-67.303610519688846</v>
      </c>
      <c r="AR28" s="85">
        <f t="shared" si="13"/>
        <v>-8.2078188745738342E-2</v>
      </c>
      <c r="AS28" s="105">
        <f t="shared" si="14"/>
        <v>-85.675457137771559</v>
      </c>
      <c r="AT28" s="85">
        <f t="shared" si="15"/>
        <v>-0.10687762572313199</v>
      </c>
      <c r="AU28" s="84">
        <f t="shared" si="16"/>
        <v>-19.05557886533461</v>
      </c>
      <c r="AV28" s="85">
        <f t="shared" si="17"/>
        <v>-2.2082718802775063E-2</v>
      </c>
      <c r="AW28" s="105">
        <f t="shared" si="18"/>
        <v>-110.96121499005881</v>
      </c>
      <c r="AX28" s="85">
        <f t="shared" si="19"/>
        <v>-0.14391623084456681</v>
      </c>
      <c r="AY28" s="84">
        <f t="shared" si="20"/>
        <v>43.679790001992274</v>
      </c>
      <c r="AZ28" s="85">
        <f t="shared" si="21"/>
        <v>5.1721108048229207E-2</v>
      </c>
      <c r="BA28" s="105">
        <f t="shared" si="22"/>
        <v>-48.018123106549638</v>
      </c>
      <c r="BB28" s="85">
        <f t="shared" si="23"/>
        <v>-6.3783699822080708E-2</v>
      </c>
      <c r="BC28" s="84">
        <f t="shared" si="24"/>
        <v>20.66828169165376</v>
      </c>
      <c r="BD28" s="85">
        <f t="shared" si="25"/>
        <v>2.2961896699272451E-2</v>
      </c>
      <c r="BE28" s="105">
        <f t="shared" si="26"/>
        <v>-162.21614736917979</v>
      </c>
      <c r="BF28" s="85">
        <f t="shared" si="27"/>
        <v>-0.2261710579501697</v>
      </c>
    </row>
    <row r="29" spans="1:62" ht="16.5" customHeight="1">
      <c r="B29" s="63" t="s">
        <v>20</v>
      </c>
      <c r="C29" s="64"/>
      <c r="D29" s="66" t="s">
        <v>48</v>
      </c>
      <c r="E29" s="78" t="s">
        <v>47</v>
      </c>
      <c r="F29" s="79" t="s">
        <v>48</v>
      </c>
      <c r="G29" s="102">
        <f>VLOOKUP($E29,'DTOC Backsheet'!$D$9:$Q$185,'DTOC Performance (Quarterly)'!G$10,0)</f>
        <v>25486</v>
      </c>
      <c r="H29" s="103">
        <f>VLOOKUP($E29,'Population 18+ (2014)'!$D$11:$H$187,H$10,0)</f>
        <v>3276794</v>
      </c>
      <c r="I29" s="104">
        <f t="shared" si="0"/>
        <v>777.77242023758583</v>
      </c>
      <c r="J29" s="102">
        <f>VLOOKUP($E29,'DTOC Backsheet'!$D$9:$Q$185,'DTOC Performance (Quarterly)'!J$10,0)</f>
        <v>29062</v>
      </c>
      <c r="K29" s="103">
        <f>VLOOKUP($E29,'Population 18+ (2014)'!$D$11:$H$187,K$10,0)</f>
        <v>3276794</v>
      </c>
      <c r="L29" s="104">
        <f t="shared" si="1"/>
        <v>886.9034794375234</v>
      </c>
      <c r="M29" s="102">
        <f>VLOOKUP($E29,'DTOC Backsheet'!$D$9:$Q$185,'DTOC Performance (Quarterly)'!M$10,0)</f>
        <v>27908</v>
      </c>
      <c r="N29" s="103">
        <f>VLOOKUP($E29,'Population 18+ (2014)'!$D$11:$H$187,N$10,0)</f>
        <v>3276794</v>
      </c>
      <c r="O29" s="104">
        <f t="shared" si="2"/>
        <v>851.68612979638021</v>
      </c>
      <c r="P29" s="102">
        <f>VLOOKUP($E29,'DTOC Backsheet'!$D$9:$Q$185,'DTOC Performance (Quarterly)'!P$10,0)</f>
        <v>32150</v>
      </c>
      <c r="Q29" s="103">
        <f>VLOOKUP($E29,'Population 18+ (2014)'!$D$11:$H$187,Q$10,0)</f>
        <v>3296893.6270000003</v>
      </c>
      <c r="R29" s="104">
        <f t="shared" si="3"/>
        <v>975.16036722285173</v>
      </c>
      <c r="S29" s="102">
        <f>VLOOKUP($E29,'DTOC Backsheet'!$D$196:$Q$372,'DTOC Performance (Quarterly)'!S$10,0)</f>
        <v>22301.052620757575</v>
      </c>
      <c r="T29" s="103">
        <f>VLOOKUP($E29,'Population 18+ (2014)'!$D$11:$H$187,T$10,0)</f>
        <v>3296893.6270000003</v>
      </c>
      <c r="U29" s="104">
        <f t="shared" si="4"/>
        <v>676.42621036124717</v>
      </c>
      <c r="V29" s="102">
        <f>VLOOKUP($E29,'DTOC Backsheet'!$D$196:$Q$372,'DTOC Performance (Quarterly)'!V$10,0)</f>
        <v>23666.784986410214</v>
      </c>
      <c r="W29" s="103">
        <f>VLOOKUP($E29,'Population 18+ (2014)'!$D$11:$H$187,W$10,0)</f>
        <v>3296893.6270000003</v>
      </c>
      <c r="X29" s="104">
        <f t="shared" si="5"/>
        <v>717.85103385169703</v>
      </c>
      <c r="Y29" s="102">
        <f>VLOOKUP($E29,'DTOC Backsheet'!$D$196:$Q$372,'DTOC Performance (Quarterly)'!Y$10,0)</f>
        <v>19801.663898534669</v>
      </c>
      <c r="Z29" s="103">
        <f>VLOOKUP($E29,'Population 18+ (2014)'!$D$11:$H$187,Z$10,0)</f>
        <v>3296893.6270000003</v>
      </c>
      <c r="AA29" s="104">
        <f t="shared" si="6"/>
        <v>600.61579592281669</v>
      </c>
      <c r="AB29" s="102">
        <f>VLOOKUP($E29,'DTOC Backsheet'!$D$196:$Q$372,'DTOC Performance (Quarterly)'!AB$10,0)</f>
        <v>20993.324971801805</v>
      </c>
      <c r="AC29" s="103">
        <f>VLOOKUP($E29,'Population 18+ (2014)'!$D$11:$H$187,AC$10,0)</f>
        <v>3314046.7029999997</v>
      </c>
      <c r="AD29" s="104">
        <f t="shared" si="7"/>
        <v>633.4649705689983</v>
      </c>
      <c r="AE29" s="102">
        <f>VLOOKUP($E29,'DTOC Backsheet'!$D$9:$Q$185,'DTOC Performance (Quarterly)'!AE$10,0)</f>
        <v>30010</v>
      </c>
      <c r="AF29" s="103">
        <f>VLOOKUP($E29,'Population 18+ (2014)'!$D$11:$H$187,AF$10,0)</f>
        <v>3296893.6270000003</v>
      </c>
      <c r="AG29" s="104">
        <f t="shared" si="8"/>
        <v>910.25078134860905</v>
      </c>
      <c r="AH29" s="102">
        <f>VLOOKUP($E29,'DTOC Backsheet'!$D$9:$Q$185,'DTOC Performance (Quarterly)'!AH$10,0)</f>
        <v>30552</v>
      </c>
      <c r="AI29" s="103">
        <f>VLOOKUP($E29,'Population 18+ (2014)'!$D$11:$H$187,AI$10,0)</f>
        <v>3296893.6270000003</v>
      </c>
      <c r="AJ29" s="104">
        <f t="shared" si="9"/>
        <v>926.69049889245923</v>
      </c>
      <c r="AK29" s="102">
        <f>VLOOKUP($E29,'DTOC Backsheet'!$D$9:$Q$185,'DTOC Performance (Quarterly)'!AK$10,0)</f>
        <v>34836</v>
      </c>
      <c r="AL29" s="103">
        <f>VLOOKUP($E29,'Population 18+ (2014)'!$D$11:$H$187,AL$10,0)</f>
        <v>3296893.6270000003</v>
      </c>
      <c r="AM29" s="104">
        <f t="shared" si="10"/>
        <v>1056.6309969696817</v>
      </c>
      <c r="AN29" s="102">
        <f>VLOOKUP($E29,'DTOC Backsheet'!$D$9:$Q$185,'DTOC Performance (Quarterly)'!AN$10,0)</f>
        <v>40751</v>
      </c>
      <c r="AO29" s="103">
        <f>VLOOKUP($E29,'Population 18+ (2014)'!$D$11:$H$187,AO$10,0)</f>
        <v>3314046.7029999997</v>
      </c>
      <c r="AP29" s="104">
        <f t="shared" si="11"/>
        <v>1229.6447108941059</v>
      </c>
      <c r="AQ29" s="84">
        <f t="shared" si="12"/>
        <v>-132.47836111102322</v>
      </c>
      <c r="AR29" s="85">
        <f t="shared" si="13"/>
        <v>-0.17033049471020728</v>
      </c>
      <c r="AS29" s="105">
        <f t="shared" si="14"/>
        <v>-233.82457098736188</v>
      </c>
      <c r="AT29" s="85">
        <f t="shared" si="15"/>
        <v>-0.34567639072189005</v>
      </c>
      <c r="AU29" s="84">
        <f t="shared" si="16"/>
        <v>-39.78701945493583</v>
      </c>
      <c r="AV29" s="85">
        <f t="shared" si="17"/>
        <v>-4.48605968714531E-2</v>
      </c>
      <c r="AW29" s="105">
        <f t="shared" si="18"/>
        <v>-208.83946504076221</v>
      </c>
      <c r="AX29" s="85">
        <f t="shared" si="19"/>
        <v>-0.29092312359043976</v>
      </c>
      <c r="AY29" s="84">
        <f t="shared" si="20"/>
        <v>-204.94486717330153</v>
      </c>
      <c r="AZ29" s="85">
        <f t="shared" si="21"/>
        <v>-0.24063426654875714</v>
      </c>
      <c r="BA29" s="105">
        <f t="shared" si="22"/>
        <v>-456.01520104686506</v>
      </c>
      <c r="BB29" s="85">
        <f t="shared" si="23"/>
        <v>-0.75924610065611098</v>
      </c>
      <c r="BC29" s="84">
        <f t="shared" si="24"/>
        <v>-254.48434367125412</v>
      </c>
      <c r="BD29" s="85">
        <f t="shared" si="25"/>
        <v>-0.26096665966439675</v>
      </c>
      <c r="BE29" s="105">
        <f t="shared" si="26"/>
        <v>-596.17974032510756</v>
      </c>
      <c r="BF29" s="85">
        <f t="shared" si="27"/>
        <v>-0.9411408176044842</v>
      </c>
    </row>
    <row r="30" spans="1:62" ht="16.5" customHeight="1">
      <c r="B30" s="63" t="s">
        <v>20</v>
      </c>
      <c r="C30" s="64"/>
      <c r="D30" s="66" t="s">
        <v>50</v>
      </c>
      <c r="E30" s="78" t="s">
        <v>49</v>
      </c>
      <c r="F30" s="79" t="s">
        <v>50</v>
      </c>
      <c r="G30" s="102">
        <f>VLOOKUP($E30,'DTOC Backsheet'!$D$9:$Q$185,'DTOC Performance (Quarterly)'!G$10,0)</f>
        <v>16831</v>
      </c>
      <c r="H30" s="103">
        <f>VLOOKUP($E30,'Population 18+ (2014)'!$D$11:$H$187,H$10,0)</f>
        <v>2498294</v>
      </c>
      <c r="I30" s="104">
        <f t="shared" si="0"/>
        <v>673.69973269759282</v>
      </c>
      <c r="J30" s="102">
        <f>VLOOKUP($E30,'DTOC Backsheet'!$D$9:$Q$185,'DTOC Performance (Quarterly)'!J$10,0)</f>
        <v>18662</v>
      </c>
      <c r="K30" s="103">
        <f>VLOOKUP($E30,'Population 18+ (2014)'!$D$11:$H$187,K$10,0)</f>
        <v>2498294</v>
      </c>
      <c r="L30" s="104">
        <f t="shared" si="1"/>
        <v>746.98974580253571</v>
      </c>
      <c r="M30" s="102">
        <f>VLOOKUP($E30,'DTOC Backsheet'!$D$9:$Q$185,'DTOC Performance (Quarterly)'!M$10,0)</f>
        <v>17419</v>
      </c>
      <c r="N30" s="103">
        <f>VLOOKUP($E30,'Population 18+ (2014)'!$D$11:$H$187,N$10,0)</f>
        <v>2498294</v>
      </c>
      <c r="O30" s="104">
        <f t="shared" si="2"/>
        <v>697.2357937056247</v>
      </c>
      <c r="P30" s="102">
        <f>VLOOKUP($E30,'DTOC Backsheet'!$D$9:$Q$185,'DTOC Performance (Quarterly)'!P$10,0)</f>
        <v>16399</v>
      </c>
      <c r="Q30" s="103">
        <f>VLOOKUP($E30,'Population 18+ (2014)'!$D$11:$H$187,Q$10,0)</f>
        <v>2507797.2609999999</v>
      </c>
      <c r="R30" s="104">
        <f t="shared" si="3"/>
        <v>653.92048452356926</v>
      </c>
      <c r="S30" s="102">
        <f>VLOOKUP($E30,'DTOC Backsheet'!$D$196:$Q$372,'DTOC Performance (Quarterly)'!S$10,0)</f>
        <v>19071.645448342493</v>
      </c>
      <c r="T30" s="103">
        <f>VLOOKUP($E30,'Population 18+ (2014)'!$D$11:$H$187,T$10,0)</f>
        <v>2507797.2609999999</v>
      </c>
      <c r="U30" s="104">
        <f t="shared" si="4"/>
        <v>760.49391013121829</v>
      </c>
      <c r="V30" s="102">
        <f>VLOOKUP($E30,'DTOC Backsheet'!$D$196:$Q$372,'DTOC Performance (Quarterly)'!V$10,0)</f>
        <v>19661.538675409982</v>
      </c>
      <c r="W30" s="103">
        <f>VLOOKUP($E30,'Population 18+ (2014)'!$D$11:$H$187,W$10,0)</f>
        <v>2507797.2609999999</v>
      </c>
      <c r="X30" s="104">
        <f t="shared" si="5"/>
        <v>784.01627520598777</v>
      </c>
      <c r="Y30" s="102">
        <f>VLOOKUP($E30,'DTOC Backsheet'!$D$196:$Q$372,'DTOC Performance (Quarterly)'!Y$10,0)</f>
        <v>18105.793889534492</v>
      </c>
      <c r="Z30" s="103">
        <f>VLOOKUP($E30,'Population 18+ (2014)'!$D$11:$H$187,Z$10,0)</f>
        <v>2507797.2609999999</v>
      </c>
      <c r="AA30" s="104">
        <f t="shared" si="6"/>
        <v>721.97996907910704</v>
      </c>
      <c r="AB30" s="102">
        <f>VLOOKUP($E30,'DTOC Backsheet'!$D$196:$Q$372,'DTOC Performance (Quarterly)'!AB$10,0)</f>
        <v>18595.047010713031</v>
      </c>
      <c r="AC30" s="103">
        <f>VLOOKUP($E30,'Population 18+ (2014)'!$D$11:$H$187,AC$10,0)</f>
        <v>2516293.4250000003</v>
      </c>
      <c r="AD30" s="104">
        <f t="shared" si="7"/>
        <v>738.98563760357274</v>
      </c>
      <c r="AE30" s="102">
        <f>VLOOKUP($E30,'DTOC Backsheet'!$D$9:$Q$185,'DTOC Performance (Quarterly)'!AE$10,0)</f>
        <v>14008</v>
      </c>
      <c r="AF30" s="103">
        <f>VLOOKUP($E30,'Population 18+ (2014)'!$D$11:$H$187,AF$10,0)</f>
        <v>2507797.2609999999</v>
      </c>
      <c r="AG30" s="104">
        <f t="shared" si="8"/>
        <v>558.57784908873464</v>
      </c>
      <c r="AH30" s="102">
        <f>VLOOKUP($E30,'DTOC Backsheet'!$D$9:$Q$185,'DTOC Performance (Quarterly)'!AH$10,0)</f>
        <v>16122</v>
      </c>
      <c r="AI30" s="103">
        <f>VLOOKUP($E30,'Population 18+ (2014)'!$D$11:$H$187,AI$10,0)</f>
        <v>2507797.2609999999</v>
      </c>
      <c r="AJ30" s="104">
        <f t="shared" si="9"/>
        <v>642.87493453801972</v>
      </c>
      <c r="AK30" s="102">
        <f>VLOOKUP($E30,'DTOC Backsheet'!$D$9:$Q$185,'DTOC Performance (Quarterly)'!AK$10,0)</f>
        <v>20664</v>
      </c>
      <c r="AL30" s="103">
        <f>VLOOKUP($E30,'Population 18+ (2014)'!$D$11:$H$187,AL$10,0)</f>
        <v>2507797.2609999999</v>
      </c>
      <c r="AM30" s="104">
        <f t="shared" si="10"/>
        <v>823.9900537956604</v>
      </c>
      <c r="AN30" s="102">
        <f>VLOOKUP($E30,'DTOC Backsheet'!$D$9:$Q$185,'DTOC Performance (Quarterly)'!AN$10,0)</f>
        <v>23889</v>
      </c>
      <c r="AO30" s="103">
        <f>VLOOKUP($E30,'Population 18+ (2014)'!$D$11:$H$187,AO$10,0)</f>
        <v>2516293.4250000003</v>
      </c>
      <c r="AP30" s="104">
        <f t="shared" si="11"/>
        <v>949.37258757889083</v>
      </c>
      <c r="AQ30" s="84">
        <f t="shared" si="12"/>
        <v>115.12188360885818</v>
      </c>
      <c r="AR30" s="85">
        <f t="shared" si="13"/>
        <v>0.17088010878064805</v>
      </c>
      <c r="AS30" s="105">
        <f t="shared" si="14"/>
        <v>201.91606104248365</v>
      </c>
      <c r="AT30" s="85">
        <f t="shared" si="15"/>
        <v>0.26550647987127779</v>
      </c>
      <c r="AU30" s="84">
        <f t="shared" si="16"/>
        <v>104.11481126451599</v>
      </c>
      <c r="AV30" s="85">
        <f t="shared" si="17"/>
        <v>0.13937917066406211</v>
      </c>
      <c r="AW30" s="105">
        <f t="shared" si="18"/>
        <v>141.14134066796805</v>
      </c>
      <c r="AX30" s="85">
        <f t="shared" si="19"/>
        <v>0.18002348309782909</v>
      </c>
      <c r="AY30" s="84">
        <f t="shared" si="20"/>
        <v>-126.7542600900357</v>
      </c>
      <c r="AZ30" s="85">
        <f t="shared" si="21"/>
        <v>-0.18179540011331055</v>
      </c>
      <c r="BA30" s="105">
        <f t="shared" si="22"/>
        <v>-102.01008471655337</v>
      </c>
      <c r="BB30" s="85">
        <f t="shared" si="23"/>
        <v>-0.1412921259389901</v>
      </c>
      <c r="BC30" s="84">
        <f t="shared" si="24"/>
        <v>-295.45210305532157</v>
      </c>
      <c r="BD30" s="85">
        <f t="shared" si="25"/>
        <v>-0.45181655881384547</v>
      </c>
      <c r="BE30" s="105">
        <f t="shared" si="26"/>
        <v>-210.38694997531809</v>
      </c>
      <c r="BF30" s="85">
        <f t="shared" si="27"/>
        <v>-0.28469694033239074</v>
      </c>
    </row>
    <row r="31" spans="1:62" ht="16.5" customHeight="1">
      <c r="B31" s="63" t="s">
        <v>20</v>
      </c>
      <c r="C31" s="64"/>
      <c r="D31" s="66" t="s">
        <v>52</v>
      </c>
      <c r="E31" s="78" t="s">
        <v>51</v>
      </c>
      <c r="F31" s="79" t="s">
        <v>52</v>
      </c>
      <c r="G31" s="102">
        <f>VLOOKUP($E31,'DTOC Backsheet'!$D$9:$Q$185,'DTOC Performance (Quarterly)'!G$10,0)</f>
        <v>11897</v>
      </c>
      <c r="H31" s="103">
        <f>VLOOKUP($E31,'Population 18+ (2014)'!$D$11:$H$187,H$10,0)</f>
        <v>1936742</v>
      </c>
      <c r="I31" s="104">
        <f t="shared" si="0"/>
        <v>614.27903148689916</v>
      </c>
      <c r="J31" s="102">
        <f>VLOOKUP($E31,'DTOC Backsheet'!$D$9:$Q$185,'DTOC Performance (Quarterly)'!J$10,0)</f>
        <v>12881</v>
      </c>
      <c r="K31" s="103">
        <f>VLOOKUP($E31,'Population 18+ (2014)'!$D$11:$H$187,K$10,0)</f>
        <v>1936742</v>
      </c>
      <c r="L31" s="104">
        <f t="shared" si="1"/>
        <v>665.0860052603806</v>
      </c>
      <c r="M31" s="102">
        <f>VLOOKUP($E31,'DTOC Backsheet'!$D$9:$Q$185,'DTOC Performance (Quarterly)'!M$10,0)</f>
        <v>12966</v>
      </c>
      <c r="N31" s="103">
        <f>VLOOKUP($E31,'Population 18+ (2014)'!$D$11:$H$187,N$10,0)</f>
        <v>1936742</v>
      </c>
      <c r="O31" s="104">
        <f t="shared" si="2"/>
        <v>669.47481905178904</v>
      </c>
      <c r="P31" s="102">
        <f>VLOOKUP($E31,'DTOC Backsheet'!$D$9:$Q$185,'DTOC Performance (Quarterly)'!P$10,0)</f>
        <v>13326</v>
      </c>
      <c r="Q31" s="103">
        <f>VLOOKUP($E31,'Population 18+ (2014)'!$D$11:$H$187,Q$10,0)</f>
        <v>1944762.7449999996</v>
      </c>
      <c r="R31" s="104">
        <f t="shared" si="3"/>
        <v>685.22497329102237</v>
      </c>
      <c r="S31" s="102">
        <f>VLOOKUP($E31,'DTOC Backsheet'!$D$196:$Q$372,'DTOC Performance (Quarterly)'!S$10,0)</f>
        <v>11158.853800000001</v>
      </c>
      <c r="T31" s="103">
        <f>VLOOKUP($E31,'Population 18+ (2014)'!$D$11:$H$187,T$10,0)</f>
        <v>1944762.7449999996</v>
      </c>
      <c r="U31" s="104">
        <f t="shared" si="4"/>
        <v>573.78998176973005</v>
      </c>
      <c r="V31" s="102">
        <f>VLOOKUP($E31,'DTOC Backsheet'!$D$196:$Q$372,'DTOC Performance (Quarterly)'!V$10,0)</f>
        <v>10454.185099999999</v>
      </c>
      <c r="W31" s="103">
        <f>VLOOKUP($E31,'Population 18+ (2014)'!$D$11:$H$187,W$10,0)</f>
        <v>1944762.7449999996</v>
      </c>
      <c r="X31" s="104">
        <f t="shared" si="5"/>
        <v>537.55580863926934</v>
      </c>
      <c r="Y31" s="102">
        <f>VLOOKUP($E31,'DTOC Backsheet'!$D$196:$Q$372,'DTOC Performance (Quarterly)'!Y$10,0)</f>
        <v>11217.7029</v>
      </c>
      <c r="Z31" s="103">
        <f>VLOOKUP($E31,'Population 18+ (2014)'!$D$11:$H$187,Z$10,0)</f>
        <v>1944762.7449999996</v>
      </c>
      <c r="AA31" s="104">
        <f t="shared" si="6"/>
        <v>576.81601155929184</v>
      </c>
      <c r="AB31" s="102">
        <f>VLOOKUP($E31,'DTOC Backsheet'!$D$196:$Q$372,'DTOC Performance (Quarterly)'!AB$10,0)</f>
        <v>11601.248011303789</v>
      </c>
      <c r="AC31" s="103">
        <f>VLOOKUP($E31,'Population 18+ (2014)'!$D$11:$H$187,AC$10,0)</f>
        <v>1951808.9320000003</v>
      </c>
      <c r="AD31" s="104">
        <f t="shared" si="7"/>
        <v>594.38441033344895</v>
      </c>
      <c r="AE31" s="102">
        <f>VLOOKUP($E31,'DTOC Backsheet'!$D$9:$Q$185,'DTOC Performance (Quarterly)'!AE$10,0)</f>
        <v>11981</v>
      </c>
      <c r="AF31" s="103">
        <f>VLOOKUP($E31,'Population 18+ (2014)'!$D$11:$H$187,AF$10,0)</f>
        <v>1944762.7449999996</v>
      </c>
      <c r="AG31" s="104">
        <f t="shared" si="8"/>
        <v>616.06486605130851</v>
      </c>
      <c r="AH31" s="102">
        <f>VLOOKUP($E31,'DTOC Backsheet'!$D$9:$Q$185,'DTOC Performance (Quarterly)'!AH$10,0)</f>
        <v>12952</v>
      </c>
      <c r="AI31" s="103">
        <f>VLOOKUP($E31,'Population 18+ (2014)'!$D$11:$H$187,AI$10,0)</f>
        <v>1944762.7449999996</v>
      </c>
      <c r="AJ31" s="104">
        <f t="shared" si="9"/>
        <v>665.99383566451456</v>
      </c>
      <c r="AK31" s="102">
        <f>VLOOKUP($E31,'DTOC Backsheet'!$D$9:$Q$185,'DTOC Performance (Quarterly)'!AK$10,0)</f>
        <v>17347</v>
      </c>
      <c r="AL31" s="103">
        <f>VLOOKUP($E31,'Population 18+ (2014)'!$D$11:$H$187,AL$10,0)</f>
        <v>1944762.7449999996</v>
      </c>
      <c r="AM31" s="104">
        <f t="shared" si="10"/>
        <v>891.98541285302144</v>
      </c>
      <c r="AN31" s="102">
        <f>VLOOKUP($E31,'DTOC Backsheet'!$D$9:$Q$185,'DTOC Performance (Quarterly)'!AN$10,0)</f>
        <v>19749</v>
      </c>
      <c r="AO31" s="103">
        <f>VLOOKUP($E31,'Population 18+ (2014)'!$D$11:$H$187,AO$10,0)</f>
        <v>1951808.9320000003</v>
      </c>
      <c r="AP31" s="104">
        <f t="shared" si="11"/>
        <v>1011.8305985905796</v>
      </c>
      <c r="AQ31" s="84">
        <f t="shared" si="12"/>
        <v>-1.7858345644093561</v>
      </c>
      <c r="AR31" s="85">
        <f t="shared" si="13"/>
        <v>-2.9072041741138983E-3</v>
      </c>
      <c r="AS31" s="105">
        <f t="shared" si="14"/>
        <v>-42.274884281578466</v>
      </c>
      <c r="AT31" s="85">
        <f t="shared" si="15"/>
        <v>-7.367658137074963E-2</v>
      </c>
      <c r="AU31" s="84">
        <f t="shared" si="16"/>
        <v>-0.90783040413396066</v>
      </c>
      <c r="AV31" s="85">
        <f t="shared" si="17"/>
        <v>-1.3649819676758133E-3</v>
      </c>
      <c r="AW31" s="105">
        <f t="shared" si="18"/>
        <v>-128.43802702524522</v>
      </c>
      <c r="AX31" s="85">
        <f t="shared" si="19"/>
        <v>-0.23892966081115211</v>
      </c>
      <c r="AY31" s="84">
        <f t="shared" si="20"/>
        <v>-222.5105938012324</v>
      </c>
      <c r="AZ31" s="85">
        <f t="shared" si="21"/>
        <v>-0.3323658896034139</v>
      </c>
      <c r="BA31" s="105">
        <f t="shared" si="22"/>
        <v>-315.16940129372961</v>
      </c>
      <c r="BB31" s="85">
        <f t="shared" si="23"/>
        <v>-0.5463950288788626</v>
      </c>
      <c r="BC31" s="84">
        <f t="shared" si="24"/>
        <v>-326.60562529955723</v>
      </c>
      <c r="BD31" s="85">
        <f t="shared" si="25"/>
        <v>-0.47663999128771439</v>
      </c>
      <c r="BE31" s="105">
        <f t="shared" si="26"/>
        <v>-417.44618825713064</v>
      </c>
      <c r="BF31" s="85">
        <f t="shared" si="27"/>
        <v>-0.70231685252805309</v>
      </c>
    </row>
    <row r="32" spans="1:62" ht="16.5" customHeight="1">
      <c r="B32" s="63" t="s">
        <v>22</v>
      </c>
      <c r="C32" s="64"/>
      <c r="D32" s="66" t="s">
        <v>54</v>
      </c>
      <c r="E32" s="78" t="s">
        <v>53</v>
      </c>
      <c r="F32" s="79" t="s">
        <v>54</v>
      </c>
      <c r="G32" s="102">
        <f>VLOOKUP($E32,'DTOC Backsheet'!$D$9:$Q$185,'DTOC Performance (Quarterly)'!G$10,0)</f>
        <v>25578</v>
      </c>
      <c r="H32" s="103">
        <f>VLOOKUP($E32,'Population 18+ (2014)'!$D$11:$H$187,H$10,0)</f>
        <v>2974104</v>
      </c>
      <c r="I32" s="104">
        <f t="shared" si="0"/>
        <v>860.02372479240807</v>
      </c>
      <c r="J32" s="102">
        <f>VLOOKUP($E32,'DTOC Backsheet'!$D$9:$Q$185,'DTOC Performance (Quarterly)'!J$10,0)</f>
        <v>28837</v>
      </c>
      <c r="K32" s="103">
        <f>VLOOKUP($E32,'Population 18+ (2014)'!$D$11:$H$187,K$10,0)</f>
        <v>2974104</v>
      </c>
      <c r="L32" s="104">
        <f t="shared" si="1"/>
        <v>969.60294596288486</v>
      </c>
      <c r="M32" s="102">
        <f>VLOOKUP($E32,'DTOC Backsheet'!$D$9:$Q$185,'DTOC Performance (Quarterly)'!M$10,0)</f>
        <v>27268</v>
      </c>
      <c r="N32" s="103">
        <f>VLOOKUP($E32,'Population 18+ (2014)'!$D$11:$H$187,N$10,0)</f>
        <v>2974104</v>
      </c>
      <c r="O32" s="104">
        <f t="shared" si="2"/>
        <v>916.8475614840637</v>
      </c>
      <c r="P32" s="102">
        <f>VLOOKUP($E32,'DTOC Backsheet'!$D$9:$Q$185,'DTOC Performance (Quarterly)'!P$10,0)</f>
        <v>26177</v>
      </c>
      <c r="Q32" s="103">
        <f>VLOOKUP($E32,'Population 18+ (2014)'!$D$11:$H$187,Q$10,0)</f>
        <v>2992815.0579999993</v>
      </c>
      <c r="R32" s="104">
        <f t="shared" si="3"/>
        <v>874.66146396273598</v>
      </c>
      <c r="S32" s="102">
        <f>VLOOKUP($E32,'DTOC Backsheet'!$D$196:$Q$372,'DTOC Performance (Quarterly)'!S$10,0)</f>
        <v>28781.2812346723</v>
      </c>
      <c r="T32" s="103">
        <f>VLOOKUP($E32,'Population 18+ (2014)'!$D$11:$H$187,T$10,0)</f>
        <v>2992815.0579999993</v>
      </c>
      <c r="U32" s="104">
        <f t="shared" si="4"/>
        <v>961.67924435350483</v>
      </c>
      <c r="V32" s="102">
        <f>VLOOKUP($E32,'DTOC Backsheet'!$D$196:$Q$372,'DTOC Performance (Quarterly)'!V$10,0)</f>
        <v>27018.199213530654</v>
      </c>
      <c r="W32" s="103">
        <f>VLOOKUP($E32,'Population 18+ (2014)'!$D$11:$H$187,W$10,0)</f>
        <v>2992815.0579999993</v>
      </c>
      <c r="X32" s="104">
        <f t="shared" si="5"/>
        <v>902.76875416371479</v>
      </c>
      <c r="Y32" s="102">
        <f>VLOOKUP($E32,'DTOC Backsheet'!$D$196:$Q$372,'DTOC Performance (Quarterly)'!Y$10,0)</f>
        <v>25694.553192389005</v>
      </c>
      <c r="Z32" s="103">
        <f>VLOOKUP($E32,'Population 18+ (2014)'!$D$11:$H$187,Z$10,0)</f>
        <v>2992815.0579999993</v>
      </c>
      <c r="AA32" s="104">
        <f t="shared" si="6"/>
        <v>858.5412962189464</v>
      </c>
      <c r="AB32" s="102">
        <f>VLOOKUP($E32,'DTOC Backsheet'!$D$196:$Q$372,'DTOC Performance (Quarterly)'!AB$10,0)</f>
        <v>25385.12317124736</v>
      </c>
      <c r="AC32" s="103">
        <f>VLOOKUP($E32,'Population 18+ (2014)'!$D$11:$H$187,AC$10,0)</f>
        <v>3010252.503</v>
      </c>
      <c r="AD32" s="104">
        <f t="shared" si="7"/>
        <v>843.28883194843934</v>
      </c>
      <c r="AE32" s="102">
        <f>VLOOKUP($E32,'DTOC Backsheet'!$D$9:$Q$185,'DTOC Performance (Quarterly)'!AE$10,0)</f>
        <v>23085</v>
      </c>
      <c r="AF32" s="103">
        <f>VLOOKUP($E32,'Population 18+ (2014)'!$D$11:$H$187,AF$10,0)</f>
        <v>2992815.0579999993</v>
      </c>
      <c r="AG32" s="104">
        <f t="shared" si="8"/>
        <v>771.34736201932083</v>
      </c>
      <c r="AH32" s="102">
        <f>VLOOKUP($E32,'DTOC Backsheet'!$D$9:$Q$185,'DTOC Performance (Quarterly)'!AH$10,0)</f>
        <v>30392</v>
      </c>
      <c r="AI32" s="103">
        <f>VLOOKUP($E32,'Population 18+ (2014)'!$D$11:$H$187,AI$10,0)</f>
        <v>2992815.0579999993</v>
      </c>
      <c r="AJ32" s="104">
        <f t="shared" si="9"/>
        <v>1015.498766579649</v>
      </c>
      <c r="AK32" s="102">
        <f>VLOOKUP($E32,'DTOC Backsheet'!$D$9:$Q$185,'DTOC Performance (Quarterly)'!AK$10,0)</f>
        <v>35139</v>
      </c>
      <c r="AL32" s="103">
        <f>VLOOKUP($E32,'Population 18+ (2014)'!$D$11:$H$187,AL$10,0)</f>
        <v>2992815.0579999993</v>
      </c>
      <c r="AM32" s="104">
        <f t="shared" si="10"/>
        <v>1174.111975481781</v>
      </c>
      <c r="AN32" s="102">
        <f>VLOOKUP($E32,'DTOC Backsheet'!$D$9:$Q$185,'DTOC Performance (Quarterly)'!AN$10,0)</f>
        <v>32616</v>
      </c>
      <c r="AO32" s="103">
        <f>VLOOKUP($E32,'Population 18+ (2014)'!$D$11:$H$187,AO$10,0)</f>
        <v>3010252.503</v>
      </c>
      <c r="AP32" s="104">
        <f t="shared" si="11"/>
        <v>1083.4971474152114</v>
      </c>
      <c r="AQ32" s="84">
        <f t="shared" si="12"/>
        <v>88.676362773087249</v>
      </c>
      <c r="AR32" s="85">
        <f t="shared" si="13"/>
        <v>0.10310920526581041</v>
      </c>
      <c r="AS32" s="105">
        <f t="shared" si="14"/>
        <v>190.331882334184</v>
      </c>
      <c r="AT32" s="85">
        <f t="shared" si="15"/>
        <v>0.19791617990272406</v>
      </c>
      <c r="AU32" s="84">
        <f t="shared" si="16"/>
        <v>-45.895820616764126</v>
      </c>
      <c r="AV32" s="85">
        <f t="shared" si="17"/>
        <v>-4.7334654672677695E-2</v>
      </c>
      <c r="AW32" s="105">
        <f t="shared" si="18"/>
        <v>-112.7300124159342</v>
      </c>
      <c r="AX32" s="85">
        <f t="shared" si="19"/>
        <v>-0.12487141573742472</v>
      </c>
      <c r="AY32" s="84">
        <f t="shared" si="20"/>
        <v>-257.26441399771727</v>
      </c>
      <c r="AZ32" s="85">
        <f t="shared" si="21"/>
        <v>-0.28059671509764816</v>
      </c>
      <c r="BA32" s="105">
        <f t="shared" si="22"/>
        <v>-315.57067926283457</v>
      </c>
      <c r="BB32" s="85">
        <f t="shared" si="23"/>
        <v>-0.36756610387015942</v>
      </c>
      <c r="BC32" s="84">
        <f t="shared" si="24"/>
        <v>-208.83568345247545</v>
      </c>
      <c r="BD32" s="85">
        <f t="shared" si="25"/>
        <v>-0.23876172903093931</v>
      </c>
      <c r="BE32" s="105">
        <f t="shared" si="26"/>
        <v>-240.20831546677209</v>
      </c>
      <c r="BF32" s="85">
        <f t="shared" si="27"/>
        <v>-0.28484702555797514</v>
      </c>
      <c r="BJ32" s="40"/>
    </row>
    <row r="33" spans="2:58" s="40" customFormat="1" ht="16.5" customHeight="1">
      <c r="B33" s="63" t="s">
        <v>22</v>
      </c>
      <c r="C33" s="64"/>
      <c r="D33" s="66" t="s">
        <v>56</v>
      </c>
      <c r="E33" s="78" t="s">
        <v>55</v>
      </c>
      <c r="F33" s="79" t="s">
        <v>56</v>
      </c>
      <c r="G33" s="102">
        <f>VLOOKUP($E33,'DTOC Backsheet'!$D$9:$Q$185,'DTOC Performance (Quarterly)'!G$10,0)</f>
        <v>37046</v>
      </c>
      <c r="H33" s="103">
        <f>VLOOKUP($E33,'Population 18+ (2014)'!$D$11:$H$187,H$10,0)</f>
        <v>3189683</v>
      </c>
      <c r="I33" s="104">
        <f t="shared" si="0"/>
        <v>1161.4320294524566</v>
      </c>
      <c r="J33" s="102">
        <f>VLOOKUP($E33,'DTOC Backsheet'!$D$9:$Q$185,'DTOC Performance (Quarterly)'!J$10,0)</f>
        <v>45720</v>
      </c>
      <c r="K33" s="103">
        <f>VLOOKUP($E33,'Population 18+ (2014)'!$D$11:$H$187,K$10,0)</f>
        <v>3189683</v>
      </c>
      <c r="L33" s="104">
        <f t="shared" si="1"/>
        <v>1433.3712785878722</v>
      </c>
      <c r="M33" s="102">
        <f>VLOOKUP($E33,'DTOC Backsheet'!$D$9:$Q$185,'DTOC Performance (Quarterly)'!M$10,0)</f>
        <v>48290</v>
      </c>
      <c r="N33" s="103">
        <f>VLOOKUP($E33,'Population 18+ (2014)'!$D$11:$H$187,N$10,0)</f>
        <v>3189683</v>
      </c>
      <c r="O33" s="104">
        <f t="shared" si="2"/>
        <v>1513.9435486222299</v>
      </c>
      <c r="P33" s="102">
        <f>VLOOKUP($E33,'DTOC Backsheet'!$D$9:$Q$185,'DTOC Performance (Quarterly)'!P$10,0)</f>
        <v>50872</v>
      </c>
      <c r="Q33" s="103">
        <f>VLOOKUP($E33,'Population 18+ (2014)'!$D$11:$H$187,Q$10,0)</f>
        <v>3216861.4760000003</v>
      </c>
      <c r="R33" s="104">
        <f t="shared" si="3"/>
        <v>1581.4171788104684</v>
      </c>
      <c r="S33" s="102">
        <f>VLOOKUP($E33,'DTOC Backsheet'!$D$196:$Q$372,'DTOC Performance (Quarterly)'!S$10,0)</f>
        <v>34883.253392785969</v>
      </c>
      <c r="T33" s="103">
        <f>VLOOKUP($E33,'Population 18+ (2014)'!$D$11:$H$187,T$10,0)</f>
        <v>3216861.4760000003</v>
      </c>
      <c r="U33" s="104">
        <f t="shared" si="4"/>
        <v>1084.3878001287603</v>
      </c>
      <c r="V33" s="102">
        <f>VLOOKUP($E33,'DTOC Backsheet'!$D$196:$Q$372,'DTOC Performance (Quarterly)'!V$10,0)</f>
        <v>33984.377392785973</v>
      </c>
      <c r="W33" s="103">
        <f>VLOOKUP($E33,'Population 18+ (2014)'!$D$11:$H$187,W$10,0)</f>
        <v>3216861.4760000003</v>
      </c>
      <c r="X33" s="104">
        <f t="shared" si="5"/>
        <v>1056.4451607982751</v>
      </c>
      <c r="Y33" s="102">
        <f>VLOOKUP($E33,'DTOC Backsheet'!$D$196:$Q$372,'DTOC Performance (Quarterly)'!Y$10,0)</f>
        <v>33857.233392785973</v>
      </c>
      <c r="Z33" s="103">
        <f>VLOOKUP($E33,'Population 18+ (2014)'!$D$11:$H$187,Z$10,0)</f>
        <v>3216861.4760000003</v>
      </c>
      <c r="AA33" s="104">
        <f t="shared" si="6"/>
        <v>1052.492736954458</v>
      </c>
      <c r="AB33" s="102">
        <f>VLOOKUP($E33,'DTOC Backsheet'!$D$196:$Q$372,'DTOC Performance (Quarterly)'!AB$10,0)</f>
        <v>33815.34699278597</v>
      </c>
      <c r="AC33" s="103">
        <f>VLOOKUP($E33,'Population 18+ (2014)'!$D$11:$H$187,AC$10,0)</f>
        <v>3240905.2589999996</v>
      </c>
      <c r="AD33" s="104">
        <f t="shared" si="7"/>
        <v>1043.3920244623223</v>
      </c>
      <c r="AE33" s="102">
        <f>VLOOKUP($E33,'DTOC Backsheet'!$D$9:$Q$185,'DTOC Performance (Quarterly)'!AE$10,0)</f>
        <v>50963</v>
      </c>
      <c r="AF33" s="103">
        <f>VLOOKUP($E33,'Population 18+ (2014)'!$D$11:$H$187,AF$10,0)</f>
        <v>3216861.4760000003</v>
      </c>
      <c r="AG33" s="104">
        <f t="shared" si="8"/>
        <v>1584.2460230326683</v>
      </c>
      <c r="AH33" s="102">
        <f>VLOOKUP($E33,'DTOC Backsheet'!$D$9:$Q$185,'DTOC Performance (Quarterly)'!AH$10,0)</f>
        <v>42979</v>
      </c>
      <c r="AI33" s="103">
        <f>VLOOKUP($E33,'Population 18+ (2014)'!$D$11:$H$187,AI$10,0)</f>
        <v>3216861.4760000003</v>
      </c>
      <c r="AJ33" s="104">
        <f t="shared" si="9"/>
        <v>1336.0538002849335</v>
      </c>
      <c r="AK33" s="102">
        <f>VLOOKUP($E33,'DTOC Backsheet'!$D$9:$Q$185,'DTOC Performance (Quarterly)'!AK$10,0)</f>
        <v>41080</v>
      </c>
      <c r="AL33" s="103">
        <f>VLOOKUP($E33,'Population 18+ (2014)'!$D$11:$H$187,AL$10,0)</f>
        <v>3216861.4760000003</v>
      </c>
      <c r="AM33" s="104">
        <f t="shared" si="10"/>
        <v>1277.0211060216629</v>
      </c>
      <c r="AN33" s="102">
        <f>VLOOKUP($E33,'DTOC Backsheet'!$D$9:$Q$185,'DTOC Performance (Quarterly)'!AN$10,0)</f>
        <v>40560</v>
      </c>
      <c r="AO33" s="103">
        <f>VLOOKUP($E33,'Population 18+ (2014)'!$D$11:$H$187,AO$10,0)</f>
        <v>3240905.2589999996</v>
      </c>
      <c r="AP33" s="104">
        <f t="shared" si="11"/>
        <v>1251.5021809836869</v>
      </c>
      <c r="AQ33" s="84">
        <f t="shared" si="12"/>
        <v>-422.81399358021167</v>
      </c>
      <c r="AR33" s="85">
        <f t="shared" si="13"/>
        <v>-0.36404540503290778</v>
      </c>
      <c r="AS33" s="105">
        <f t="shared" si="14"/>
        <v>-499.85822290390797</v>
      </c>
      <c r="AT33" s="85">
        <f t="shared" si="15"/>
        <v>-0.46095891418600871</v>
      </c>
      <c r="AU33" s="84">
        <f t="shared" si="16"/>
        <v>97.317478302938753</v>
      </c>
      <c r="AV33" s="85">
        <f t="shared" si="17"/>
        <v>6.7894117704670298E-2</v>
      </c>
      <c r="AW33" s="105">
        <f t="shared" si="18"/>
        <v>-279.60863948665838</v>
      </c>
      <c r="AX33" s="85">
        <f t="shared" si="19"/>
        <v>-0.26466933624399341</v>
      </c>
      <c r="AY33" s="84">
        <f t="shared" si="20"/>
        <v>236.92244260056691</v>
      </c>
      <c r="AZ33" s="85">
        <f t="shared" si="21"/>
        <v>0.15649357785908138</v>
      </c>
      <c r="BA33" s="105">
        <f t="shared" si="22"/>
        <v>-224.52836906720495</v>
      </c>
      <c r="BB33" s="85">
        <f t="shared" si="23"/>
        <v>-0.21333008882979154</v>
      </c>
      <c r="BC33" s="84">
        <f t="shared" si="24"/>
        <v>329.91499782678147</v>
      </c>
      <c r="BD33" s="85">
        <f t="shared" si="25"/>
        <v>0.20861983937403625</v>
      </c>
      <c r="BE33" s="105">
        <f t="shared" si="26"/>
        <v>-208.11015652136462</v>
      </c>
      <c r="BF33" s="85">
        <f t="shared" si="27"/>
        <v>-0.19945538363551066</v>
      </c>
    </row>
    <row r="34" spans="2:58" s="40" customFormat="1" ht="16.5" customHeight="1">
      <c r="B34" s="63" t="s">
        <v>22</v>
      </c>
      <c r="C34" s="64"/>
      <c r="D34" s="66" t="s">
        <v>58</v>
      </c>
      <c r="E34" s="78" t="s">
        <v>57</v>
      </c>
      <c r="F34" s="79" t="s">
        <v>58</v>
      </c>
      <c r="G34" s="102">
        <f>VLOOKUP($E34,'DTOC Backsheet'!$D$9:$Q$185,'DTOC Performance (Quarterly)'!G$10,0)</f>
        <v>44498</v>
      </c>
      <c r="H34" s="103">
        <f>VLOOKUP($E34,'Population 18+ (2014)'!$D$11:$H$187,H$10,0)</f>
        <v>3544468</v>
      </c>
      <c r="I34" s="104">
        <f t="shared" si="0"/>
        <v>1255.4211238470766</v>
      </c>
      <c r="J34" s="102">
        <f>VLOOKUP($E34,'DTOC Backsheet'!$D$9:$Q$185,'DTOC Performance (Quarterly)'!J$10,0)</f>
        <v>45987</v>
      </c>
      <c r="K34" s="103">
        <f>VLOOKUP($E34,'Population 18+ (2014)'!$D$11:$H$187,K$10,0)</f>
        <v>3544468</v>
      </c>
      <c r="L34" s="104">
        <f t="shared" si="1"/>
        <v>1297.4302490528903</v>
      </c>
      <c r="M34" s="102">
        <f>VLOOKUP($E34,'DTOC Backsheet'!$D$9:$Q$185,'DTOC Performance (Quarterly)'!M$10,0)</f>
        <v>47614</v>
      </c>
      <c r="N34" s="103">
        <f>VLOOKUP($E34,'Population 18+ (2014)'!$D$11:$H$187,N$10,0)</f>
        <v>3544468</v>
      </c>
      <c r="O34" s="104">
        <f t="shared" si="2"/>
        <v>1343.33276531203</v>
      </c>
      <c r="P34" s="102">
        <f>VLOOKUP($E34,'DTOC Backsheet'!$D$9:$Q$185,'DTOC Performance (Quarterly)'!P$10,0)</f>
        <v>42889</v>
      </c>
      <c r="Q34" s="103">
        <f>VLOOKUP($E34,'Population 18+ (2014)'!$D$11:$H$187,Q$10,0)</f>
        <v>3581711.5059999996</v>
      </c>
      <c r="R34" s="104">
        <f t="shared" si="3"/>
        <v>1197.4442924326358</v>
      </c>
      <c r="S34" s="102">
        <f>VLOOKUP($E34,'DTOC Backsheet'!$D$196:$Q$372,'DTOC Performance (Quarterly)'!S$10,0)</f>
        <v>34588.790139378005</v>
      </c>
      <c r="T34" s="103">
        <f>VLOOKUP($E34,'Population 18+ (2014)'!$D$11:$H$187,T$10,0)</f>
        <v>3581711.5059999996</v>
      </c>
      <c r="U34" s="104">
        <f t="shared" si="4"/>
        <v>965.70564327795989</v>
      </c>
      <c r="V34" s="102">
        <f>VLOOKUP($E34,'DTOC Backsheet'!$D$196:$Q$372,'DTOC Performance (Quarterly)'!V$10,0)</f>
        <v>34463.167659715655</v>
      </c>
      <c r="W34" s="103">
        <f>VLOOKUP($E34,'Population 18+ (2014)'!$D$11:$H$187,W$10,0)</f>
        <v>3581711.5059999996</v>
      </c>
      <c r="X34" s="104">
        <f t="shared" si="5"/>
        <v>962.19831223100357</v>
      </c>
      <c r="Y34" s="102">
        <f>VLOOKUP($E34,'DTOC Backsheet'!$D$196:$Q$372,'DTOC Performance (Quarterly)'!Y$10,0)</f>
        <v>31507.029174152878</v>
      </c>
      <c r="Z34" s="103">
        <f>VLOOKUP($E34,'Population 18+ (2014)'!$D$11:$H$187,Z$10,0)</f>
        <v>3581711.5059999996</v>
      </c>
      <c r="AA34" s="104">
        <f t="shared" si="6"/>
        <v>879.66406901764799</v>
      </c>
      <c r="AB34" s="102">
        <f>VLOOKUP($E34,'DTOC Backsheet'!$D$196:$Q$372,'DTOC Performance (Quarterly)'!AB$10,0)</f>
        <v>30743.111497954684</v>
      </c>
      <c r="AC34" s="103">
        <f>VLOOKUP($E34,'Population 18+ (2014)'!$D$11:$H$187,AC$10,0)</f>
        <v>3617287.25</v>
      </c>
      <c r="AD34" s="104">
        <f t="shared" si="7"/>
        <v>849.89411603832912</v>
      </c>
      <c r="AE34" s="102">
        <f>VLOOKUP($E34,'DTOC Backsheet'!$D$9:$Q$185,'DTOC Performance (Quarterly)'!AE$10,0)</f>
        <v>41041</v>
      </c>
      <c r="AF34" s="103">
        <f>VLOOKUP($E34,'Population 18+ (2014)'!$D$11:$H$187,AF$10,0)</f>
        <v>3581711.5059999996</v>
      </c>
      <c r="AG34" s="104">
        <f t="shared" si="8"/>
        <v>1145.8488471572618</v>
      </c>
      <c r="AH34" s="102">
        <f>VLOOKUP($E34,'DTOC Backsheet'!$D$9:$Q$185,'DTOC Performance (Quarterly)'!AH$10,0)</f>
        <v>44422</v>
      </c>
      <c r="AI34" s="103">
        <f>VLOOKUP($E34,'Population 18+ (2014)'!$D$11:$H$187,AI$10,0)</f>
        <v>3581711.5059999996</v>
      </c>
      <c r="AJ34" s="104">
        <f t="shared" si="9"/>
        <v>1240.245059536071</v>
      </c>
      <c r="AK34" s="102">
        <f>VLOOKUP($E34,'DTOC Backsheet'!$D$9:$Q$185,'DTOC Performance (Quarterly)'!AK$10,0)</f>
        <v>47281</v>
      </c>
      <c r="AL34" s="103">
        <f>VLOOKUP($E34,'Population 18+ (2014)'!$D$11:$H$187,AL$10,0)</f>
        <v>3581711.5059999996</v>
      </c>
      <c r="AM34" s="104">
        <f t="shared" si="10"/>
        <v>1320.0672338013817</v>
      </c>
      <c r="AN34" s="102">
        <f>VLOOKUP($E34,'DTOC Backsheet'!$D$9:$Q$185,'DTOC Performance (Quarterly)'!AN$10,0)</f>
        <v>47239</v>
      </c>
      <c r="AO34" s="103">
        <f>VLOOKUP($E34,'Population 18+ (2014)'!$D$11:$H$187,AO$10,0)</f>
        <v>3617287.25</v>
      </c>
      <c r="AP34" s="104">
        <f t="shared" si="11"/>
        <v>1305.9233822251745</v>
      </c>
      <c r="AQ34" s="84">
        <f t="shared" si="12"/>
        <v>109.57227668981477</v>
      </c>
      <c r="AR34" s="85">
        <f t="shared" si="13"/>
        <v>8.7279299836890284E-2</v>
      </c>
      <c r="AS34" s="105">
        <f t="shared" si="14"/>
        <v>-180.14320387930195</v>
      </c>
      <c r="AT34" s="85">
        <f t="shared" si="15"/>
        <v>-0.18654048998598549</v>
      </c>
      <c r="AU34" s="84">
        <f t="shared" si="16"/>
        <v>57.185189516819264</v>
      </c>
      <c r="AV34" s="85">
        <f t="shared" si="17"/>
        <v>4.4075733210755502E-2</v>
      </c>
      <c r="AW34" s="105">
        <f t="shared" si="18"/>
        <v>-278.04674730506747</v>
      </c>
      <c r="AX34" s="85">
        <f t="shared" si="19"/>
        <v>-0.28897031284577257</v>
      </c>
      <c r="AY34" s="84">
        <f t="shared" si="20"/>
        <v>23.265531510648316</v>
      </c>
      <c r="AZ34" s="85">
        <f t="shared" si="21"/>
        <v>1.7319261549646029E-2</v>
      </c>
      <c r="BA34" s="105">
        <f t="shared" si="22"/>
        <v>-440.4031647837337</v>
      </c>
      <c r="BB34" s="85">
        <f t="shared" si="23"/>
        <v>-0.50064925952420392</v>
      </c>
      <c r="BC34" s="84">
        <f t="shared" si="24"/>
        <v>-108.47908979253862</v>
      </c>
      <c r="BD34" s="85">
        <f t="shared" si="25"/>
        <v>-9.0592180762046837E-2</v>
      </c>
      <c r="BE34" s="105">
        <f t="shared" si="26"/>
        <v>-456.02926618684535</v>
      </c>
      <c r="BF34" s="85">
        <f t="shared" si="27"/>
        <v>-0.53657185946005426</v>
      </c>
    </row>
    <row r="35" spans="2:58" s="40" customFormat="1" ht="16.5" customHeight="1">
      <c r="B35" s="63" t="s">
        <v>22</v>
      </c>
      <c r="C35" s="64"/>
      <c r="D35" s="66" t="s">
        <v>60</v>
      </c>
      <c r="E35" s="78" t="s">
        <v>59</v>
      </c>
      <c r="F35" s="79" t="s">
        <v>60</v>
      </c>
      <c r="G35" s="102">
        <f>VLOOKUP($E35,'DTOC Backsheet'!$D$9:$Q$185,'DTOC Performance (Quarterly)'!G$10,0)</f>
        <v>29505</v>
      </c>
      <c r="H35" s="103">
        <f>VLOOKUP($E35,'Population 18+ (2014)'!$D$11:$H$187,H$10,0)</f>
        <v>3344576</v>
      </c>
      <c r="I35" s="104">
        <f t="shared" si="0"/>
        <v>882.17460150404702</v>
      </c>
      <c r="J35" s="102">
        <f>VLOOKUP($E35,'DTOC Backsheet'!$D$9:$Q$185,'DTOC Performance (Quarterly)'!J$10,0)</f>
        <v>36749</v>
      </c>
      <c r="K35" s="103">
        <f>VLOOKUP($E35,'Population 18+ (2014)'!$D$11:$H$187,K$10,0)</f>
        <v>3344576</v>
      </c>
      <c r="L35" s="104">
        <f t="shared" si="1"/>
        <v>1098.7640884823668</v>
      </c>
      <c r="M35" s="102">
        <f>VLOOKUP($E35,'DTOC Backsheet'!$D$9:$Q$185,'DTOC Performance (Quarterly)'!M$10,0)</f>
        <v>38650</v>
      </c>
      <c r="N35" s="103">
        <f>VLOOKUP($E35,'Population 18+ (2014)'!$D$11:$H$187,N$10,0)</f>
        <v>3344576</v>
      </c>
      <c r="O35" s="104">
        <f t="shared" si="2"/>
        <v>1155.6023842783061</v>
      </c>
      <c r="P35" s="102">
        <f>VLOOKUP($E35,'DTOC Backsheet'!$D$9:$Q$185,'DTOC Performance (Quarterly)'!P$10,0)</f>
        <v>34223</v>
      </c>
      <c r="Q35" s="103">
        <f>VLOOKUP($E35,'Population 18+ (2014)'!$D$11:$H$187,Q$10,0)</f>
        <v>3372601.8390000006</v>
      </c>
      <c r="R35" s="104">
        <f t="shared" si="3"/>
        <v>1014.7358518356068</v>
      </c>
      <c r="S35" s="102">
        <f>VLOOKUP($E35,'DTOC Backsheet'!$D$196:$Q$372,'DTOC Performance (Quarterly)'!S$10,0)</f>
        <v>30476.279551361233</v>
      </c>
      <c r="T35" s="103">
        <f>VLOOKUP($E35,'Population 18+ (2014)'!$D$11:$H$187,T$10,0)</f>
        <v>3372601.8390000006</v>
      </c>
      <c r="U35" s="104">
        <f t="shared" si="4"/>
        <v>903.64297376999764</v>
      </c>
      <c r="V35" s="102">
        <f>VLOOKUP($E35,'DTOC Backsheet'!$D$196:$Q$372,'DTOC Performance (Quarterly)'!V$10,0)</f>
        <v>30094.600678887298</v>
      </c>
      <c r="W35" s="103">
        <f>VLOOKUP($E35,'Population 18+ (2014)'!$D$11:$H$187,W$10,0)</f>
        <v>3372601.8390000006</v>
      </c>
      <c r="X35" s="104">
        <f t="shared" si="5"/>
        <v>892.32592863112916</v>
      </c>
      <c r="Y35" s="102">
        <f>VLOOKUP($E35,'DTOC Backsheet'!$D$196:$Q$372,'DTOC Performance (Quarterly)'!Y$10,0)</f>
        <v>29234.812595978063</v>
      </c>
      <c r="Z35" s="103">
        <f>VLOOKUP($E35,'Population 18+ (2014)'!$D$11:$H$187,Z$10,0)</f>
        <v>3372601.8390000006</v>
      </c>
      <c r="AA35" s="104">
        <f t="shared" si="6"/>
        <v>866.83261148450242</v>
      </c>
      <c r="AB35" s="102">
        <f>VLOOKUP($E35,'DTOC Backsheet'!$D$196:$Q$372,'DTOC Performance (Quarterly)'!AB$10,0)</f>
        <v>28334.674893527877</v>
      </c>
      <c r="AC35" s="103">
        <f>VLOOKUP($E35,'Population 18+ (2014)'!$D$11:$H$187,AC$10,0)</f>
        <v>3399603.5470000007</v>
      </c>
      <c r="AD35" s="104">
        <f t="shared" si="7"/>
        <v>833.46997677220236</v>
      </c>
      <c r="AE35" s="102">
        <f>VLOOKUP($E35,'DTOC Backsheet'!$D$9:$Q$185,'DTOC Performance (Quarterly)'!AE$10,0)</f>
        <v>28020</v>
      </c>
      <c r="AF35" s="103">
        <f>VLOOKUP($E35,'Population 18+ (2014)'!$D$11:$H$187,AF$10,0)</f>
        <v>3372601.8390000006</v>
      </c>
      <c r="AG35" s="104">
        <f t="shared" si="8"/>
        <v>830.81256957115693</v>
      </c>
      <c r="AH35" s="102">
        <f>VLOOKUP($E35,'DTOC Backsheet'!$D$9:$Q$185,'DTOC Performance (Quarterly)'!AH$10,0)</f>
        <v>32017</v>
      </c>
      <c r="AI35" s="103">
        <f>VLOOKUP($E35,'Population 18+ (2014)'!$D$11:$H$187,AI$10,0)</f>
        <v>3372601.8390000006</v>
      </c>
      <c r="AJ35" s="104">
        <f t="shared" si="9"/>
        <v>949.32641113346654</v>
      </c>
      <c r="AK35" s="102">
        <f>VLOOKUP($E35,'DTOC Backsheet'!$D$9:$Q$185,'DTOC Performance (Quarterly)'!AK$10,0)</f>
        <v>35939</v>
      </c>
      <c r="AL35" s="103">
        <f>VLOOKUP($E35,'Population 18+ (2014)'!$D$11:$H$187,AL$10,0)</f>
        <v>3372601.8390000006</v>
      </c>
      <c r="AM35" s="104">
        <f t="shared" si="10"/>
        <v>1065.616450314697</v>
      </c>
      <c r="AN35" s="102">
        <f>VLOOKUP($E35,'DTOC Backsheet'!$D$9:$Q$185,'DTOC Performance (Quarterly)'!AN$10,0)</f>
        <v>38052</v>
      </c>
      <c r="AO35" s="103">
        <f>VLOOKUP($E35,'Population 18+ (2014)'!$D$11:$H$187,AO$10,0)</f>
        <v>3399603.5470000007</v>
      </c>
      <c r="AP35" s="104">
        <f t="shared" si="11"/>
        <v>1119.3069860625133</v>
      </c>
      <c r="AQ35" s="84">
        <f t="shared" si="12"/>
        <v>51.362031932890091</v>
      </c>
      <c r="AR35" s="85">
        <f t="shared" si="13"/>
        <v>5.8222070602941142E-2</v>
      </c>
      <c r="AS35" s="105">
        <f t="shared" si="14"/>
        <v>72.830404198840711</v>
      </c>
      <c r="AT35" s="85">
        <f t="shared" si="15"/>
        <v>8.0596437213463115E-2</v>
      </c>
      <c r="AU35" s="84">
        <f t="shared" si="16"/>
        <v>149.43767734890025</v>
      </c>
      <c r="AV35" s="85">
        <f t="shared" si="17"/>
        <v>0.13600524345067222</v>
      </c>
      <c r="AW35" s="105">
        <f t="shared" si="18"/>
        <v>-57.000482502337377</v>
      </c>
      <c r="AX35" s="85">
        <f t="shared" si="19"/>
        <v>-6.3878545577823631E-2</v>
      </c>
      <c r="AY35" s="84">
        <f t="shared" si="20"/>
        <v>89.985933963609114</v>
      </c>
      <c r="AZ35" s="85">
        <f t="shared" si="21"/>
        <v>7.7869287211454571E-2</v>
      </c>
      <c r="BA35" s="105">
        <f t="shared" si="22"/>
        <v>-198.78383883019455</v>
      </c>
      <c r="BB35" s="85">
        <f t="shared" si="23"/>
        <v>-0.22932205848804582</v>
      </c>
      <c r="BC35" s="84">
        <f t="shared" si="24"/>
        <v>-104.57113422690645</v>
      </c>
      <c r="BD35" s="85">
        <f t="shared" si="25"/>
        <v>-0.10305256687022782</v>
      </c>
      <c r="BE35" s="105">
        <f t="shared" si="26"/>
        <v>-285.8370092903109</v>
      </c>
      <c r="BF35" s="85">
        <f t="shared" si="27"/>
        <v>-0.34294817720642828</v>
      </c>
    </row>
    <row r="36" spans="2:58" s="40" customFormat="1" ht="16.5" customHeight="1">
      <c r="B36" s="63" t="s">
        <v>26</v>
      </c>
      <c r="C36" s="64"/>
      <c r="D36" s="66" t="s">
        <v>62</v>
      </c>
      <c r="E36" s="78" t="s">
        <v>61</v>
      </c>
      <c r="F36" s="79" t="s">
        <v>62</v>
      </c>
      <c r="G36" s="102">
        <f>VLOOKUP($E36,'DTOC Backsheet'!$D$9:$Q$185,'DTOC Performance (Quarterly)'!G$10,0)</f>
        <v>28444</v>
      </c>
      <c r="H36" s="103">
        <f>VLOOKUP($E36,'Population 18+ (2014)'!$D$11:$H$187,H$10,0)</f>
        <v>2546761</v>
      </c>
      <c r="I36" s="104">
        <f t="shared" si="0"/>
        <v>1116.8696238084374</v>
      </c>
      <c r="J36" s="102">
        <f>VLOOKUP($E36,'DTOC Backsheet'!$D$9:$Q$185,'DTOC Performance (Quarterly)'!J$10,0)</f>
        <v>32203</v>
      </c>
      <c r="K36" s="103">
        <f>VLOOKUP($E36,'Population 18+ (2014)'!$D$11:$H$187,K$10,0)</f>
        <v>2546761</v>
      </c>
      <c r="L36" s="104">
        <f t="shared" si="1"/>
        <v>1264.4688684961015</v>
      </c>
      <c r="M36" s="102">
        <f>VLOOKUP($E36,'DTOC Backsheet'!$D$9:$Q$185,'DTOC Performance (Quarterly)'!M$10,0)</f>
        <v>34949</v>
      </c>
      <c r="N36" s="103">
        <f>VLOOKUP($E36,'Population 18+ (2014)'!$D$11:$H$187,N$10,0)</f>
        <v>2546761</v>
      </c>
      <c r="O36" s="104">
        <f t="shared" si="2"/>
        <v>1372.2920996512826</v>
      </c>
      <c r="P36" s="102">
        <f>VLOOKUP($E36,'DTOC Backsheet'!$D$9:$Q$185,'DTOC Performance (Quarterly)'!P$10,0)</f>
        <v>36930</v>
      </c>
      <c r="Q36" s="103">
        <f>VLOOKUP($E36,'Population 18+ (2014)'!$D$11:$H$187,Q$10,0)</f>
        <v>2568454.3880000003</v>
      </c>
      <c r="R36" s="104">
        <f t="shared" si="3"/>
        <v>1437.8296991583561</v>
      </c>
      <c r="S36" s="102">
        <f>VLOOKUP($E36,'DTOC Backsheet'!$D$196:$Q$372,'DTOC Performance (Quarterly)'!S$10,0)</f>
        <v>22964.608799999998</v>
      </c>
      <c r="T36" s="103">
        <f>VLOOKUP($E36,'Population 18+ (2014)'!$D$11:$H$187,T$10,0)</f>
        <v>2568454.3880000003</v>
      </c>
      <c r="U36" s="104">
        <f t="shared" si="4"/>
        <v>894.10226271847637</v>
      </c>
      <c r="V36" s="102">
        <f>VLOOKUP($E36,'DTOC Backsheet'!$D$196:$Q$372,'DTOC Performance (Quarterly)'!V$10,0)</f>
        <v>22711.554199999999</v>
      </c>
      <c r="W36" s="103">
        <f>VLOOKUP($E36,'Population 18+ (2014)'!$D$11:$H$187,W$10,0)</f>
        <v>2568454.3880000003</v>
      </c>
      <c r="X36" s="104">
        <f t="shared" si="5"/>
        <v>884.24985493649331</v>
      </c>
      <c r="Y36" s="102">
        <f>VLOOKUP($E36,'DTOC Backsheet'!$D$196:$Q$372,'DTOC Performance (Quarterly)'!Y$10,0)</f>
        <v>24851.862000000001</v>
      </c>
      <c r="Z36" s="103">
        <f>VLOOKUP($E36,'Population 18+ (2014)'!$D$11:$H$187,Z$10,0)</f>
        <v>2568454.3880000003</v>
      </c>
      <c r="AA36" s="104">
        <f t="shared" si="6"/>
        <v>967.58042954197094</v>
      </c>
      <c r="AB36" s="102">
        <f>VLOOKUP($E36,'DTOC Backsheet'!$D$196:$Q$372,'DTOC Performance (Quarterly)'!AB$10,0)</f>
        <v>25116.737100000002</v>
      </c>
      <c r="AC36" s="103">
        <f>VLOOKUP($E36,'Population 18+ (2014)'!$D$11:$H$187,AC$10,0)</f>
        <v>2588734.202</v>
      </c>
      <c r="AD36" s="104">
        <f t="shared" si="7"/>
        <v>970.2323660959612</v>
      </c>
      <c r="AE36" s="102">
        <f>VLOOKUP($E36,'DTOC Backsheet'!$D$9:$Q$185,'DTOC Performance (Quarterly)'!AE$10,0)</f>
        <v>36264</v>
      </c>
      <c r="AF36" s="103">
        <f>VLOOKUP($E36,'Population 18+ (2014)'!$D$11:$H$187,AF$10,0)</f>
        <v>2568454.3880000003</v>
      </c>
      <c r="AG36" s="104">
        <f t="shared" si="8"/>
        <v>1411.8997078331608</v>
      </c>
      <c r="AH36" s="102">
        <f>VLOOKUP($E36,'DTOC Backsheet'!$D$9:$Q$185,'DTOC Performance (Quarterly)'!AH$10,0)</f>
        <v>43695</v>
      </c>
      <c r="AI36" s="103">
        <f>VLOOKUP($E36,'Population 18+ (2014)'!$D$11:$H$187,AI$10,0)</f>
        <v>2568454.3880000003</v>
      </c>
      <c r="AJ36" s="104">
        <f t="shared" si="9"/>
        <v>1701.2176741057237</v>
      </c>
      <c r="AK36" s="102">
        <f>VLOOKUP($E36,'DTOC Backsheet'!$D$9:$Q$185,'DTOC Performance (Quarterly)'!AK$10,0)</f>
        <v>45952</v>
      </c>
      <c r="AL36" s="103">
        <f>VLOOKUP($E36,'Population 18+ (2014)'!$D$11:$H$187,AL$10,0)</f>
        <v>2568454.3880000003</v>
      </c>
      <c r="AM36" s="104">
        <f t="shared" si="10"/>
        <v>1789.0915335966633</v>
      </c>
      <c r="AN36" s="102">
        <f>VLOOKUP($E36,'DTOC Backsheet'!$D$9:$Q$185,'DTOC Performance (Quarterly)'!AN$10,0)</f>
        <v>48043</v>
      </c>
      <c r="AO36" s="103">
        <f>VLOOKUP($E36,'Population 18+ (2014)'!$D$11:$H$187,AO$10,0)</f>
        <v>2588734.202</v>
      </c>
      <c r="AP36" s="104">
        <f t="shared" si="11"/>
        <v>1855.8490849652705</v>
      </c>
      <c r="AQ36" s="84">
        <f t="shared" si="12"/>
        <v>-295.03008402472346</v>
      </c>
      <c r="AR36" s="85">
        <f t="shared" si="13"/>
        <v>-0.26415803396881199</v>
      </c>
      <c r="AS36" s="105">
        <f t="shared" si="14"/>
        <v>-517.79744511468448</v>
      </c>
      <c r="AT36" s="85">
        <f t="shared" si="15"/>
        <v>-0.57912552814746876</v>
      </c>
      <c r="AU36" s="84">
        <f t="shared" si="16"/>
        <v>-436.7488056096222</v>
      </c>
      <c r="AV36" s="85">
        <f t="shared" si="17"/>
        <v>-0.34540099522503093</v>
      </c>
      <c r="AW36" s="105">
        <f t="shared" si="18"/>
        <v>-816.96781916923044</v>
      </c>
      <c r="AX36" s="85">
        <f t="shared" si="19"/>
        <v>-0.92391060581842555</v>
      </c>
      <c r="AY36" s="84">
        <f t="shared" si="20"/>
        <v>-416.79943394538077</v>
      </c>
      <c r="AZ36" s="85">
        <f t="shared" si="21"/>
        <v>-0.30372501164387306</v>
      </c>
      <c r="BA36" s="105">
        <f t="shared" si="22"/>
        <v>-821.5111040546924</v>
      </c>
      <c r="BB36" s="85">
        <f t="shared" si="23"/>
        <v>-0.84903650277794041</v>
      </c>
      <c r="BC36" s="84">
        <f t="shared" si="24"/>
        <v>-418.01938580691444</v>
      </c>
      <c r="BD36" s="85">
        <f t="shared" si="25"/>
        <v>-0.29072941395744228</v>
      </c>
      <c r="BE36" s="105">
        <f t="shared" si="26"/>
        <v>-885.61671886930935</v>
      </c>
      <c r="BF36" s="85">
        <f t="shared" si="27"/>
        <v>-0.91278826579747097</v>
      </c>
    </row>
    <row r="37" spans="2:58" s="40" customFormat="1" ht="16.5" customHeight="1">
      <c r="B37" s="63" t="s">
        <v>26</v>
      </c>
      <c r="C37" s="64"/>
      <c r="D37" s="66" t="s">
        <v>64</v>
      </c>
      <c r="E37" s="78" t="s">
        <v>63</v>
      </c>
      <c r="F37" s="79" t="s">
        <v>64</v>
      </c>
      <c r="G37" s="102">
        <f>VLOOKUP($E37,'DTOC Backsheet'!$D$9:$Q$185,'DTOC Performance (Quarterly)'!G$10,0)</f>
        <v>27868</v>
      </c>
      <c r="H37" s="103">
        <f>VLOOKUP($E37,'Population 18+ (2014)'!$D$11:$H$187,H$10,0)</f>
        <v>3624316</v>
      </c>
      <c r="I37" s="104">
        <f t="shared" si="0"/>
        <v>768.91750057114223</v>
      </c>
      <c r="J37" s="102">
        <f>VLOOKUP($E37,'DTOC Backsheet'!$D$9:$Q$185,'DTOC Performance (Quarterly)'!J$10,0)</f>
        <v>28123</v>
      </c>
      <c r="K37" s="103">
        <f>VLOOKUP($E37,'Population 18+ (2014)'!$D$11:$H$187,K$10,0)</f>
        <v>3624316</v>
      </c>
      <c r="L37" s="104">
        <f t="shared" si="1"/>
        <v>775.9533109143905</v>
      </c>
      <c r="M37" s="102">
        <f>VLOOKUP($E37,'DTOC Backsheet'!$D$9:$Q$185,'DTOC Performance (Quarterly)'!M$10,0)</f>
        <v>30456</v>
      </c>
      <c r="N37" s="103">
        <f>VLOOKUP($E37,'Population 18+ (2014)'!$D$11:$H$187,N$10,0)</f>
        <v>3624316</v>
      </c>
      <c r="O37" s="104">
        <f t="shared" si="2"/>
        <v>840.32407770183397</v>
      </c>
      <c r="P37" s="102">
        <f>VLOOKUP($E37,'DTOC Backsheet'!$D$9:$Q$185,'DTOC Performance (Quarterly)'!P$10,0)</f>
        <v>33480</v>
      </c>
      <c r="Q37" s="103">
        <f>VLOOKUP($E37,'Population 18+ (2014)'!$D$11:$H$187,Q$10,0)</f>
        <v>3659347.33</v>
      </c>
      <c r="R37" s="104">
        <f t="shared" si="3"/>
        <v>914.91725110444759</v>
      </c>
      <c r="S37" s="102">
        <f>VLOOKUP($E37,'DTOC Backsheet'!$D$196:$Q$372,'DTOC Performance (Quarterly)'!S$10,0)</f>
        <v>25045.075293255133</v>
      </c>
      <c r="T37" s="103">
        <f>VLOOKUP($E37,'Population 18+ (2014)'!$D$11:$H$187,T$10,0)</f>
        <v>3659347.33</v>
      </c>
      <c r="U37" s="104">
        <f t="shared" si="4"/>
        <v>684.41372284972829</v>
      </c>
      <c r="V37" s="102">
        <f>VLOOKUP($E37,'DTOC Backsheet'!$D$196:$Q$372,'DTOC Performance (Quarterly)'!V$10,0)</f>
        <v>24938.44879765396</v>
      </c>
      <c r="W37" s="103">
        <f>VLOOKUP($E37,'Population 18+ (2014)'!$D$11:$H$187,W$10,0)</f>
        <v>3659347.33</v>
      </c>
      <c r="X37" s="104">
        <f t="shared" si="5"/>
        <v>681.49991101429441</v>
      </c>
      <c r="Y37" s="102">
        <f>VLOOKUP($E37,'DTOC Backsheet'!$D$196:$Q$372,'DTOC Performance (Quarterly)'!Y$10,0)</f>
        <v>24088.644302052788</v>
      </c>
      <c r="Z37" s="103">
        <f>VLOOKUP($E37,'Population 18+ (2014)'!$D$11:$H$187,Z$10,0)</f>
        <v>3659347.33</v>
      </c>
      <c r="AA37" s="104">
        <f t="shared" si="6"/>
        <v>658.27706773198781</v>
      </c>
      <c r="AB37" s="102">
        <f>VLOOKUP($E37,'DTOC Backsheet'!$D$196:$Q$372,'DTOC Performance (Quarterly)'!AB$10,0)</f>
        <v>23155.555806451615</v>
      </c>
      <c r="AC37" s="103">
        <f>VLOOKUP($E37,'Population 18+ (2014)'!$D$11:$H$187,AC$10,0)</f>
        <v>3693935.1029999997</v>
      </c>
      <c r="AD37" s="104">
        <f t="shared" si="7"/>
        <v>626.85334638516031</v>
      </c>
      <c r="AE37" s="102">
        <f>VLOOKUP($E37,'DTOC Backsheet'!$D$9:$Q$185,'DTOC Performance (Quarterly)'!AE$10,0)</f>
        <v>37037</v>
      </c>
      <c r="AF37" s="103">
        <f>VLOOKUP($E37,'Population 18+ (2014)'!$D$11:$H$187,AF$10,0)</f>
        <v>3659347.33</v>
      </c>
      <c r="AG37" s="104">
        <f t="shared" si="8"/>
        <v>1012.1203772149172</v>
      </c>
      <c r="AH37" s="102">
        <f>VLOOKUP($E37,'DTOC Backsheet'!$D$9:$Q$185,'DTOC Performance (Quarterly)'!AH$10,0)</f>
        <v>40282</v>
      </c>
      <c r="AI37" s="103">
        <f>VLOOKUP($E37,'Population 18+ (2014)'!$D$11:$H$187,AI$10,0)</f>
        <v>3659347.33</v>
      </c>
      <c r="AJ37" s="104">
        <f t="shared" si="9"/>
        <v>1100.7973927416176</v>
      </c>
      <c r="AK37" s="102">
        <f>VLOOKUP($E37,'DTOC Backsheet'!$D$9:$Q$185,'DTOC Performance (Quarterly)'!AK$10,0)</f>
        <v>39933</v>
      </c>
      <c r="AL37" s="103">
        <f>VLOOKUP($E37,'Population 18+ (2014)'!$D$11:$H$187,AL$10,0)</f>
        <v>3659347.33</v>
      </c>
      <c r="AM37" s="104">
        <f t="shared" si="10"/>
        <v>1091.2601728899017</v>
      </c>
      <c r="AN37" s="102">
        <f>VLOOKUP($E37,'DTOC Backsheet'!$D$9:$Q$185,'DTOC Performance (Quarterly)'!AN$10,0)</f>
        <v>42977</v>
      </c>
      <c r="AO37" s="103">
        <f>VLOOKUP($E37,'Population 18+ (2014)'!$D$11:$H$187,AO$10,0)</f>
        <v>3693935.1029999997</v>
      </c>
      <c r="AP37" s="104">
        <f t="shared" si="11"/>
        <v>1163.4476189117827</v>
      </c>
      <c r="AQ37" s="84">
        <f t="shared" si="12"/>
        <v>-243.20287664377497</v>
      </c>
      <c r="AR37" s="85">
        <f t="shared" si="13"/>
        <v>-0.31629254954286634</v>
      </c>
      <c r="AS37" s="105">
        <f t="shared" si="14"/>
        <v>-327.70665436518891</v>
      </c>
      <c r="AT37" s="85">
        <f t="shared" si="15"/>
        <v>-0.47881368158531368</v>
      </c>
      <c r="AU37" s="84">
        <f t="shared" si="16"/>
        <v>-324.84408182722711</v>
      </c>
      <c r="AV37" s="85">
        <f t="shared" si="17"/>
        <v>-0.41863869547051469</v>
      </c>
      <c r="AW37" s="105">
        <f t="shared" si="18"/>
        <v>-419.2974817273232</v>
      </c>
      <c r="AX37" s="85">
        <f t="shared" si="19"/>
        <v>-0.61525684002404579</v>
      </c>
      <c r="AY37" s="84">
        <f t="shared" si="20"/>
        <v>-250.93609518806772</v>
      </c>
      <c r="AZ37" s="85">
        <f t="shared" si="21"/>
        <v>-0.2986182377093633</v>
      </c>
      <c r="BA37" s="105">
        <f t="shared" si="22"/>
        <v>-432.98310515791388</v>
      </c>
      <c r="BB37" s="85">
        <f t="shared" si="23"/>
        <v>-0.65775207185889617</v>
      </c>
      <c r="BC37" s="84">
        <f t="shared" si="24"/>
        <v>-248.5303678073351</v>
      </c>
      <c r="BD37" s="85">
        <f t="shared" si="25"/>
        <v>-0.27164245455785235</v>
      </c>
      <c r="BE37" s="105">
        <f t="shared" si="26"/>
        <v>-536.59427252662238</v>
      </c>
      <c r="BF37" s="85">
        <f t="shared" si="27"/>
        <v>-0.85601245589733255</v>
      </c>
    </row>
    <row r="38" spans="2:58" s="40" customFormat="1" ht="16.5" customHeight="1">
      <c r="B38" s="106" t="s">
        <v>26</v>
      </c>
      <c r="C38" s="64"/>
      <c r="D38" s="107" t="s">
        <v>66</v>
      </c>
      <c r="E38" s="78" t="s">
        <v>65</v>
      </c>
      <c r="F38" s="79" t="s">
        <v>66</v>
      </c>
      <c r="G38" s="102">
        <f>VLOOKUP($E38,'DTOC Backsheet'!$D$9:$Q$185,'DTOC Performance (Quarterly)'!G$10,0)</f>
        <v>28892</v>
      </c>
      <c r="H38" s="103">
        <f>VLOOKUP($E38,'Population 18+ (2014)'!$D$11:$H$187,H$10,0)</f>
        <v>2792106</v>
      </c>
      <c r="I38" s="104">
        <f t="shared" si="0"/>
        <v>1034.7744677315261</v>
      </c>
      <c r="J38" s="102">
        <f>VLOOKUP($E38,'DTOC Backsheet'!$D$9:$Q$185,'DTOC Performance (Quarterly)'!J$10,0)</f>
        <v>32819</v>
      </c>
      <c r="K38" s="103">
        <f>VLOOKUP($E38,'Population 18+ (2014)'!$D$11:$H$187,K$10,0)</f>
        <v>2792106</v>
      </c>
      <c r="L38" s="104">
        <f t="shared" si="1"/>
        <v>1175.4209904638292</v>
      </c>
      <c r="M38" s="102">
        <f>VLOOKUP($E38,'DTOC Backsheet'!$D$9:$Q$185,'DTOC Performance (Quarterly)'!M$10,0)</f>
        <v>33715</v>
      </c>
      <c r="N38" s="103">
        <f>VLOOKUP($E38,'Population 18+ (2014)'!$D$11:$H$187,N$10,0)</f>
        <v>2792106</v>
      </c>
      <c r="O38" s="104">
        <f t="shared" si="2"/>
        <v>1207.511462673695</v>
      </c>
      <c r="P38" s="102">
        <f>VLOOKUP($E38,'DTOC Backsheet'!$D$9:$Q$185,'DTOC Performance (Quarterly)'!P$10,0)</f>
        <v>35771</v>
      </c>
      <c r="Q38" s="103">
        <f>VLOOKUP($E38,'Population 18+ (2014)'!$D$11:$H$187,Q$10,0)</f>
        <v>2814982.5480000004</v>
      </c>
      <c r="R38" s="104">
        <f t="shared" si="3"/>
        <v>1270.7361196755808</v>
      </c>
      <c r="S38" s="102">
        <f>VLOOKUP($E38,'DTOC Backsheet'!$D$196:$Q$372,'DTOC Performance (Quarterly)'!S$10,0)</f>
        <v>24711.25</v>
      </c>
      <c r="T38" s="103">
        <f>VLOOKUP($E38,'Population 18+ (2014)'!$D$11:$H$187,T$10,0)</f>
        <v>2814982.5480000004</v>
      </c>
      <c r="U38" s="104">
        <f t="shared" si="4"/>
        <v>877.84736063663865</v>
      </c>
      <c r="V38" s="102">
        <f>VLOOKUP($E38,'DTOC Backsheet'!$D$196:$Q$372,'DTOC Performance (Quarterly)'!V$10,0)</f>
        <v>23944</v>
      </c>
      <c r="W38" s="103">
        <f>VLOOKUP($E38,'Population 18+ (2014)'!$D$11:$H$187,W$10,0)</f>
        <v>2814982.5480000004</v>
      </c>
      <c r="X38" s="104">
        <f t="shared" si="5"/>
        <v>850.5914190129464</v>
      </c>
      <c r="Y38" s="102">
        <f>VLOOKUP($E38,'DTOC Backsheet'!$D$196:$Q$372,'DTOC Performance (Quarterly)'!Y$10,0)</f>
        <v>24290.5</v>
      </c>
      <c r="Z38" s="103">
        <f>VLOOKUP($E38,'Population 18+ (2014)'!$D$11:$H$187,Z$10,0)</f>
        <v>2814982.5480000004</v>
      </c>
      <c r="AA38" s="104">
        <f t="shared" si="6"/>
        <v>862.90055393977502</v>
      </c>
      <c r="AB38" s="102">
        <f>VLOOKUP($E38,'DTOC Backsheet'!$D$196:$Q$372,'DTOC Performance (Quarterly)'!AB$10,0)</f>
        <v>24604.25</v>
      </c>
      <c r="AC38" s="103">
        <f>VLOOKUP($E38,'Population 18+ (2014)'!$D$11:$H$187,AC$10,0)</f>
        <v>2838408.159</v>
      </c>
      <c r="AD38" s="104">
        <f t="shared" si="7"/>
        <v>866.83269712233084</v>
      </c>
      <c r="AE38" s="102">
        <f>VLOOKUP($E38,'DTOC Backsheet'!$D$9:$Q$185,'DTOC Performance (Quarterly)'!AE$10,0)</f>
        <v>33239</v>
      </c>
      <c r="AF38" s="103">
        <f>VLOOKUP($E38,'Population 18+ (2014)'!$D$11:$H$187,AF$10,0)</f>
        <v>2814982.5480000004</v>
      </c>
      <c r="AG38" s="104">
        <f t="shared" si="8"/>
        <v>1180.7888480024778</v>
      </c>
      <c r="AH38" s="102">
        <f>VLOOKUP($E38,'DTOC Backsheet'!$D$9:$Q$185,'DTOC Performance (Quarterly)'!AH$10,0)</f>
        <v>35372</v>
      </c>
      <c r="AI38" s="103">
        <f>VLOOKUP($E38,'Population 18+ (2014)'!$D$11:$H$187,AI$10,0)</f>
        <v>2814982.5480000004</v>
      </c>
      <c r="AJ38" s="104">
        <f t="shared" si="9"/>
        <v>1256.5619643052933</v>
      </c>
      <c r="AK38" s="102">
        <f>VLOOKUP($E38,'DTOC Backsheet'!$D$9:$Q$185,'DTOC Performance (Quarterly)'!AK$10,0)</f>
        <v>34782</v>
      </c>
      <c r="AL38" s="103">
        <f>VLOOKUP($E38,'Population 18+ (2014)'!$D$11:$H$187,AL$10,0)</f>
        <v>2814982.5480000004</v>
      </c>
      <c r="AM38" s="104">
        <f t="shared" si="10"/>
        <v>1235.6026869407076</v>
      </c>
      <c r="AN38" s="102">
        <f>VLOOKUP($E38,'DTOC Backsheet'!$D$9:$Q$185,'DTOC Performance (Quarterly)'!AN$10,0)</f>
        <v>34990</v>
      </c>
      <c r="AO38" s="103">
        <f>VLOOKUP($E38,'Population 18+ (2014)'!$D$11:$H$187,AO$10,0)</f>
        <v>2838408.159</v>
      </c>
      <c r="AP38" s="104">
        <f t="shared" si="11"/>
        <v>1232.7332096003886</v>
      </c>
      <c r="AQ38" s="84">
        <f t="shared" si="12"/>
        <v>-146.01438027095173</v>
      </c>
      <c r="AR38" s="85">
        <f t="shared" si="13"/>
        <v>-0.14110744401246225</v>
      </c>
      <c r="AS38" s="105">
        <f t="shared" si="14"/>
        <v>-302.94148736583918</v>
      </c>
      <c r="AT38" s="85">
        <f t="shared" si="15"/>
        <v>-0.3450958571500834</v>
      </c>
      <c r="AU38" s="84">
        <f t="shared" si="16"/>
        <v>-81.140973841464074</v>
      </c>
      <c r="AV38" s="85">
        <f t="shared" si="17"/>
        <v>-6.9031414701421392E-2</v>
      </c>
      <c r="AW38" s="105">
        <f t="shared" si="18"/>
        <v>-405.97054529234686</v>
      </c>
      <c r="AX38" s="85">
        <f t="shared" si="19"/>
        <v>-0.47728032074841303</v>
      </c>
      <c r="AY38" s="84">
        <f t="shared" si="20"/>
        <v>-28.091224267012649</v>
      </c>
      <c r="AZ38" s="85">
        <f t="shared" si="21"/>
        <v>-2.3263733004084717E-2</v>
      </c>
      <c r="BA38" s="105">
        <f t="shared" si="22"/>
        <v>-372.70213300093258</v>
      </c>
      <c r="BB38" s="85">
        <f t="shared" si="23"/>
        <v>-0.43191782795743205</v>
      </c>
      <c r="BC38" s="84">
        <f t="shared" si="24"/>
        <v>38.002910075192176</v>
      </c>
      <c r="BD38" s="85">
        <f t="shared" si="25"/>
        <v>2.9906216945257153E-2</v>
      </c>
      <c r="BE38" s="105">
        <f t="shared" si="26"/>
        <v>-365.90051247805775</v>
      </c>
      <c r="BF38" s="85">
        <f t="shared" si="27"/>
        <v>-0.42211203349014931</v>
      </c>
    </row>
    <row r="39" spans="2:58" s="40" customFormat="1" ht="16.5" customHeight="1">
      <c r="B39" s="63" t="s">
        <v>26</v>
      </c>
      <c r="C39" s="35"/>
      <c r="D39" s="66" t="s">
        <v>68</v>
      </c>
      <c r="E39" s="78" t="s">
        <v>67</v>
      </c>
      <c r="F39" s="79" t="s">
        <v>68</v>
      </c>
      <c r="G39" s="102">
        <f>VLOOKUP($E39,'DTOC Backsheet'!$D$9:$Q$185,'DTOC Performance (Quarterly)'!G$10,0)</f>
        <v>19243</v>
      </c>
      <c r="H39" s="103">
        <f>VLOOKUP($E39,'Population 18+ (2014)'!$D$11:$H$187,H$10,0)</f>
        <v>2159300</v>
      </c>
      <c r="I39" s="104">
        <f t="shared" si="0"/>
        <v>891.16843421479189</v>
      </c>
      <c r="J39" s="102">
        <f>VLOOKUP($E39,'DTOC Backsheet'!$D$9:$Q$185,'DTOC Performance (Quarterly)'!J$10,0)</f>
        <v>22201</v>
      </c>
      <c r="K39" s="103">
        <f>VLOOKUP($E39,'Population 18+ (2014)'!$D$11:$H$187,K$10,0)</f>
        <v>2159300</v>
      </c>
      <c r="L39" s="104">
        <f t="shared" si="1"/>
        <v>1028.1572731903857</v>
      </c>
      <c r="M39" s="102">
        <f>VLOOKUP($E39,'DTOC Backsheet'!$D$9:$Q$185,'DTOC Performance (Quarterly)'!M$10,0)</f>
        <v>26215</v>
      </c>
      <c r="N39" s="103">
        <f>VLOOKUP($E39,'Population 18+ (2014)'!$D$11:$H$187,N$10,0)</f>
        <v>2159300</v>
      </c>
      <c r="O39" s="104">
        <f t="shared" si="2"/>
        <v>1214.0508498124391</v>
      </c>
      <c r="P39" s="102">
        <f>VLOOKUP($E39,'DTOC Backsheet'!$D$9:$Q$185,'DTOC Performance (Quarterly)'!P$10,0)</f>
        <v>26290</v>
      </c>
      <c r="Q39" s="103">
        <f>VLOOKUP($E39,'Population 18+ (2014)'!$D$11:$H$187,Q$10,0)</f>
        <v>2176401.3390000006</v>
      </c>
      <c r="R39" s="104">
        <f t="shared" si="3"/>
        <v>1207.9573527591913</v>
      </c>
      <c r="S39" s="102">
        <f>VLOOKUP($E39,'DTOC Backsheet'!$D$196:$Q$372,'DTOC Performance (Quarterly)'!S$10,0)</f>
        <v>15904.460043569972</v>
      </c>
      <c r="T39" s="103">
        <f>VLOOKUP($E39,'Population 18+ (2014)'!$D$11:$H$187,T$10,0)</f>
        <v>2176401.3390000006</v>
      </c>
      <c r="U39" s="104">
        <f t="shared" si="4"/>
        <v>730.76871248745204</v>
      </c>
      <c r="V39" s="102">
        <f>VLOOKUP($E39,'DTOC Backsheet'!$D$196:$Q$372,'DTOC Performance (Quarterly)'!V$10,0)</f>
        <v>16098.505169611673</v>
      </c>
      <c r="W39" s="103">
        <f>VLOOKUP($E39,'Population 18+ (2014)'!$D$11:$H$187,W$10,0)</f>
        <v>2176401.3390000006</v>
      </c>
      <c r="X39" s="104">
        <f t="shared" si="5"/>
        <v>739.68458303781938</v>
      </c>
      <c r="Y39" s="102">
        <f>VLOOKUP($E39,'DTOC Backsheet'!$D$196:$Q$372,'DTOC Performance (Quarterly)'!Y$10,0)</f>
        <v>17156.570144195859</v>
      </c>
      <c r="Z39" s="103">
        <f>VLOOKUP($E39,'Population 18+ (2014)'!$D$11:$H$187,Z$10,0)</f>
        <v>2176401.3390000006</v>
      </c>
      <c r="AA39" s="104">
        <f t="shared" si="6"/>
        <v>788.29992597224066</v>
      </c>
      <c r="AB39" s="102">
        <f>VLOOKUP($E39,'DTOC Backsheet'!$D$196:$Q$372,'DTOC Performance (Quarterly)'!AB$10,0)</f>
        <v>17468.464642622497</v>
      </c>
      <c r="AC39" s="103">
        <f>VLOOKUP($E39,'Population 18+ (2014)'!$D$11:$H$187,AC$10,0)</f>
        <v>2192399.3460000004</v>
      </c>
      <c r="AD39" s="104">
        <f t="shared" si="7"/>
        <v>796.77384845481947</v>
      </c>
      <c r="AE39" s="102">
        <f>VLOOKUP($E39,'DTOC Backsheet'!$D$9:$Q$185,'DTOC Performance (Quarterly)'!AE$10,0)</f>
        <v>27790</v>
      </c>
      <c r="AF39" s="103">
        <f>VLOOKUP($E39,'Population 18+ (2014)'!$D$11:$H$187,AF$10,0)</f>
        <v>2176401.3390000006</v>
      </c>
      <c r="AG39" s="104">
        <f t="shared" si="8"/>
        <v>1276.8784645560261</v>
      </c>
      <c r="AH39" s="102">
        <f>VLOOKUP($E39,'DTOC Backsheet'!$D$9:$Q$185,'DTOC Performance (Quarterly)'!AH$10,0)</f>
        <v>28730</v>
      </c>
      <c r="AI39" s="103">
        <f>VLOOKUP($E39,'Population 18+ (2014)'!$D$11:$H$187,AI$10,0)</f>
        <v>2176401.3390000006</v>
      </c>
      <c r="AJ39" s="104">
        <f t="shared" si="9"/>
        <v>1320.0690279487092</v>
      </c>
      <c r="AK39" s="102">
        <f>VLOOKUP($E39,'DTOC Backsheet'!$D$9:$Q$185,'DTOC Performance (Quarterly)'!AK$10,0)</f>
        <v>33152</v>
      </c>
      <c r="AL39" s="103">
        <f>VLOOKUP($E39,'Population 18+ (2014)'!$D$11:$H$187,AL$10,0)</f>
        <v>2176401.3390000006</v>
      </c>
      <c r="AM39" s="104">
        <f t="shared" si="10"/>
        <v>1523.2484655257783</v>
      </c>
      <c r="AN39" s="102">
        <f>VLOOKUP($E39,'DTOC Backsheet'!$D$9:$Q$185,'DTOC Performance (Quarterly)'!AN$10,0)</f>
        <v>35540</v>
      </c>
      <c r="AO39" s="103">
        <f>VLOOKUP($E39,'Population 18+ (2014)'!$D$11:$H$187,AO$10,0)</f>
        <v>2192399.3460000004</v>
      </c>
      <c r="AP39" s="104">
        <f t="shared" si="11"/>
        <v>1621.0550356549866</v>
      </c>
      <c r="AQ39" s="84">
        <f t="shared" si="12"/>
        <v>-385.71003034123419</v>
      </c>
      <c r="AR39" s="85">
        <f t="shared" si="13"/>
        <v>-0.43281383802724466</v>
      </c>
      <c r="AS39" s="105">
        <f t="shared" si="14"/>
        <v>-546.10975206857404</v>
      </c>
      <c r="AT39" s="85">
        <f t="shared" si="15"/>
        <v>-0.74730861179001451</v>
      </c>
      <c r="AU39" s="84">
        <f t="shared" si="16"/>
        <v>-291.91175475832347</v>
      </c>
      <c r="AV39" s="85">
        <f t="shared" si="17"/>
        <v>-0.28391741455323988</v>
      </c>
      <c r="AW39" s="105">
        <f t="shared" si="18"/>
        <v>-580.38444491088978</v>
      </c>
      <c r="AX39" s="85">
        <f t="shared" si="19"/>
        <v>-0.78463774725072954</v>
      </c>
      <c r="AY39" s="84">
        <f t="shared" si="20"/>
        <v>-309.19761571333925</v>
      </c>
      <c r="AZ39" s="85">
        <f t="shared" si="21"/>
        <v>-0.25468259073424127</v>
      </c>
      <c r="BA39" s="105">
        <f t="shared" si="22"/>
        <v>-734.94853955353767</v>
      </c>
      <c r="BB39" s="85">
        <f t="shared" si="23"/>
        <v>-0.9323209546760991</v>
      </c>
      <c r="BC39" s="84">
        <f t="shared" si="24"/>
        <v>-413.09768289579529</v>
      </c>
      <c r="BD39" s="85">
        <f t="shared" si="25"/>
        <v>-0.34198035381978187</v>
      </c>
      <c r="BE39" s="105">
        <f t="shared" si="26"/>
        <v>-824.2811872001671</v>
      </c>
      <c r="BF39" s="85">
        <f t="shared" si="27"/>
        <v>-1.0345233955641147</v>
      </c>
    </row>
    <row r="40" spans="2:58" s="40" customFormat="1" ht="16.5" customHeight="1">
      <c r="B40" s="63" t="s">
        <v>24</v>
      </c>
      <c r="C40" s="64" t="s">
        <v>40</v>
      </c>
      <c r="D40" s="66" t="s">
        <v>70</v>
      </c>
      <c r="E40" s="78" t="s">
        <v>69</v>
      </c>
      <c r="F40" s="79" t="s">
        <v>70</v>
      </c>
      <c r="G40" s="102">
        <f>VLOOKUP($E40,'DTOC Backsheet'!$D$9:$Q$185,'DTOC Performance (Quarterly)'!G$10,0)</f>
        <v>35747</v>
      </c>
      <c r="H40" s="103">
        <f>VLOOKUP($E40,'Population 18+ (2014)'!$D$11:$H$187,H$10,0)</f>
        <v>6618717</v>
      </c>
      <c r="I40" s="104">
        <f t="shared" si="0"/>
        <v>540.08956720766275</v>
      </c>
      <c r="J40" s="102">
        <f>VLOOKUP($E40,'DTOC Backsheet'!$D$9:$Q$185,'DTOC Performance (Quarterly)'!J$10,0)</f>
        <v>38299</v>
      </c>
      <c r="K40" s="103">
        <f>VLOOKUP($E40,'Population 18+ (2014)'!$D$11:$H$187,K$10,0)</f>
        <v>6618717</v>
      </c>
      <c r="L40" s="104">
        <f t="shared" si="1"/>
        <v>578.64688881546078</v>
      </c>
      <c r="M40" s="102">
        <f>VLOOKUP($E40,'DTOC Backsheet'!$D$9:$Q$185,'DTOC Performance (Quarterly)'!M$10,0)</f>
        <v>40559</v>
      </c>
      <c r="N40" s="103">
        <f>VLOOKUP($E40,'Population 18+ (2014)'!$D$11:$H$187,N$10,0)</f>
        <v>6618717</v>
      </c>
      <c r="O40" s="104">
        <f t="shared" si="2"/>
        <v>612.79247926750759</v>
      </c>
      <c r="P40" s="102">
        <f>VLOOKUP($E40,'DTOC Backsheet'!$D$9:$Q$185,'DTOC Performance (Quarterly)'!P$10,0)</f>
        <v>36572</v>
      </c>
      <c r="Q40" s="103">
        <f>VLOOKUP($E40,'Population 18+ (2014)'!$D$11:$H$187,Q$10,0)</f>
        <v>6746241.0499999998</v>
      </c>
      <c r="R40" s="104">
        <f t="shared" si="3"/>
        <v>542.10929803642284</v>
      </c>
      <c r="S40" s="102">
        <f>VLOOKUP($E40,'DTOC Backsheet'!$D$196:$Q$372,'DTOC Performance (Quarterly)'!S$10,0)</f>
        <v>34025.165553915183</v>
      </c>
      <c r="T40" s="103">
        <f>VLOOKUP($E40,'Population 18+ (2014)'!$D$11:$H$187,T$10,0)</f>
        <v>6746241.0499999998</v>
      </c>
      <c r="U40" s="104">
        <f t="shared" si="4"/>
        <v>504.35739401744598</v>
      </c>
      <c r="V40" s="102">
        <f>VLOOKUP($E40,'DTOC Backsheet'!$D$196:$Q$372,'DTOC Performance (Quarterly)'!V$10,0)</f>
        <v>33456.708933395188</v>
      </c>
      <c r="W40" s="103">
        <f>VLOOKUP($E40,'Population 18+ (2014)'!$D$11:$H$187,W$10,0)</f>
        <v>6746241.0499999998</v>
      </c>
      <c r="X40" s="104">
        <f t="shared" si="5"/>
        <v>495.9311220193531</v>
      </c>
      <c r="Y40" s="102">
        <f>VLOOKUP($E40,'DTOC Backsheet'!$D$196:$Q$372,'DTOC Performance (Quarterly)'!Y$10,0)</f>
        <v>35750.595867999204</v>
      </c>
      <c r="Z40" s="103">
        <f>VLOOKUP($E40,'Population 18+ (2014)'!$D$11:$H$187,Z$10,0)</f>
        <v>6746241.0499999998</v>
      </c>
      <c r="AA40" s="104">
        <f t="shared" si="6"/>
        <v>529.93356749384463</v>
      </c>
      <c r="AB40" s="102">
        <f>VLOOKUP($E40,'DTOC Backsheet'!$D$196:$Q$372,'DTOC Performance (Quarterly)'!AB$10,0)</f>
        <v>36128.318542307221</v>
      </c>
      <c r="AC40" s="103">
        <f>VLOOKUP($E40,'Population 18+ (2014)'!$D$11:$H$187,AC$10,0)</f>
        <v>6850308.9450000003</v>
      </c>
      <c r="AD40" s="104">
        <f t="shared" si="7"/>
        <v>527.39692227570356</v>
      </c>
      <c r="AE40" s="102">
        <f>VLOOKUP($E40,'DTOC Backsheet'!$D$9:$Q$185,'DTOC Performance (Quarterly)'!AE$10,0)</f>
        <v>41983</v>
      </c>
      <c r="AF40" s="103">
        <f>VLOOKUP($E40,'Population 18+ (2014)'!$D$11:$H$187,AF$10,0)</f>
        <v>6746241.0499999998</v>
      </c>
      <c r="AG40" s="104">
        <f t="shared" si="8"/>
        <v>622.31692714270866</v>
      </c>
      <c r="AH40" s="102">
        <f>VLOOKUP($E40,'DTOC Backsheet'!$D$9:$Q$185,'DTOC Performance (Quarterly)'!AH$10,0)</f>
        <v>43863</v>
      </c>
      <c r="AI40" s="103">
        <f>VLOOKUP($E40,'Population 18+ (2014)'!$D$11:$H$187,AI$10,0)</f>
        <v>6746241.0499999998</v>
      </c>
      <c r="AJ40" s="104">
        <f t="shared" si="9"/>
        <v>650.18429781722671</v>
      </c>
      <c r="AK40" s="102">
        <f>VLOOKUP($E40,'DTOC Backsheet'!$D$9:$Q$185,'DTOC Performance (Quarterly)'!AK$10,0)</f>
        <v>45321</v>
      </c>
      <c r="AL40" s="103">
        <f>VLOOKUP($E40,'Population 18+ (2014)'!$D$11:$H$187,AL$10,0)</f>
        <v>6746241.0499999998</v>
      </c>
      <c r="AM40" s="104">
        <f t="shared" si="10"/>
        <v>671.79633315948593</v>
      </c>
      <c r="AN40" s="102">
        <f>VLOOKUP($E40,'DTOC Backsheet'!$D$9:$Q$185,'DTOC Performance (Quarterly)'!AN$10,0)</f>
        <v>43814</v>
      </c>
      <c r="AO40" s="103">
        <f>VLOOKUP($E40,'Population 18+ (2014)'!$D$11:$H$187,AO$10,0)</f>
        <v>6850308.9450000003</v>
      </c>
      <c r="AP40" s="104">
        <f t="shared" si="11"/>
        <v>639.59159144171997</v>
      </c>
      <c r="AQ40" s="84">
        <f t="shared" si="12"/>
        <v>-82.227359935045911</v>
      </c>
      <c r="AR40" s="85">
        <f t="shared" si="13"/>
        <v>-0.15224763618407341</v>
      </c>
      <c r="AS40" s="105">
        <f t="shared" si="14"/>
        <v>-117.95953312526268</v>
      </c>
      <c r="AT40" s="85">
        <f t="shared" si="15"/>
        <v>-0.23388084426731415</v>
      </c>
      <c r="AU40" s="84">
        <f t="shared" si="16"/>
        <v>-71.537409001765923</v>
      </c>
      <c r="AV40" s="85">
        <f t="shared" si="17"/>
        <v>-0.12362878014985799</v>
      </c>
      <c r="AW40" s="105">
        <f t="shared" si="18"/>
        <v>-154.25317579787361</v>
      </c>
      <c r="AX40" s="85">
        <f t="shared" si="19"/>
        <v>-0.31103749885625059</v>
      </c>
      <c r="AY40" s="84">
        <f t="shared" si="20"/>
        <v>-59.003853891978338</v>
      </c>
      <c r="AZ40" s="85">
        <f t="shared" si="21"/>
        <v>-9.6286844059358764E-2</v>
      </c>
      <c r="BA40" s="105">
        <f t="shared" si="22"/>
        <v>-141.86276566564129</v>
      </c>
      <c r="BB40" s="85">
        <f t="shared" si="23"/>
        <v>-0.26769915017185447</v>
      </c>
      <c r="BC40" s="84">
        <f t="shared" si="24"/>
        <v>-97.482293405297128</v>
      </c>
      <c r="BD40" s="85">
        <f t="shared" si="25"/>
        <v>-0.17982036788224864</v>
      </c>
      <c r="BE40" s="105">
        <f t="shared" si="26"/>
        <v>-112.19466916601641</v>
      </c>
      <c r="BF40" s="85">
        <f t="shared" si="27"/>
        <v>-0.21273288566398799</v>
      </c>
    </row>
    <row r="41" spans="2:58" s="40" customFormat="1" ht="16.5" customHeight="1">
      <c r="B41" s="63" t="s">
        <v>24</v>
      </c>
      <c r="C41" s="64" t="s">
        <v>40</v>
      </c>
      <c r="D41" s="66" t="s">
        <v>70</v>
      </c>
      <c r="E41" s="78" t="s">
        <v>71</v>
      </c>
      <c r="F41" s="79" t="s">
        <v>72</v>
      </c>
      <c r="G41" s="102">
        <f>VLOOKUP($E41,'DTOC Backsheet'!$D$9:$Q$185,'DTOC Performance (Quarterly)'!G$10,0)</f>
        <v>500</v>
      </c>
      <c r="H41" s="103">
        <f>VLOOKUP($E41,'Population 18+ (2014)'!$D$11:$H$187,H$10,0)</f>
        <v>139188</v>
      </c>
      <c r="I41" s="104">
        <f t="shared" si="0"/>
        <v>359.22637008937556</v>
      </c>
      <c r="J41" s="102">
        <f>VLOOKUP($E41,'DTOC Backsheet'!$D$9:$Q$185,'DTOC Performance (Quarterly)'!J$10,0)</f>
        <v>669</v>
      </c>
      <c r="K41" s="103">
        <f>VLOOKUP($E41,'Population 18+ (2014)'!$D$11:$H$187,K$10,0)</f>
        <v>139188</v>
      </c>
      <c r="L41" s="104">
        <f t="shared" si="1"/>
        <v>480.64488317958444</v>
      </c>
      <c r="M41" s="102">
        <f>VLOOKUP($E41,'DTOC Backsheet'!$D$9:$Q$185,'DTOC Performance (Quarterly)'!M$10,0)</f>
        <v>504</v>
      </c>
      <c r="N41" s="103">
        <f>VLOOKUP($E41,'Population 18+ (2014)'!$D$11:$H$187,N$10,0)</f>
        <v>139188</v>
      </c>
      <c r="O41" s="104">
        <f t="shared" si="2"/>
        <v>362.1001810500905</v>
      </c>
      <c r="P41" s="102">
        <f>VLOOKUP($E41,'DTOC Backsheet'!$D$9:$Q$185,'DTOC Performance (Quarterly)'!P$10,0)</f>
        <v>449</v>
      </c>
      <c r="Q41" s="103">
        <f>VLOOKUP($E41,'Population 18+ (2014)'!$D$11:$H$187,Q$10,0)</f>
        <v>142332.861</v>
      </c>
      <c r="R41" s="104">
        <f t="shared" si="3"/>
        <v>315.45772131988548</v>
      </c>
      <c r="S41" s="102">
        <f>VLOOKUP($E41,'DTOC Backsheet'!$D$196:$Q$372,'DTOC Performance (Quarterly)'!S$10,0)</f>
        <v>509</v>
      </c>
      <c r="T41" s="103">
        <f>VLOOKUP($E41,'Population 18+ (2014)'!$D$11:$H$187,T$10,0)</f>
        <v>142332.861</v>
      </c>
      <c r="U41" s="104">
        <f t="shared" si="4"/>
        <v>357.6124279550595</v>
      </c>
      <c r="V41" s="102">
        <f>VLOOKUP($E41,'DTOC Backsheet'!$D$196:$Q$372,'DTOC Performance (Quarterly)'!V$10,0)</f>
        <v>513</v>
      </c>
      <c r="W41" s="103">
        <f>VLOOKUP($E41,'Population 18+ (2014)'!$D$11:$H$187,W$10,0)</f>
        <v>142332.861</v>
      </c>
      <c r="X41" s="104">
        <f t="shared" si="5"/>
        <v>360.42274173073776</v>
      </c>
      <c r="Y41" s="102">
        <f>VLOOKUP($E41,'DTOC Backsheet'!$D$196:$Q$372,'DTOC Performance (Quarterly)'!Y$10,0)</f>
        <v>618</v>
      </c>
      <c r="Z41" s="103">
        <f>VLOOKUP($E41,'Population 18+ (2014)'!$D$11:$H$187,Z$10,0)</f>
        <v>142332.861</v>
      </c>
      <c r="AA41" s="104">
        <f t="shared" si="6"/>
        <v>434.19347834229222</v>
      </c>
      <c r="AB41" s="102">
        <f>VLOOKUP($E41,'DTOC Backsheet'!$D$196:$Q$372,'DTOC Performance (Quarterly)'!AB$10,0)</f>
        <v>490.99999999999994</v>
      </c>
      <c r="AC41" s="103">
        <f>VLOOKUP($E41,'Population 18+ (2014)'!$D$11:$H$187,AC$10,0)</f>
        <v>145248.72400000005</v>
      </c>
      <c r="AD41" s="104">
        <f t="shared" si="7"/>
        <v>338.04083538799267</v>
      </c>
      <c r="AE41" s="102">
        <f>VLOOKUP($E41,'DTOC Backsheet'!$D$9:$Q$185,'DTOC Performance (Quarterly)'!AE$10,0)</f>
        <v>676</v>
      </c>
      <c r="AF41" s="103">
        <f>VLOOKUP($E41,'Population 18+ (2014)'!$D$11:$H$187,AF$10,0)</f>
        <v>142332.861</v>
      </c>
      <c r="AG41" s="104">
        <f t="shared" si="8"/>
        <v>474.94302808962715</v>
      </c>
      <c r="AH41" s="102">
        <f>VLOOKUP($E41,'DTOC Backsheet'!$D$9:$Q$185,'DTOC Performance (Quarterly)'!AH$10,0)</f>
        <v>845</v>
      </c>
      <c r="AI41" s="103">
        <f>VLOOKUP($E41,'Population 18+ (2014)'!$D$11:$H$187,AI$10,0)</f>
        <v>142332.861</v>
      </c>
      <c r="AJ41" s="104">
        <f t="shared" si="9"/>
        <v>593.67878511203401</v>
      </c>
      <c r="AK41" s="102">
        <f>VLOOKUP($E41,'DTOC Backsheet'!$D$9:$Q$185,'DTOC Performance (Quarterly)'!AK$10,0)</f>
        <v>914</v>
      </c>
      <c r="AL41" s="103">
        <f>VLOOKUP($E41,'Population 18+ (2014)'!$D$11:$H$187,AL$10,0)</f>
        <v>142332.861</v>
      </c>
      <c r="AM41" s="104">
        <f t="shared" si="10"/>
        <v>642.15669774248408</v>
      </c>
      <c r="AN41" s="102">
        <f>VLOOKUP($E41,'DTOC Backsheet'!$D$9:$Q$185,'DTOC Performance (Quarterly)'!AN$10,0)</f>
        <v>1077</v>
      </c>
      <c r="AO41" s="103">
        <f>VLOOKUP($E41,'Population 18+ (2014)'!$D$11:$H$187,AO$10,0)</f>
        <v>145248.72400000005</v>
      </c>
      <c r="AP41" s="104">
        <f t="shared" si="11"/>
        <v>741.48672039280689</v>
      </c>
      <c r="AQ41" s="84">
        <f t="shared" si="12"/>
        <v>-115.71665800025158</v>
      </c>
      <c r="AR41" s="85">
        <f t="shared" si="13"/>
        <v>-0.32212740387478034</v>
      </c>
      <c r="AS41" s="105">
        <f t="shared" si="14"/>
        <v>-117.33060013456765</v>
      </c>
      <c r="AT41" s="85">
        <f t="shared" si="15"/>
        <v>-0.32809430255402749</v>
      </c>
      <c r="AU41" s="84">
        <f t="shared" si="16"/>
        <v>-113.03390193244957</v>
      </c>
      <c r="AV41" s="85">
        <f t="shared" si="17"/>
        <v>-0.23517134143757534</v>
      </c>
      <c r="AW41" s="105">
        <f t="shared" si="18"/>
        <v>-233.25604338129625</v>
      </c>
      <c r="AX41" s="85">
        <f t="shared" si="19"/>
        <v>-0.64717348927875262</v>
      </c>
      <c r="AY41" s="84">
        <f t="shared" si="20"/>
        <v>-280.05651669239359</v>
      </c>
      <c r="AZ41" s="85">
        <f t="shared" si="21"/>
        <v>-0.7734227469321604</v>
      </c>
      <c r="BA41" s="105">
        <f t="shared" si="22"/>
        <v>-207.96321940019186</v>
      </c>
      <c r="BB41" s="85">
        <f t="shared" si="23"/>
        <v>-0.47896440129449863</v>
      </c>
      <c r="BC41" s="84">
        <f t="shared" si="24"/>
        <v>-426.02899907292141</v>
      </c>
      <c r="BD41" s="85">
        <f t="shared" si="25"/>
        <v>-1.3505106081740592</v>
      </c>
      <c r="BE41" s="105">
        <f t="shared" si="26"/>
        <v>-403.44588500481422</v>
      </c>
      <c r="BF41" s="85">
        <f t="shared" si="27"/>
        <v>-1.1934826883910392</v>
      </c>
    </row>
    <row r="42" spans="2:58" s="40" customFormat="1" ht="16.5" customHeight="1">
      <c r="B42" s="63" t="s">
        <v>24</v>
      </c>
      <c r="C42" s="64" t="s">
        <v>40</v>
      </c>
      <c r="D42" s="66" t="s">
        <v>70</v>
      </c>
      <c r="E42" s="78" t="s">
        <v>73</v>
      </c>
      <c r="F42" s="79" t="s">
        <v>74</v>
      </c>
      <c r="G42" s="102">
        <f>VLOOKUP($E42,'DTOC Backsheet'!$D$9:$Q$185,'DTOC Performance (Quarterly)'!G$10,0)</f>
        <v>1984</v>
      </c>
      <c r="H42" s="103">
        <f>VLOOKUP($E42,'Population 18+ (2014)'!$D$11:$H$187,H$10,0)</f>
        <v>286932</v>
      </c>
      <c r="I42" s="104">
        <f t="shared" si="0"/>
        <v>691.45302719808171</v>
      </c>
      <c r="J42" s="102">
        <f>VLOOKUP($E42,'DTOC Backsheet'!$D$9:$Q$185,'DTOC Performance (Quarterly)'!J$10,0)</f>
        <v>1346</v>
      </c>
      <c r="K42" s="103">
        <f>VLOOKUP($E42,'Population 18+ (2014)'!$D$11:$H$187,K$10,0)</f>
        <v>286932</v>
      </c>
      <c r="L42" s="104">
        <f t="shared" si="1"/>
        <v>469.10069284708567</v>
      </c>
      <c r="M42" s="102">
        <f>VLOOKUP($E42,'DTOC Backsheet'!$D$9:$Q$185,'DTOC Performance (Quarterly)'!M$10,0)</f>
        <v>1698</v>
      </c>
      <c r="N42" s="103">
        <f>VLOOKUP($E42,'Population 18+ (2014)'!$D$11:$H$187,N$10,0)</f>
        <v>286932</v>
      </c>
      <c r="O42" s="104">
        <f t="shared" si="2"/>
        <v>591.7778428338421</v>
      </c>
      <c r="P42" s="102">
        <f>VLOOKUP($E42,'DTOC Backsheet'!$D$9:$Q$185,'DTOC Performance (Quarterly)'!P$10,0)</f>
        <v>1575</v>
      </c>
      <c r="Q42" s="103">
        <f>VLOOKUP($E42,'Population 18+ (2014)'!$D$11:$H$187,Q$10,0)</f>
        <v>292420.44399999996</v>
      </c>
      <c r="R42" s="104">
        <f t="shared" si="3"/>
        <v>538.60803248079333</v>
      </c>
      <c r="S42" s="102">
        <f>VLOOKUP($E42,'DTOC Backsheet'!$D$196:$Q$372,'DTOC Performance (Quarterly)'!S$10,0)</f>
        <v>1891</v>
      </c>
      <c r="T42" s="103">
        <f>VLOOKUP($E42,'Population 18+ (2014)'!$D$11:$H$187,T$10,0)</f>
        <v>292420.44399999996</v>
      </c>
      <c r="U42" s="104">
        <f t="shared" si="4"/>
        <v>646.67161233090803</v>
      </c>
      <c r="V42" s="102">
        <f>VLOOKUP($E42,'DTOC Backsheet'!$D$196:$Q$372,'DTOC Performance (Quarterly)'!V$10,0)</f>
        <v>1759</v>
      </c>
      <c r="W42" s="103">
        <f>VLOOKUP($E42,'Population 18+ (2014)'!$D$11:$H$187,W$10,0)</f>
        <v>292420.44399999996</v>
      </c>
      <c r="X42" s="104">
        <f t="shared" si="5"/>
        <v>601.53112960870828</v>
      </c>
      <c r="Y42" s="102">
        <f>VLOOKUP($E42,'DTOC Backsheet'!$D$196:$Q$372,'DTOC Performance (Quarterly)'!Y$10,0)</f>
        <v>1508</v>
      </c>
      <c r="Z42" s="103">
        <f>VLOOKUP($E42,'Population 18+ (2014)'!$D$11:$H$187,Z$10,0)</f>
        <v>292420.44399999996</v>
      </c>
      <c r="AA42" s="104">
        <f t="shared" si="6"/>
        <v>515.69581776573739</v>
      </c>
      <c r="AB42" s="102">
        <f>VLOOKUP($E42,'DTOC Backsheet'!$D$196:$Q$372,'DTOC Performance (Quarterly)'!AB$10,0)</f>
        <v>1505</v>
      </c>
      <c r="AC42" s="103">
        <f>VLOOKUP($E42,'Population 18+ (2014)'!$D$11:$H$187,AC$10,0)</f>
        <v>297186.81900000002</v>
      </c>
      <c r="AD42" s="104">
        <f t="shared" si="7"/>
        <v>506.41546117831018</v>
      </c>
      <c r="AE42" s="102">
        <f>VLOOKUP($E42,'DTOC Backsheet'!$D$9:$Q$185,'DTOC Performance (Quarterly)'!AE$10,0)</f>
        <v>1813</v>
      </c>
      <c r="AF42" s="103">
        <f>VLOOKUP($E42,'Population 18+ (2014)'!$D$11:$H$187,AF$10,0)</f>
        <v>292420.44399999996</v>
      </c>
      <c r="AG42" s="104">
        <f t="shared" si="8"/>
        <v>619.99769072233551</v>
      </c>
      <c r="AH42" s="102">
        <f>VLOOKUP($E42,'DTOC Backsheet'!$D$9:$Q$185,'DTOC Performance (Quarterly)'!AH$10,0)</f>
        <v>1787</v>
      </c>
      <c r="AI42" s="103">
        <f>VLOOKUP($E42,'Population 18+ (2014)'!$D$11:$H$187,AI$10,0)</f>
        <v>292420.44399999996</v>
      </c>
      <c r="AJ42" s="104">
        <f t="shared" si="9"/>
        <v>611.10638351947796</v>
      </c>
      <c r="AK42" s="102">
        <f>VLOOKUP($E42,'DTOC Backsheet'!$D$9:$Q$185,'DTOC Performance (Quarterly)'!AK$10,0)</f>
        <v>2060</v>
      </c>
      <c r="AL42" s="103">
        <f>VLOOKUP($E42,'Population 18+ (2014)'!$D$11:$H$187,AL$10,0)</f>
        <v>292420.44399999996</v>
      </c>
      <c r="AM42" s="104">
        <f t="shared" si="10"/>
        <v>704.46510914948215</v>
      </c>
      <c r="AN42" s="102">
        <f>VLOOKUP($E42,'DTOC Backsheet'!$D$9:$Q$185,'DTOC Performance (Quarterly)'!AN$10,0)</f>
        <v>2066</v>
      </c>
      <c r="AO42" s="103">
        <f>VLOOKUP($E42,'Population 18+ (2014)'!$D$11:$H$187,AO$10,0)</f>
        <v>297186.81900000002</v>
      </c>
      <c r="AP42" s="104">
        <f t="shared" si="11"/>
        <v>695.18560983015868</v>
      </c>
      <c r="AQ42" s="84">
        <f t="shared" si="12"/>
        <v>71.455336475746208</v>
      </c>
      <c r="AR42" s="85">
        <f t="shared" si="13"/>
        <v>0.10334083974626418</v>
      </c>
      <c r="AS42" s="105">
        <f t="shared" si="14"/>
        <v>26.673921608572527</v>
      </c>
      <c r="AT42" s="85">
        <f t="shared" si="15"/>
        <v>4.1248016922263209E-2</v>
      </c>
      <c r="AU42" s="84">
        <f t="shared" si="16"/>
        <v>-142.00569067239229</v>
      </c>
      <c r="AV42" s="85">
        <f t="shared" si="17"/>
        <v>-0.30271899580988759</v>
      </c>
      <c r="AW42" s="105">
        <f t="shared" si="18"/>
        <v>-9.5752539107696748</v>
      </c>
      <c r="AX42" s="85">
        <f t="shared" si="19"/>
        <v>-1.5918135304150111E-2</v>
      </c>
      <c r="AY42" s="84">
        <f t="shared" si="20"/>
        <v>-112.68726631564004</v>
      </c>
      <c r="AZ42" s="85">
        <f t="shared" si="21"/>
        <v>-0.19042157066242188</v>
      </c>
      <c r="BA42" s="105">
        <f t="shared" si="22"/>
        <v>-188.76929138374476</v>
      </c>
      <c r="BB42" s="85">
        <f t="shared" si="23"/>
        <v>-0.36604774535809026</v>
      </c>
      <c r="BC42" s="84">
        <f t="shared" si="24"/>
        <v>-156.57757734936536</v>
      </c>
      <c r="BD42" s="85">
        <f t="shared" si="25"/>
        <v>-0.29070783929489369</v>
      </c>
      <c r="BE42" s="105">
        <f t="shared" si="26"/>
        <v>-188.7701486518485</v>
      </c>
      <c r="BF42" s="85">
        <f t="shared" si="27"/>
        <v>-0.37275747508305646</v>
      </c>
    </row>
    <row r="43" spans="2:58" s="40" customFormat="1" ht="16.5" customHeight="1">
      <c r="B43" s="63" t="s">
        <v>20</v>
      </c>
      <c r="C43" s="64" t="s">
        <v>32</v>
      </c>
      <c r="D43" s="66" t="s">
        <v>46</v>
      </c>
      <c r="E43" s="78" t="s">
        <v>75</v>
      </c>
      <c r="F43" s="79" t="s">
        <v>76</v>
      </c>
      <c r="G43" s="102">
        <f>VLOOKUP($E43,'DTOC Backsheet'!$D$9:$Q$185,'DTOC Performance (Quarterly)'!G$10,0)</f>
        <v>329</v>
      </c>
      <c r="H43" s="103">
        <f>VLOOKUP($E43,'Population 18+ (2014)'!$D$11:$H$187,H$10,0)</f>
        <v>188267</v>
      </c>
      <c r="I43" s="104">
        <f t="shared" si="0"/>
        <v>174.75181524112031</v>
      </c>
      <c r="J43" s="102">
        <f>VLOOKUP($E43,'DTOC Backsheet'!$D$9:$Q$185,'DTOC Performance (Quarterly)'!J$10,0)</f>
        <v>309</v>
      </c>
      <c r="K43" s="103">
        <f>VLOOKUP($E43,'Population 18+ (2014)'!$D$11:$H$187,K$10,0)</f>
        <v>188267</v>
      </c>
      <c r="L43" s="104">
        <f t="shared" si="1"/>
        <v>164.12860458816468</v>
      </c>
      <c r="M43" s="102">
        <f>VLOOKUP($E43,'DTOC Backsheet'!$D$9:$Q$185,'DTOC Performance (Quarterly)'!M$10,0)</f>
        <v>193</v>
      </c>
      <c r="N43" s="103">
        <f>VLOOKUP($E43,'Population 18+ (2014)'!$D$11:$H$187,N$10,0)</f>
        <v>188267</v>
      </c>
      <c r="O43" s="104">
        <f t="shared" si="2"/>
        <v>102.51398280102197</v>
      </c>
      <c r="P43" s="102">
        <f>VLOOKUP($E43,'DTOC Backsheet'!$D$9:$Q$185,'DTOC Performance (Quarterly)'!P$10,0)</f>
        <v>229</v>
      </c>
      <c r="Q43" s="103">
        <f>VLOOKUP($E43,'Population 18+ (2014)'!$D$11:$H$187,Q$10,0)</f>
        <v>189705.06899999999</v>
      </c>
      <c r="R43" s="104">
        <f t="shared" si="3"/>
        <v>120.71369584752635</v>
      </c>
      <c r="S43" s="102">
        <f>VLOOKUP($E43,'DTOC Backsheet'!$D$196:$Q$372,'DTOC Performance (Quarterly)'!S$10,0)</f>
        <v>346.00000000000006</v>
      </c>
      <c r="T43" s="103">
        <f>VLOOKUP($E43,'Population 18+ (2014)'!$D$11:$H$187,T$10,0)</f>
        <v>189705.06899999999</v>
      </c>
      <c r="U43" s="104">
        <f t="shared" si="4"/>
        <v>182.38837887879532</v>
      </c>
      <c r="V43" s="102">
        <f>VLOOKUP($E43,'DTOC Backsheet'!$D$196:$Q$372,'DTOC Performance (Quarterly)'!V$10,0)</f>
        <v>423</v>
      </c>
      <c r="W43" s="103">
        <f>VLOOKUP($E43,'Population 18+ (2014)'!$D$11:$H$187,W$10,0)</f>
        <v>189705.06899999999</v>
      </c>
      <c r="X43" s="104">
        <f t="shared" si="5"/>
        <v>222.97770018997227</v>
      </c>
      <c r="Y43" s="102">
        <f>VLOOKUP($E43,'DTOC Backsheet'!$D$196:$Q$372,'DTOC Performance (Quarterly)'!Y$10,0)</f>
        <v>103</v>
      </c>
      <c r="Z43" s="103">
        <f>VLOOKUP($E43,'Population 18+ (2014)'!$D$11:$H$187,Z$10,0)</f>
        <v>189705.06899999999</v>
      </c>
      <c r="AA43" s="104">
        <f t="shared" si="6"/>
        <v>54.294806429236743</v>
      </c>
      <c r="AB43" s="102">
        <f>VLOOKUP($E43,'DTOC Backsheet'!$D$196:$Q$372,'DTOC Performance (Quarterly)'!AB$10,0)</f>
        <v>241</v>
      </c>
      <c r="AC43" s="103">
        <f>VLOOKUP($E43,'Population 18+ (2014)'!$D$11:$H$187,AC$10,0)</f>
        <v>191169.14699999991</v>
      </c>
      <c r="AD43" s="104">
        <f t="shared" si="7"/>
        <v>126.06636781195665</v>
      </c>
      <c r="AE43" s="102">
        <f>VLOOKUP($E43,'DTOC Backsheet'!$D$9:$Q$185,'DTOC Performance (Quarterly)'!AE$10,0)</f>
        <v>239</v>
      </c>
      <c r="AF43" s="103">
        <f>VLOOKUP($E43,'Population 18+ (2014)'!$D$11:$H$187,AF$10,0)</f>
        <v>189705.06899999999</v>
      </c>
      <c r="AG43" s="104">
        <f t="shared" si="8"/>
        <v>125.98503627754936</v>
      </c>
      <c r="AH43" s="102">
        <f>VLOOKUP($E43,'DTOC Backsheet'!$D$9:$Q$185,'DTOC Performance (Quarterly)'!AH$10,0)</f>
        <v>436</v>
      </c>
      <c r="AI43" s="103">
        <f>VLOOKUP($E43,'Population 18+ (2014)'!$D$11:$H$187,AI$10,0)</f>
        <v>189705.06899999999</v>
      </c>
      <c r="AJ43" s="104">
        <f t="shared" si="9"/>
        <v>229.83044274900215</v>
      </c>
      <c r="AK43" s="102">
        <f>VLOOKUP($E43,'DTOC Backsheet'!$D$9:$Q$185,'DTOC Performance (Quarterly)'!AK$10,0)</f>
        <v>401</v>
      </c>
      <c r="AL43" s="103">
        <f>VLOOKUP($E43,'Population 18+ (2014)'!$D$11:$H$187,AL$10,0)</f>
        <v>189705.06899999999</v>
      </c>
      <c r="AM43" s="104">
        <f t="shared" si="10"/>
        <v>211.38075124392171</v>
      </c>
      <c r="AN43" s="102">
        <f>VLOOKUP($E43,'DTOC Backsheet'!$D$9:$Q$185,'DTOC Performance (Quarterly)'!AN$10,0)</f>
        <v>492</v>
      </c>
      <c r="AO43" s="103">
        <f>VLOOKUP($E43,'Population 18+ (2014)'!$D$11:$H$187,AO$10,0)</f>
        <v>191169.14699999991</v>
      </c>
      <c r="AP43" s="104">
        <f t="shared" si="11"/>
        <v>257.36370524266675</v>
      </c>
      <c r="AQ43" s="84">
        <f t="shared" si="12"/>
        <v>48.766778963570957</v>
      </c>
      <c r="AR43" s="85">
        <f t="shared" si="13"/>
        <v>0.27906307523205515</v>
      </c>
      <c r="AS43" s="105">
        <f t="shared" si="14"/>
        <v>56.403342601245967</v>
      </c>
      <c r="AT43" s="85">
        <f t="shared" si="15"/>
        <v>0.30924855491329489</v>
      </c>
      <c r="AU43" s="84">
        <f t="shared" si="16"/>
        <v>-65.701838160837468</v>
      </c>
      <c r="AV43" s="85">
        <f t="shared" si="17"/>
        <v>-0.40030705388434912</v>
      </c>
      <c r="AW43" s="105">
        <f t="shared" si="18"/>
        <v>-6.8527425590298776</v>
      </c>
      <c r="AX43" s="85">
        <f t="shared" si="19"/>
        <v>-3.0732860520094548E-2</v>
      </c>
      <c r="AY43" s="84">
        <f t="shared" si="20"/>
        <v>-108.86676844289974</v>
      </c>
      <c r="AZ43" s="85">
        <f t="shared" si="21"/>
        <v>-1.0619699427170675</v>
      </c>
      <c r="BA43" s="105">
        <f t="shared" si="22"/>
        <v>-157.08594481468498</v>
      </c>
      <c r="BB43" s="85">
        <f t="shared" si="23"/>
        <v>-2.8932038834951461</v>
      </c>
      <c r="BC43" s="84">
        <f t="shared" si="24"/>
        <v>-136.65000939514039</v>
      </c>
      <c r="BD43" s="85">
        <f t="shared" si="25"/>
        <v>-1.1320174437185919</v>
      </c>
      <c r="BE43" s="105">
        <f t="shared" si="26"/>
        <v>-131.29733743071012</v>
      </c>
      <c r="BF43" s="85">
        <f t="shared" si="27"/>
        <v>-1.0414937759336105</v>
      </c>
    </row>
    <row r="44" spans="2:58" s="40" customFormat="1" ht="16.5" customHeight="1">
      <c r="B44" s="63" t="s">
        <v>26</v>
      </c>
      <c r="C44" s="64" t="s">
        <v>44</v>
      </c>
      <c r="D44" s="66" t="s">
        <v>66</v>
      </c>
      <c r="E44" s="78" t="s">
        <v>77</v>
      </c>
      <c r="F44" s="79" t="s">
        <v>78</v>
      </c>
      <c r="G44" s="102">
        <f>VLOOKUP($E44,'DTOC Backsheet'!$D$9:$Q$185,'DTOC Performance (Quarterly)'!G$10,0)</f>
        <v>1457</v>
      </c>
      <c r="H44" s="103">
        <f>VLOOKUP($E44,'Population 18+ (2014)'!$D$11:$H$187,H$10,0)</f>
        <v>147604</v>
      </c>
      <c r="I44" s="104">
        <f t="shared" si="0"/>
        <v>987.10062057938796</v>
      </c>
      <c r="J44" s="102">
        <f>VLOOKUP($E44,'DTOC Backsheet'!$D$9:$Q$185,'DTOC Performance (Quarterly)'!J$10,0)</f>
        <v>1546</v>
      </c>
      <c r="K44" s="103">
        <f>VLOOKUP($E44,'Population 18+ (2014)'!$D$11:$H$187,K$10,0)</f>
        <v>147604</v>
      </c>
      <c r="L44" s="104">
        <f t="shared" si="1"/>
        <v>1047.3970895097693</v>
      </c>
      <c r="M44" s="102">
        <f>VLOOKUP($E44,'DTOC Backsheet'!$D$9:$Q$185,'DTOC Performance (Quarterly)'!M$10,0)</f>
        <v>1435</v>
      </c>
      <c r="N44" s="103">
        <f>VLOOKUP($E44,'Population 18+ (2014)'!$D$11:$H$187,N$10,0)</f>
        <v>147604</v>
      </c>
      <c r="O44" s="104">
        <f t="shared" si="2"/>
        <v>972.1958754505298</v>
      </c>
      <c r="P44" s="102">
        <f>VLOOKUP($E44,'DTOC Backsheet'!$D$9:$Q$185,'DTOC Performance (Quarterly)'!P$10,0)</f>
        <v>1134</v>
      </c>
      <c r="Q44" s="103">
        <f>VLOOKUP($E44,'Population 18+ (2014)'!$D$11:$H$187,Q$10,0)</f>
        <v>148888.21699999998</v>
      </c>
      <c r="R44" s="104">
        <f t="shared" si="3"/>
        <v>761.64522811096606</v>
      </c>
      <c r="S44" s="102">
        <f>VLOOKUP($E44,'DTOC Backsheet'!$D$196:$Q$372,'DTOC Performance (Quarterly)'!S$10,0)</f>
        <v>1200</v>
      </c>
      <c r="T44" s="103">
        <f>VLOOKUP($E44,'Population 18+ (2014)'!$D$11:$H$187,T$10,0)</f>
        <v>148888.21699999998</v>
      </c>
      <c r="U44" s="104">
        <f t="shared" si="4"/>
        <v>805.97378636081055</v>
      </c>
      <c r="V44" s="102">
        <f>VLOOKUP($E44,'DTOC Backsheet'!$D$196:$Q$372,'DTOC Performance (Quarterly)'!V$10,0)</f>
        <v>900</v>
      </c>
      <c r="W44" s="103">
        <f>VLOOKUP($E44,'Population 18+ (2014)'!$D$11:$H$187,W$10,0)</f>
        <v>148888.21699999998</v>
      </c>
      <c r="X44" s="104">
        <f t="shared" si="5"/>
        <v>604.480339770608</v>
      </c>
      <c r="Y44" s="102">
        <f>VLOOKUP($E44,'DTOC Backsheet'!$D$196:$Q$372,'DTOC Performance (Quarterly)'!Y$10,0)</f>
        <v>1000</v>
      </c>
      <c r="Z44" s="103">
        <f>VLOOKUP($E44,'Population 18+ (2014)'!$D$11:$H$187,Z$10,0)</f>
        <v>148888.21699999998</v>
      </c>
      <c r="AA44" s="104">
        <f t="shared" si="6"/>
        <v>671.6448219673423</v>
      </c>
      <c r="AB44" s="102">
        <f>VLOOKUP($E44,'DTOC Backsheet'!$D$196:$Q$372,'DTOC Performance (Quarterly)'!AB$10,0)</f>
        <v>1100</v>
      </c>
      <c r="AC44" s="103">
        <f>VLOOKUP($E44,'Population 18+ (2014)'!$D$11:$H$187,AC$10,0)</f>
        <v>149867.63999999998</v>
      </c>
      <c r="AD44" s="104">
        <f t="shared" si="7"/>
        <v>733.98099816611523</v>
      </c>
      <c r="AE44" s="102">
        <f>VLOOKUP($E44,'DTOC Backsheet'!$D$9:$Q$185,'DTOC Performance (Quarterly)'!AE$10,0)</f>
        <v>1124</v>
      </c>
      <c r="AF44" s="103">
        <f>VLOOKUP($E44,'Population 18+ (2014)'!$D$11:$H$187,AF$10,0)</f>
        <v>148888.21699999998</v>
      </c>
      <c r="AG44" s="104">
        <f t="shared" si="8"/>
        <v>754.92877989129261</v>
      </c>
      <c r="AH44" s="102">
        <f>VLOOKUP($E44,'DTOC Backsheet'!$D$9:$Q$185,'DTOC Performance (Quarterly)'!AH$10,0)</f>
        <v>1528</v>
      </c>
      <c r="AI44" s="103">
        <f>VLOOKUP($E44,'Population 18+ (2014)'!$D$11:$H$187,AI$10,0)</f>
        <v>148888.21699999998</v>
      </c>
      <c r="AJ44" s="104">
        <f t="shared" si="9"/>
        <v>1026.2732879660989</v>
      </c>
      <c r="AK44" s="102">
        <f>VLOOKUP($E44,'DTOC Backsheet'!$D$9:$Q$185,'DTOC Performance (Quarterly)'!AK$10,0)</f>
        <v>773</v>
      </c>
      <c r="AL44" s="103">
        <f>VLOOKUP($E44,'Population 18+ (2014)'!$D$11:$H$187,AL$10,0)</f>
        <v>148888.21699999998</v>
      </c>
      <c r="AM44" s="104">
        <f t="shared" si="10"/>
        <v>519.18144738075557</v>
      </c>
      <c r="AN44" s="102">
        <f>VLOOKUP($E44,'DTOC Backsheet'!$D$9:$Q$185,'DTOC Performance (Quarterly)'!AN$10,0)</f>
        <v>801</v>
      </c>
      <c r="AO44" s="103">
        <f>VLOOKUP($E44,'Population 18+ (2014)'!$D$11:$H$187,AO$10,0)</f>
        <v>149867.63999999998</v>
      </c>
      <c r="AP44" s="104">
        <f t="shared" si="11"/>
        <v>534.47161775550751</v>
      </c>
      <c r="AQ44" s="84">
        <f t="shared" si="12"/>
        <v>232.17184068809536</v>
      </c>
      <c r="AR44" s="85">
        <f t="shared" si="13"/>
        <v>0.23520585019166529</v>
      </c>
      <c r="AS44" s="105">
        <f t="shared" si="14"/>
        <v>51.045006469517944</v>
      </c>
      <c r="AT44" s="85">
        <f t="shared" si="15"/>
        <v>6.3333333333333255E-2</v>
      </c>
      <c r="AU44" s="84">
        <f t="shared" si="16"/>
        <v>21.123801543670425</v>
      </c>
      <c r="AV44" s="85">
        <f t="shared" si="17"/>
        <v>2.016790170150019E-2</v>
      </c>
      <c r="AW44" s="105">
        <f t="shared" si="18"/>
        <v>-421.79294819549091</v>
      </c>
      <c r="AX44" s="85">
        <f t="shared" si="19"/>
        <v>-0.69777777777777772</v>
      </c>
      <c r="AY44" s="84">
        <f t="shared" si="20"/>
        <v>453.01442806977423</v>
      </c>
      <c r="AZ44" s="85">
        <f t="shared" si="21"/>
        <v>0.46597032502307284</v>
      </c>
      <c r="BA44" s="105">
        <f t="shared" si="22"/>
        <v>152.46337458658672</v>
      </c>
      <c r="BB44" s="85">
        <f t="shared" si="23"/>
        <v>0.22700000000000004</v>
      </c>
      <c r="BC44" s="84">
        <f t="shared" si="24"/>
        <v>227.17361035545855</v>
      </c>
      <c r="BD44" s="85">
        <f t="shared" si="25"/>
        <v>0.29826696468498198</v>
      </c>
      <c r="BE44" s="105">
        <f t="shared" si="26"/>
        <v>199.50938041060772</v>
      </c>
      <c r="BF44" s="85">
        <f t="shared" si="27"/>
        <v>0.27181818181818185</v>
      </c>
    </row>
    <row r="45" spans="2:58" s="40" customFormat="1" ht="16.5" customHeight="1">
      <c r="B45" s="63" t="s">
        <v>22</v>
      </c>
      <c r="C45" s="64" t="s">
        <v>38</v>
      </c>
      <c r="D45" s="66" t="s">
        <v>58</v>
      </c>
      <c r="E45" s="78" t="s">
        <v>79</v>
      </c>
      <c r="F45" s="79" t="s">
        <v>80</v>
      </c>
      <c r="G45" s="102">
        <f>VLOOKUP($E45,'DTOC Backsheet'!$D$9:$Q$185,'DTOC Performance (Quarterly)'!G$10,0)</f>
        <v>974</v>
      </c>
      <c r="H45" s="103">
        <f>VLOOKUP($E45,'Population 18+ (2014)'!$D$11:$H$187,H$10,0)</f>
        <v>126544</v>
      </c>
      <c r="I45" s="104">
        <f t="shared" si="0"/>
        <v>769.69275508913904</v>
      </c>
      <c r="J45" s="102">
        <f>VLOOKUP($E45,'DTOC Backsheet'!$D$9:$Q$185,'DTOC Performance (Quarterly)'!J$10,0)</f>
        <v>919</v>
      </c>
      <c r="K45" s="103">
        <f>VLOOKUP($E45,'Population 18+ (2014)'!$D$11:$H$187,K$10,0)</f>
        <v>126544</v>
      </c>
      <c r="L45" s="104">
        <f t="shared" si="1"/>
        <v>726.22961183461871</v>
      </c>
      <c r="M45" s="102">
        <f>VLOOKUP($E45,'DTOC Backsheet'!$D$9:$Q$185,'DTOC Performance (Quarterly)'!M$10,0)</f>
        <v>640</v>
      </c>
      <c r="N45" s="103">
        <f>VLOOKUP($E45,'Population 18+ (2014)'!$D$11:$H$187,N$10,0)</f>
        <v>126544</v>
      </c>
      <c r="O45" s="104">
        <f t="shared" si="2"/>
        <v>505.75293968896193</v>
      </c>
      <c r="P45" s="102">
        <f>VLOOKUP($E45,'DTOC Backsheet'!$D$9:$Q$185,'DTOC Performance (Quarterly)'!P$10,0)</f>
        <v>718</v>
      </c>
      <c r="Q45" s="103">
        <f>VLOOKUP($E45,'Population 18+ (2014)'!$D$11:$H$187,Q$10,0)</f>
        <v>128398.78199999999</v>
      </c>
      <c r="R45" s="104">
        <f t="shared" si="3"/>
        <v>559.19533566914993</v>
      </c>
      <c r="S45" s="102">
        <f>VLOOKUP($E45,'DTOC Backsheet'!$D$196:$Q$372,'DTOC Performance (Quarterly)'!S$10,0)</f>
        <v>573</v>
      </c>
      <c r="T45" s="103">
        <f>VLOOKUP($E45,'Population 18+ (2014)'!$D$11:$H$187,T$10,0)</f>
        <v>128398.78199999999</v>
      </c>
      <c r="U45" s="104">
        <f t="shared" si="4"/>
        <v>446.26591551312384</v>
      </c>
      <c r="V45" s="102">
        <f>VLOOKUP($E45,'DTOC Backsheet'!$D$196:$Q$372,'DTOC Performance (Quarterly)'!V$10,0)</f>
        <v>770</v>
      </c>
      <c r="W45" s="103">
        <f>VLOOKUP($E45,'Population 18+ (2014)'!$D$11:$H$187,W$10,0)</f>
        <v>128398.78199999999</v>
      </c>
      <c r="X45" s="104">
        <f t="shared" si="5"/>
        <v>599.69416220786263</v>
      </c>
      <c r="Y45" s="102">
        <f>VLOOKUP($E45,'DTOC Backsheet'!$D$196:$Q$372,'DTOC Performance (Quarterly)'!Y$10,0)</f>
        <v>1177</v>
      </c>
      <c r="Z45" s="103">
        <f>VLOOKUP($E45,'Population 18+ (2014)'!$D$11:$H$187,Z$10,0)</f>
        <v>128398.78199999999</v>
      </c>
      <c r="AA45" s="104">
        <f t="shared" si="6"/>
        <v>916.67536223201887</v>
      </c>
      <c r="AB45" s="102">
        <f>VLOOKUP($E45,'DTOC Backsheet'!$D$196:$Q$372,'DTOC Performance (Quarterly)'!AB$10,0)</f>
        <v>690</v>
      </c>
      <c r="AC45" s="103">
        <f>VLOOKUP($E45,'Population 18+ (2014)'!$D$11:$H$187,AC$10,0)</f>
        <v>130162.64299999998</v>
      </c>
      <c r="AD45" s="104">
        <f t="shared" si="7"/>
        <v>530.10601513369704</v>
      </c>
      <c r="AE45" s="102">
        <f>VLOOKUP($E45,'DTOC Backsheet'!$D$9:$Q$185,'DTOC Performance (Quarterly)'!AE$10,0)</f>
        <v>722</v>
      </c>
      <c r="AF45" s="103">
        <f>VLOOKUP($E45,'Population 18+ (2014)'!$D$11:$H$187,AF$10,0)</f>
        <v>128398.78199999999</v>
      </c>
      <c r="AG45" s="104">
        <f t="shared" si="8"/>
        <v>562.3106300182817</v>
      </c>
      <c r="AH45" s="102">
        <f>VLOOKUP($E45,'DTOC Backsheet'!$D$9:$Q$185,'DTOC Performance (Quarterly)'!AH$10,0)</f>
        <v>864</v>
      </c>
      <c r="AI45" s="103">
        <f>VLOOKUP($E45,'Population 18+ (2014)'!$D$11:$H$187,AI$10,0)</f>
        <v>128398.78199999999</v>
      </c>
      <c r="AJ45" s="104">
        <f t="shared" si="9"/>
        <v>672.90357941245895</v>
      </c>
      <c r="AK45" s="102">
        <f>VLOOKUP($E45,'DTOC Backsheet'!$D$9:$Q$185,'DTOC Performance (Quarterly)'!AK$10,0)</f>
        <v>1067</v>
      </c>
      <c r="AL45" s="103">
        <f>VLOOKUP($E45,'Population 18+ (2014)'!$D$11:$H$187,AL$10,0)</f>
        <v>128398.78199999999</v>
      </c>
      <c r="AM45" s="104">
        <f t="shared" si="10"/>
        <v>831.00476763089546</v>
      </c>
      <c r="AN45" s="102">
        <f>VLOOKUP($E45,'DTOC Backsheet'!$D$9:$Q$185,'DTOC Performance (Quarterly)'!AN$10,0)</f>
        <v>1095</v>
      </c>
      <c r="AO45" s="103">
        <f>VLOOKUP($E45,'Population 18+ (2014)'!$D$11:$H$187,AO$10,0)</f>
        <v>130162.64299999998</v>
      </c>
      <c r="AP45" s="104">
        <f t="shared" si="11"/>
        <v>841.25519792956277</v>
      </c>
      <c r="AQ45" s="84">
        <f t="shared" si="12"/>
        <v>207.38212507085734</v>
      </c>
      <c r="AR45" s="85">
        <f t="shared" si="13"/>
        <v>0.26943494491752124</v>
      </c>
      <c r="AS45" s="105">
        <f t="shared" si="14"/>
        <v>-116.04471450515786</v>
      </c>
      <c r="AT45" s="85">
        <f t="shared" si="15"/>
        <v>-0.26003490401396162</v>
      </c>
      <c r="AU45" s="84">
        <f t="shared" si="16"/>
        <v>53.326032422159756</v>
      </c>
      <c r="AV45" s="85">
        <f t="shared" si="17"/>
        <v>7.3428612043849678E-2</v>
      </c>
      <c r="AW45" s="105">
        <f t="shared" si="18"/>
        <v>-73.209417204596321</v>
      </c>
      <c r="AX45" s="85">
        <f t="shared" si="19"/>
        <v>-0.12207792207792224</v>
      </c>
      <c r="AY45" s="84">
        <f t="shared" si="20"/>
        <v>-325.25182794193353</v>
      </c>
      <c r="AZ45" s="85">
        <f t="shared" si="21"/>
        <v>-0.6431041767981881</v>
      </c>
      <c r="BA45" s="105">
        <f t="shared" si="22"/>
        <v>85.670594601123412</v>
      </c>
      <c r="BB45" s="85">
        <f t="shared" si="23"/>
        <v>9.3457943925233808E-2</v>
      </c>
      <c r="BC45" s="84">
        <f t="shared" si="24"/>
        <v>-282.05986226041284</v>
      </c>
      <c r="BD45" s="85">
        <f t="shared" si="25"/>
        <v>-0.50440310258112497</v>
      </c>
      <c r="BE45" s="105">
        <f t="shared" si="26"/>
        <v>-311.14918279586573</v>
      </c>
      <c r="BF45" s="85">
        <f t="shared" si="27"/>
        <v>-0.5869565217391306</v>
      </c>
    </row>
    <row r="46" spans="2:58" s="40" customFormat="1" ht="16.5" customHeight="1">
      <c r="B46" s="63" t="s">
        <v>24</v>
      </c>
      <c r="C46" s="64" t="s">
        <v>40</v>
      </c>
      <c r="D46" s="66" t="s">
        <v>70</v>
      </c>
      <c r="E46" s="78" t="s">
        <v>81</v>
      </c>
      <c r="F46" s="79" t="s">
        <v>82</v>
      </c>
      <c r="G46" s="102">
        <f>VLOOKUP($E46,'DTOC Backsheet'!$D$9:$Q$185,'DTOC Performance (Quarterly)'!G$10,0)</f>
        <v>1380</v>
      </c>
      <c r="H46" s="103">
        <f>VLOOKUP($E46,'Population 18+ (2014)'!$D$11:$H$187,H$10,0)</f>
        <v>184320</v>
      </c>
      <c r="I46" s="104">
        <f t="shared" si="0"/>
        <v>748.69791666666674</v>
      </c>
      <c r="J46" s="102">
        <f>VLOOKUP($E46,'DTOC Backsheet'!$D$9:$Q$185,'DTOC Performance (Quarterly)'!J$10,0)</f>
        <v>1439</v>
      </c>
      <c r="K46" s="103">
        <f>VLOOKUP($E46,'Population 18+ (2014)'!$D$11:$H$187,K$10,0)</f>
        <v>184320</v>
      </c>
      <c r="L46" s="104">
        <f t="shared" si="1"/>
        <v>780.70746527777783</v>
      </c>
      <c r="M46" s="102">
        <f>VLOOKUP($E46,'DTOC Backsheet'!$D$9:$Q$185,'DTOC Performance (Quarterly)'!M$10,0)</f>
        <v>1630</v>
      </c>
      <c r="N46" s="103">
        <f>VLOOKUP($E46,'Population 18+ (2014)'!$D$11:$H$187,N$10,0)</f>
        <v>184320</v>
      </c>
      <c r="O46" s="104">
        <f t="shared" si="2"/>
        <v>884.33159722222217</v>
      </c>
      <c r="P46" s="102">
        <f>VLOOKUP($E46,'DTOC Backsheet'!$D$9:$Q$185,'DTOC Performance (Quarterly)'!P$10,0)</f>
        <v>1432</v>
      </c>
      <c r="Q46" s="103">
        <f>VLOOKUP($E46,'Population 18+ (2014)'!$D$11:$H$187,Q$10,0)</f>
        <v>186107.55199999997</v>
      </c>
      <c r="R46" s="104">
        <f t="shared" si="3"/>
        <v>769.44755041428959</v>
      </c>
      <c r="S46" s="102">
        <f>VLOOKUP($E46,'DTOC Backsheet'!$D$196:$Q$372,'DTOC Performance (Quarterly)'!S$10,0)</f>
        <v>1148.0000000000002</v>
      </c>
      <c r="T46" s="103">
        <f>VLOOKUP($E46,'Population 18+ (2014)'!$D$11:$H$187,T$10,0)</f>
        <v>186107.55199999997</v>
      </c>
      <c r="U46" s="104">
        <f t="shared" si="4"/>
        <v>616.84761723156748</v>
      </c>
      <c r="V46" s="102">
        <f>VLOOKUP($E46,'DTOC Backsheet'!$D$196:$Q$372,'DTOC Performance (Quarterly)'!V$10,0)</f>
        <v>1803</v>
      </c>
      <c r="W46" s="103">
        <f>VLOOKUP($E46,'Population 18+ (2014)'!$D$11:$H$187,W$10,0)</f>
        <v>186107.55199999997</v>
      </c>
      <c r="X46" s="104">
        <f t="shared" si="5"/>
        <v>968.79464622693024</v>
      </c>
      <c r="Y46" s="102">
        <f>VLOOKUP($E46,'DTOC Backsheet'!$D$196:$Q$372,'DTOC Performance (Quarterly)'!Y$10,0)</f>
        <v>1328.0000000000002</v>
      </c>
      <c r="Z46" s="103">
        <f>VLOOKUP($E46,'Population 18+ (2014)'!$D$11:$H$187,Z$10,0)</f>
        <v>186107.55199999997</v>
      </c>
      <c r="AA46" s="104">
        <f t="shared" si="6"/>
        <v>713.5658847417435</v>
      </c>
      <c r="AB46" s="102">
        <f>VLOOKUP($E46,'DTOC Backsheet'!$D$196:$Q$372,'DTOC Performance (Quarterly)'!AB$10,0)</f>
        <v>2093</v>
      </c>
      <c r="AC46" s="103">
        <f>VLOOKUP($E46,'Population 18+ (2014)'!$D$11:$H$187,AC$10,0)</f>
        <v>188029.73499999993</v>
      </c>
      <c r="AD46" s="104">
        <f t="shared" si="7"/>
        <v>1113.1218155468873</v>
      </c>
      <c r="AE46" s="102">
        <f>VLOOKUP($E46,'DTOC Backsheet'!$D$9:$Q$185,'DTOC Performance (Quarterly)'!AE$10,0)</f>
        <v>1841</v>
      </c>
      <c r="AF46" s="103">
        <f>VLOOKUP($E46,'Population 18+ (2014)'!$D$11:$H$187,AF$10,0)</f>
        <v>186107.55199999997</v>
      </c>
      <c r="AG46" s="104">
        <f t="shared" si="8"/>
        <v>989.21294714574526</v>
      </c>
      <c r="AH46" s="102">
        <f>VLOOKUP($E46,'DTOC Backsheet'!$D$9:$Q$185,'DTOC Performance (Quarterly)'!AH$10,0)</f>
        <v>1671</v>
      </c>
      <c r="AI46" s="103">
        <f>VLOOKUP($E46,'Population 18+ (2014)'!$D$11:$H$187,AI$10,0)</f>
        <v>186107.55199999997</v>
      </c>
      <c r="AJ46" s="104">
        <f t="shared" si="9"/>
        <v>897.86791671946776</v>
      </c>
      <c r="AK46" s="102">
        <f>VLOOKUP($E46,'DTOC Backsheet'!$D$9:$Q$185,'DTOC Performance (Quarterly)'!AK$10,0)</f>
        <v>1528</v>
      </c>
      <c r="AL46" s="103">
        <f>VLOOKUP($E46,'Population 18+ (2014)'!$D$11:$H$187,AL$10,0)</f>
        <v>186107.55199999997</v>
      </c>
      <c r="AM46" s="104">
        <f t="shared" si="10"/>
        <v>821.03062641971678</v>
      </c>
      <c r="AN46" s="102">
        <f>VLOOKUP($E46,'DTOC Backsheet'!$D$9:$Q$185,'DTOC Performance (Quarterly)'!AN$10,0)</f>
        <v>1958</v>
      </c>
      <c r="AO46" s="103">
        <f>VLOOKUP($E46,'Population 18+ (2014)'!$D$11:$H$187,AO$10,0)</f>
        <v>188029.73499999993</v>
      </c>
      <c r="AP46" s="104">
        <f t="shared" si="11"/>
        <v>1041.324660697948</v>
      </c>
      <c r="AQ46" s="84">
        <f t="shared" si="12"/>
        <v>-240.51503047907852</v>
      </c>
      <c r="AR46" s="85">
        <f t="shared" si="13"/>
        <v>-0.32124442331814312</v>
      </c>
      <c r="AS46" s="105">
        <f t="shared" si="14"/>
        <v>-372.36532991417778</v>
      </c>
      <c r="AT46" s="85">
        <f t="shared" si="15"/>
        <v>-0.60365853658536561</v>
      </c>
      <c r="AU46" s="84">
        <f t="shared" si="16"/>
        <v>-117.16045144168993</v>
      </c>
      <c r="AV46" s="85">
        <f t="shared" si="17"/>
        <v>-0.15006959284039115</v>
      </c>
      <c r="AW46" s="105">
        <f t="shared" si="18"/>
        <v>70.926729507462483</v>
      </c>
      <c r="AX46" s="85">
        <f t="shared" si="19"/>
        <v>7.3211314475873576E-2</v>
      </c>
      <c r="AY46" s="84">
        <f t="shared" si="20"/>
        <v>63.30097080250539</v>
      </c>
      <c r="AZ46" s="85">
        <f t="shared" si="21"/>
        <v>7.1580582443667454E-2</v>
      </c>
      <c r="BA46" s="105">
        <f t="shared" si="22"/>
        <v>-107.46474167797328</v>
      </c>
      <c r="BB46" s="85">
        <f t="shared" si="23"/>
        <v>-0.15060240963855401</v>
      </c>
      <c r="BC46" s="84">
        <f t="shared" si="24"/>
        <v>-271.87711028365845</v>
      </c>
      <c r="BD46" s="85">
        <f t="shared" si="25"/>
        <v>-0.35334066647853135</v>
      </c>
      <c r="BE46" s="105">
        <f t="shared" si="26"/>
        <v>71.797154848939272</v>
      </c>
      <c r="BF46" s="85">
        <f t="shared" si="27"/>
        <v>6.4500716674629768E-2</v>
      </c>
    </row>
    <row r="47" spans="2:58" s="40" customFormat="1" ht="16.5" customHeight="1">
      <c r="B47" s="63" t="s">
        <v>22</v>
      </c>
      <c r="C47" s="64" t="s">
        <v>36</v>
      </c>
      <c r="D47" s="66" t="s">
        <v>56</v>
      </c>
      <c r="E47" s="78" t="s">
        <v>83</v>
      </c>
      <c r="F47" s="79" t="s">
        <v>84</v>
      </c>
      <c r="G47" s="102">
        <f>VLOOKUP($E47,'DTOC Backsheet'!$D$9:$Q$185,'DTOC Performance (Quarterly)'!G$10,0)</f>
        <v>12389</v>
      </c>
      <c r="H47" s="103">
        <f>VLOOKUP($E47,'Population 18+ (2014)'!$D$11:$H$187,H$10,0)</f>
        <v>819129</v>
      </c>
      <c r="I47" s="104">
        <f t="shared" si="0"/>
        <v>1512.4601863686917</v>
      </c>
      <c r="J47" s="102">
        <f>VLOOKUP($E47,'DTOC Backsheet'!$D$9:$Q$185,'DTOC Performance (Quarterly)'!J$10,0)</f>
        <v>15677</v>
      </c>
      <c r="K47" s="103">
        <f>VLOOKUP($E47,'Population 18+ (2014)'!$D$11:$H$187,K$10,0)</f>
        <v>819129</v>
      </c>
      <c r="L47" s="104">
        <f t="shared" si="1"/>
        <v>1913.8621633466767</v>
      </c>
      <c r="M47" s="102">
        <f>VLOOKUP($E47,'DTOC Backsheet'!$D$9:$Q$185,'DTOC Performance (Quarterly)'!M$10,0)</f>
        <v>14658</v>
      </c>
      <c r="N47" s="103">
        <f>VLOOKUP($E47,'Population 18+ (2014)'!$D$11:$H$187,N$10,0)</f>
        <v>819129</v>
      </c>
      <c r="O47" s="104">
        <f t="shared" si="2"/>
        <v>1789.461733133609</v>
      </c>
      <c r="P47" s="102">
        <f>VLOOKUP($E47,'DTOC Backsheet'!$D$9:$Q$185,'DTOC Performance (Quarterly)'!P$10,0)</f>
        <v>15165</v>
      </c>
      <c r="Q47" s="103">
        <f>VLOOKUP($E47,'Population 18+ (2014)'!$D$11:$H$187,Q$10,0)</f>
        <v>828957.01099999982</v>
      </c>
      <c r="R47" s="104">
        <f t="shared" si="3"/>
        <v>1829.4072911821966</v>
      </c>
      <c r="S47" s="102">
        <f>VLOOKUP($E47,'DTOC Backsheet'!$D$196:$Q$372,'DTOC Performance (Quarterly)'!S$10,0)</f>
        <v>13747.826992785971</v>
      </c>
      <c r="T47" s="103">
        <f>VLOOKUP($E47,'Population 18+ (2014)'!$D$11:$H$187,T$10,0)</f>
        <v>828957.01099999982</v>
      </c>
      <c r="U47" s="104">
        <f t="shared" si="4"/>
        <v>1658.4487265752766</v>
      </c>
      <c r="V47" s="102">
        <f>VLOOKUP($E47,'DTOC Backsheet'!$D$196:$Q$372,'DTOC Performance (Quarterly)'!V$10,0)</f>
        <v>13747.826992785971</v>
      </c>
      <c r="W47" s="103">
        <f>VLOOKUP($E47,'Population 18+ (2014)'!$D$11:$H$187,W$10,0)</f>
        <v>828957.01099999982</v>
      </c>
      <c r="X47" s="104">
        <f t="shared" si="5"/>
        <v>1658.4487265752766</v>
      </c>
      <c r="Y47" s="102">
        <f>VLOOKUP($E47,'DTOC Backsheet'!$D$196:$Q$372,'DTOC Performance (Quarterly)'!Y$10,0)</f>
        <v>13747.826992785969</v>
      </c>
      <c r="Z47" s="103">
        <f>VLOOKUP($E47,'Population 18+ (2014)'!$D$11:$H$187,Z$10,0)</f>
        <v>828957.01099999982</v>
      </c>
      <c r="AA47" s="104">
        <f t="shared" si="6"/>
        <v>1658.4487265752762</v>
      </c>
      <c r="AB47" s="102">
        <f>VLOOKUP($E47,'DTOC Backsheet'!$D$196:$Q$372,'DTOC Performance (Quarterly)'!AB$10,0)</f>
        <v>13747.826992785969</v>
      </c>
      <c r="AC47" s="103">
        <f>VLOOKUP($E47,'Population 18+ (2014)'!$D$11:$H$187,AC$10,0)</f>
        <v>837047.55599999952</v>
      </c>
      <c r="AD47" s="104">
        <f t="shared" si="7"/>
        <v>1642.4188678696742</v>
      </c>
      <c r="AE47" s="102">
        <f>VLOOKUP($E47,'DTOC Backsheet'!$D$9:$Q$185,'DTOC Performance (Quarterly)'!AE$10,0)</f>
        <v>17790</v>
      </c>
      <c r="AF47" s="103">
        <f>VLOOKUP($E47,'Population 18+ (2014)'!$D$11:$H$187,AF$10,0)</f>
        <v>828957.01099999982</v>
      </c>
      <c r="AG47" s="104">
        <f t="shared" si="8"/>
        <v>2146.0702743245156</v>
      </c>
      <c r="AH47" s="102">
        <f>VLOOKUP($E47,'DTOC Backsheet'!$D$9:$Q$185,'DTOC Performance (Quarterly)'!AH$10,0)</f>
        <v>13525</v>
      </c>
      <c r="AI47" s="103">
        <f>VLOOKUP($E47,'Population 18+ (2014)'!$D$11:$H$187,AI$10,0)</f>
        <v>828957.01099999982</v>
      </c>
      <c r="AJ47" s="104">
        <f t="shared" si="9"/>
        <v>1631.5683226666144</v>
      </c>
      <c r="AK47" s="102">
        <f>VLOOKUP($E47,'DTOC Backsheet'!$D$9:$Q$185,'DTOC Performance (Quarterly)'!AK$10,0)</f>
        <v>10726</v>
      </c>
      <c r="AL47" s="103">
        <f>VLOOKUP($E47,'Population 18+ (2014)'!$D$11:$H$187,AL$10,0)</f>
        <v>828957.01099999982</v>
      </c>
      <c r="AM47" s="104">
        <f t="shared" si="10"/>
        <v>1293.915107498862</v>
      </c>
      <c r="AN47" s="102">
        <f>VLOOKUP($E47,'DTOC Backsheet'!$D$9:$Q$185,'DTOC Performance (Quarterly)'!AN$10,0)</f>
        <v>12513</v>
      </c>
      <c r="AO47" s="103">
        <f>VLOOKUP($E47,'Population 18+ (2014)'!$D$11:$H$187,AO$10,0)</f>
        <v>837047.55599999952</v>
      </c>
      <c r="AP47" s="104">
        <f t="shared" si="11"/>
        <v>1494.8971429766659</v>
      </c>
      <c r="AQ47" s="84">
        <f t="shared" si="12"/>
        <v>-633.61008795582393</v>
      </c>
      <c r="AR47" s="85">
        <f t="shared" si="13"/>
        <v>-0.41892678806777472</v>
      </c>
      <c r="AS47" s="105">
        <f t="shared" si="14"/>
        <v>-487.62154774923897</v>
      </c>
      <c r="AT47" s="85">
        <f t="shared" si="15"/>
        <v>-0.29402268513672131</v>
      </c>
      <c r="AU47" s="84">
        <f t="shared" si="16"/>
        <v>282.2938406800622</v>
      </c>
      <c r="AV47" s="85">
        <f t="shared" si="17"/>
        <v>0.14749956715086987</v>
      </c>
      <c r="AW47" s="105">
        <f t="shared" si="18"/>
        <v>26.880403908662174</v>
      </c>
      <c r="AX47" s="85">
        <f t="shared" si="19"/>
        <v>1.6208160962666987E-2</v>
      </c>
      <c r="AY47" s="84">
        <f t="shared" si="20"/>
        <v>495.54662563474699</v>
      </c>
      <c r="AZ47" s="85">
        <f t="shared" si="21"/>
        <v>0.27692496378057352</v>
      </c>
      <c r="BA47" s="105">
        <f t="shared" si="22"/>
        <v>364.5336190764142</v>
      </c>
      <c r="BB47" s="85">
        <f t="shared" si="23"/>
        <v>0.21980397297490295</v>
      </c>
      <c r="BC47" s="84">
        <f t="shared" si="24"/>
        <v>334.51014820553064</v>
      </c>
      <c r="BD47" s="85">
        <f t="shared" si="25"/>
        <v>0.18285165354805383</v>
      </c>
      <c r="BE47" s="105">
        <f t="shared" si="26"/>
        <v>147.52172489300824</v>
      </c>
      <c r="BF47" s="85">
        <f t="shared" si="27"/>
        <v>8.9819794316144008E-2</v>
      </c>
    </row>
    <row r="48" spans="2:58" s="40" customFormat="1" ht="16.5" customHeight="1">
      <c r="B48" s="63" t="s">
        <v>20</v>
      </c>
      <c r="C48" s="64" t="s">
        <v>30</v>
      </c>
      <c r="D48" s="66" t="s">
        <v>48</v>
      </c>
      <c r="E48" s="78" t="s">
        <v>85</v>
      </c>
      <c r="F48" s="79" t="s">
        <v>86</v>
      </c>
      <c r="G48" s="102">
        <f>VLOOKUP($E48,'DTOC Backsheet'!$D$9:$Q$185,'DTOC Performance (Quarterly)'!G$10,0)</f>
        <v>1386</v>
      </c>
      <c r="H48" s="103">
        <f>VLOOKUP($E48,'Population 18+ (2014)'!$D$11:$H$187,H$10,0)</f>
        <v>108506</v>
      </c>
      <c r="I48" s="104">
        <f t="shared" si="0"/>
        <v>1277.3487180432419</v>
      </c>
      <c r="J48" s="102">
        <f>VLOOKUP($E48,'DTOC Backsheet'!$D$9:$Q$185,'DTOC Performance (Quarterly)'!J$10,0)</f>
        <v>1299</v>
      </c>
      <c r="K48" s="103">
        <f>VLOOKUP($E48,'Population 18+ (2014)'!$D$11:$H$187,K$10,0)</f>
        <v>108506</v>
      </c>
      <c r="L48" s="104">
        <f t="shared" si="1"/>
        <v>1197.1688201574107</v>
      </c>
      <c r="M48" s="102">
        <f>VLOOKUP($E48,'DTOC Backsheet'!$D$9:$Q$185,'DTOC Performance (Quarterly)'!M$10,0)</f>
        <v>1163</v>
      </c>
      <c r="N48" s="103">
        <f>VLOOKUP($E48,'Population 18+ (2014)'!$D$11:$H$187,N$10,0)</f>
        <v>108506</v>
      </c>
      <c r="O48" s="104">
        <f t="shared" si="2"/>
        <v>1071.8301292094447</v>
      </c>
      <c r="P48" s="102">
        <f>VLOOKUP($E48,'DTOC Backsheet'!$D$9:$Q$185,'DTOC Performance (Quarterly)'!P$10,0)</f>
        <v>1240</v>
      </c>
      <c r="Q48" s="103">
        <f>VLOOKUP($E48,'Population 18+ (2014)'!$D$11:$H$187,Q$10,0)</f>
        <v>108565.24699999996</v>
      </c>
      <c r="R48" s="104">
        <f t="shared" si="3"/>
        <v>1142.1702932246822</v>
      </c>
      <c r="S48" s="102">
        <f>VLOOKUP($E48,'DTOC Backsheet'!$D$196:$Q$372,'DTOC Performance (Quarterly)'!S$10,0)</f>
        <v>1317</v>
      </c>
      <c r="T48" s="103">
        <f>VLOOKUP($E48,'Population 18+ (2014)'!$D$11:$H$187,T$10,0)</f>
        <v>108565.24699999996</v>
      </c>
      <c r="U48" s="104">
        <f t="shared" si="4"/>
        <v>1213.0953840136342</v>
      </c>
      <c r="V48" s="102">
        <f>VLOOKUP($E48,'DTOC Backsheet'!$D$196:$Q$372,'DTOC Performance (Quarterly)'!V$10,0)</f>
        <v>885</v>
      </c>
      <c r="W48" s="103">
        <f>VLOOKUP($E48,'Population 18+ (2014)'!$D$11:$H$187,W$10,0)</f>
        <v>108565.24699999996</v>
      </c>
      <c r="X48" s="104">
        <f t="shared" si="5"/>
        <v>815.17799153535793</v>
      </c>
      <c r="Y48" s="102">
        <f>VLOOKUP($E48,'DTOC Backsheet'!$D$196:$Q$372,'DTOC Performance (Quarterly)'!Y$10,0)</f>
        <v>328</v>
      </c>
      <c r="Z48" s="103">
        <f>VLOOKUP($E48,'Population 18+ (2014)'!$D$11:$H$187,Z$10,0)</f>
        <v>108565.24699999996</v>
      </c>
      <c r="AA48" s="104">
        <f t="shared" si="6"/>
        <v>302.12246465943207</v>
      </c>
      <c r="AB48" s="102">
        <f>VLOOKUP($E48,'DTOC Backsheet'!$D$196:$Q$372,'DTOC Performance (Quarterly)'!AB$10,0)</f>
        <v>626</v>
      </c>
      <c r="AC48" s="103">
        <f>VLOOKUP($E48,'Population 18+ (2014)'!$D$11:$H$187,AC$10,0)</f>
        <v>108563.04199999997</v>
      </c>
      <c r="AD48" s="104">
        <f t="shared" si="7"/>
        <v>576.62348849804721</v>
      </c>
      <c r="AE48" s="102">
        <f>VLOOKUP($E48,'DTOC Backsheet'!$D$9:$Q$185,'DTOC Performance (Quarterly)'!AE$10,0)</f>
        <v>1030</v>
      </c>
      <c r="AF48" s="103">
        <f>VLOOKUP($E48,'Population 18+ (2014)'!$D$11:$H$187,AF$10,0)</f>
        <v>108565.24699999996</v>
      </c>
      <c r="AG48" s="104">
        <f t="shared" si="8"/>
        <v>948.73822743663118</v>
      </c>
      <c r="AH48" s="102">
        <f>VLOOKUP($E48,'DTOC Backsheet'!$D$9:$Q$185,'DTOC Performance (Quarterly)'!AH$10,0)</f>
        <v>1079</v>
      </c>
      <c r="AI48" s="103">
        <f>VLOOKUP($E48,'Population 18+ (2014)'!$D$11:$H$187,AI$10,0)</f>
        <v>108565.24699999996</v>
      </c>
      <c r="AJ48" s="104">
        <f t="shared" si="9"/>
        <v>993.87237612050967</v>
      </c>
      <c r="AK48" s="102">
        <f>VLOOKUP($E48,'DTOC Backsheet'!$D$9:$Q$185,'DTOC Performance (Quarterly)'!AK$10,0)</f>
        <v>1150</v>
      </c>
      <c r="AL48" s="103">
        <f>VLOOKUP($E48,'Population 18+ (2014)'!$D$11:$H$187,AL$10,0)</f>
        <v>108565.24699999996</v>
      </c>
      <c r="AM48" s="104">
        <f t="shared" si="10"/>
        <v>1059.2708364583746</v>
      </c>
      <c r="AN48" s="102">
        <f>VLOOKUP($E48,'DTOC Backsheet'!$D$9:$Q$185,'DTOC Performance (Quarterly)'!AN$10,0)</f>
        <v>1181</v>
      </c>
      <c r="AO48" s="103">
        <f>VLOOKUP($E48,'Population 18+ (2014)'!$D$11:$H$187,AO$10,0)</f>
        <v>108563.04199999997</v>
      </c>
      <c r="AP48" s="104">
        <f t="shared" si="11"/>
        <v>1087.8471883645268</v>
      </c>
      <c r="AQ48" s="84">
        <f t="shared" si="12"/>
        <v>328.61049060661071</v>
      </c>
      <c r="AR48" s="85">
        <f t="shared" si="13"/>
        <v>0.25725981164329653</v>
      </c>
      <c r="AS48" s="105">
        <f t="shared" si="14"/>
        <v>264.35715657700302</v>
      </c>
      <c r="AT48" s="85">
        <f t="shared" si="15"/>
        <v>0.21791951404707666</v>
      </c>
      <c r="AU48" s="84">
        <f t="shared" si="16"/>
        <v>203.29644403690099</v>
      </c>
      <c r="AV48" s="85">
        <f t="shared" si="17"/>
        <v>0.16981434916603524</v>
      </c>
      <c r="AW48" s="105">
        <f t="shared" si="18"/>
        <v>-178.69438458515174</v>
      </c>
      <c r="AX48" s="85">
        <f t="shared" si="19"/>
        <v>-0.2192090395480224</v>
      </c>
      <c r="AY48" s="84">
        <f t="shared" si="20"/>
        <v>12.559292751070188</v>
      </c>
      <c r="AZ48" s="85">
        <f t="shared" si="21"/>
        <v>1.1717614954837675E-2</v>
      </c>
      <c r="BA48" s="105">
        <f t="shared" si="22"/>
        <v>-757.14837179894243</v>
      </c>
      <c r="BB48" s="85">
        <f t="shared" si="23"/>
        <v>-2.5060975609756095</v>
      </c>
      <c r="BC48" s="84">
        <f t="shared" si="24"/>
        <v>54.323104860155354</v>
      </c>
      <c r="BD48" s="85">
        <f t="shared" si="25"/>
        <v>4.7561300781852132E-2</v>
      </c>
      <c r="BE48" s="105">
        <f t="shared" si="26"/>
        <v>-511.22369986647959</v>
      </c>
      <c r="BF48" s="85">
        <f t="shared" si="27"/>
        <v>-0.88658146964856233</v>
      </c>
    </row>
    <row r="49" spans="2:58" s="40" customFormat="1" ht="16.5" customHeight="1">
      <c r="B49" s="63" t="s">
        <v>20</v>
      </c>
      <c r="C49" s="64" t="s">
        <v>30</v>
      </c>
      <c r="D49" s="66" t="s">
        <v>48</v>
      </c>
      <c r="E49" s="78" t="s">
        <v>87</v>
      </c>
      <c r="F49" s="79" t="s">
        <v>88</v>
      </c>
      <c r="G49" s="102">
        <f>VLOOKUP($E49,'DTOC Backsheet'!$D$9:$Q$185,'DTOC Performance (Quarterly)'!G$10,0)</f>
        <v>869</v>
      </c>
      <c r="H49" s="103">
        <f>VLOOKUP($E49,'Population 18+ (2014)'!$D$11:$H$187,H$10,0)</f>
        <v>111691</v>
      </c>
      <c r="I49" s="104">
        <f t="shared" si="0"/>
        <v>778.03941230716885</v>
      </c>
      <c r="J49" s="102">
        <f>VLOOKUP($E49,'DTOC Backsheet'!$D$9:$Q$185,'DTOC Performance (Quarterly)'!J$10,0)</f>
        <v>997</v>
      </c>
      <c r="K49" s="103">
        <f>VLOOKUP($E49,'Population 18+ (2014)'!$D$11:$H$187,K$10,0)</f>
        <v>111691</v>
      </c>
      <c r="L49" s="104">
        <f t="shared" si="1"/>
        <v>892.64130502905334</v>
      </c>
      <c r="M49" s="102">
        <f>VLOOKUP($E49,'DTOC Backsheet'!$D$9:$Q$185,'DTOC Performance (Quarterly)'!M$10,0)</f>
        <v>1407</v>
      </c>
      <c r="N49" s="103">
        <f>VLOOKUP($E49,'Population 18+ (2014)'!$D$11:$H$187,N$10,0)</f>
        <v>111691</v>
      </c>
      <c r="O49" s="104">
        <f t="shared" si="2"/>
        <v>1259.7254926538396</v>
      </c>
      <c r="P49" s="102">
        <f>VLOOKUP($E49,'DTOC Backsheet'!$D$9:$Q$185,'DTOC Performance (Quarterly)'!P$10,0)</f>
        <v>905</v>
      </c>
      <c r="Q49" s="103">
        <f>VLOOKUP($E49,'Population 18+ (2014)'!$D$11:$H$187,Q$10,0)</f>
        <v>111499.57699999999</v>
      </c>
      <c r="R49" s="104">
        <f t="shared" si="3"/>
        <v>811.66227204610834</v>
      </c>
      <c r="S49" s="102">
        <f>VLOOKUP($E49,'DTOC Backsheet'!$D$196:$Q$372,'DTOC Performance (Quarterly)'!S$10,0)</f>
        <v>770</v>
      </c>
      <c r="T49" s="103">
        <f>VLOOKUP($E49,'Population 18+ (2014)'!$D$11:$H$187,T$10,0)</f>
        <v>111499.57699999999</v>
      </c>
      <c r="U49" s="104">
        <f t="shared" si="4"/>
        <v>690.58557953094305</v>
      </c>
      <c r="V49" s="102">
        <f>VLOOKUP($E49,'DTOC Backsheet'!$D$196:$Q$372,'DTOC Performance (Quarterly)'!V$10,0)</f>
        <v>775.00000000000011</v>
      </c>
      <c r="W49" s="103">
        <f>VLOOKUP($E49,'Population 18+ (2014)'!$D$11:$H$187,W$10,0)</f>
        <v>111499.57699999999</v>
      </c>
      <c r="X49" s="104">
        <f t="shared" si="5"/>
        <v>695.06990147594922</v>
      </c>
      <c r="Y49" s="102">
        <f>VLOOKUP($E49,'DTOC Backsheet'!$D$196:$Q$372,'DTOC Performance (Quarterly)'!Y$10,0)</f>
        <v>770</v>
      </c>
      <c r="Z49" s="103">
        <f>VLOOKUP($E49,'Population 18+ (2014)'!$D$11:$H$187,Z$10,0)</f>
        <v>111499.57699999999</v>
      </c>
      <c r="AA49" s="104">
        <f t="shared" si="6"/>
        <v>690.58557953094305</v>
      </c>
      <c r="AB49" s="102">
        <f>VLOOKUP($E49,'DTOC Backsheet'!$D$196:$Q$372,'DTOC Performance (Quarterly)'!AB$10,0)</f>
        <v>765</v>
      </c>
      <c r="AC49" s="103">
        <f>VLOOKUP($E49,'Population 18+ (2014)'!$D$11:$H$187,AC$10,0)</f>
        <v>111239.89699999998</v>
      </c>
      <c r="AD49" s="104">
        <f t="shared" si="7"/>
        <v>687.70290213411488</v>
      </c>
      <c r="AE49" s="102">
        <f>VLOOKUP($E49,'DTOC Backsheet'!$D$9:$Q$185,'DTOC Performance (Quarterly)'!AE$10,0)</f>
        <v>674</v>
      </c>
      <c r="AF49" s="103">
        <f>VLOOKUP($E49,'Population 18+ (2014)'!$D$11:$H$187,AF$10,0)</f>
        <v>111499.57699999999</v>
      </c>
      <c r="AG49" s="104">
        <f t="shared" si="8"/>
        <v>604.4865981868254</v>
      </c>
      <c r="AH49" s="102">
        <f>VLOOKUP($E49,'DTOC Backsheet'!$D$9:$Q$185,'DTOC Performance (Quarterly)'!AH$10,0)</f>
        <v>908</v>
      </c>
      <c r="AI49" s="103">
        <f>VLOOKUP($E49,'Population 18+ (2014)'!$D$11:$H$187,AI$10,0)</f>
        <v>111499.57699999999</v>
      </c>
      <c r="AJ49" s="104">
        <f t="shared" si="9"/>
        <v>814.35286521311207</v>
      </c>
      <c r="AK49" s="102">
        <f>VLOOKUP($E49,'DTOC Backsheet'!$D$9:$Q$185,'DTOC Performance (Quarterly)'!AK$10,0)</f>
        <v>1339</v>
      </c>
      <c r="AL49" s="103">
        <f>VLOOKUP($E49,'Population 18+ (2014)'!$D$11:$H$187,AL$10,0)</f>
        <v>111499.57699999999</v>
      </c>
      <c r="AM49" s="104">
        <f t="shared" si="10"/>
        <v>1200.9014168726399</v>
      </c>
      <c r="AN49" s="102">
        <f>VLOOKUP($E49,'DTOC Backsheet'!$D$9:$Q$185,'DTOC Performance (Quarterly)'!AN$10,0)</f>
        <v>1488</v>
      </c>
      <c r="AO49" s="103">
        <f>VLOOKUP($E49,'Population 18+ (2014)'!$D$11:$H$187,AO$10,0)</f>
        <v>111239.89699999998</v>
      </c>
      <c r="AP49" s="104">
        <f t="shared" si="11"/>
        <v>1337.6495665040038</v>
      </c>
      <c r="AQ49" s="84">
        <f t="shared" si="12"/>
        <v>173.55281412034344</v>
      </c>
      <c r="AR49" s="85">
        <f t="shared" si="13"/>
        <v>0.22306429645472128</v>
      </c>
      <c r="AS49" s="105">
        <f t="shared" si="14"/>
        <v>86.098981344117647</v>
      </c>
      <c r="AT49" s="85">
        <f t="shared" si="15"/>
        <v>0.12467532467532477</v>
      </c>
      <c r="AU49" s="84">
        <f t="shared" si="16"/>
        <v>78.288439815941274</v>
      </c>
      <c r="AV49" s="85">
        <f t="shared" si="17"/>
        <v>8.7704254077054136E-2</v>
      </c>
      <c r="AW49" s="105">
        <f t="shared" si="18"/>
        <v>-119.28296373716285</v>
      </c>
      <c r="AX49" s="85">
        <f t="shared" si="19"/>
        <v>-0.17161290322580638</v>
      </c>
      <c r="AY49" s="84">
        <f t="shared" si="20"/>
        <v>58.824075781199781</v>
      </c>
      <c r="AZ49" s="85">
        <f t="shared" si="21"/>
        <v>4.6695947747533648E-2</v>
      </c>
      <c r="BA49" s="105">
        <f t="shared" si="22"/>
        <v>-510.31583734169681</v>
      </c>
      <c r="BB49" s="85">
        <f t="shared" si="23"/>
        <v>-0.73896103896103882</v>
      </c>
      <c r="BC49" s="84">
        <f t="shared" si="24"/>
        <v>-525.98729445789547</v>
      </c>
      <c r="BD49" s="85">
        <f t="shared" si="25"/>
        <v>-0.64803713634729043</v>
      </c>
      <c r="BE49" s="105">
        <f t="shared" si="26"/>
        <v>-649.94666436988894</v>
      </c>
      <c r="BF49" s="85">
        <f t="shared" si="27"/>
        <v>-0.94509803921568625</v>
      </c>
    </row>
    <row r="50" spans="2:58" s="40" customFormat="1" ht="16.5" customHeight="1">
      <c r="B50" s="63" t="s">
        <v>20</v>
      </c>
      <c r="C50" s="64" t="s">
        <v>30</v>
      </c>
      <c r="D50" s="66" t="s">
        <v>48</v>
      </c>
      <c r="E50" s="78" t="s">
        <v>89</v>
      </c>
      <c r="F50" s="79" t="s">
        <v>90</v>
      </c>
      <c r="G50" s="102">
        <f>VLOOKUP($E50,'DTOC Backsheet'!$D$9:$Q$185,'DTOC Performance (Quarterly)'!G$10,0)</f>
        <v>1795</v>
      </c>
      <c r="H50" s="103">
        <f>VLOOKUP($E50,'Population 18+ (2014)'!$D$11:$H$187,H$10,0)</f>
        <v>214535</v>
      </c>
      <c r="I50" s="104">
        <f t="shared" si="0"/>
        <v>836.69331344535851</v>
      </c>
      <c r="J50" s="102">
        <f>VLOOKUP($E50,'DTOC Backsheet'!$D$9:$Q$185,'DTOC Performance (Quarterly)'!J$10,0)</f>
        <v>1478</v>
      </c>
      <c r="K50" s="103">
        <f>VLOOKUP($E50,'Population 18+ (2014)'!$D$11:$H$187,K$10,0)</f>
        <v>214535</v>
      </c>
      <c r="L50" s="104">
        <f t="shared" si="1"/>
        <v>688.93187591768242</v>
      </c>
      <c r="M50" s="102">
        <f>VLOOKUP($E50,'DTOC Backsheet'!$D$9:$Q$185,'DTOC Performance (Quarterly)'!M$10,0)</f>
        <v>840</v>
      </c>
      <c r="N50" s="103">
        <f>VLOOKUP($E50,'Population 18+ (2014)'!$D$11:$H$187,N$10,0)</f>
        <v>214535</v>
      </c>
      <c r="O50" s="104">
        <f t="shared" si="2"/>
        <v>391.54450322791149</v>
      </c>
      <c r="P50" s="102">
        <f>VLOOKUP($E50,'DTOC Backsheet'!$D$9:$Q$185,'DTOC Performance (Quarterly)'!P$10,0)</f>
        <v>2016</v>
      </c>
      <c r="Q50" s="103">
        <f>VLOOKUP($E50,'Population 18+ (2014)'!$D$11:$H$187,Q$10,0)</f>
        <v>215618.79699999993</v>
      </c>
      <c r="R50" s="104">
        <f t="shared" si="3"/>
        <v>934.98341890851032</v>
      </c>
      <c r="S50" s="102">
        <f>VLOOKUP($E50,'DTOC Backsheet'!$D$196:$Q$372,'DTOC Performance (Quarterly)'!S$10,0)</f>
        <v>962</v>
      </c>
      <c r="T50" s="103">
        <f>VLOOKUP($E50,'Population 18+ (2014)'!$D$11:$H$187,T$10,0)</f>
        <v>215618.79699999993</v>
      </c>
      <c r="U50" s="104">
        <f t="shared" si="4"/>
        <v>446.15776239582692</v>
      </c>
      <c r="V50" s="102">
        <f>VLOOKUP($E50,'DTOC Backsheet'!$D$196:$Q$372,'DTOC Performance (Quarterly)'!V$10,0)</f>
        <v>923.00000000000011</v>
      </c>
      <c r="W50" s="103">
        <f>VLOOKUP($E50,'Population 18+ (2014)'!$D$11:$H$187,W$10,0)</f>
        <v>215618.79699999993</v>
      </c>
      <c r="X50" s="104">
        <f t="shared" si="5"/>
        <v>428.0702855419421</v>
      </c>
      <c r="Y50" s="102">
        <f>VLOOKUP($E50,'DTOC Backsheet'!$D$196:$Q$372,'DTOC Performance (Quarterly)'!Y$10,0)</f>
        <v>923.00000000000011</v>
      </c>
      <c r="Z50" s="103">
        <f>VLOOKUP($E50,'Population 18+ (2014)'!$D$11:$H$187,Z$10,0)</f>
        <v>215618.79699999993</v>
      </c>
      <c r="AA50" s="104">
        <f t="shared" si="6"/>
        <v>428.0702855419421</v>
      </c>
      <c r="AB50" s="102">
        <f>VLOOKUP($E50,'DTOC Backsheet'!$D$196:$Q$372,'DTOC Performance (Quarterly)'!AB$10,0)</f>
        <v>923</v>
      </c>
      <c r="AC50" s="103">
        <f>VLOOKUP($E50,'Population 18+ (2014)'!$D$11:$H$187,AC$10,0)</f>
        <v>216626.82900000003</v>
      </c>
      <c r="AD50" s="104">
        <f t="shared" si="7"/>
        <v>426.0783413858677</v>
      </c>
      <c r="AE50" s="102">
        <f>VLOOKUP($E50,'DTOC Backsheet'!$D$9:$Q$185,'DTOC Performance (Quarterly)'!AE$10,0)</f>
        <v>1134</v>
      </c>
      <c r="AF50" s="103">
        <f>VLOOKUP($E50,'Population 18+ (2014)'!$D$11:$H$187,AF$10,0)</f>
        <v>215618.79699999993</v>
      </c>
      <c r="AG50" s="104">
        <f t="shared" si="8"/>
        <v>525.92817313603712</v>
      </c>
      <c r="AH50" s="102">
        <f>VLOOKUP($E50,'DTOC Backsheet'!$D$9:$Q$185,'DTOC Performance (Quarterly)'!AH$10,0)</f>
        <v>1141</v>
      </c>
      <c r="AI50" s="103">
        <f>VLOOKUP($E50,'Population 18+ (2014)'!$D$11:$H$187,AI$10,0)</f>
        <v>215618.79699999993</v>
      </c>
      <c r="AJ50" s="104">
        <f t="shared" si="9"/>
        <v>529.17464334058047</v>
      </c>
      <c r="AK50" s="102">
        <f>VLOOKUP($E50,'DTOC Backsheet'!$D$9:$Q$185,'DTOC Performance (Quarterly)'!AK$10,0)</f>
        <v>2394</v>
      </c>
      <c r="AL50" s="103">
        <f>VLOOKUP($E50,'Population 18+ (2014)'!$D$11:$H$187,AL$10,0)</f>
        <v>215618.79699999993</v>
      </c>
      <c r="AM50" s="104">
        <f t="shared" si="10"/>
        <v>1110.292809953856</v>
      </c>
      <c r="AN50" s="102">
        <f>VLOOKUP($E50,'DTOC Backsheet'!$D$9:$Q$185,'DTOC Performance (Quarterly)'!AN$10,0)</f>
        <v>3456</v>
      </c>
      <c r="AO50" s="103">
        <f>VLOOKUP($E50,'Population 18+ (2014)'!$D$11:$H$187,AO$10,0)</f>
        <v>216626.82900000003</v>
      </c>
      <c r="AP50" s="104">
        <f t="shared" si="11"/>
        <v>1595.3702576701614</v>
      </c>
      <c r="AQ50" s="84">
        <f t="shared" si="12"/>
        <v>310.7651403093214</v>
      </c>
      <c r="AR50" s="85">
        <f t="shared" si="13"/>
        <v>0.3714206093384973</v>
      </c>
      <c r="AS50" s="105">
        <f t="shared" si="14"/>
        <v>-79.770410740210195</v>
      </c>
      <c r="AT50" s="85">
        <f t="shared" si="15"/>
        <v>-0.17879417879417875</v>
      </c>
      <c r="AU50" s="84">
        <f t="shared" si="16"/>
        <v>159.75723257710195</v>
      </c>
      <c r="AV50" s="85">
        <f t="shared" si="17"/>
        <v>0.23189119006040979</v>
      </c>
      <c r="AW50" s="105">
        <f t="shared" si="18"/>
        <v>-101.10435779863838</v>
      </c>
      <c r="AX50" s="85">
        <f t="shared" si="19"/>
        <v>-0.2361863488624048</v>
      </c>
      <c r="AY50" s="84">
        <f t="shared" si="20"/>
        <v>-718.74830672594453</v>
      </c>
      <c r="AZ50" s="85">
        <f t="shared" si="21"/>
        <v>-1.8356746188506015</v>
      </c>
      <c r="BA50" s="105">
        <f t="shared" si="22"/>
        <v>-682.22252441191392</v>
      </c>
      <c r="BB50" s="85">
        <f t="shared" si="23"/>
        <v>-1.5937161430119169</v>
      </c>
      <c r="BC50" s="84">
        <f t="shared" si="24"/>
        <v>-660.38683876165112</v>
      </c>
      <c r="BD50" s="85">
        <f t="shared" si="25"/>
        <v>-0.70630860976398879</v>
      </c>
      <c r="BE50" s="105">
        <f t="shared" si="26"/>
        <v>-1169.2919162842936</v>
      </c>
      <c r="BF50" s="85">
        <f t="shared" si="27"/>
        <v>-2.7443120260021669</v>
      </c>
    </row>
    <row r="51" spans="2:58" s="40" customFormat="1" ht="16.5" customHeight="1">
      <c r="B51" s="63" t="s">
        <v>26</v>
      </c>
      <c r="C51" s="64" t="s">
        <v>44</v>
      </c>
      <c r="D51" s="66" t="s">
        <v>68</v>
      </c>
      <c r="E51" s="78" t="s">
        <v>91</v>
      </c>
      <c r="F51" s="79" t="s">
        <v>92</v>
      </c>
      <c r="G51" s="102">
        <f>VLOOKUP($E51,'DTOC Backsheet'!$D$9:$Q$185,'DTOC Performance (Quarterly)'!G$10,0)</f>
        <v>2414</v>
      </c>
      <c r="H51" s="103">
        <f>VLOOKUP($E51,'Population 18+ (2014)'!$D$11:$H$187,H$10,0)</f>
        <v>277593</v>
      </c>
      <c r="I51" s="104">
        <f t="shared" si="0"/>
        <v>869.61847020638129</v>
      </c>
      <c r="J51" s="102">
        <f>VLOOKUP($E51,'DTOC Backsheet'!$D$9:$Q$185,'DTOC Performance (Quarterly)'!J$10,0)</f>
        <v>3315</v>
      </c>
      <c r="K51" s="103">
        <f>VLOOKUP($E51,'Population 18+ (2014)'!$D$11:$H$187,K$10,0)</f>
        <v>277593</v>
      </c>
      <c r="L51" s="104">
        <f t="shared" si="1"/>
        <v>1194.1943781003124</v>
      </c>
      <c r="M51" s="102">
        <f>VLOOKUP($E51,'DTOC Backsheet'!$D$9:$Q$185,'DTOC Performance (Quarterly)'!M$10,0)</f>
        <v>3314</v>
      </c>
      <c r="N51" s="103">
        <f>VLOOKUP($E51,'Population 18+ (2014)'!$D$11:$H$187,N$10,0)</f>
        <v>277593</v>
      </c>
      <c r="O51" s="104">
        <f t="shared" si="2"/>
        <v>1193.8341384689095</v>
      </c>
      <c r="P51" s="102">
        <f>VLOOKUP($E51,'DTOC Backsheet'!$D$9:$Q$185,'DTOC Performance (Quarterly)'!P$10,0)</f>
        <v>3448</v>
      </c>
      <c r="Q51" s="103">
        <f>VLOOKUP($E51,'Population 18+ (2014)'!$D$11:$H$187,Q$10,0)</f>
        <v>281118.04100000008</v>
      </c>
      <c r="R51" s="104">
        <f t="shared" si="3"/>
        <v>1226.5310286507008</v>
      </c>
      <c r="S51" s="102">
        <f>VLOOKUP($E51,'DTOC Backsheet'!$D$196:$Q$372,'DTOC Performance (Quarterly)'!S$10,0)</f>
        <v>2080</v>
      </c>
      <c r="T51" s="103">
        <f>VLOOKUP($E51,'Population 18+ (2014)'!$D$11:$H$187,T$10,0)</f>
        <v>281118.04100000008</v>
      </c>
      <c r="U51" s="104">
        <f t="shared" si="4"/>
        <v>739.90270869879873</v>
      </c>
      <c r="V51" s="102">
        <f>VLOOKUP($E51,'DTOC Backsheet'!$D$196:$Q$372,'DTOC Performance (Quarterly)'!V$10,0)</f>
        <v>2000</v>
      </c>
      <c r="W51" s="103">
        <f>VLOOKUP($E51,'Population 18+ (2014)'!$D$11:$H$187,W$10,0)</f>
        <v>281118.04100000008</v>
      </c>
      <c r="X51" s="104">
        <f t="shared" si="5"/>
        <v>711.44491221038334</v>
      </c>
      <c r="Y51" s="102">
        <f>VLOOKUP($E51,'DTOC Backsheet'!$D$196:$Q$372,'DTOC Performance (Quarterly)'!Y$10,0)</f>
        <v>1920</v>
      </c>
      <c r="Z51" s="103">
        <f>VLOOKUP($E51,'Population 18+ (2014)'!$D$11:$H$187,Z$10,0)</f>
        <v>281118.04100000008</v>
      </c>
      <c r="AA51" s="104">
        <f t="shared" si="6"/>
        <v>682.98711572196794</v>
      </c>
      <c r="AB51" s="102">
        <f>VLOOKUP($E51,'DTOC Backsheet'!$D$196:$Q$372,'DTOC Performance (Quarterly)'!AB$10,0)</f>
        <v>1845</v>
      </c>
      <c r="AC51" s="103">
        <f>VLOOKUP($E51,'Population 18+ (2014)'!$D$11:$H$187,AC$10,0)</f>
        <v>284196.36499999993</v>
      </c>
      <c r="AD51" s="104">
        <f t="shared" si="7"/>
        <v>649.19901420977021</v>
      </c>
      <c r="AE51" s="102">
        <f>VLOOKUP($E51,'DTOC Backsheet'!$D$9:$Q$185,'DTOC Performance (Quarterly)'!AE$10,0)</f>
        <v>3115</v>
      </c>
      <c r="AF51" s="103">
        <f>VLOOKUP($E51,'Population 18+ (2014)'!$D$11:$H$187,AF$10,0)</f>
        <v>281118.04100000008</v>
      </c>
      <c r="AG51" s="104">
        <f t="shared" si="8"/>
        <v>1108.075450767672</v>
      </c>
      <c r="AH51" s="102">
        <f>VLOOKUP($E51,'DTOC Backsheet'!$D$9:$Q$185,'DTOC Performance (Quarterly)'!AH$10,0)</f>
        <v>2978</v>
      </c>
      <c r="AI51" s="103">
        <f>VLOOKUP($E51,'Population 18+ (2014)'!$D$11:$H$187,AI$10,0)</f>
        <v>281118.04100000008</v>
      </c>
      <c r="AJ51" s="104">
        <f t="shared" si="9"/>
        <v>1059.3414742812606</v>
      </c>
      <c r="AK51" s="102">
        <f>VLOOKUP($E51,'DTOC Backsheet'!$D$9:$Q$185,'DTOC Performance (Quarterly)'!AK$10,0)</f>
        <v>3922</v>
      </c>
      <c r="AL51" s="103">
        <f>VLOOKUP($E51,'Population 18+ (2014)'!$D$11:$H$187,AL$10,0)</f>
        <v>281118.04100000008</v>
      </c>
      <c r="AM51" s="104">
        <f t="shared" si="10"/>
        <v>1395.1434728445618</v>
      </c>
      <c r="AN51" s="102">
        <f>VLOOKUP($E51,'DTOC Backsheet'!$D$9:$Q$185,'DTOC Performance (Quarterly)'!AN$10,0)</f>
        <v>4243</v>
      </c>
      <c r="AO51" s="103">
        <f>VLOOKUP($E51,'Population 18+ (2014)'!$D$11:$H$187,AO$10,0)</f>
        <v>284196.36499999993</v>
      </c>
      <c r="AP51" s="104">
        <f t="shared" si="11"/>
        <v>1492.9817979902737</v>
      </c>
      <c r="AQ51" s="84">
        <f t="shared" si="12"/>
        <v>-238.45698056129072</v>
      </c>
      <c r="AR51" s="85">
        <f t="shared" si="13"/>
        <v>-0.2742087349003744</v>
      </c>
      <c r="AS51" s="105">
        <f t="shared" si="14"/>
        <v>-368.17274206887328</v>
      </c>
      <c r="AT51" s="85">
        <f t="shared" si="15"/>
        <v>-0.49759615384615369</v>
      </c>
      <c r="AU51" s="84">
        <f t="shared" si="16"/>
        <v>134.85290381905179</v>
      </c>
      <c r="AV51" s="85">
        <f t="shared" si="17"/>
        <v>0.1129237469980152</v>
      </c>
      <c r="AW51" s="105">
        <f t="shared" si="18"/>
        <v>-347.89656207087728</v>
      </c>
      <c r="AX51" s="85">
        <f t="shared" si="19"/>
        <v>-0.48899999999999977</v>
      </c>
      <c r="AY51" s="84">
        <f t="shared" si="20"/>
        <v>-201.30933437565227</v>
      </c>
      <c r="AZ51" s="85">
        <f t="shared" si="21"/>
        <v>-0.16862420657012808</v>
      </c>
      <c r="BA51" s="105">
        <f t="shared" si="22"/>
        <v>-712.15635712259382</v>
      </c>
      <c r="BB51" s="85">
        <f t="shared" si="23"/>
        <v>-1.0427083333333336</v>
      </c>
      <c r="BC51" s="84">
        <f t="shared" si="24"/>
        <v>-266.45076933957284</v>
      </c>
      <c r="BD51" s="85">
        <f t="shared" si="25"/>
        <v>-0.21723932221485964</v>
      </c>
      <c r="BE51" s="105">
        <f t="shared" si="26"/>
        <v>-843.78278378050345</v>
      </c>
      <c r="BF51" s="85">
        <f t="shared" si="27"/>
        <v>-1.2997289972899728</v>
      </c>
    </row>
    <row r="52" spans="2:58" s="40" customFormat="1" ht="16.5" customHeight="1">
      <c r="B52" s="63" t="s">
        <v>26</v>
      </c>
      <c r="C52" s="64" t="s">
        <v>42</v>
      </c>
      <c r="D52" s="66" t="s">
        <v>66</v>
      </c>
      <c r="E52" s="78" t="s">
        <v>93</v>
      </c>
      <c r="F52" s="79" t="s">
        <v>94</v>
      </c>
      <c r="G52" s="102">
        <f>VLOOKUP($E52,'DTOC Backsheet'!$D$9:$Q$185,'DTOC Performance (Quarterly)'!G$10,0)</f>
        <v>905</v>
      </c>
      <c r="H52" s="103">
        <f>VLOOKUP($E52,'Population 18+ (2014)'!$D$11:$H$187,H$10,0)</f>
        <v>90202</v>
      </c>
      <c r="I52" s="104">
        <f t="shared" si="0"/>
        <v>1003.3036961486441</v>
      </c>
      <c r="J52" s="102">
        <f>VLOOKUP($E52,'DTOC Backsheet'!$D$9:$Q$185,'DTOC Performance (Quarterly)'!J$10,0)</f>
        <v>593</v>
      </c>
      <c r="K52" s="103">
        <f>VLOOKUP($E52,'Population 18+ (2014)'!$D$11:$H$187,K$10,0)</f>
        <v>90202</v>
      </c>
      <c r="L52" s="104">
        <f t="shared" si="1"/>
        <v>657.41336112281328</v>
      </c>
      <c r="M52" s="102">
        <f>VLOOKUP($E52,'DTOC Backsheet'!$D$9:$Q$185,'DTOC Performance (Quarterly)'!M$10,0)</f>
        <v>935</v>
      </c>
      <c r="N52" s="103">
        <f>VLOOKUP($E52,'Population 18+ (2014)'!$D$11:$H$187,N$10,0)</f>
        <v>90202</v>
      </c>
      <c r="O52" s="104">
        <f t="shared" si="2"/>
        <v>1036.5623822088203</v>
      </c>
      <c r="P52" s="102">
        <f>VLOOKUP($E52,'DTOC Backsheet'!$D$9:$Q$185,'DTOC Performance (Quarterly)'!P$10,0)</f>
        <v>784</v>
      </c>
      <c r="Q52" s="103">
        <f>VLOOKUP($E52,'Population 18+ (2014)'!$D$11:$H$187,Q$10,0)</f>
        <v>91176.369000000006</v>
      </c>
      <c r="R52" s="104">
        <f t="shared" si="3"/>
        <v>859.87192580568762</v>
      </c>
      <c r="S52" s="102">
        <f>VLOOKUP($E52,'DTOC Backsheet'!$D$196:$Q$372,'DTOC Performance (Quarterly)'!S$10,0)</f>
        <v>540</v>
      </c>
      <c r="T52" s="103">
        <f>VLOOKUP($E52,'Population 18+ (2014)'!$D$11:$H$187,T$10,0)</f>
        <v>91176.369000000006</v>
      </c>
      <c r="U52" s="104">
        <f t="shared" si="4"/>
        <v>592.25872440697867</v>
      </c>
      <c r="V52" s="102">
        <f>VLOOKUP($E52,'DTOC Backsheet'!$D$196:$Q$372,'DTOC Performance (Quarterly)'!V$10,0)</f>
        <v>520</v>
      </c>
      <c r="W52" s="103">
        <f>VLOOKUP($E52,'Population 18+ (2014)'!$D$11:$H$187,W$10,0)</f>
        <v>91176.369000000006</v>
      </c>
      <c r="X52" s="104">
        <f t="shared" si="5"/>
        <v>570.32321609560915</v>
      </c>
      <c r="Y52" s="102">
        <f>VLOOKUP($E52,'DTOC Backsheet'!$D$196:$Q$372,'DTOC Performance (Quarterly)'!Y$10,0)</f>
        <v>499.99999999999994</v>
      </c>
      <c r="Z52" s="103">
        <f>VLOOKUP($E52,'Population 18+ (2014)'!$D$11:$H$187,Z$10,0)</f>
        <v>91176.369000000006</v>
      </c>
      <c r="AA52" s="104">
        <f t="shared" si="6"/>
        <v>548.38770778423952</v>
      </c>
      <c r="AB52" s="102">
        <f>VLOOKUP($E52,'DTOC Backsheet'!$D$196:$Q$372,'DTOC Performance (Quarterly)'!AB$10,0)</f>
        <v>480</v>
      </c>
      <c r="AC52" s="103">
        <f>VLOOKUP($E52,'Population 18+ (2014)'!$D$11:$H$187,AC$10,0)</f>
        <v>92212.545000000056</v>
      </c>
      <c r="AD52" s="104">
        <f t="shared" si="7"/>
        <v>520.53654955516049</v>
      </c>
      <c r="AE52" s="102">
        <f>VLOOKUP($E52,'DTOC Backsheet'!$D$9:$Q$185,'DTOC Performance (Quarterly)'!AE$10,0)</f>
        <v>1030</v>
      </c>
      <c r="AF52" s="103">
        <f>VLOOKUP($E52,'Population 18+ (2014)'!$D$11:$H$187,AF$10,0)</f>
        <v>91176.369000000006</v>
      </c>
      <c r="AG52" s="104">
        <f t="shared" si="8"/>
        <v>1129.6786780355333</v>
      </c>
      <c r="AH52" s="102">
        <f>VLOOKUP($E52,'DTOC Backsheet'!$D$9:$Q$185,'DTOC Performance (Quarterly)'!AH$10,0)</f>
        <v>1057</v>
      </c>
      <c r="AI52" s="103">
        <f>VLOOKUP($E52,'Population 18+ (2014)'!$D$11:$H$187,AI$10,0)</f>
        <v>91176.369000000006</v>
      </c>
      <c r="AJ52" s="104">
        <f t="shared" si="9"/>
        <v>1159.2916142558825</v>
      </c>
      <c r="AK52" s="102">
        <f>VLOOKUP($E52,'DTOC Backsheet'!$D$9:$Q$185,'DTOC Performance (Quarterly)'!AK$10,0)</f>
        <v>944</v>
      </c>
      <c r="AL52" s="103">
        <f>VLOOKUP($E52,'Population 18+ (2014)'!$D$11:$H$187,AL$10,0)</f>
        <v>91176.369000000006</v>
      </c>
      <c r="AM52" s="104">
        <f t="shared" si="10"/>
        <v>1035.3559922966442</v>
      </c>
      <c r="AN52" s="102">
        <f>VLOOKUP($E52,'DTOC Backsheet'!$D$9:$Q$185,'DTOC Performance (Quarterly)'!AN$10,0)</f>
        <v>809</v>
      </c>
      <c r="AO52" s="103">
        <f>VLOOKUP($E52,'Population 18+ (2014)'!$D$11:$H$187,AO$10,0)</f>
        <v>92212.545000000056</v>
      </c>
      <c r="AP52" s="104">
        <f t="shared" si="11"/>
        <v>877.32097622942683</v>
      </c>
      <c r="AQ52" s="84">
        <f t="shared" si="12"/>
        <v>-126.37498188688915</v>
      </c>
      <c r="AR52" s="85">
        <f t="shared" si="13"/>
        <v>-0.12595885211227817</v>
      </c>
      <c r="AS52" s="105">
        <f t="shared" si="14"/>
        <v>-537.41995362855459</v>
      </c>
      <c r="AT52" s="85">
        <f t="shared" si="15"/>
        <v>-0.90740740740740722</v>
      </c>
      <c r="AU52" s="84">
        <f t="shared" si="16"/>
        <v>-501.87825313306917</v>
      </c>
      <c r="AV52" s="85">
        <f t="shared" si="17"/>
        <v>-0.76341352764096293</v>
      </c>
      <c r="AW52" s="105">
        <f t="shared" si="18"/>
        <v>-588.9683981602733</v>
      </c>
      <c r="AX52" s="85">
        <f t="shared" si="19"/>
        <v>-1.0326923076923076</v>
      </c>
      <c r="AY52" s="84">
        <f t="shared" si="20"/>
        <v>1.2063899121760642</v>
      </c>
      <c r="AZ52" s="85">
        <f t="shared" si="21"/>
        <v>1.1638372498193083E-3</v>
      </c>
      <c r="BA52" s="105">
        <f t="shared" si="22"/>
        <v>-486.96828451240469</v>
      </c>
      <c r="BB52" s="85">
        <f t="shared" si="23"/>
        <v>-0.88800000000000001</v>
      </c>
      <c r="BC52" s="84">
        <f t="shared" si="24"/>
        <v>-17.449050423739209</v>
      </c>
      <c r="BD52" s="85">
        <f t="shared" si="25"/>
        <v>-2.0292615562939445E-2</v>
      </c>
      <c r="BE52" s="105">
        <f t="shared" si="26"/>
        <v>-356.78442667426634</v>
      </c>
      <c r="BF52" s="85">
        <f t="shared" si="27"/>
        <v>-0.68541666666666679</v>
      </c>
    </row>
    <row r="53" spans="2:58" s="40" customFormat="1" ht="16.5" customHeight="1">
      <c r="B53" s="63" t="s">
        <v>20</v>
      </c>
      <c r="C53" s="64" t="s">
        <v>32</v>
      </c>
      <c r="D53" s="66" t="s">
        <v>46</v>
      </c>
      <c r="E53" s="78" t="s">
        <v>95</v>
      </c>
      <c r="F53" s="79" t="s">
        <v>96</v>
      </c>
      <c r="G53" s="102">
        <f>VLOOKUP($E53,'DTOC Backsheet'!$D$9:$Q$185,'DTOC Performance (Quarterly)'!G$10,0)</f>
        <v>1079</v>
      </c>
      <c r="H53" s="103">
        <f>VLOOKUP($E53,'Population 18+ (2014)'!$D$11:$H$187,H$10,0)</f>
        <v>389208</v>
      </c>
      <c r="I53" s="104">
        <f t="shared" si="0"/>
        <v>277.22965612217632</v>
      </c>
      <c r="J53" s="102">
        <f>VLOOKUP($E53,'DTOC Backsheet'!$D$9:$Q$185,'DTOC Performance (Quarterly)'!J$10,0)</f>
        <v>1062</v>
      </c>
      <c r="K53" s="103">
        <f>VLOOKUP($E53,'Population 18+ (2014)'!$D$11:$H$187,K$10,0)</f>
        <v>389208</v>
      </c>
      <c r="L53" s="104">
        <f t="shared" si="1"/>
        <v>272.86181167910217</v>
      </c>
      <c r="M53" s="102">
        <f>VLOOKUP($E53,'DTOC Backsheet'!$D$9:$Q$185,'DTOC Performance (Quarterly)'!M$10,0)</f>
        <v>1041</v>
      </c>
      <c r="N53" s="103">
        <f>VLOOKUP($E53,'Population 18+ (2014)'!$D$11:$H$187,N$10,0)</f>
        <v>389208</v>
      </c>
      <c r="O53" s="104">
        <f t="shared" si="2"/>
        <v>267.4662391317753</v>
      </c>
      <c r="P53" s="102">
        <f>VLOOKUP($E53,'DTOC Backsheet'!$D$9:$Q$185,'DTOC Performance (Quarterly)'!P$10,0)</f>
        <v>1557</v>
      </c>
      <c r="Q53" s="103">
        <f>VLOOKUP($E53,'Population 18+ (2014)'!$D$11:$H$187,Q$10,0)</f>
        <v>391783.7950000001</v>
      </c>
      <c r="R53" s="104">
        <f t="shared" si="3"/>
        <v>397.41306809282395</v>
      </c>
      <c r="S53" s="102">
        <f>VLOOKUP($E53,'DTOC Backsheet'!$D$196:$Q$372,'DTOC Performance (Quarterly)'!S$10,0)</f>
        <v>1395.9999999999998</v>
      </c>
      <c r="T53" s="103">
        <f>VLOOKUP($E53,'Population 18+ (2014)'!$D$11:$H$187,T$10,0)</f>
        <v>391783.7950000001</v>
      </c>
      <c r="U53" s="104">
        <f t="shared" si="4"/>
        <v>356.31897434655241</v>
      </c>
      <c r="V53" s="102">
        <f>VLOOKUP($E53,'DTOC Backsheet'!$D$196:$Q$372,'DTOC Performance (Quarterly)'!V$10,0)</f>
        <v>1382</v>
      </c>
      <c r="W53" s="103">
        <f>VLOOKUP($E53,'Population 18+ (2014)'!$D$11:$H$187,W$10,0)</f>
        <v>391783.7950000001</v>
      </c>
      <c r="X53" s="104">
        <f t="shared" si="5"/>
        <v>352.74557489035493</v>
      </c>
      <c r="Y53" s="102">
        <f>VLOOKUP($E53,'DTOC Backsheet'!$D$196:$Q$372,'DTOC Performance (Quarterly)'!Y$10,0)</f>
        <v>1368</v>
      </c>
      <c r="Z53" s="103">
        <f>VLOOKUP($E53,'Population 18+ (2014)'!$D$11:$H$187,Z$10,0)</f>
        <v>391783.7950000001</v>
      </c>
      <c r="AA53" s="104">
        <f t="shared" si="6"/>
        <v>349.1721754341574</v>
      </c>
      <c r="AB53" s="102">
        <f>VLOOKUP($E53,'DTOC Backsheet'!$D$196:$Q$372,'DTOC Performance (Quarterly)'!AB$10,0)</f>
        <v>1354</v>
      </c>
      <c r="AC53" s="103">
        <f>VLOOKUP($E53,'Population 18+ (2014)'!$D$11:$H$187,AC$10,0)</f>
        <v>394214.85999999987</v>
      </c>
      <c r="AD53" s="104">
        <f t="shared" si="7"/>
        <v>343.4675192102095</v>
      </c>
      <c r="AE53" s="102">
        <f>VLOOKUP($E53,'DTOC Backsheet'!$D$9:$Q$185,'DTOC Performance (Quarterly)'!AE$10,0)</f>
        <v>1291</v>
      </c>
      <c r="AF53" s="103">
        <f>VLOOKUP($E53,'Population 18+ (2014)'!$D$11:$H$187,AF$10,0)</f>
        <v>391783.7950000001</v>
      </c>
      <c r="AG53" s="104">
        <f t="shared" si="8"/>
        <v>329.51847842507107</v>
      </c>
      <c r="AH53" s="102">
        <f>VLOOKUP($E53,'DTOC Backsheet'!$D$9:$Q$185,'DTOC Performance (Quarterly)'!AH$10,0)</f>
        <v>1165</v>
      </c>
      <c r="AI53" s="103">
        <f>VLOOKUP($E53,'Population 18+ (2014)'!$D$11:$H$187,AI$10,0)</f>
        <v>391783.7950000001</v>
      </c>
      <c r="AJ53" s="104">
        <f t="shared" si="9"/>
        <v>297.35788331929342</v>
      </c>
      <c r="AK53" s="102">
        <f>VLOOKUP($E53,'DTOC Backsheet'!$D$9:$Q$185,'DTOC Performance (Quarterly)'!AK$10,0)</f>
        <v>1247</v>
      </c>
      <c r="AL53" s="103">
        <f>VLOOKUP($E53,'Population 18+ (2014)'!$D$11:$H$187,AL$10,0)</f>
        <v>391783.7950000001</v>
      </c>
      <c r="AM53" s="104">
        <f t="shared" si="10"/>
        <v>318.28779441987888</v>
      </c>
      <c r="AN53" s="102">
        <f>VLOOKUP($E53,'DTOC Backsheet'!$D$9:$Q$185,'DTOC Performance (Quarterly)'!AN$10,0)</f>
        <v>1204</v>
      </c>
      <c r="AO53" s="103">
        <f>VLOOKUP($E53,'Population 18+ (2014)'!$D$11:$H$187,AO$10,0)</f>
        <v>394214.85999999987</v>
      </c>
      <c r="AP53" s="104">
        <f t="shared" si="11"/>
        <v>305.41720319726164</v>
      </c>
      <c r="AQ53" s="84">
        <f t="shared" si="12"/>
        <v>-52.288822302894744</v>
      </c>
      <c r="AR53" s="85">
        <f t="shared" si="13"/>
        <v>-0.18861193652330915</v>
      </c>
      <c r="AS53" s="105">
        <f t="shared" si="14"/>
        <v>26.800495921481343</v>
      </c>
      <c r="AT53" s="85">
        <f t="shared" si="15"/>
        <v>7.5214899713466954E-2</v>
      </c>
      <c r="AU53" s="84">
        <f t="shared" si="16"/>
        <v>-24.496071640191246</v>
      </c>
      <c r="AV53" s="85">
        <f t="shared" si="17"/>
        <v>-8.9774642664176604E-2</v>
      </c>
      <c r="AW53" s="105">
        <f t="shared" si="18"/>
        <v>55.387691571061509</v>
      </c>
      <c r="AX53" s="85">
        <f t="shared" si="19"/>
        <v>0.15701881331403761</v>
      </c>
      <c r="AY53" s="84">
        <f t="shared" si="20"/>
        <v>-50.821555288103582</v>
      </c>
      <c r="AZ53" s="85">
        <f t="shared" si="21"/>
        <v>-0.19001110365583304</v>
      </c>
      <c r="BA53" s="105">
        <f t="shared" si="22"/>
        <v>30.884381014278517</v>
      </c>
      <c r="BB53" s="85">
        <f t="shared" si="23"/>
        <v>8.8450292397660751E-2</v>
      </c>
      <c r="BC53" s="84">
        <f t="shared" si="24"/>
        <v>91.995864895562306</v>
      </c>
      <c r="BD53" s="85">
        <f t="shared" si="25"/>
        <v>0.23148676347521313</v>
      </c>
      <c r="BE53" s="105">
        <f t="shared" si="26"/>
        <v>38.05031601294786</v>
      </c>
      <c r="BF53" s="85">
        <f t="shared" si="27"/>
        <v>0.11078286558345637</v>
      </c>
    </row>
    <row r="54" spans="2:58" s="40" customFormat="1" ht="16.5" customHeight="1">
      <c r="B54" s="63" t="s">
        <v>24</v>
      </c>
      <c r="C54" s="64" t="s">
        <v>40</v>
      </c>
      <c r="D54" s="66" t="s">
        <v>70</v>
      </c>
      <c r="E54" s="78" t="s">
        <v>97</v>
      </c>
      <c r="F54" s="79" t="s">
        <v>98</v>
      </c>
      <c r="G54" s="102">
        <f>VLOOKUP($E54,'DTOC Backsheet'!$D$9:$Q$185,'DTOC Performance (Quarterly)'!G$10,0)</f>
        <v>2480</v>
      </c>
      <c r="H54" s="103">
        <f>VLOOKUP($E54,'Population 18+ (2014)'!$D$11:$H$187,H$10,0)</f>
        <v>246746</v>
      </c>
      <c r="I54" s="104">
        <f t="shared" si="0"/>
        <v>1005.0821492546993</v>
      </c>
      <c r="J54" s="102">
        <f>VLOOKUP($E54,'DTOC Backsheet'!$D$9:$Q$185,'DTOC Performance (Quarterly)'!J$10,0)</f>
        <v>2346</v>
      </c>
      <c r="K54" s="103">
        <f>VLOOKUP($E54,'Population 18+ (2014)'!$D$11:$H$187,K$10,0)</f>
        <v>246746</v>
      </c>
      <c r="L54" s="104">
        <f t="shared" si="1"/>
        <v>950.7752911901307</v>
      </c>
      <c r="M54" s="102">
        <f>VLOOKUP($E54,'DTOC Backsheet'!$D$9:$Q$185,'DTOC Performance (Quarterly)'!M$10,0)</f>
        <v>2149</v>
      </c>
      <c r="N54" s="103">
        <f>VLOOKUP($E54,'Population 18+ (2014)'!$D$11:$H$187,N$10,0)</f>
        <v>246746</v>
      </c>
      <c r="O54" s="104">
        <f t="shared" si="2"/>
        <v>870.93610433401147</v>
      </c>
      <c r="P54" s="102">
        <f>VLOOKUP($E54,'DTOC Backsheet'!$D$9:$Q$185,'DTOC Performance (Quarterly)'!P$10,0)</f>
        <v>2045</v>
      </c>
      <c r="Q54" s="103">
        <f>VLOOKUP($E54,'Population 18+ (2014)'!$D$11:$H$187,Q$10,0)</f>
        <v>251408.55900000001</v>
      </c>
      <c r="R54" s="104">
        <f t="shared" si="3"/>
        <v>813.41701656227212</v>
      </c>
      <c r="S54" s="102">
        <f>VLOOKUP($E54,'DTOC Backsheet'!$D$196:$Q$372,'DTOC Performance (Quarterly)'!S$10,0)</f>
        <v>1797</v>
      </c>
      <c r="T54" s="103">
        <f>VLOOKUP($E54,'Population 18+ (2014)'!$D$11:$H$187,T$10,0)</f>
        <v>251408.55900000001</v>
      </c>
      <c r="U54" s="104">
        <f t="shared" si="4"/>
        <v>714.77280135080844</v>
      </c>
      <c r="V54" s="102">
        <f>VLOOKUP($E54,'DTOC Backsheet'!$D$196:$Q$372,'DTOC Performance (Quarterly)'!V$10,0)</f>
        <v>1797</v>
      </c>
      <c r="W54" s="103">
        <f>VLOOKUP($E54,'Population 18+ (2014)'!$D$11:$H$187,W$10,0)</f>
        <v>251408.55900000001</v>
      </c>
      <c r="X54" s="104">
        <f t="shared" si="5"/>
        <v>714.77280135080844</v>
      </c>
      <c r="Y54" s="102">
        <f>VLOOKUP($E54,'DTOC Backsheet'!$D$196:$Q$372,'DTOC Performance (Quarterly)'!Y$10,0)</f>
        <v>1997</v>
      </c>
      <c r="Z54" s="103">
        <f>VLOOKUP($E54,'Population 18+ (2014)'!$D$11:$H$187,Z$10,0)</f>
        <v>251408.55900000001</v>
      </c>
      <c r="AA54" s="104">
        <f t="shared" si="6"/>
        <v>794.32458781166622</v>
      </c>
      <c r="AB54" s="102">
        <f>VLOOKUP($E54,'DTOC Backsheet'!$D$196:$Q$372,'DTOC Performance (Quarterly)'!AB$10,0)</f>
        <v>1997</v>
      </c>
      <c r="AC54" s="103">
        <f>VLOOKUP($E54,'Population 18+ (2014)'!$D$11:$H$187,AC$10,0)</f>
        <v>254893.39100000003</v>
      </c>
      <c r="AD54" s="104">
        <f t="shared" si="7"/>
        <v>783.46480156482357</v>
      </c>
      <c r="AE54" s="102">
        <f>VLOOKUP($E54,'DTOC Backsheet'!$D$9:$Q$185,'DTOC Performance (Quarterly)'!AE$10,0)</f>
        <v>2579</v>
      </c>
      <c r="AF54" s="103">
        <f>VLOOKUP($E54,'Population 18+ (2014)'!$D$11:$H$187,AF$10,0)</f>
        <v>251408.55900000001</v>
      </c>
      <c r="AG54" s="104">
        <f t="shared" si="8"/>
        <v>1025.8202864127627</v>
      </c>
      <c r="AH54" s="102">
        <f>VLOOKUP($E54,'DTOC Backsheet'!$D$9:$Q$185,'DTOC Performance (Quarterly)'!AH$10,0)</f>
        <v>2286</v>
      </c>
      <c r="AI54" s="103">
        <f>VLOOKUP($E54,'Population 18+ (2014)'!$D$11:$H$187,AI$10,0)</f>
        <v>251408.55900000001</v>
      </c>
      <c r="AJ54" s="104">
        <f t="shared" si="9"/>
        <v>909.27691924760597</v>
      </c>
      <c r="AK54" s="102">
        <f>VLOOKUP($E54,'DTOC Backsheet'!$D$9:$Q$185,'DTOC Performance (Quarterly)'!AK$10,0)</f>
        <v>2610</v>
      </c>
      <c r="AL54" s="103">
        <f>VLOOKUP($E54,'Population 18+ (2014)'!$D$11:$H$187,AL$10,0)</f>
        <v>251408.55900000001</v>
      </c>
      <c r="AM54" s="104">
        <f t="shared" si="10"/>
        <v>1038.1508133141958</v>
      </c>
      <c r="AN54" s="102">
        <f>VLOOKUP($E54,'DTOC Backsheet'!$D$9:$Q$185,'DTOC Performance (Quarterly)'!AN$10,0)</f>
        <v>2350</v>
      </c>
      <c r="AO54" s="103">
        <f>VLOOKUP($E54,'Population 18+ (2014)'!$D$11:$H$187,AO$10,0)</f>
        <v>254893.39100000003</v>
      </c>
      <c r="AP54" s="104">
        <f t="shared" si="11"/>
        <v>921.95407294808979</v>
      </c>
      <c r="AQ54" s="84">
        <f t="shared" si="12"/>
        <v>-20.73813715806341</v>
      </c>
      <c r="AR54" s="85">
        <f t="shared" si="13"/>
        <v>-2.063327577098191E-2</v>
      </c>
      <c r="AS54" s="105">
        <f t="shared" si="14"/>
        <v>-311.04748506195426</v>
      </c>
      <c r="AT54" s="85">
        <f t="shared" si="15"/>
        <v>-0.43516972732331632</v>
      </c>
      <c r="AU54" s="84">
        <f t="shared" si="16"/>
        <v>41.498371942524727</v>
      </c>
      <c r="AV54" s="85">
        <f t="shared" si="17"/>
        <v>4.3646876740537965E-2</v>
      </c>
      <c r="AW54" s="105">
        <f t="shared" si="18"/>
        <v>-194.50411789679754</v>
      </c>
      <c r="AX54" s="85">
        <f t="shared" si="19"/>
        <v>-0.27212020033388973</v>
      </c>
      <c r="AY54" s="84">
        <f t="shared" si="20"/>
        <v>-167.21470898018435</v>
      </c>
      <c r="AZ54" s="85">
        <f t="shared" si="21"/>
        <v>-0.19199423258271089</v>
      </c>
      <c r="BA54" s="105">
        <f t="shared" si="22"/>
        <v>-243.82622550252961</v>
      </c>
      <c r="BB54" s="85">
        <f t="shared" si="23"/>
        <v>-0.30696044066099165</v>
      </c>
      <c r="BC54" s="84">
        <f t="shared" si="24"/>
        <v>-108.53705638581766</v>
      </c>
      <c r="BD54" s="85">
        <f t="shared" si="25"/>
        <v>-0.13343347160909619</v>
      </c>
      <c r="BE54" s="105">
        <f t="shared" si="26"/>
        <v>-138.48927138326621</v>
      </c>
      <c r="BF54" s="85">
        <f t="shared" si="27"/>
        <v>-0.17676514772158231</v>
      </c>
    </row>
    <row r="55" spans="2:58" s="40" customFormat="1" ht="16.5" customHeight="1">
      <c r="B55" s="63" t="s">
        <v>26</v>
      </c>
      <c r="C55" s="64" t="s">
        <v>42</v>
      </c>
      <c r="D55" s="66" t="s">
        <v>64</v>
      </c>
      <c r="E55" s="78" t="s">
        <v>99</v>
      </c>
      <c r="F55" s="79" t="s">
        <v>100</v>
      </c>
      <c r="G55" s="102">
        <f>VLOOKUP($E55,'DTOC Backsheet'!$D$9:$Q$185,'DTOC Performance (Quarterly)'!G$10,0)</f>
        <v>2005</v>
      </c>
      <c r="H55" s="103">
        <f>VLOOKUP($E55,'Population 18+ (2014)'!$D$11:$H$187,H$10,0)</f>
        <v>230125</v>
      </c>
      <c r="I55" s="104">
        <f t="shared" si="0"/>
        <v>871.26561651276484</v>
      </c>
      <c r="J55" s="102">
        <f>VLOOKUP($E55,'DTOC Backsheet'!$D$9:$Q$185,'DTOC Performance (Quarterly)'!J$10,0)</f>
        <v>2424</v>
      </c>
      <c r="K55" s="103">
        <f>VLOOKUP($E55,'Population 18+ (2014)'!$D$11:$H$187,K$10,0)</f>
        <v>230125</v>
      </c>
      <c r="L55" s="104">
        <f t="shared" si="1"/>
        <v>1053.3405757740359</v>
      </c>
      <c r="M55" s="102">
        <f>VLOOKUP($E55,'DTOC Backsheet'!$D$9:$Q$185,'DTOC Performance (Quarterly)'!M$10,0)</f>
        <v>2102</v>
      </c>
      <c r="N55" s="103">
        <f>VLOOKUP($E55,'Population 18+ (2014)'!$D$11:$H$187,N$10,0)</f>
        <v>230125</v>
      </c>
      <c r="O55" s="104">
        <f t="shared" si="2"/>
        <v>913.41662140141227</v>
      </c>
      <c r="P55" s="102">
        <f>VLOOKUP($E55,'DTOC Backsheet'!$D$9:$Q$185,'DTOC Performance (Quarterly)'!P$10,0)</f>
        <v>2969</v>
      </c>
      <c r="Q55" s="103">
        <f>VLOOKUP($E55,'Population 18+ (2014)'!$D$11:$H$187,Q$10,0)</f>
        <v>233156.93499999991</v>
      </c>
      <c r="R55" s="104">
        <f t="shared" si="3"/>
        <v>1273.391246114983</v>
      </c>
      <c r="S55" s="102">
        <f>VLOOKUP($E55,'DTOC Backsheet'!$D$196:$Q$372,'DTOC Performance (Quarterly)'!S$10,0)</f>
        <v>1575</v>
      </c>
      <c r="T55" s="103">
        <f>VLOOKUP($E55,'Population 18+ (2014)'!$D$11:$H$187,T$10,0)</f>
        <v>233156.93499999991</v>
      </c>
      <c r="U55" s="104">
        <f t="shared" si="4"/>
        <v>675.5106812499489</v>
      </c>
      <c r="V55" s="102">
        <f>VLOOKUP($E55,'DTOC Backsheet'!$D$196:$Q$372,'DTOC Performance (Quarterly)'!V$10,0)</f>
        <v>1325</v>
      </c>
      <c r="W55" s="103">
        <f>VLOOKUP($E55,'Population 18+ (2014)'!$D$11:$H$187,W$10,0)</f>
        <v>233156.93499999991</v>
      </c>
      <c r="X55" s="104">
        <f t="shared" si="5"/>
        <v>568.28676359122687</v>
      </c>
      <c r="Y55" s="102">
        <f>VLOOKUP($E55,'DTOC Backsheet'!$D$196:$Q$372,'DTOC Performance (Quarterly)'!Y$10,0)</f>
        <v>1240</v>
      </c>
      <c r="Z55" s="103">
        <f>VLOOKUP($E55,'Population 18+ (2014)'!$D$11:$H$187,Z$10,0)</f>
        <v>233156.93499999991</v>
      </c>
      <c r="AA55" s="104">
        <f t="shared" si="6"/>
        <v>531.83063158726134</v>
      </c>
      <c r="AB55" s="102">
        <f>VLOOKUP($E55,'DTOC Backsheet'!$D$196:$Q$372,'DTOC Performance (Quarterly)'!AB$10,0)</f>
        <v>1504</v>
      </c>
      <c r="AC55" s="103">
        <f>VLOOKUP($E55,'Population 18+ (2014)'!$D$11:$H$187,AC$10,0)</f>
        <v>235416.23899999991</v>
      </c>
      <c r="AD55" s="104">
        <f t="shared" si="7"/>
        <v>638.86841722928068</v>
      </c>
      <c r="AE55" s="102">
        <f>VLOOKUP($E55,'DTOC Backsheet'!$D$9:$Q$185,'DTOC Performance (Quarterly)'!AE$10,0)</f>
        <v>2717</v>
      </c>
      <c r="AF55" s="103">
        <f>VLOOKUP($E55,'Population 18+ (2014)'!$D$11:$H$187,AF$10,0)</f>
        <v>233156.93499999991</v>
      </c>
      <c r="AG55" s="104">
        <f t="shared" si="8"/>
        <v>1165.3095371149914</v>
      </c>
      <c r="AH55" s="102">
        <f>VLOOKUP($E55,'DTOC Backsheet'!$D$9:$Q$185,'DTOC Performance (Quarterly)'!AH$10,0)</f>
        <v>2764</v>
      </c>
      <c r="AI55" s="103">
        <f>VLOOKUP($E55,'Population 18+ (2014)'!$D$11:$H$187,AI$10,0)</f>
        <v>233156.93499999991</v>
      </c>
      <c r="AJ55" s="104">
        <f t="shared" si="9"/>
        <v>1185.4676336348309</v>
      </c>
      <c r="AK55" s="102">
        <f>VLOOKUP($E55,'DTOC Backsheet'!$D$9:$Q$185,'DTOC Performance (Quarterly)'!AK$10,0)</f>
        <v>1661</v>
      </c>
      <c r="AL55" s="103">
        <f>VLOOKUP($E55,'Population 18+ (2014)'!$D$11:$H$187,AL$10,0)</f>
        <v>233156.93499999991</v>
      </c>
      <c r="AM55" s="104">
        <f t="shared" si="10"/>
        <v>712.39570892454935</v>
      </c>
      <c r="AN55" s="102">
        <f>VLOOKUP($E55,'DTOC Backsheet'!$D$9:$Q$185,'DTOC Performance (Quarterly)'!AN$10,0)</f>
        <v>2531</v>
      </c>
      <c r="AO55" s="103">
        <f>VLOOKUP($E55,'Population 18+ (2014)'!$D$11:$H$187,AO$10,0)</f>
        <v>235416.23899999991</v>
      </c>
      <c r="AP55" s="104">
        <f t="shared" si="11"/>
        <v>1075.1169973452854</v>
      </c>
      <c r="AQ55" s="84">
        <f t="shared" si="12"/>
        <v>-294.04392060222654</v>
      </c>
      <c r="AR55" s="85">
        <f t="shared" si="13"/>
        <v>-0.33749055974357794</v>
      </c>
      <c r="AS55" s="105">
        <f t="shared" si="14"/>
        <v>-489.79885586504247</v>
      </c>
      <c r="AT55" s="85">
        <f t="shared" si="15"/>
        <v>-0.72507936507936532</v>
      </c>
      <c r="AU55" s="84">
        <f t="shared" si="16"/>
        <v>-132.12705786079505</v>
      </c>
      <c r="AV55" s="85">
        <f t="shared" si="17"/>
        <v>-0.12543621778141692</v>
      </c>
      <c r="AW55" s="105">
        <f t="shared" si="18"/>
        <v>-617.18087004360405</v>
      </c>
      <c r="AX55" s="85">
        <f t="shared" si="19"/>
        <v>-1.0860377358490565</v>
      </c>
      <c r="AY55" s="84">
        <f t="shared" si="20"/>
        <v>201.02091247686292</v>
      </c>
      <c r="AZ55" s="85">
        <f t="shared" si="21"/>
        <v>0.22007582056963881</v>
      </c>
      <c r="BA55" s="105">
        <f t="shared" si="22"/>
        <v>-180.56507733728802</v>
      </c>
      <c r="BB55" s="85">
        <f t="shared" si="23"/>
        <v>-0.33951612903225825</v>
      </c>
      <c r="BC55" s="84">
        <f t="shared" si="24"/>
        <v>198.27424876969758</v>
      </c>
      <c r="BD55" s="85">
        <f t="shared" si="25"/>
        <v>0.15570567912620475</v>
      </c>
      <c r="BE55" s="105">
        <f t="shared" si="26"/>
        <v>-436.24858011600475</v>
      </c>
      <c r="BF55" s="85">
        <f t="shared" si="27"/>
        <v>-0.68284574468085091</v>
      </c>
    </row>
    <row r="56" spans="2:58" s="40" customFormat="1" ht="16.5" customHeight="1">
      <c r="B56" s="63" t="s">
        <v>26</v>
      </c>
      <c r="C56" s="64" t="s">
        <v>44</v>
      </c>
      <c r="D56" s="66" t="s">
        <v>62</v>
      </c>
      <c r="E56" s="78" t="s">
        <v>101</v>
      </c>
      <c r="F56" s="79" t="s">
        <v>102</v>
      </c>
      <c r="G56" s="102">
        <f>VLOOKUP($E56,'DTOC Backsheet'!$D$9:$Q$185,'DTOC Performance (Quarterly)'!G$10,0)</f>
        <v>4840</v>
      </c>
      <c r="H56" s="103">
        <f>VLOOKUP($E56,'Population 18+ (2014)'!$D$11:$H$187,H$10,0)</f>
        <v>350615</v>
      </c>
      <c r="I56" s="104">
        <f t="shared" si="0"/>
        <v>1380.4315274588937</v>
      </c>
      <c r="J56" s="102">
        <f>VLOOKUP($E56,'DTOC Backsheet'!$D$9:$Q$185,'DTOC Performance (Quarterly)'!J$10,0)</f>
        <v>6244</v>
      </c>
      <c r="K56" s="103">
        <f>VLOOKUP($E56,'Population 18+ (2014)'!$D$11:$H$187,K$10,0)</f>
        <v>350615</v>
      </c>
      <c r="L56" s="104">
        <f t="shared" si="1"/>
        <v>1780.8707556721758</v>
      </c>
      <c r="M56" s="102">
        <f>VLOOKUP($E56,'DTOC Backsheet'!$D$9:$Q$185,'DTOC Performance (Quarterly)'!M$10,0)</f>
        <v>5811</v>
      </c>
      <c r="N56" s="103">
        <f>VLOOKUP($E56,'Population 18+ (2014)'!$D$11:$H$187,N$10,0)</f>
        <v>350615</v>
      </c>
      <c r="O56" s="104">
        <f t="shared" si="2"/>
        <v>1657.3734723271966</v>
      </c>
      <c r="P56" s="102">
        <f>VLOOKUP($E56,'DTOC Backsheet'!$D$9:$Q$185,'DTOC Performance (Quarterly)'!P$10,0)</f>
        <v>6714</v>
      </c>
      <c r="Q56" s="103">
        <f>VLOOKUP($E56,'Population 18+ (2014)'!$D$11:$H$187,Q$10,0)</f>
        <v>355537.5830000001</v>
      </c>
      <c r="R56" s="104">
        <f t="shared" si="3"/>
        <v>1888.4079548912268</v>
      </c>
      <c r="S56" s="102">
        <f>VLOOKUP($E56,'DTOC Backsheet'!$D$196:$Q$372,'DTOC Performance (Quarterly)'!S$10,0)</f>
        <v>3614.6088</v>
      </c>
      <c r="T56" s="103">
        <f>VLOOKUP($E56,'Population 18+ (2014)'!$D$11:$H$187,T$10,0)</f>
        <v>355537.5830000001</v>
      </c>
      <c r="U56" s="104">
        <f t="shared" si="4"/>
        <v>1016.6601149448661</v>
      </c>
      <c r="V56" s="102">
        <f>VLOOKUP($E56,'DTOC Backsheet'!$D$196:$Q$372,'DTOC Performance (Quarterly)'!V$10,0)</f>
        <v>3863.5542</v>
      </c>
      <c r="W56" s="103">
        <f>VLOOKUP($E56,'Population 18+ (2014)'!$D$11:$H$187,W$10,0)</f>
        <v>355537.5830000001</v>
      </c>
      <c r="X56" s="104">
        <f t="shared" si="5"/>
        <v>1086.6795480240407</v>
      </c>
      <c r="Y56" s="102">
        <f>VLOOKUP($E56,'DTOC Backsheet'!$D$196:$Q$372,'DTOC Performance (Quarterly)'!Y$10,0)</f>
        <v>5018.1120000000001</v>
      </c>
      <c r="Z56" s="103">
        <f>VLOOKUP($E56,'Population 18+ (2014)'!$D$11:$H$187,Z$10,0)</f>
        <v>355537.5830000001</v>
      </c>
      <c r="AA56" s="104">
        <f t="shared" si="6"/>
        <v>1411.4153439581657</v>
      </c>
      <c r="AB56" s="102">
        <f>VLOOKUP($E56,'DTOC Backsheet'!$D$196:$Q$372,'DTOC Performance (Quarterly)'!AB$10,0)</f>
        <v>6440.2371000000012</v>
      </c>
      <c r="AC56" s="103">
        <f>VLOOKUP($E56,'Population 18+ (2014)'!$D$11:$H$187,AC$10,0)</f>
        <v>359707.38400000002</v>
      </c>
      <c r="AD56" s="104">
        <f t="shared" si="7"/>
        <v>1790.4100350633892</v>
      </c>
      <c r="AE56" s="102">
        <f>VLOOKUP($E56,'DTOC Backsheet'!$D$9:$Q$185,'DTOC Performance (Quarterly)'!AE$10,0)</f>
        <v>6232</v>
      </c>
      <c r="AF56" s="103">
        <f>VLOOKUP($E56,'Population 18+ (2014)'!$D$11:$H$187,AF$10,0)</f>
        <v>355537.5830000001</v>
      </c>
      <c r="AG56" s="104">
        <f t="shared" si="8"/>
        <v>1752.8386021570041</v>
      </c>
      <c r="AH56" s="102">
        <f>VLOOKUP($E56,'DTOC Backsheet'!$D$9:$Q$185,'DTOC Performance (Quarterly)'!AH$10,0)</f>
        <v>7231</v>
      </c>
      <c r="AI56" s="103">
        <f>VLOOKUP($E56,'Population 18+ (2014)'!$D$11:$H$187,AI$10,0)</f>
        <v>355537.5830000001</v>
      </c>
      <c r="AJ56" s="104">
        <f t="shared" si="9"/>
        <v>2033.8215552306319</v>
      </c>
      <c r="AK56" s="102">
        <f>VLOOKUP($E56,'DTOC Backsheet'!$D$9:$Q$185,'DTOC Performance (Quarterly)'!AK$10,0)</f>
        <v>7012</v>
      </c>
      <c r="AL56" s="103">
        <f>VLOOKUP($E56,'Population 18+ (2014)'!$D$11:$H$187,AL$10,0)</f>
        <v>355537.5830000001</v>
      </c>
      <c r="AM56" s="104">
        <f t="shared" si="10"/>
        <v>1972.2246916439206</v>
      </c>
      <c r="AN56" s="102">
        <f>VLOOKUP($E56,'DTOC Backsheet'!$D$9:$Q$185,'DTOC Performance (Quarterly)'!AN$10,0)</f>
        <v>5506</v>
      </c>
      <c r="AO56" s="103">
        <f>VLOOKUP($E56,'Population 18+ (2014)'!$D$11:$H$187,AO$10,0)</f>
        <v>359707.38400000002</v>
      </c>
      <c r="AP56" s="104">
        <f t="shared" si="11"/>
        <v>1530.6886221718485</v>
      </c>
      <c r="AQ56" s="84">
        <f t="shared" si="12"/>
        <v>-372.40707469811036</v>
      </c>
      <c r="AR56" s="85">
        <f t="shared" si="13"/>
        <v>-0.26977583986627679</v>
      </c>
      <c r="AS56" s="105">
        <f t="shared" si="14"/>
        <v>-736.17848721213795</v>
      </c>
      <c r="AT56" s="85">
        <f t="shared" si="15"/>
        <v>-0.72411465384580487</v>
      </c>
      <c r="AU56" s="84">
        <f t="shared" si="16"/>
        <v>-252.95079955845608</v>
      </c>
      <c r="AV56" s="85">
        <f t="shared" si="17"/>
        <v>-0.14203770753873812</v>
      </c>
      <c r="AW56" s="105">
        <f t="shared" si="18"/>
        <v>-947.14200720659119</v>
      </c>
      <c r="AX56" s="85">
        <f t="shared" si="19"/>
        <v>-0.87159274224754013</v>
      </c>
      <c r="AY56" s="84">
        <f t="shared" si="20"/>
        <v>-314.85121931672393</v>
      </c>
      <c r="AZ56" s="85">
        <f t="shared" si="21"/>
        <v>-0.18996998840256954</v>
      </c>
      <c r="BA56" s="105">
        <f t="shared" si="22"/>
        <v>-560.8093476857548</v>
      </c>
      <c r="BB56" s="85">
        <f t="shared" si="23"/>
        <v>-0.39733828180797864</v>
      </c>
      <c r="BC56" s="84">
        <f t="shared" si="24"/>
        <v>357.71933271937837</v>
      </c>
      <c r="BD56" s="85">
        <f t="shared" si="25"/>
        <v>0.18942905413675995</v>
      </c>
      <c r="BE56" s="105">
        <f t="shared" si="26"/>
        <v>259.72141289154069</v>
      </c>
      <c r="BF56" s="85">
        <f t="shared" si="27"/>
        <v>0.14506253193690646</v>
      </c>
    </row>
    <row r="57" spans="2:58" s="40" customFormat="1" ht="16.5" customHeight="1">
      <c r="B57" s="63" t="s">
        <v>24</v>
      </c>
      <c r="C57" s="64" t="s">
        <v>40</v>
      </c>
      <c r="D57" s="66" t="s">
        <v>70</v>
      </c>
      <c r="E57" s="78" t="s">
        <v>103</v>
      </c>
      <c r="F57" s="79" t="s">
        <v>104</v>
      </c>
      <c r="G57" s="102">
        <f>VLOOKUP($E57,'DTOC Backsheet'!$D$9:$Q$185,'DTOC Performance (Quarterly)'!G$10,0)</f>
        <v>487</v>
      </c>
      <c r="H57" s="103">
        <f>VLOOKUP($E57,'Population 18+ (2014)'!$D$11:$H$187,H$10,0)</f>
        <v>249805</v>
      </c>
      <c r="I57" s="104">
        <f t="shared" si="0"/>
        <v>194.95206260883489</v>
      </c>
      <c r="J57" s="102">
        <f>VLOOKUP($E57,'DTOC Backsheet'!$D$9:$Q$185,'DTOC Performance (Quarterly)'!J$10,0)</f>
        <v>786</v>
      </c>
      <c r="K57" s="103">
        <f>VLOOKUP($E57,'Population 18+ (2014)'!$D$11:$H$187,K$10,0)</f>
        <v>249805</v>
      </c>
      <c r="L57" s="104">
        <f t="shared" si="1"/>
        <v>314.64542343027557</v>
      </c>
      <c r="M57" s="102">
        <f>VLOOKUP($E57,'DTOC Backsheet'!$D$9:$Q$185,'DTOC Performance (Quarterly)'!M$10,0)</f>
        <v>774</v>
      </c>
      <c r="N57" s="103">
        <f>VLOOKUP($E57,'Population 18+ (2014)'!$D$11:$H$187,N$10,0)</f>
        <v>249805</v>
      </c>
      <c r="O57" s="104">
        <f t="shared" si="2"/>
        <v>309.84167650767597</v>
      </c>
      <c r="P57" s="102">
        <f>VLOOKUP($E57,'DTOC Backsheet'!$D$9:$Q$185,'DTOC Performance (Quarterly)'!P$10,0)</f>
        <v>1186</v>
      </c>
      <c r="Q57" s="103">
        <f>VLOOKUP($E57,'Population 18+ (2014)'!$D$11:$H$187,Q$10,0)</f>
        <v>252667.712</v>
      </c>
      <c r="R57" s="104">
        <f t="shared" si="3"/>
        <v>469.39119787493865</v>
      </c>
      <c r="S57" s="102">
        <f>VLOOKUP($E57,'DTOC Backsheet'!$D$196:$Q$372,'DTOC Performance (Quarterly)'!S$10,0)</f>
        <v>576</v>
      </c>
      <c r="T57" s="103">
        <f>VLOOKUP($E57,'Population 18+ (2014)'!$D$11:$H$187,T$10,0)</f>
        <v>252667.712</v>
      </c>
      <c r="U57" s="104">
        <f t="shared" si="4"/>
        <v>227.96739458344405</v>
      </c>
      <c r="V57" s="102">
        <f>VLOOKUP($E57,'DTOC Backsheet'!$D$196:$Q$372,'DTOC Performance (Quarterly)'!V$10,0)</f>
        <v>505</v>
      </c>
      <c r="W57" s="103">
        <f>VLOOKUP($E57,'Population 18+ (2014)'!$D$11:$H$187,W$10,0)</f>
        <v>252667.712</v>
      </c>
      <c r="X57" s="104">
        <f t="shared" si="5"/>
        <v>199.86724698722091</v>
      </c>
      <c r="Y57" s="102">
        <f>VLOOKUP($E57,'DTOC Backsheet'!$D$196:$Q$372,'DTOC Performance (Quarterly)'!Y$10,0)</f>
        <v>684</v>
      </c>
      <c r="Z57" s="103">
        <f>VLOOKUP($E57,'Population 18+ (2014)'!$D$11:$H$187,Z$10,0)</f>
        <v>252667.712</v>
      </c>
      <c r="AA57" s="104">
        <f t="shared" si="6"/>
        <v>270.71128106783976</v>
      </c>
      <c r="AB57" s="102">
        <f>VLOOKUP($E57,'DTOC Backsheet'!$D$196:$Q$372,'DTOC Performance (Quarterly)'!AB$10,0)</f>
        <v>524</v>
      </c>
      <c r="AC57" s="103">
        <f>VLOOKUP($E57,'Population 18+ (2014)'!$D$11:$H$187,AC$10,0)</f>
        <v>255395.77900000004</v>
      </c>
      <c r="AD57" s="104">
        <f t="shared" si="7"/>
        <v>205.17175422856141</v>
      </c>
      <c r="AE57" s="102">
        <f>VLOOKUP($E57,'DTOC Backsheet'!$D$9:$Q$185,'DTOC Performance (Quarterly)'!AE$10,0)</f>
        <v>1090</v>
      </c>
      <c r="AF57" s="103">
        <f>VLOOKUP($E57,'Population 18+ (2014)'!$D$11:$H$187,AF$10,0)</f>
        <v>252667.712</v>
      </c>
      <c r="AG57" s="104">
        <f t="shared" si="8"/>
        <v>431.39663211103124</v>
      </c>
      <c r="AH57" s="102">
        <f>VLOOKUP($E57,'DTOC Backsheet'!$D$9:$Q$185,'DTOC Performance (Quarterly)'!AH$10,0)</f>
        <v>957</v>
      </c>
      <c r="AI57" s="103">
        <f>VLOOKUP($E57,'Population 18+ (2014)'!$D$11:$H$187,AI$10,0)</f>
        <v>252667.712</v>
      </c>
      <c r="AJ57" s="104">
        <f t="shared" si="9"/>
        <v>378.75832745895133</v>
      </c>
      <c r="AK57" s="102">
        <f>VLOOKUP($E57,'DTOC Backsheet'!$D$9:$Q$185,'DTOC Performance (Quarterly)'!AK$10,0)</f>
        <v>839</v>
      </c>
      <c r="AL57" s="103">
        <f>VLOOKUP($E57,'Population 18+ (2014)'!$D$11:$H$187,AL$10,0)</f>
        <v>252667.712</v>
      </c>
      <c r="AM57" s="104">
        <f t="shared" si="10"/>
        <v>332.05667370748188</v>
      </c>
      <c r="AN57" s="102">
        <f>VLOOKUP($E57,'DTOC Backsheet'!$D$9:$Q$185,'DTOC Performance (Quarterly)'!AN$10,0)</f>
        <v>1071</v>
      </c>
      <c r="AO57" s="103">
        <f>VLOOKUP($E57,'Population 18+ (2014)'!$D$11:$H$187,AO$10,0)</f>
        <v>255395.77900000004</v>
      </c>
      <c r="AP57" s="104">
        <f t="shared" si="11"/>
        <v>419.34913889081929</v>
      </c>
      <c r="AQ57" s="84">
        <f t="shared" si="12"/>
        <v>-236.44456950219634</v>
      </c>
      <c r="AR57" s="85">
        <f t="shared" si="13"/>
        <v>-1.212834408305876</v>
      </c>
      <c r="AS57" s="105">
        <f t="shared" si="14"/>
        <v>-203.42923752758719</v>
      </c>
      <c r="AT57" s="85">
        <f t="shared" si="15"/>
        <v>-0.89236111111111094</v>
      </c>
      <c r="AU57" s="84">
        <f t="shared" si="16"/>
        <v>-64.112904028675757</v>
      </c>
      <c r="AV57" s="85">
        <f t="shared" si="17"/>
        <v>-0.20376239174151844</v>
      </c>
      <c r="AW57" s="105">
        <f t="shared" si="18"/>
        <v>-178.89108047173042</v>
      </c>
      <c r="AX57" s="85">
        <f t="shared" si="19"/>
        <v>-0.89504950495049518</v>
      </c>
      <c r="AY57" s="84">
        <f t="shared" si="20"/>
        <v>-22.214997199805907</v>
      </c>
      <c r="AZ57" s="85">
        <f t="shared" si="21"/>
        <v>-7.1697898908236621E-2</v>
      </c>
      <c r="BA57" s="105">
        <f t="shared" si="22"/>
        <v>-61.345392639642114</v>
      </c>
      <c r="BB57" s="85">
        <f t="shared" si="23"/>
        <v>-0.22660818713450315</v>
      </c>
      <c r="BC57" s="84">
        <f t="shared" si="24"/>
        <v>50.042058984119365</v>
      </c>
      <c r="BD57" s="85">
        <f t="shared" si="25"/>
        <v>0.10661056110696866</v>
      </c>
      <c r="BE57" s="105">
        <f t="shared" si="26"/>
        <v>-214.17738466225788</v>
      </c>
      <c r="BF57" s="85">
        <f t="shared" si="27"/>
        <v>-1.0438931297709928</v>
      </c>
    </row>
    <row r="58" spans="2:58" s="40" customFormat="1" ht="16.5" customHeight="1">
      <c r="B58" s="63" t="s">
        <v>26</v>
      </c>
      <c r="C58" s="64" t="s">
        <v>42</v>
      </c>
      <c r="D58" s="66" t="s">
        <v>66</v>
      </c>
      <c r="E58" s="78" t="s">
        <v>105</v>
      </c>
      <c r="F58" s="79" t="s">
        <v>106</v>
      </c>
      <c r="G58" s="102">
        <f>VLOOKUP($E58,'DTOC Backsheet'!$D$9:$Q$185,'DTOC Performance (Quarterly)'!G$10,0)</f>
        <v>2225</v>
      </c>
      <c r="H58" s="103">
        <f>VLOOKUP($E58,'Population 18+ (2014)'!$D$11:$H$187,H$10,0)</f>
        <v>403013</v>
      </c>
      <c r="I58" s="104">
        <f t="shared" si="0"/>
        <v>552.0913717423507</v>
      </c>
      <c r="J58" s="102">
        <f>VLOOKUP($E58,'DTOC Backsheet'!$D$9:$Q$185,'DTOC Performance (Quarterly)'!J$10,0)</f>
        <v>2613</v>
      </c>
      <c r="K58" s="103">
        <f>VLOOKUP($E58,'Population 18+ (2014)'!$D$11:$H$187,K$10,0)</f>
        <v>403013</v>
      </c>
      <c r="L58" s="104">
        <f t="shared" si="1"/>
        <v>648.36618173607303</v>
      </c>
      <c r="M58" s="102">
        <f>VLOOKUP($E58,'DTOC Backsheet'!$D$9:$Q$185,'DTOC Performance (Quarterly)'!M$10,0)</f>
        <v>2428</v>
      </c>
      <c r="N58" s="103">
        <f>VLOOKUP($E58,'Population 18+ (2014)'!$D$11:$H$187,N$10,0)</f>
        <v>403013</v>
      </c>
      <c r="O58" s="104">
        <f t="shared" si="2"/>
        <v>602.46195532154047</v>
      </c>
      <c r="P58" s="102">
        <f>VLOOKUP($E58,'DTOC Backsheet'!$D$9:$Q$185,'DTOC Performance (Quarterly)'!P$10,0)</f>
        <v>2932</v>
      </c>
      <c r="Q58" s="103">
        <f>VLOOKUP($E58,'Population 18+ (2014)'!$D$11:$H$187,Q$10,0)</f>
        <v>406541.61300000001</v>
      </c>
      <c r="R58" s="104">
        <f t="shared" si="3"/>
        <v>721.20538371554107</v>
      </c>
      <c r="S58" s="102">
        <f>VLOOKUP($E58,'DTOC Backsheet'!$D$196:$Q$372,'DTOC Performance (Quarterly)'!S$10,0)</f>
        <v>1890</v>
      </c>
      <c r="T58" s="103">
        <f>VLOOKUP($E58,'Population 18+ (2014)'!$D$11:$H$187,T$10,0)</f>
        <v>406541.61300000001</v>
      </c>
      <c r="U58" s="104">
        <f t="shared" si="4"/>
        <v>464.89705839780783</v>
      </c>
      <c r="V58" s="102">
        <f>VLOOKUP($E58,'DTOC Backsheet'!$D$196:$Q$372,'DTOC Performance (Quarterly)'!V$10,0)</f>
        <v>1890</v>
      </c>
      <c r="W58" s="103">
        <f>VLOOKUP($E58,'Population 18+ (2014)'!$D$11:$H$187,W$10,0)</f>
        <v>406541.61300000001</v>
      </c>
      <c r="X58" s="104">
        <f t="shared" si="5"/>
        <v>464.89705839780783</v>
      </c>
      <c r="Y58" s="102">
        <f>VLOOKUP($E58,'DTOC Backsheet'!$D$196:$Q$372,'DTOC Performance (Quarterly)'!Y$10,0)</f>
        <v>1890</v>
      </c>
      <c r="Z58" s="103">
        <f>VLOOKUP($E58,'Population 18+ (2014)'!$D$11:$H$187,Z$10,0)</f>
        <v>406541.61300000001</v>
      </c>
      <c r="AA58" s="104">
        <f t="shared" si="6"/>
        <v>464.89705839780783</v>
      </c>
      <c r="AB58" s="102">
        <f>VLOOKUP($E58,'DTOC Backsheet'!$D$196:$Q$372,'DTOC Performance (Quarterly)'!AB$10,0)</f>
        <v>1890</v>
      </c>
      <c r="AC58" s="103">
        <f>VLOOKUP($E58,'Population 18+ (2014)'!$D$11:$H$187,AC$10,0)</f>
        <v>410064.29400000011</v>
      </c>
      <c r="AD58" s="104">
        <f t="shared" si="7"/>
        <v>460.90333336849847</v>
      </c>
      <c r="AE58" s="102">
        <f>VLOOKUP($E58,'DTOC Backsheet'!$D$9:$Q$185,'DTOC Performance (Quarterly)'!AE$10,0)</f>
        <v>2693</v>
      </c>
      <c r="AF58" s="103">
        <f>VLOOKUP($E58,'Population 18+ (2014)'!$D$11:$H$187,AF$10,0)</f>
        <v>406541.61300000001</v>
      </c>
      <c r="AG58" s="104">
        <f t="shared" si="8"/>
        <v>662.41681389698238</v>
      </c>
      <c r="AH58" s="102">
        <f>VLOOKUP($E58,'DTOC Backsheet'!$D$9:$Q$185,'DTOC Performance (Quarterly)'!AH$10,0)</f>
        <v>3306</v>
      </c>
      <c r="AI58" s="103">
        <f>VLOOKUP($E58,'Population 18+ (2014)'!$D$11:$H$187,AI$10,0)</f>
        <v>406541.61300000001</v>
      </c>
      <c r="AJ58" s="104">
        <f t="shared" si="9"/>
        <v>813.20088627680047</v>
      </c>
      <c r="AK58" s="102">
        <f>VLOOKUP($E58,'DTOC Backsheet'!$D$9:$Q$185,'DTOC Performance (Quarterly)'!AK$10,0)</f>
        <v>3553</v>
      </c>
      <c r="AL58" s="103">
        <f>VLOOKUP($E58,'Population 18+ (2014)'!$D$11:$H$187,AL$10,0)</f>
        <v>406541.61300000001</v>
      </c>
      <c r="AM58" s="104">
        <f t="shared" si="10"/>
        <v>873.95727433196362</v>
      </c>
      <c r="AN58" s="102">
        <f>VLOOKUP($E58,'DTOC Backsheet'!$D$9:$Q$185,'DTOC Performance (Quarterly)'!AN$10,0)</f>
        <v>3780</v>
      </c>
      <c r="AO58" s="103">
        <f>VLOOKUP($E58,'Population 18+ (2014)'!$D$11:$H$187,AO$10,0)</f>
        <v>410064.29400000011</v>
      </c>
      <c r="AP58" s="104">
        <f t="shared" si="11"/>
        <v>921.80666673699693</v>
      </c>
      <c r="AQ58" s="84">
        <f t="shared" si="12"/>
        <v>-110.32544215463167</v>
      </c>
      <c r="AR58" s="85">
        <f t="shared" si="13"/>
        <v>-0.19983185356882957</v>
      </c>
      <c r="AS58" s="105">
        <f t="shared" si="14"/>
        <v>-197.51975549917455</v>
      </c>
      <c r="AT58" s="85">
        <f t="shared" si="15"/>
        <v>-0.42486772486772512</v>
      </c>
      <c r="AU58" s="84">
        <f t="shared" si="16"/>
        <v>-164.83470454072744</v>
      </c>
      <c r="AV58" s="85">
        <f t="shared" si="17"/>
        <v>-0.25423087937647221</v>
      </c>
      <c r="AW58" s="105">
        <f t="shared" si="18"/>
        <v>-348.30382787899265</v>
      </c>
      <c r="AX58" s="85">
        <f t="shared" si="19"/>
        <v>-0.74920634920634943</v>
      </c>
      <c r="AY58" s="84">
        <f t="shared" si="20"/>
        <v>-271.49531901042315</v>
      </c>
      <c r="AZ58" s="85">
        <f t="shared" si="21"/>
        <v>-0.45064309308215678</v>
      </c>
      <c r="BA58" s="105">
        <f t="shared" si="22"/>
        <v>-409.06021593415579</v>
      </c>
      <c r="BB58" s="85">
        <f t="shared" si="23"/>
        <v>-0.87989417989417995</v>
      </c>
      <c r="BC58" s="84">
        <f t="shared" si="24"/>
        <v>-200.60128302145586</v>
      </c>
      <c r="BD58" s="85">
        <f t="shared" si="25"/>
        <v>-0.2781472345477905</v>
      </c>
      <c r="BE58" s="105">
        <f t="shared" si="26"/>
        <v>-460.90333336849847</v>
      </c>
      <c r="BF58" s="85">
        <f t="shared" si="27"/>
        <v>-1</v>
      </c>
    </row>
    <row r="59" spans="2:58" s="40" customFormat="1" ht="16.5" customHeight="1">
      <c r="B59" s="63" t="s">
        <v>20</v>
      </c>
      <c r="C59" s="64" t="s">
        <v>30</v>
      </c>
      <c r="D59" s="66" t="s">
        <v>48</v>
      </c>
      <c r="E59" s="78" t="s">
        <v>107</v>
      </c>
      <c r="F59" s="79" t="s">
        <v>108</v>
      </c>
      <c r="G59" s="102">
        <f>VLOOKUP($E59,'DTOC Backsheet'!$D$9:$Q$185,'DTOC Performance (Quarterly)'!G$10,0)</f>
        <v>929</v>
      </c>
      <c r="H59" s="103">
        <f>VLOOKUP($E59,'Population 18+ (2014)'!$D$11:$H$187,H$10,0)</f>
        <v>144917</v>
      </c>
      <c r="I59" s="104">
        <f t="shared" si="0"/>
        <v>641.05660481517009</v>
      </c>
      <c r="J59" s="102">
        <f>VLOOKUP($E59,'DTOC Backsheet'!$D$9:$Q$185,'DTOC Performance (Quarterly)'!J$10,0)</f>
        <v>1185</v>
      </c>
      <c r="K59" s="103">
        <f>VLOOKUP($E59,'Population 18+ (2014)'!$D$11:$H$187,K$10,0)</f>
        <v>144917</v>
      </c>
      <c r="L59" s="104">
        <f t="shared" si="1"/>
        <v>817.70944747683166</v>
      </c>
      <c r="M59" s="102">
        <f>VLOOKUP($E59,'DTOC Backsheet'!$D$9:$Q$185,'DTOC Performance (Quarterly)'!M$10,0)</f>
        <v>626</v>
      </c>
      <c r="N59" s="103">
        <f>VLOOKUP($E59,'Population 18+ (2014)'!$D$11:$H$187,N$10,0)</f>
        <v>144917</v>
      </c>
      <c r="O59" s="104">
        <f t="shared" si="2"/>
        <v>431.97140432109416</v>
      </c>
      <c r="P59" s="102">
        <f>VLOOKUP($E59,'DTOC Backsheet'!$D$9:$Q$185,'DTOC Performance (Quarterly)'!P$10,0)</f>
        <v>841</v>
      </c>
      <c r="Q59" s="103">
        <f>VLOOKUP($E59,'Population 18+ (2014)'!$D$11:$H$187,Q$10,0)</f>
        <v>145603.79599999994</v>
      </c>
      <c r="R59" s="104">
        <f t="shared" si="3"/>
        <v>577.59483138750068</v>
      </c>
      <c r="S59" s="102">
        <f>VLOOKUP($E59,'DTOC Backsheet'!$D$196:$Q$372,'DTOC Performance (Quarterly)'!S$10,0)</f>
        <v>690</v>
      </c>
      <c r="T59" s="103">
        <f>VLOOKUP($E59,'Population 18+ (2014)'!$D$11:$H$187,T$10,0)</f>
        <v>145603.79599999994</v>
      </c>
      <c r="U59" s="104">
        <f t="shared" si="4"/>
        <v>473.88874394456053</v>
      </c>
      <c r="V59" s="102">
        <f>VLOOKUP($E59,'DTOC Backsheet'!$D$196:$Q$372,'DTOC Performance (Quarterly)'!V$10,0)</f>
        <v>460.00000000000006</v>
      </c>
      <c r="W59" s="103">
        <f>VLOOKUP($E59,'Population 18+ (2014)'!$D$11:$H$187,W$10,0)</f>
        <v>145603.79599999994</v>
      </c>
      <c r="X59" s="104">
        <f t="shared" si="5"/>
        <v>315.92582929637371</v>
      </c>
      <c r="Y59" s="102">
        <f>VLOOKUP($E59,'DTOC Backsheet'!$D$196:$Q$372,'DTOC Performance (Quarterly)'!Y$10,0)</f>
        <v>413</v>
      </c>
      <c r="Z59" s="103">
        <f>VLOOKUP($E59,'Population 18+ (2014)'!$D$11:$H$187,Z$10,0)</f>
        <v>145603.79599999994</v>
      </c>
      <c r="AA59" s="104">
        <f t="shared" si="6"/>
        <v>283.64645108565725</v>
      </c>
      <c r="AB59" s="102">
        <f>VLOOKUP($E59,'DTOC Backsheet'!$D$196:$Q$372,'DTOC Performance (Quarterly)'!AB$10,0)</f>
        <v>591</v>
      </c>
      <c r="AC59" s="103">
        <f>VLOOKUP($E59,'Population 18+ (2014)'!$D$11:$H$187,AC$10,0)</f>
        <v>146375.50700000001</v>
      </c>
      <c r="AD59" s="104">
        <f t="shared" si="7"/>
        <v>403.75607375351399</v>
      </c>
      <c r="AE59" s="102">
        <f>VLOOKUP($E59,'DTOC Backsheet'!$D$9:$Q$185,'DTOC Performance (Quarterly)'!AE$10,0)</f>
        <v>1099</v>
      </c>
      <c r="AF59" s="103">
        <f>VLOOKUP($E59,'Population 18+ (2014)'!$D$11:$H$187,AF$10,0)</f>
        <v>145603.79599999994</v>
      </c>
      <c r="AG59" s="104">
        <f t="shared" si="8"/>
        <v>754.78801390590149</v>
      </c>
      <c r="AH59" s="102">
        <f>VLOOKUP($E59,'DTOC Backsheet'!$D$9:$Q$185,'DTOC Performance (Quarterly)'!AH$10,0)</f>
        <v>1679</v>
      </c>
      <c r="AI59" s="103">
        <f>VLOOKUP($E59,'Population 18+ (2014)'!$D$11:$H$187,AI$10,0)</f>
        <v>145603.79599999994</v>
      </c>
      <c r="AJ59" s="104">
        <f t="shared" si="9"/>
        <v>1153.129276931764</v>
      </c>
      <c r="AK59" s="102">
        <f>VLOOKUP($E59,'DTOC Backsheet'!$D$9:$Q$185,'DTOC Performance (Quarterly)'!AK$10,0)</f>
        <v>1821</v>
      </c>
      <c r="AL59" s="103">
        <f>VLOOKUP($E59,'Population 18+ (2014)'!$D$11:$H$187,AL$10,0)</f>
        <v>145603.79599999994</v>
      </c>
      <c r="AM59" s="104">
        <f t="shared" si="10"/>
        <v>1250.6542068449924</v>
      </c>
      <c r="AN59" s="102">
        <f>VLOOKUP($E59,'DTOC Backsheet'!$D$9:$Q$185,'DTOC Performance (Quarterly)'!AN$10,0)</f>
        <v>1081</v>
      </c>
      <c r="AO59" s="103">
        <f>VLOOKUP($E59,'Population 18+ (2014)'!$D$11:$H$187,AO$10,0)</f>
        <v>146375.50700000001</v>
      </c>
      <c r="AP59" s="104">
        <f t="shared" si="11"/>
        <v>738.51153253392317</v>
      </c>
      <c r="AQ59" s="84">
        <f t="shared" si="12"/>
        <v>-113.7314090907314</v>
      </c>
      <c r="AR59" s="85">
        <f t="shared" si="13"/>
        <v>-0.17741242853822953</v>
      </c>
      <c r="AS59" s="105">
        <f t="shared" si="14"/>
        <v>-280.89926996134096</v>
      </c>
      <c r="AT59" s="85">
        <f t="shared" si="15"/>
        <v>-0.59275362318840585</v>
      </c>
      <c r="AU59" s="84">
        <f t="shared" si="16"/>
        <v>-335.41982945493237</v>
      </c>
      <c r="AV59" s="85">
        <f t="shared" si="17"/>
        <v>-0.41019439177316819</v>
      </c>
      <c r="AW59" s="105">
        <f t="shared" si="18"/>
        <v>-837.20344763539038</v>
      </c>
      <c r="AX59" s="85">
        <f t="shared" si="19"/>
        <v>-2.6500000000000004</v>
      </c>
      <c r="AY59" s="84">
        <f t="shared" si="20"/>
        <v>-818.6828025238982</v>
      </c>
      <c r="AZ59" s="85">
        <f t="shared" si="21"/>
        <v>-1.8952245318427436</v>
      </c>
      <c r="BA59" s="105">
        <f t="shared" si="22"/>
        <v>-967.00775575933517</v>
      </c>
      <c r="BB59" s="85">
        <f t="shared" si="23"/>
        <v>-3.4092009685230025</v>
      </c>
      <c r="BC59" s="84">
        <f t="shared" si="24"/>
        <v>-160.9167011464225</v>
      </c>
      <c r="BD59" s="85">
        <f t="shared" si="25"/>
        <v>-0.27859788973503752</v>
      </c>
      <c r="BE59" s="105">
        <f t="shared" si="26"/>
        <v>-334.75545878040919</v>
      </c>
      <c r="BF59" s="85">
        <f t="shared" si="27"/>
        <v>-0.82910321489001682</v>
      </c>
    </row>
    <row r="60" spans="2:58" s="40" customFormat="1" ht="16.5" customHeight="1">
      <c r="B60" s="63" t="s">
        <v>20</v>
      </c>
      <c r="C60" s="64" t="s">
        <v>32</v>
      </c>
      <c r="D60" s="66" t="s">
        <v>46</v>
      </c>
      <c r="E60" s="78" t="s">
        <v>109</v>
      </c>
      <c r="F60" s="79" t="s">
        <v>110</v>
      </c>
      <c r="G60" s="102">
        <f>VLOOKUP($E60,'DTOC Backsheet'!$D$9:$Q$185,'DTOC Performance (Quarterly)'!G$10,0)</f>
        <v>1871</v>
      </c>
      <c r="H60" s="103">
        <f>VLOOKUP($E60,'Population 18+ (2014)'!$D$11:$H$187,H$10,0)</f>
        <v>161682</v>
      </c>
      <c r="I60" s="104">
        <f t="shared" si="0"/>
        <v>1157.2098316448337</v>
      </c>
      <c r="J60" s="102">
        <f>VLOOKUP($E60,'DTOC Backsheet'!$D$9:$Q$185,'DTOC Performance (Quarterly)'!J$10,0)</f>
        <v>2247</v>
      </c>
      <c r="K60" s="103">
        <f>VLOOKUP($E60,'Population 18+ (2014)'!$D$11:$H$187,K$10,0)</f>
        <v>161682</v>
      </c>
      <c r="L60" s="104">
        <f t="shared" si="1"/>
        <v>1389.7650944446507</v>
      </c>
      <c r="M60" s="102">
        <f>VLOOKUP($E60,'DTOC Backsheet'!$D$9:$Q$185,'DTOC Performance (Quarterly)'!M$10,0)</f>
        <v>2353</v>
      </c>
      <c r="N60" s="103">
        <f>VLOOKUP($E60,'Population 18+ (2014)'!$D$11:$H$187,N$10,0)</f>
        <v>161682</v>
      </c>
      <c r="O60" s="104">
        <f t="shared" si="2"/>
        <v>1455.3258866169394</v>
      </c>
      <c r="P60" s="102">
        <f>VLOOKUP($E60,'DTOC Backsheet'!$D$9:$Q$185,'DTOC Performance (Quarterly)'!P$10,0)</f>
        <v>1934</v>
      </c>
      <c r="Q60" s="103">
        <f>VLOOKUP($E60,'Population 18+ (2014)'!$D$11:$H$187,Q$10,0)</f>
        <v>162634.21000000005</v>
      </c>
      <c r="R60" s="104">
        <f t="shared" si="3"/>
        <v>1189.1717000992592</v>
      </c>
      <c r="S60" s="102">
        <f>VLOOKUP($E60,'DTOC Backsheet'!$D$196:$Q$372,'DTOC Performance (Quarterly)'!S$10,0)</f>
        <v>2543</v>
      </c>
      <c r="T60" s="103">
        <f>VLOOKUP($E60,'Population 18+ (2014)'!$D$11:$H$187,T$10,0)</f>
        <v>162634.21000000005</v>
      </c>
      <c r="U60" s="104">
        <f t="shared" si="4"/>
        <v>1563.6316615059029</v>
      </c>
      <c r="V60" s="102">
        <f>VLOOKUP($E60,'DTOC Backsheet'!$D$196:$Q$372,'DTOC Performance (Quarterly)'!V$10,0)</f>
        <v>2097</v>
      </c>
      <c r="W60" s="103">
        <f>VLOOKUP($E60,'Population 18+ (2014)'!$D$11:$H$187,W$10,0)</f>
        <v>162634.21000000005</v>
      </c>
      <c r="X60" s="104">
        <f t="shared" si="5"/>
        <v>1289.3966158780488</v>
      </c>
      <c r="Y60" s="102">
        <f>VLOOKUP($E60,'DTOC Backsheet'!$D$196:$Q$372,'DTOC Performance (Quarterly)'!Y$10,0)</f>
        <v>2004</v>
      </c>
      <c r="Z60" s="103">
        <f>VLOOKUP($E60,'Population 18+ (2014)'!$D$11:$H$187,Z$10,0)</f>
        <v>162634.21000000005</v>
      </c>
      <c r="AA60" s="104">
        <f t="shared" si="6"/>
        <v>1232.2130749735861</v>
      </c>
      <c r="AB60" s="102">
        <f>VLOOKUP($E60,'DTOC Backsheet'!$D$196:$Q$372,'DTOC Performance (Quarterly)'!AB$10,0)</f>
        <v>1806</v>
      </c>
      <c r="AC60" s="103">
        <f>VLOOKUP($E60,'Population 18+ (2014)'!$D$11:$H$187,AC$10,0)</f>
        <v>163614.50500000003</v>
      </c>
      <c r="AD60" s="104">
        <f t="shared" si="7"/>
        <v>1103.8141147693473</v>
      </c>
      <c r="AE60" s="102">
        <f>VLOOKUP($E60,'DTOC Backsheet'!$D$9:$Q$185,'DTOC Performance (Quarterly)'!AE$10,0)</f>
        <v>2173</v>
      </c>
      <c r="AF60" s="103">
        <f>VLOOKUP($E60,'Population 18+ (2014)'!$D$11:$H$187,AF$10,0)</f>
        <v>162634.21000000005</v>
      </c>
      <c r="AG60" s="104">
        <f t="shared" si="8"/>
        <v>1336.1272514558893</v>
      </c>
      <c r="AH60" s="102">
        <f>VLOOKUP($E60,'DTOC Backsheet'!$D$9:$Q$185,'DTOC Performance (Quarterly)'!AH$10,0)</f>
        <v>1956</v>
      </c>
      <c r="AI60" s="103">
        <f>VLOOKUP($E60,'Population 18+ (2014)'!$D$11:$H$187,AI$10,0)</f>
        <v>162634.21000000005</v>
      </c>
      <c r="AJ60" s="104">
        <f t="shared" si="9"/>
        <v>1202.6989893454761</v>
      </c>
      <c r="AK60" s="102">
        <f>VLOOKUP($E60,'DTOC Backsheet'!$D$9:$Q$185,'DTOC Performance (Quarterly)'!AK$10,0)</f>
        <v>1678</v>
      </c>
      <c r="AL60" s="103">
        <f>VLOOKUP($E60,'Population 18+ (2014)'!$D$11:$H$187,AL$10,0)</f>
        <v>162634.21000000005</v>
      </c>
      <c r="AM60" s="104">
        <f t="shared" si="10"/>
        <v>1031.7632434160068</v>
      </c>
      <c r="AN60" s="102">
        <f>VLOOKUP($E60,'DTOC Backsheet'!$D$9:$Q$185,'DTOC Performance (Quarterly)'!AN$10,0)</f>
        <v>1287</v>
      </c>
      <c r="AO60" s="103">
        <f>VLOOKUP($E60,'Population 18+ (2014)'!$D$11:$H$187,AO$10,0)</f>
        <v>163614.50500000003</v>
      </c>
      <c r="AP60" s="104">
        <f t="shared" si="11"/>
        <v>786.60507514294022</v>
      </c>
      <c r="AQ60" s="84">
        <f t="shared" si="12"/>
        <v>-178.91741981105565</v>
      </c>
      <c r="AR60" s="85">
        <f t="shared" si="13"/>
        <v>-0.15461104366590647</v>
      </c>
      <c r="AS60" s="105">
        <f t="shared" si="14"/>
        <v>227.50441005001358</v>
      </c>
      <c r="AT60" s="85">
        <f t="shared" si="15"/>
        <v>0.14549744396382236</v>
      </c>
      <c r="AU60" s="84">
        <f t="shared" si="16"/>
        <v>187.06610509917459</v>
      </c>
      <c r="AV60" s="85">
        <f t="shared" si="17"/>
        <v>0.13460267914839671</v>
      </c>
      <c r="AW60" s="105">
        <f t="shared" si="18"/>
        <v>86.697626532572713</v>
      </c>
      <c r="AX60" s="85">
        <f t="shared" si="19"/>
        <v>6.7238912732474995E-2</v>
      </c>
      <c r="AY60" s="84">
        <f t="shared" si="20"/>
        <v>423.5626432009326</v>
      </c>
      <c r="AZ60" s="85">
        <f t="shared" si="21"/>
        <v>0.29104315885258469</v>
      </c>
      <c r="BA60" s="105">
        <f t="shared" si="22"/>
        <v>200.44983155757927</v>
      </c>
      <c r="BB60" s="85">
        <f t="shared" si="23"/>
        <v>0.16267465069860271</v>
      </c>
      <c r="BC60" s="84">
        <f t="shared" si="24"/>
        <v>402.56662495631895</v>
      </c>
      <c r="BD60" s="85">
        <f t="shared" si="25"/>
        <v>0.33852691324786577</v>
      </c>
      <c r="BE60" s="105">
        <f t="shared" si="26"/>
        <v>317.20903962640705</v>
      </c>
      <c r="BF60" s="85">
        <f t="shared" si="27"/>
        <v>0.28737541528239197</v>
      </c>
    </row>
    <row r="61" spans="2:58" s="40" customFormat="1" ht="16.5" customHeight="1">
      <c r="B61" s="63" t="s">
        <v>22</v>
      </c>
      <c r="C61" s="64" t="s">
        <v>38</v>
      </c>
      <c r="D61" s="66" t="s">
        <v>60</v>
      </c>
      <c r="E61" s="78" t="s">
        <v>111</v>
      </c>
      <c r="F61" s="79" t="s">
        <v>112</v>
      </c>
      <c r="G61" s="102">
        <f>VLOOKUP($E61,'DTOC Backsheet'!$D$9:$Q$185,'DTOC Performance (Quarterly)'!G$10,0)</f>
        <v>5756</v>
      </c>
      <c r="H61" s="103">
        <f>VLOOKUP($E61,'Population 18+ (2014)'!$D$11:$H$187,H$10,0)</f>
        <v>508328</v>
      </c>
      <c r="I61" s="104">
        <f t="shared" si="0"/>
        <v>1132.3397491383516</v>
      </c>
      <c r="J61" s="102">
        <f>VLOOKUP($E61,'DTOC Backsheet'!$D$9:$Q$185,'DTOC Performance (Quarterly)'!J$10,0)</f>
        <v>9713</v>
      </c>
      <c r="K61" s="103">
        <f>VLOOKUP($E61,'Population 18+ (2014)'!$D$11:$H$187,K$10,0)</f>
        <v>508328</v>
      </c>
      <c r="L61" s="104">
        <f t="shared" si="1"/>
        <v>1910.7741458271037</v>
      </c>
      <c r="M61" s="102">
        <f>VLOOKUP($E61,'DTOC Backsheet'!$D$9:$Q$185,'DTOC Performance (Quarterly)'!M$10,0)</f>
        <v>10042</v>
      </c>
      <c r="N61" s="103">
        <f>VLOOKUP($E61,'Population 18+ (2014)'!$D$11:$H$187,N$10,0)</f>
        <v>508328</v>
      </c>
      <c r="O61" s="104">
        <f t="shared" si="2"/>
        <v>1975.496136352906</v>
      </c>
      <c r="P61" s="102">
        <f>VLOOKUP($E61,'DTOC Backsheet'!$D$9:$Q$185,'DTOC Performance (Quarterly)'!P$10,0)</f>
        <v>7675</v>
      </c>
      <c r="Q61" s="103">
        <f>VLOOKUP($E61,'Population 18+ (2014)'!$D$11:$H$187,Q$10,0)</f>
        <v>513929.17300000001</v>
      </c>
      <c r="R61" s="104">
        <f t="shared" si="3"/>
        <v>1493.3964451167669</v>
      </c>
      <c r="S61" s="102">
        <f>VLOOKUP($E61,'DTOC Backsheet'!$D$196:$Q$372,'DTOC Performance (Quarterly)'!S$10,0)</f>
        <v>6435</v>
      </c>
      <c r="T61" s="103">
        <f>VLOOKUP($E61,'Population 18+ (2014)'!$D$11:$H$187,T$10,0)</f>
        <v>513929.17300000001</v>
      </c>
      <c r="U61" s="104">
        <f t="shared" si="4"/>
        <v>1252.1180618014848</v>
      </c>
      <c r="V61" s="102">
        <f>VLOOKUP($E61,'DTOC Backsheet'!$D$196:$Q$372,'DTOC Performance (Quarterly)'!V$10,0)</f>
        <v>6185.0000000000009</v>
      </c>
      <c r="W61" s="103">
        <f>VLOOKUP($E61,'Population 18+ (2014)'!$D$11:$H$187,W$10,0)</f>
        <v>513929.17300000001</v>
      </c>
      <c r="X61" s="104">
        <f t="shared" si="5"/>
        <v>1203.4732264556619</v>
      </c>
      <c r="Y61" s="102">
        <f>VLOOKUP($E61,'DTOC Backsheet'!$D$196:$Q$372,'DTOC Performance (Quarterly)'!Y$10,0)</f>
        <v>6185</v>
      </c>
      <c r="Z61" s="103">
        <f>VLOOKUP($E61,'Population 18+ (2014)'!$D$11:$H$187,Z$10,0)</f>
        <v>513929.17300000001</v>
      </c>
      <c r="AA61" s="104">
        <f t="shared" si="6"/>
        <v>1203.4732264556617</v>
      </c>
      <c r="AB61" s="102">
        <f>VLOOKUP($E61,'DTOC Backsheet'!$D$196:$Q$372,'DTOC Performance (Quarterly)'!AB$10,0)</f>
        <v>6185</v>
      </c>
      <c r="AC61" s="103">
        <f>VLOOKUP($E61,'Population 18+ (2014)'!$D$11:$H$187,AC$10,0)</f>
        <v>519102.67300000001</v>
      </c>
      <c r="AD61" s="104">
        <f t="shared" si="7"/>
        <v>1191.4791276753838</v>
      </c>
      <c r="AE61" s="102">
        <f>VLOOKUP($E61,'DTOC Backsheet'!$D$9:$Q$185,'DTOC Performance (Quarterly)'!AE$10,0)</f>
        <v>7952</v>
      </c>
      <c r="AF61" s="103">
        <f>VLOOKUP($E61,'Population 18+ (2014)'!$D$11:$H$187,AF$10,0)</f>
        <v>513929.17300000001</v>
      </c>
      <c r="AG61" s="104">
        <f t="shared" si="8"/>
        <v>1547.294922679939</v>
      </c>
      <c r="AH61" s="102">
        <f>VLOOKUP($E61,'DTOC Backsheet'!$D$9:$Q$185,'DTOC Performance (Quarterly)'!AH$10,0)</f>
        <v>7729</v>
      </c>
      <c r="AI61" s="103">
        <f>VLOOKUP($E61,'Population 18+ (2014)'!$D$11:$H$187,AI$10,0)</f>
        <v>513929.17300000001</v>
      </c>
      <c r="AJ61" s="104">
        <f t="shared" si="9"/>
        <v>1503.9037295514649</v>
      </c>
      <c r="AK61" s="102">
        <f>VLOOKUP($E61,'DTOC Backsheet'!$D$9:$Q$185,'DTOC Performance (Quarterly)'!AK$10,0)</f>
        <v>5676</v>
      </c>
      <c r="AL61" s="103">
        <f>VLOOKUP($E61,'Population 18+ (2014)'!$D$11:$H$187,AL$10,0)</f>
        <v>513929.17300000001</v>
      </c>
      <c r="AM61" s="104">
        <f t="shared" si="10"/>
        <v>1104.4323416915661</v>
      </c>
      <c r="AN61" s="102">
        <f>VLOOKUP($E61,'DTOC Backsheet'!$D$9:$Q$185,'DTOC Performance (Quarterly)'!AN$10,0)</f>
        <v>8009</v>
      </c>
      <c r="AO61" s="103">
        <f>VLOOKUP($E61,'Population 18+ (2014)'!$D$11:$H$187,AO$10,0)</f>
        <v>519102.67300000001</v>
      </c>
      <c r="AP61" s="104">
        <f t="shared" si="11"/>
        <v>1542.8547022719722</v>
      </c>
      <c r="AQ61" s="84">
        <f t="shared" si="12"/>
        <v>-414.95517354158733</v>
      </c>
      <c r="AR61" s="85">
        <f t="shared" si="13"/>
        <v>-0.36645818877006253</v>
      </c>
      <c r="AS61" s="105">
        <f t="shared" si="14"/>
        <v>-295.17686087845414</v>
      </c>
      <c r="AT61" s="85">
        <f t="shared" si="15"/>
        <v>-0.23574203574203573</v>
      </c>
      <c r="AU61" s="84">
        <f t="shared" si="16"/>
        <v>406.87041627563872</v>
      </c>
      <c r="AV61" s="85">
        <f t="shared" si="17"/>
        <v>0.21293485531201781</v>
      </c>
      <c r="AW61" s="105">
        <f t="shared" si="18"/>
        <v>-300.43050309580303</v>
      </c>
      <c r="AX61" s="85">
        <f t="shared" si="19"/>
        <v>-0.24963621665319319</v>
      </c>
      <c r="AY61" s="84">
        <f t="shared" si="20"/>
        <v>871.0637946613399</v>
      </c>
      <c r="AZ61" s="85">
        <f t="shared" si="21"/>
        <v>0.44093419300200121</v>
      </c>
      <c r="BA61" s="105">
        <f t="shared" si="22"/>
        <v>99.040884764095608</v>
      </c>
      <c r="BB61" s="85">
        <f t="shared" si="23"/>
        <v>8.2295877122069455E-2</v>
      </c>
      <c r="BC61" s="84">
        <f t="shared" si="24"/>
        <v>-49.458257155205274</v>
      </c>
      <c r="BD61" s="85">
        <f t="shared" si="25"/>
        <v>-3.3117968987356326E-2</v>
      </c>
      <c r="BE61" s="105">
        <f t="shared" si="26"/>
        <v>-351.37557459658842</v>
      </c>
      <c r="BF61" s="85">
        <f t="shared" si="27"/>
        <v>-0.29490703314470484</v>
      </c>
    </row>
    <row r="62" spans="2:58" s="40" customFormat="1" ht="16.5" customHeight="1">
      <c r="B62" s="63" t="s">
        <v>24</v>
      </c>
      <c r="C62" s="64" t="s">
        <v>40</v>
      </c>
      <c r="D62" s="66" t="s">
        <v>70</v>
      </c>
      <c r="E62" s="78" t="s">
        <v>113</v>
      </c>
      <c r="F62" s="79" t="s">
        <v>114</v>
      </c>
      <c r="G62" s="102">
        <f>VLOOKUP($E62,'DTOC Backsheet'!$D$9:$Q$185,'DTOC Performance (Quarterly)'!G$10,0)</f>
        <v>1084</v>
      </c>
      <c r="H62" s="103">
        <f>VLOOKUP($E62,'Population 18+ (2014)'!$D$11:$H$187,H$10,0)</f>
        <v>190702</v>
      </c>
      <c r="I62" s="104">
        <f t="shared" si="0"/>
        <v>568.42613082191065</v>
      </c>
      <c r="J62" s="102">
        <f>VLOOKUP($E62,'DTOC Backsheet'!$D$9:$Q$185,'DTOC Performance (Quarterly)'!J$10,0)</f>
        <v>838</v>
      </c>
      <c r="K62" s="103">
        <f>VLOOKUP($E62,'Population 18+ (2014)'!$D$11:$H$187,K$10,0)</f>
        <v>190702</v>
      </c>
      <c r="L62" s="104">
        <f t="shared" si="1"/>
        <v>439.42905685310063</v>
      </c>
      <c r="M62" s="102">
        <f>VLOOKUP($E62,'DTOC Backsheet'!$D$9:$Q$185,'DTOC Performance (Quarterly)'!M$10,0)</f>
        <v>1199</v>
      </c>
      <c r="N62" s="103">
        <f>VLOOKUP($E62,'Population 18+ (2014)'!$D$11:$H$187,N$10,0)</f>
        <v>190702</v>
      </c>
      <c r="O62" s="104">
        <f t="shared" si="2"/>
        <v>628.72964101058199</v>
      </c>
      <c r="P62" s="102">
        <f>VLOOKUP($E62,'DTOC Backsheet'!$D$9:$Q$185,'DTOC Performance (Quarterly)'!P$10,0)</f>
        <v>1036</v>
      </c>
      <c r="Q62" s="103">
        <f>VLOOKUP($E62,'Population 18+ (2014)'!$D$11:$H$187,Q$10,0)</f>
        <v>197218.93899999984</v>
      </c>
      <c r="R62" s="104">
        <f t="shared" si="3"/>
        <v>525.30451956239392</v>
      </c>
      <c r="S62" s="102">
        <f>VLOOKUP($E62,'DTOC Backsheet'!$D$196:$Q$372,'DTOC Performance (Quarterly)'!S$10,0)</f>
        <v>851</v>
      </c>
      <c r="T62" s="103">
        <f>VLOOKUP($E62,'Population 18+ (2014)'!$D$11:$H$187,T$10,0)</f>
        <v>197218.93899999984</v>
      </c>
      <c r="U62" s="104">
        <f t="shared" si="4"/>
        <v>431.50014106910936</v>
      </c>
      <c r="V62" s="102">
        <f>VLOOKUP($E62,'DTOC Backsheet'!$D$196:$Q$372,'DTOC Performance (Quarterly)'!V$10,0)</f>
        <v>851</v>
      </c>
      <c r="W62" s="103">
        <f>VLOOKUP($E62,'Population 18+ (2014)'!$D$11:$H$187,W$10,0)</f>
        <v>197218.93899999984</v>
      </c>
      <c r="X62" s="104">
        <f t="shared" si="5"/>
        <v>431.50014106910936</v>
      </c>
      <c r="Y62" s="102">
        <f>VLOOKUP($E62,'DTOC Backsheet'!$D$196:$Q$372,'DTOC Performance (Quarterly)'!Y$10,0)</f>
        <v>851</v>
      </c>
      <c r="Z62" s="103">
        <f>VLOOKUP($E62,'Population 18+ (2014)'!$D$11:$H$187,Z$10,0)</f>
        <v>197218.93899999984</v>
      </c>
      <c r="AA62" s="104">
        <f t="shared" si="6"/>
        <v>431.50014106910936</v>
      </c>
      <c r="AB62" s="102">
        <f>VLOOKUP($E62,'DTOC Backsheet'!$D$196:$Q$372,'DTOC Performance (Quarterly)'!AB$10,0)</f>
        <v>851</v>
      </c>
      <c r="AC62" s="103">
        <f>VLOOKUP($E62,'Population 18+ (2014)'!$D$11:$H$187,AC$10,0)</f>
        <v>201830.21499999997</v>
      </c>
      <c r="AD62" s="104">
        <f t="shared" si="7"/>
        <v>421.6415267654549</v>
      </c>
      <c r="AE62" s="102">
        <f>VLOOKUP($E62,'DTOC Backsheet'!$D$9:$Q$185,'DTOC Performance (Quarterly)'!AE$10,0)</f>
        <v>686</v>
      </c>
      <c r="AF62" s="103">
        <f>VLOOKUP($E62,'Population 18+ (2014)'!$D$11:$H$187,AF$10,0)</f>
        <v>197218.93899999984</v>
      </c>
      <c r="AG62" s="104">
        <f t="shared" si="8"/>
        <v>347.83677646699061</v>
      </c>
      <c r="AH62" s="102">
        <f>VLOOKUP($E62,'DTOC Backsheet'!$D$9:$Q$185,'DTOC Performance (Quarterly)'!AH$10,0)</f>
        <v>1030</v>
      </c>
      <c r="AI62" s="103">
        <f>VLOOKUP($E62,'Population 18+ (2014)'!$D$11:$H$187,AI$10,0)</f>
        <v>197218.93899999984</v>
      </c>
      <c r="AJ62" s="104">
        <f t="shared" si="9"/>
        <v>522.26221539504422</v>
      </c>
      <c r="AK62" s="102">
        <f>VLOOKUP($E62,'DTOC Backsheet'!$D$9:$Q$185,'DTOC Performance (Quarterly)'!AK$10,0)</f>
        <v>1010</v>
      </c>
      <c r="AL62" s="103">
        <f>VLOOKUP($E62,'Population 18+ (2014)'!$D$11:$H$187,AL$10,0)</f>
        <v>197218.93899999984</v>
      </c>
      <c r="AM62" s="104">
        <f t="shared" si="10"/>
        <v>512.1212015038783</v>
      </c>
      <c r="AN62" s="102">
        <f>VLOOKUP($E62,'DTOC Backsheet'!$D$9:$Q$185,'DTOC Performance (Quarterly)'!AN$10,0)</f>
        <v>581</v>
      </c>
      <c r="AO62" s="103">
        <f>VLOOKUP($E62,'Population 18+ (2014)'!$D$11:$H$187,AO$10,0)</f>
        <v>201830.21499999997</v>
      </c>
      <c r="AP62" s="104">
        <f t="shared" si="11"/>
        <v>287.86571921354789</v>
      </c>
      <c r="AQ62" s="84">
        <f t="shared" si="12"/>
        <v>220.58935435492003</v>
      </c>
      <c r="AR62" s="85">
        <f t="shared" si="13"/>
        <v>0.38807039717889258</v>
      </c>
      <c r="AS62" s="105">
        <f t="shared" si="14"/>
        <v>83.663364602118747</v>
      </c>
      <c r="AT62" s="85">
        <f t="shared" si="15"/>
        <v>0.19388954171562869</v>
      </c>
      <c r="AU62" s="84">
        <f t="shared" si="16"/>
        <v>-82.83315854194359</v>
      </c>
      <c r="AV62" s="85">
        <f t="shared" si="17"/>
        <v>-0.18850177804613039</v>
      </c>
      <c r="AW62" s="105">
        <f t="shared" si="18"/>
        <v>-90.762074325934861</v>
      </c>
      <c r="AX62" s="85">
        <f t="shared" si="19"/>
        <v>-0.21034077555816683</v>
      </c>
      <c r="AY62" s="84">
        <f t="shared" si="20"/>
        <v>116.60843950670369</v>
      </c>
      <c r="AZ62" s="85">
        <f t="shared" si="21"/>
        <v>0.1854667442102369</v>
      </c>
      <c r="BA62" s="105">
        <f t="shared" si="22"/>
        <v>-80.621060434768935</v>
      </c>
      <c r="BB62" s="85">
        <f t="shared" si="23"/>
        <v>-0.18683901292596938</v>
      </c>
      <c r="BC62" s="84">
        <f t="shared" si="24"/>
        <v>237.43880034884603</v>
      </c>
      <c r="BD62" s="85">
        <f t="shared" si="25"/>
        <v>0.45200220349644993</v>
      </c>
      <c r="BE62" s="105">
        <f t="shared" si="26"/>
        <v>133.77580755190701</v>
      </c>
      <c r="BF62" s="85">
        <f t="shared" si="27"/>
        <v>0.31727379553466523</v>
      </c>
    </row>
    <row r="63" spans="2:58" s="40" customFormat="1" ht="16.5" customHeight="1">
      <c r="B63" s="63" t="s">
        <v>22</v>
      </c>
      <c r="C63" s="64" t="s">
        <v>38</v>
      </c>
      <c r="D63" s="66" t="s">
        <v>58</v>
      </c>
      <c r="E63" s="78" t="s">
        <v>115</v>
      </c>
      <c r="F63" s="79" t="s">
        <v>116</v>
      </c>
      <c r="G63" s="102">
        <f>VLOOKUP($E63,'DTOC Backsheet'!$D$9:$Q$185,'DTOC Performance (Quarterly)'!G$10,0)</f>
        <v>1455</v>
      </c>
      <c r="H63" s="103">
        <f>VLOOKUP($E63,'Population 18+ (2014)'!$D$11:$H$187,H$10,0)</f>
        <v>210461</v>
      </c>
      <c r="I63" s="104">
        <f t="shared" si="0"/>
        <v>691.33948807617571</v>
      </c>
      <c r="J63" s="102">
        <f>VLOOKUP($E63,'DTOC Backsheet'!$D$9:$Q$185,'DTOC Performance (Quarterly)'!J$10,0)</f>
        <v>1149</v>
      </c>
      <c r="K63" s="103">
        <f>VLOOKUP($E63,'Population 18+ (2014)'!$D$11:$H$187,K$10,0)</f>
        <v>210461</v>
      </c>
      <c r="L63" s="104">
        <f t="shared" si="1"/>
        <v>545.94437924366036</v>
      </c>
      <c r="M63" s="102">
        <f>VLOOKUP($E63,'DTOC Backsheet'!$D$9:$Q$185,'DTOC Performance (Quarterly)'!M$10,0)</f>
        <v>1496</v>
      </c>
      <c r="N63" s="103">
        <f>VLOOKUP($E63,'Population 18+ (2014)'!$D$11:$H$187,N$10,0)</f>
        <v>210461</v>
      </c>
      <c r="O63" s="104">
        <f t="shared" si="2"/>
        <v>710.82053207007471</v>
      </c>
      <c r="P63" s="102">
        <f>VLOOKUP($E63,'DTOC Backsheet'!$D$9:$Q$185,'DTOC Performance (Quarterly)'!P$10,0)</f>
        <v>1351</v>
      </c>
      <c r="Q63" s="103">
        <f>VLOOKUP($E63,'Population 18+ (2014)'!$D$11:$H$187,Q$10,0)</f>
        <v>213870.25899999996</v>
      </c>
      <c r="R63" s="104">
        <f t="shared" si="3"/>
        <v>631.69138444817622</v>
      </c>
      <c r="S63" s="102">
        <f>VLOOKUP($E63,'DTOC Backsheet'!$D$196:$Q$372,'DTOC Performance (Quarterly)'!S$10,0)</f>
        <v>1180</v>
      </c>
      <c r="T63" s="103">
        <f>VLOOKUP($E63,'Population 18+ (2014)'!$D$11:$H$187,T$10,0)</f>
        <v>213870.25899999996</v>
      </c>
      <c r="U63" s="104">
        <f t="shared" si="4"/>
        <v>551.73636835592004</v>
      </c>
      <c r="V63" s="102">
        <f>VLOOKUP($E63,'DTOC Backsheet'!$D$196:$Q$372,'DTOC Performance (Quarterly)'!V$10,0)</f>
        <v>947</v>
      </c>
      <c r="W63" s="103">
        <f>VLOOKUP($E63,'Population 18+ (2014)'!$D$11:$H$187,W$10,0)</f>
        <v>213870.25899999996</v>
      </c>
      <c r="X63" s="104">
        <f t="shared" si="5"/>
        <v>442.79181426530192</v>
      </c>
      <c r="Y63" s="102">
        <f>VLOOKUP($E63,'DTOC Backsheet'!$D$196:$Q$372,'DTOC Performance (Quarterly)'!Y$10,0)</f>
        <v>1256</v>
      </c>
      <c r="Z63" s="103">
        <f>VLOOKUP($E63,'Population 18+ (2014)'!$D$11:$H$187,Z$10,0)</f>
        <v>213870.25899999996</v>
      </c>
      <c r="AA63" s="104">
        <f t="shared" si="6"/>
        <v>587.27193106358948</v>
      </c>
      <c r="AB63" s="102">
        <f>VLOOKUP($E63,'DTOC Backsheet'!$D$196:$Q$372,'DTOC Performance (Quarterly)'!AB$10,0)</f>
        <v>1078</v>
      </c>
      <c r="AC63" s="103">
        <f>VLOOKUP($E63,'Population 18+ (2014)'!$D$11:$H$187,AC$10,0)</f>
        <v>217109.26700000002</v>
      </c>
      <c r="AD63" s="104">
        <f t="shared" si="7"/>
        <v>496.52417646456331</v>
      </c>
      <c r="AE63" s="102">
        <f>VLOOKUP($E63,'DTOC Backsheet'!$D$9:$Q$185,'DTOC Performance (Quarterly)'!AE$10,0)</f>
        <v>825</v>
      </c>
      <c r="AF63" s="103">
        <f>VLOOKUP($E63,'Population 18+ (2014)'!$D$11:$H$187,AF$10,0)</f>
        <v>213870.25899999996</v>
      </c>
      <c r="AG63" s="104">
        <f t="shared" si="8"/>
        <v>385.74788465562204</v>
      </c>
      <c r="AH63" s="102">
        <f>VLOOKUP($E63,'DTOC Backsheet'!$D$9:$Q$185,'DTOC Performance (Quarterly)'!AH$10,0)</f>
        <v>958</v>
      </c>
      <c r="AI63" s="103">
        <f>VLOOKUP($E63,'Population 18+ (2014)'!$D$11:$H$187,AI$10,0)</f>
        <v>213870.25899999996</v>
      </c>
      <c r="AJ63" s="104">
        <f t="shared" si="9"/>
        <v>447.93511939404351</v>
      </c>
      <c r="AK63" s="102">
        <f>VLOOKUP($E63,'DTOC Backsheet'!$D$9:$Q$185,'DTOC Performance (Quarterly)'!AK$10,0)</f>
        <v>937</v>
      </c>
      <c r="AL63" s="103">
        <f>VLOOKUP($E63,'Population 18+ (2014)'!$D$11:$H$187,AL$10,0)</f>
        <v>213870.25899999996</v>
      </c>
      <c r="AM63" s="104">
        <f t="shared" si="10"/>
        <v>438.11608233008229</v>
      </c>
      <c r="AN63" s="102">
        <f>VLOOKUP($E63,'DTOC Backsheet'!$D$9:$Q$185,'DTOC Performance (Quarterly)'!AN$10,0)</f>
        <v>1299</v>
      </c>
      <c r="AO63" s="103">
        <f>VLOOKUP($E63,'Population 18+ (2014)'!$D$11:$H$187,AO$10,0)</f>
        <v>217109.26700000002</v>
      </c>
      <c r="AP63" s="104">
        <f t="shared" si="11"/>
        <v>598.31623861546177</v>
      </c>
      <c r="AQ63" s="84">
        <f t="shared" si="12"/>
        <v>305.59160342055367</v>
      </c>
      <c r="AR63" s="85">
        <f t="shared" si="13"/>
        <v>0.44202827798964356</v>
      </c>
      <c r="AS63" s="105">
        <f t="shared" si="14"/>
        <v>165.98848370029799</v>
      </c>
      <c r="AT63" s="85">
        <f t="shared" si="15"/>
        <v>0.30084745762711868</v>
      </c>
      <c r="AU63" s="84">
        <f t="shared" si="16"/>
        <v>98.009259849616853</v>
      </c>
      <c r="AV63" s="85">
        <f t="shared" si="17"/>
        <v>0.17952242678163804</v>
      </c>
      <c r="AW63" s="105">
        <f t="shared" si="18"/>
        <v>-5.1433051287415879</v>
      </c>
      <c r="AX63" s="85">
        <f t="shared" si="19"/>
        <v>-1.1615628299894314E-2</v>
      </c>
      <c r="AY63" s="84">
        <f t="shared" si="20"/>
        <v>272.70444973999241</v>
      </c>
      <c r="AZ63" s="85">
        <f t="shared" si="21"/>
        <v>0.38364740104765072</v>
      </c>
      <c r="BA63" s="105">
        <f t="shared" si="22"/>
        <v>149.15584873350718</v>
      </c>
      <c r="BB63" s="85">
        <f t="shared" si="23"/>
        <v>0.25398089171974519</v>
      </c>
      <c r="BC63" s="84">
        <f t="shared" si="24"/>
        <v>33.375145832714452</v>
      </c>
      <c r="BD63" s="85">
        <f t="shared" si="25"/>
        <v>5.2834575006701773E-2</v>
      </c>
      <c r="BE63" s="105">
        <f t="shared" si="26"/>
        <v>-101.79206215089846</v>
      </c>
      <c r="BF63" s="85">
        <f t="shared" si="27"/>
        <v>-0.20500927643784794</v>
      </c>
    </row>
    <row r="64" spans="2:58" s="40" customFormat="1" ht="16.5" customHeight="1">
      <c r="B64" s="63" t="s">
        <v>20</v>
      </c>
      <c r="C64" s="64" t="s">
        <v>30</v>
      </c>
      <c r="D64" s="66" t="s">
        <v>52</v>
      </c>
      <c r="E64" s="78" t="s">
        <v>117</v>
      </c>
      <c r="F64" s="79" t="s">
        <v>118</v>
      </c>
      <c r="G64" s="102">
        <f>VLOOKUP($E64,'DTOC Backsheet'!$D$9:$Q$185,'DTOC Performance (Quarterly)'!G$10,0)</f>
        <v>2192</v>
      </c>
      <c r="H64" s="103">
        <f>VLOOKUP($E64,'Population 18+ (2014)'!$D$11:$H$187,H$10,0)</f>
        <v>299112</v>
      </c>
      <c r="I64" s="104">
        <f t="shared" si="0"/>
        <v>732.83586081467809</v>
      </c>
      <c r="J64" s="102">
        <f>VLOOKUP($E64,'DTOC Backsheet'!$D$9:$Q$185,'DTOC Performance (Quarterly)'!J$10,0)</f>
        <v>3417</v>
      </c>
      <c r="K64" s="103">
        <f>VLOOKUP($E64,'Population 18+ (2014)'!$D$11:$H$187,K$10,0)</f>
        <v>299112</v>
      </c>
      <c r="L64" s="104">
        <f t="shared" si="1"/>
        <v>1142.3814490893044</v>
      </c>
      <c r="M64" s="102">
        <f>VLOOKUP($E64,'DTOC Backsheet'!$D$9:$Q$185,'DTOC Performance (Quarterly)'!M$10,0)</f>
        <v>3209</v>
      </c>
      <c r="N64" s="103">
        <f>VLOOKUP($E64,'Population 18+ (2014)'!$D$11:$H$187,N$10,0)</f>
        <v>299112</v>
      </c>
      <c r="O64" s="104">
        <f t="shared" si="2"/>
        <v>1072.8422798149188</v>
      </c>
      <c r="P64" s="102">
        <f>VLOOKUP($E64,'DTOC Backsheet'!$D$9:$Q$185,'DTOC Performance (Quarterly)'!P$10,0)</f>
        <v>3642</v>
      </c>
      <c r="Q64" s="103">
        <f>VLOOKUP($E64,'Population 18+ (2014)'!$D$11:$H$187,Q$10,0)</f>
        <v>300465.3110000001</v>
      </c>
      <c r="R64" s="104">
        <f t="shared" si="3"/>
        <v>1212.1199575015164</v>
      </c>
      <c r="S64" s="102">
        <f>VLOOKUP($E64,'DTOC Backsheet'!$D$196:$Q$372,'DTOC Performance (Quarterly)'!S$10,0)</f>
        <v>2781.5237999999999</v>
      </c>
      <c r="T64" s="103">
        <f>VLOOKUP($E64,'Population 18+ (2014)'!$D$11:$H$187,T$10,0)</f>
        <v>300465.3110000001</v>
      </c>
      <c r="U64" s="104">
        <f t="shared" si="4"/>
        <v>925.73874526234374</v>
      </c>
      <c r="V64" s="102">
        <f>VLOOKUP($E64,'DTOC Backsheet'!$D$196:$Q$372,'DTOC Performance (Quarterly)'!V$10,0)</f>
        <v>2294.8550999999998</v>
      </c>
      <c r="W64" s="103">
        <f>VLOOKUP($E64,'Population 18+ (2014)'!$D$11:$H$187,W$10,0)</f>
        <v>300465.3110000001</v>
      </c>
      <c r="X64" s="104">
        <f t="shared" si="5"/>
        <v>763.76706927076816</v>
      </c>
      <c r="Y64" s="102">
        <f>VLOOKUP($E64,'DTOC Backsheet'!$D$196:$Q$372,'DTOC Performance (Quarterly)'!Y$10,0)</f>
        <v>2334.3728999999998</v>
      </c>
      <c r="Z64" s="103">
        <f>VLOOKUP($E64,'Population 18+ (2014)'!$D$11:$H$187,Z$10,0)</f>
        <v>300465.3110000001</v>
      </c>
      <c r="AA64" s="104">
        <f t="shared" si="6"/>
        <v>776.91926972561532</v>
      </c>
      <c r="AB64" s="102">
        <f>VLOOKUP($E64,'DTOC Backsheet'!$D$196:$Q$372,'DTOC Performance (Quarterly)'!AB$10,0)</f>
        <v>2608.1748000000002</v>
      </c>
      <c r="AC64" s="103">
        <f>VLOOKUP($E64,'Population 18+ (2014)'!$D$11:$H$187,AC$10,0)</f>
        <v>301877.99099999998</v>
      </c>
      <c r="AD64" s="104">
        <f t="shared" si="7"/>
        <v>863.98309176504381</v>
      </c>
      <c r="AE64" s="102">
        <f>VLOOKUP($E64,'DTOC Backsheet'!$D$9:$Q$185,'DTOC Performance (Quarterly)'!AE$10,0)</f>
        <v>3023</v>
      </c>
      <c r="AF64" s="103">
        <f>VLOOKUP($E64,'Population 18+ (2014)'!$D$11:$H$187,AF$10,0)</f>
        <v>300465.3110000001</v>
      </c>
      <c r="AG64" s="104">
        <f t="shared" si="8"/>
        <v>1006.106159123307</v>
      </c>
      <c r="AH64" s="102">
        <f>VLOOKUP($E64,'DTOC Backsheet'!$D$9:$Q$185,'DTOC Performance (Quarterly)'!AH$10,0)</f>
        <v>2705</v>
      </c>
      <c r="AI64" s="103">
        <f>VLOOKUP($E64,'Population 18+ (2014)'!$D$11:$H$187,AI$10,0)</f>
        <v>300465.3110000001</v>
      </c>
      <c r="AJ64" s="104">
        <f t="shared" si="9"/>
        <v>900.27031439912173</v>
      </c>
      <c r="AK64" s="102">
        <f>VLOOKUP($E64,'DTOC Backsheet'!$D$9:$Q$185,'DTOC Performance (Quarterly)'!AK$10,0)</f>
        <v>4875</v>
      </c>
      <c r="AL64" s="103">
        <f>VLOOKUP($E64,'Population 18+ (2014)'!$D$11:$H$187,AL$10,0)</f>
        <v>300465.3110000001</v>
      </c>
      <c r="AM64" s="104">
        <f t="shared" si="10"/>
        <v>1622.4834686490642</v>
      </c>
      <c r="AN64" s="102">
        <f>VLOOKUP($E64,'DTOC Backsheet'!$D$9:$Q$185,'DTOC Performance (Quarterly)'!AN$10,0)</f>
        <v>5152</v>
      </c>
      <c r="AO64" s="103">
        <f>VLOOKUP($E64,'Population 18+ (2014)'!$D$11:$H$187,AO$10,0)</f>
        <v>301877.99099999998</v>
      </c>
      <c r="AP64" s="104">
        <f t="shared" si="11"/>
        <v>1706.6497570536701</v>
      </c>
      <c r="AQ64" s="84">
        <f t="shared" si="12"/>
        <v>-273.27029830862887</v>
      </c>
      <c r="AR64" s="85">
        <f t="shared" si="13"/>
        <v>-0.37289427676866149</v>
      </c>
      <c r="AS64" s="105">
        <f t="shared" si="14"/>
        <v>-80.367413860963211</v>
      </c>
      <c r="AT64" s="85">
        <f t="shared" si="15"/>
        <v>-8.6814356936295245E-2</v>
      </c>
      <c r="AU64" s="84">
        <f t="shared" si="16"/>
        <v>242.11113469018267</v>
      </c>
      <c r="AV64" s="85">
        <f t="shared" si="17"/>
        <v>0.21193545718305506</v>
      </c>
      <c r="AW64" s="105">
        <f t="shared" si="18"/>
        <v>-136.50324512835357</v>
      </c>
      <c r="AX64" s="85">
        <f t="shared" si="19"/>
        <v>-0.17872365884887464</v>
      </c>
      <c r="AY64" s="84">
        <f t="shared" si="20"/>
        <v>-549.6411888341454</v>
      </c>
      <c r="AZ64" s="85">
        <f t="shared" si="21"/>
        <v>-0.51232245333299753</v>
      </c>
      <c r="BA64" s="105">
        <f t="shared" si="22"/>
        <v>-845.56419892344888</v>
      </c>
      <c r="BB64" s="85">
        <f t="shared" si="23"/>
        <v>-1.088355292335685</v>
      </c>
      <c r="BC64" s="84">
        <f t="shared" si="24"/>
        <v>-494.52979955215369</v>
      </c>
      <c r="BD64" s="85">
        <f t="shared" si="25"/>
        <v>-0.40798750692258529</v>
      </c>
      <c r="BE64" s="105">
        <f t="shared" si="26"/>
        <v>-842.66666528862629</v>
      </c>
      <c r="BF64" s="85">
        <f t="shared" si="27"/>
        <v>-0.97532772726735906</v>
      </c>
    </row>
    <row r="65" spans="2:58" s="40" customFormat="1" ht="16.5" customHeight="1">
      <c r="B65" s="63" t="s">
        <v>20</v>
      </c>
      <c r="C65" s="64" t="s">
        <v>30</v>
      </c>
      <c r="D65" s="66" t="s">
        <v>52</v>
      </c>
      <c r="E65" s="78" t="s">
        <v>119</v>
      </c>
      <c r="F65" s="79" t="s">
        <v>120</v>
      </c>
      <c r="G65" s="102">
        <f>VLOOKUP($E65,'DTOC Backsheet'!$D$9:$Q$185,'DTOC Performance (Quarterly)'!G$10,0)</f>
        <v>1653</v>
      </c>
      <c r="H65" s="103">
        <f>VLOOKUP($E65,'Population 18+ (2014)'!$D$11:$H$187,H$10,0)</f>
        <v>266053</v>
      </c>
      <c r="I65" s="104">
        <f t="shared" si="0"/>
        <v>621.30477761949692</v>
      </c>
      <c r="J65" s="102">
        <f>VLOOKUP($E65,'DTOC Backsheet'!$D$9:$Q$185,'DTOC Performance (Quarterly)'!J$10,0)</f>
        <v>1587</v>
      </c>
      <c r="K65" s="103">
        <f>VLOOKUP($E65,'Population 18+ (2014)'!$D$11:$H$187,K$10,0)</f>
        <v>266053</v>
      </c>
      <c r="L65" s="104">
        <f t="shared" si="1"/>
        <v>596.49769030982543</v>
      </c>
      <c r="M65" s="102">
        <f>VLOOKUP($E65,'DTOC Backsheet'!$D$9:$Q$185,'DTOC Performance (Quarterly)'!M$10,0)</f>
        <v>2361</v>
      </c>
      <c r="N65" s="103">
        <f>VLOOKUP($E65,'Population 18+ (2014)'!$D$11:$H$187,N$10,0)</f>
        <v>266053</v>
      </c>
      <c r="O65" s="104">
        <f t="shared" si="2"/>
        <v>887.4171687596081</v>
      </c>
      <c r="P65" s="102">
        <f>VLOOKUP($E65,'DTOC Backsheet'!$D$9:$Q$185,'DTOC Performance (Quarterly)'!P$10,0)</f>
        <v>1682</v>
      </c>
      <c r="Q65" s="103">
        <f>VLOOKUP($E65,'Population 18+ (2014)'!$D$11:$H$187,Q$10,0)</f>
        <v>266965.33</v>
      </c>
      <c r="R65" s="104">
        <f t="shared" si="3"/>
        <v>630.04435819437674</v>
      </c>
      <c r="S65" s="102">
        <f>VLOOKUP($E65,'DTOC Backsheet'!$D$196:$Q$372,'DTOC Performance (Quarterly)'!S$10,0)</f>
        <v>1520.33</v>
      </c>
      <c r="T65" s="103">
        <f>VLOOKUP($E65,'Population 18+ (2014)'!$D$11:$H$187,T$10,0)</f>
        <v>266965.33</v>
      </c>
      <c r="U65" s="104">
        <f t="shared" si="4"/>
        <v>569.48593287375547</v>
      </c>
      <c r="V65" s="102">
        <f>VLOOKUP($E65,'DTOC Backsheet'!$D$196:$Q$372,'DTOC Performance (Quarterly)'!V$10,0)</f>
        <v>1520.33</v>
      </c>
      <c r="W65" s="103">
        <f>VLOOKUP($E65,'Population 18+ (2014)'!$D$11:$H$187,W$10,0)</f>
        <v>266965.33</v>
      </c>
      <c r="X65" s="104">
        <f t="shared" si="5"/>
        <v>569.48593287375547</v>
      </c>
      <c r="Y65" s="102">
        <f>VLOOKUP($E65,'DTOC Backsheet'!$D$196:$Q$372,'DTOC Performance (Quarterly)'!Y$10,0)</f>
        <v>1520.33</v>
      </c>
      <c r="Z65" s="103">
        <f>VLOOKUP($E65,'Population 18+ (2014)'!$D$11:$H$187,Z$10,0)</f>
        <v>266965.33</v>
      </c>
      <c r="AA65" s="104">
        <f t="shared" si="6"/>
        <v>569.48593287375547</v>
      </c>
      <c r="AB65" s="102">
        <f>VLOOKUP($E65,'DTOC Backsheet'!$D$196:$Q$372,'DTOC Performance (Quarterly)'!AB$10,0)</f>
        <v>1525.07</v>
      </c>
      <c r="AC65" s="103">
        <f>VLOOKUP($E65,'Population 18+ (2014)'!$D$11:$H$187,AC$10,0)</f>
        <v>267865.55300000007</v>
      </c>
      <c r="AD65" s="104">
        <f t="shared" si="7"/>
        <v>569.34159055531848</v>
      </c>
      <c r="AE65" s="102">
        <f>VLOOKUP($E65,'DTOC Backsheet'!$D$9:$Q$185,'DTOC Performance (Quarterly)'!AE$10,0)</f>
        <v>1857</v>
      </c>
      <c r="AF65" s="103">
        <f>VLOOKUP($E65,'Population 18+ (2014)'!$D$11:$H$187,AF$10,0)</f>
        <v>266965.33</v>
      </c>
      <c r="AG65" s="104">
        <f t="shared" si="8"/>
        <v>695.59594124075954</v>
      </c>
      <c r="AH65" s="102">
        <f>VLOOKUP($E65,'DTOC Backsheet'!$D$9:$Q$185,'DTOC Performance (Quarterly)'!AH$10,0)</f>
        <v>2227</v>
      </c>
      <c r="AI65" s="103">
        <f>VLOOKUP($E65,'Population 18+ (2014)'!$D$11:$H$187,AI$10,0)</f>
        <v>266965.33</v>
      </c>
      <c r="AJ65" s="104">
        <f t="shared" si="9"/>
        <v>834.19071682454046</v>
      </c>
      <c r="AK65" s="102">
        <f>VLOOKUP($E65,'DTOC Backsheet'!$D$9:$Q$185,'DTOC Performance (Quarterly)'!AK$10,0)</f>
        <v>2347</v>
      </c>
      <c r="AL65" s="103">
        <f>VLOOKUP($E65,'Population 18+ (2014)'!$D$11:$H$187,AL$10,0)</f>
        <v>266965.33</v>
      </c>
      <c r="AM65" s="104">
        <f t="shared" si="10"/>
        <v>879.14037377063164</v>
      </c>
      <c r="AN65" s="102">
        <f>VLOOKUP($E65,'DTOC Backsheet'!$D$9:$Q$185,'DTOC Performance (Quarterly)'!AN$10,0)</f>
        <v>2392</v>
      </c>
      <c r="AO65" s="103">
        <f>VLOOKUP($E65,'Population 18+ (2014)'!$D$11:$H$187,AO$10,0)</f>
        <v>267865.55300000007</v>
      </c>
      <c r="AP65" s="104">
        <f t="shared" si="11"/>
        <v>892.98529550008959</v>
      </c>
      <c r="AQ65" s="84">
        <f t="shared" si="12"/>
        <v>-74.291163621262626</v>
      </c>
      <c r="AR65" s="85">
        <f t="shared" si="13"/>
        <v>-0.11957281884408823</v>
      </c>
      <c r="AS65" s="105">
        <f t="shared" si="14"/>
        <v>-126.11000836700407</v>
      </c>
      <c r="AT65" s="85">
        <f t="shared" si="15"/>
        <v>-0.22144534410292507</v>
      </c>
      <c r="AU65" s="84">
        <f t="shared" si="16"/>
        <v>-237.69302651471503</v>
      </c>
      <c r="AV65" s="85">
        <f t="shared" si="17"/>
        <v>-0.3984810509345903</v>
      </c>
      <c r="AW65" s="105">
        <f t="shared" si="18"/>
        <v>-264.70478395078499</v>
      </c>
      <c r="AX65" s="85">
        <f t="shared" si="19"/>
        <v>-0.46481356021390113</v>
      </c>
      <c r="AY65" s="84">
        <f t="shared" si="20"/>
        <v>8.2767949889764623</v>
      </c>
      <c r="AZ65" s="85">
        <f t="shared" si="21"/>
        <v>9.3268366675228909E-3</v>
      </c>
      <c r="BA65" s="105">
        <f t="shared" si="22"/>
        <v>-309.65444089687617</v>
      </c>
      <c r="BB65" s="85">
        <f t="shared" si="23"/>
        <v>-0.54374379246610971</v>
      </c>
      <c r="BC65" s="84">
        <f t="shared" si="24"/>
        <v>-262.94093730571285</v>
      </c>
      <c r="BD65" s="85">
        <f t="shared" si="25"/>
        <v>-0.41733718251087365</v>
      </c>
      <c r="BE65" s="105">
        <f t="shared" si="26"/>
        <v>-323.64370494477112</v>
      </c>
      <c r="BF65" s="85">
        <f t="shared" si="27"/>
        <v>-0.56845259561856154</v>
      </c>
    </row>
    <row r="66" spans="2:58" s="40" customFormat="1" ht="16.5" customHeight="1">
      <c r="B66" s="63" t="s">
        <v>24</v>
      </c>
      <c r="C66" s="64" t="s">
        <v>40</v>
      </c>
      <c r="D66" s="66" t="s">
        <v>70</v>
      </c>
      <c r="E66" s="78" t="s">
        <v>121</v>
      </c>
      <c r="F66" s="79" t="s">
        <v>122</v>
      </c>
      <c r="G66" s="102">
        <f>VLOOKUP($E66,'DTOC Backsheet'!$D$9:$Q$185,'DTOC Performance (Quarterly)'!G$10,0)</f>
        <v>125</v>
      </c>
      <c r="H66" s="103">
        <f>VLOOKUP($E66,'Population 18+ (2014)'!$D$11:$H$187,H$10,0)</f>
        <v>7117</v>
      </c>
      <c r="I66" s="104">
        <f t="shared" si="0"/>
        <v>1756.3580160179852</v>
      </c>
      <c r="J66" s="102">
        <f>VLOOKUP($E66,'DTOC Backsheet'!$D$9:$Q$185,'DTOC Performance (Quarterly)'!J$10,0)</f>
        <v>20</v>
      </c>
      <c r="K66" s="103">
        <f>VLOOKUP($E66,'Population 18+ (2014)'!$D$11:$H$187,K$10,0)</f>
        <v>7117</v>
      </c>
      <c r="L66" s="104">
        <f t="shared" si="1"/>
        <v>281.0172825628776</v>
      </c>
      <c r="M66" s="102">
        <f>VLOOKUP($E66,'DTOC Backsheet'!$D$9:$Q$185,'DTOC Performance (Quarterly)'!M$10,0)</f>
        <v>30</v>
      </c>
      <c r="N66" s="103">
        <f>VLOOKUP($E66,'Population 18+ (2014)'!$D$11:$H$187,N$10,0)</f>
        <v>7117</v>
      </c>
      <c r="O66" s="104">
        <f t="shared" si="2"/>
        <v>421.52592384431642</v>
      </c>
      <c r="P66" s="102">
        <f>VLOOKUP($E66,'DTOC Backsheet'!$D$9:$Q$185,'DTOC Performance (Quarterly)'!P$10,0)</f>
        <v>13</v>
      </c>
      <c r="Q66" s="103">
        <f>VLOOKUP($E66,'Population 18+ (2014)'!$D$11:$H$187,Q$10,0)</f>
        <v>7389.994999999999</v>
      </c>
      <c r="R66" s="104">
        <f t="shared" si="3"/>
        <v>175.91351550305518</v>
      </c>
      <c r="S66" s="102">
        <f>VLOOKUP($E66,'DTOC Backsheet'!$D$196:$Q$372,'DTOC Performance (Quarterly)'!S$10,0)</f>
        <v>48</v>
      </c>
      <c r="T66" s="103">
        <f>VLOOKUP($E66,'Population 18+ (2014)'!$D$11:$H$187,T$10,0)</f>
        <v>7389.994999999999</v>
      </c>
      <c r="U66" s="104">
        <f t="shared" si="4"/>
        <v>649.52682647281915</v>
      </c>
      <c r="V66" s="102">
        <f>VLOOKUP($E66,'DTOC Backsheet'!$D$196:$Q$372,'DTOC Performance (Quarterly)'!V$10,0)</f>
        <v>45</v>
      </c>
      <c r="W66" s="103">
        <f>VLOOKUP($E66,'Population 18+ (2014)'!$D$11:$H$187,W$10,0)</f>
        <v>7389.994999999999</v>
      </c>
      <c r="X66" s="104">
        <f t="shared" si="5"/>
        <v>608.93139981826789</v>
      </c>
      <c r="Y66" s="102">
        <f>VLOOKUP($E66,'DTOC Backsheet'!$D$196:$Q$372,'DTOC Performance (Quarterly)'!Y$10,0)</f>
        <v>42</v>
      </c>
      <c r="Z66" s="103">
        <f>VLOOKUP($E66,'Population 18+ (2014)'!$D$11:$H$187,Z$10,0)</f>
        <v>7389.994999999999</v>
      </c>
      <c r="AA66" s="104">
        <f t="shared" si="6"/>
        <v>568.33597316371674</v>
      </c>
      <c r="AB66" s="102">
        <f>VLOOKUP($E66,'DTOC Backsheet'!$D$196:$Q$372,'DTOC Performance (Quarterly)'!AB$10,0)</f>
        <v>40</v>
      </c>
      <c r="AC66" s="103">
        <f>VLOOKUP($E66,'Population 18+ (2014)'!$D$11:$H$187,AC$10,0)</f>
        <v>7559.2779999999984</v>
      </c>
      <c r="AD66" s="104">
        <f t="shared" si="7"/>
        <v>529.15106442705246</v>
      </c>
      <c r="AE66" s="102">
        <f>VLOOKUP($E66,'DTOC Backsheet'!$D$9:$Q$185,'DTOC Performance (Quarterly)'!AE$10,0)</f>
        <v>15</v>
      </c>
      <c r="AF66" s="103">
        <f>VLOOKUP($E66,'Population 18+ (2014)'!$D$11:$H$187,AF$10,0)</f>
        <v>7389.994999999999</v>
      </c>
      <c r="AG66" s="104">
        <f t="shared" si="8"/>
        <v>202.97713327275596</v>
      </c>
      <c r="AH66" s="102">
        <f>VLOOKUP($E66,'DTOC Backsheet'!$D$9:$Q$185,'DTOC Performance (Quarterly)'!AH$10,0)</f>
        <v>116</v>
      </c>
      <c r="AI66" s="103">
        <f>VLOOKUP($E66,'Population 18+ (2014)'!$D$11:$H$187,AI$10,0)</f>
        <v>7389.994999999999</v>
      </c>
      <c r="AJ66" s="104">
        <f t="shared" si="9"/>
        <v>1569.689830642646</v>
      </c>
      <c r="AK66" s="102">
        <f>VLOOKUP($E66,'DTOC Backsheet'!$D$9:$Q$185,'DTOC Performance (Quarterly)'!AK$10,0)</f>
        <v>73</v>
      </c>
      <c r="AL66" s="103">
        <f>VLOOKUP($E66,'Population 18+ (2014)'!$D$11:$H$187,AL$10,0)</f>
        <v>7389.994999999999</v>
      </c>
      <c r="AM66" s="104">
        <f t="shared" si="10"/>
        <v>987.82204859407898</v>
      </c>
      <c r="AN66" s="102">
        <f>VLOOKUP($E66,'DTOC Backsheet'!$D$9:$Q$185,'DTOC Performance (Quarterly)'!AN$10,0)</f>
        <v>24</v>
      </c>
      <c r="AO66" s="103">
        <f>VLOOKUP($E66,'Population 18+ (2014)'!$D$11:$H$187,AO$10,0)</f>
        <v>7559.2779999999984</v>
      </c>
      <c r="AP66" s="104">
        <f t="shared" si="11"/>
        <v>317.49063865623151</v>
      </c>
      <c r="AQ66" s="84">
        <f t="shared" si="12"/>
        <v>1553.3808827452292</v>
      </c>
      <c r="AR66" s="85">
        <f t="shared" si="13"/>
        <v>0.8844329393998237</v>
      </c>
      <c r="AS66" s="105">
        <f t="shared" si="14"/>
        <v>446.54969320006319</v>
      </c>
      <c r="AT66" s="85">
        <f t="shared" si="15"/>
        <v>0.6875</v>
      </c>
      <c r="AU66" s="84">
        <f t="shared" si="16"/>
        <v>-1288.6725480797684</v>
      </c>
      <c r="AV66" s="85">
        <f t="shared" si="17"/>
        <v>-4.5857412623418563</v>
      </c>
      <c r="AW66" s="105">
        <f t="shared" si="18"/>
        <v>-960.75843082437814</v>
      </c>
      <c r="AX66" s="85">
        <f t="shared" si="19"/>
        <v>-1.5777777777777777</v>
      </c>
      <c r="AY66" s="84">
        <f t="shared" si="20"/>
        <v>-566.29612474976261</v>
      </c>
      <c r="AZ66" s="85">
        <f t="shared" si="21"/>
        <v>-1.3434431732813534</v>
      </c>
      <c r="BA66" s="105">
        <f t="shared" si="22"/>
        <v>-419.48607543036223</v>
      </c>
      <c r="BB66" s="85">
        <f t="shared" si="23"/>
        <v>-0.73809523809523792</v>
      </c>
      <c r="BC66" s="84">
        <f t="shared" si="24"/>
        <v>-141.57712315317633</v>
      </c>
      <c r="BD66" s="85">
        <f t="shared" si="25"/>
        <v>-0.80481094785873619</v>
      </c>
      <c r="BE66" s="105">
        <f t="shared" si="26"/>
        <v>211.66042577082095</v>
      </c>
      <c r="BF66" s="85">
        <f t="shared" si="27"/>
        <v>0.39999999999999991</v>
      </c>
    </row>
    <row r="67" spans="2:58" s="40" customFormat="1" ht="16.5" customHeight="1">
      <c r="B67" s="63" t="s">
        <v>26</v>
      </c>
      <c r="C67" s="64" t="s">
        <v>44</v>
      </c>
      <c r="D67" s="66" t="s">
        <v>62</v>
      </c>
      <c r="E67" s="78" t="s">
        <v>123</v>
      </c>
      <c r="F67" s="79" t="s">
        <v>124</v>
      </c>
      <c r="G67" s="102">
        <f>VLOOKUP($E67,'DTOC Backsheet'!$D$9:$Q$185,'DTOC Performance (Quarterly)'!G$10,0)</f>
        <v>5941</v>
      </c>
      <c r="H67" s="103">
        <f>VLOOKUP($E67,'Population 18+ (2014)'!$D$11:$H$187,H$10,0)</f>
        <v>442359</v>
      </c>
      <c r="I67" s="104">
        <f t="shared" si="0"/>
        <v>1343.0268175848123</v>
      </c>
      <c r="J67" s="102">
        <f>VLOOKUP($E67,'DTOC Backsheet'!$D$9:$Q$185,'DTOC Performance (Quarterly)'!J$10,0)</f>
        <v>5672</v>
      </c>
      <c r="K67" s="103">
        <f>VLOOKUP($E67,'Population 18+ (2014)'!$D$11:$H$187,K$10,0)</f>
        <v>442359</v>
      </c>
      <c r="L67" s="104">
        <f t="shared" si="1"/>
        <v>1282.2164802795919</v>
      </c>
      <c r="M67" s="102">
        <f>VLOOKUP($E67,'DTOC Backsheet'!$D$9:$Q$185,'DTOC Performance (Quarterly)'!M$10,0)</f>
        <v>5531</v>
      </c>
      <c r="N67" s="103">
        <f>VLOOKUP($E67,'Population 18+ (2014)'!$D$11:$H$187,N$10,0)</f>
        <v>442359</v>
      </c>
      <c r="O67" s="104">
        <f t="shared" si="2"/>
        <v>1250.3419168593834</v>
      </c>
      <c r="P67" s="102">
        <f>VLOOKUP($E67,'DTOC Backsheet'!$D$9:$Q$185,'DTOC Performance (Quarterly)'!P$10,0)</f>
        <v>6876</v>
      </c>
      <c r="Q67" s="103">
        <f>VLOOKUP($E67,'Population 18+ (2014)'!$D$11:$H$187,Q$10,0)</f>
        <v>446159.15699999989</v>
      </c>
      <c r="R67" s="104">
        <f t="shared" si="3"/>
        <v>1541.1540684796482</v>
      </c>
      <c r="S67" s="102">
        <f>VLOOKUP($E67,'DTOC Backsheet'!$D$196:$Q$372,'DTOC Performance (Quarterly)'!S$10,0)</f>
        <v>3573</v>
      </c>
      <c r="T67" s="103">
        <f>VLOOKUP($E67,'Population 18+ (2014)'!$D$11:$H$187,T$10,0)</f>
        <v>446159.15699999989</v>
      </c>
      <c r="U67" s="104">
        <f t="shared" si="4"/>
        <v>800.8352947466235</v>
      </c>
      <c r="V67" s="102">
        <f>VLOOKUP($E67,'DTOC Backsheet'!$D$196:$Q$372,'DTOC Performance (Quarterly)'!V$10,0)</f>
        <v>3516</v>
      </c>
      <c r="W67" s="103">
        <f>VLOOKUP($E67,'Population 18+ (2014)'!$D$11:$H$187,W$10,0)</f>
        <v>446159.15699999989</v>
      </c>
      <c r="X67" s="104">
        <f t="shared" si="5"/>
        <v>788.05958475486375</v>
      </c>
      <c r="Y67" s="102">
        <f>VLOOKUP($E67,'DTOC Backsheet'!$D$196:$Q$372,'DTOC Performance (Quarterly)'!Y$10,0)</f>
        <v>3459.7500000000005</v>
      </c>
      <c r="Z67" s="103">
        <f>VLOOKUP($E67,'Population 18+ (2014)'!$D$11:$H$187,Z$10,0)</f>
        <v>446159.15699999989</v>
      </c>
      <c r="AA67" s="104">
        <f t="shared" si="6"/>
        <v>775.45197621036425</v>
      </c>
      <c r="AB67" s="102">
        <f>VLOOKUP($E67,'DTOC Backsheet'!$D$196:$Q$372,'DTOC Performance (Quarterly)'!AB$10,0)</f>
        <v>3403.5</v>
      </c>
      <c r="AC67" s="103">
        <f>VLOOKUP($E67,'Population 18+ (2014)'!$D$11:$H$187,AC$10,0)</f>
        <v>449885.63299999997</v>
      </c>
      <c r="AD67" s="104">
        <f t="shared" si="7"/>
        <v>756.52560347487247</v>
      </c>
      <c r="AE67" s="102">
        <f>VLOOKUP($E67,'DTOC Backsheet'!$D$9:$Q$185,'DTOC Performance (Quarterly)'!AE$10,0)</f>
        <v>7669</v>
      </c>
      <c r="AF67" s="103">
        <f>VLOOKUP($E67,'Population 18+ (2014)'!$D$11:$H$187,AF$10,0)</f>
        <v>446159.15699999989</v>
      </c>
      <c r="AG67" s="104">
        <f t="shared" si="8"/>
        <v>1718.8933320492181</v>
      </c>
      <c r="AH67" s="102">
        <f>VLOOKUP($E67,'DTOC Backsheet'!$D$9:$Q$185,'DTOC Performance (Quarterly)'!AH$10,0)</f>
        <v>9362</v>
      </c>
      <c r="AI67" s="103">
        <f>VLOOKUP($E67,'Population 18+ (2014)'!$D$11:$H$187,AI$10,0)</f>
        <v>446159.15699999989</v>
      </c>
      <c r="AJ67" s="104">
        <f t="shared" si="9"/>
        <v>2098.3543323307836</v>
      </c>
      <c r="AK67" s="102">
        <f>VLOOKUP($E67,'DTOC Backsheet'!$D$9:$Q$185,'DTOC Performance (Quarterly)'!AK$10,0)</f>
        <v>11415</v>
      </c>
      <c r="AL67" s="103">
        <f>VLOOKUP($E67,'Population 18+ (2014)'!$D$11:$H$187,AL$10,0)</f>
        <v>446159.15699999989</v>
      </c>
      <c r="AM67" s="104">
        <f t="shared" si="10"/>
        <v>2558.5040272971473</v>
      </c>
      <c r="AN67" s="102">
        <f>VLOOKUP($E67,'DTOC Backsheet'!$D$9:$Q$185,'DTOC Performance (Quarterly)'!AN$10,0)</f>
        <v>11340</v>
      </c>
      <c r="AO67" s="103">
        <f>VLOOKUP($E67,'Population 18+ (2014)'!$D$11:$H$187,AO$10,0)</f>
        <v>449885.63299999997</v>
      </c>
      <c r="AP67" s="104">
        <f t="shared" si="11"/>
        <v>2520.6406180123563</v>
      </c>
      <c r="AQ67" s="84">
        <f t="shared" si="12"/>
        <v>-375.86651446440578</v>
      </c>
      <c r="AR67" s="85">
        <f t="shared" si="13"/>
        <v>-0.27986523392014828</v>
      </c>
      <c r="AS67" s="105">
        <f t="shared" si="14"/>
        <v>-918.05803730259458</v>
      </c>
      <c r="AT67" s="85">
        <f t="shared" si="15"/>
        <v>-1.1463755947383154</v>
      </c>
      <c r="AU67" s="84">
        <f t="shared" si="16"/>
        <v>-816.13785205119166</v>
      </c>
      <c r="AV67" s="85">
        <f t="shared" si="17"/>
        <v>-0.63650550792579885</v>
      </c>
      <c r="AW67" s="105">
        <f t="shared" si="18"/>
        <v>-1310.2947475759197</v>
      </c>
      <c r="AX67" s="85">
        <f t="shared" si="19"/>
        <v>-1.6626848691695109</v>
      </c>
      <c r="AY67" s="84">
        <f t="shared" si="20"/>
        <v>-1308.1621104377639</v>
      </c>
      <c r="AZ67" s="85">
        <f t="shared" si="21"/>
        <v>-1.0462435057153114</v>
      </c>
      <c r="BA67" s="105">
        <f t="shared" si="22"/>
        <v>-1783.0520510867832</v>
      </c>
      <c r="BB67" s="85">
        <f t="shared" si="23"/>
        <v>-2.2993713418599602</v>
      </c>
      <c r="BC67" s="84">
        <f t="shared" si="24"/>
        <v>-979.48654953270807</v>
      </c>
      <c r="BD67" s="85">
        <f t="shared" si="25"/>
        <v>-0.63555394594582848</v>
      </c>
      <c r="BE67" s="105">
        <f t="shared" si="26"/>
        <v>-1764.1150145374838</v>
      </c>
      <c r="BF67" s="85">
        <f t="shared" si="27"/>
        <v>-2.3318642573821071</v>
      </c>
    </row>
    <row r="68" spans="2:58" s="40" customFormat="1" ht="16.5" customHeight="1">
      <c r="B68" s="63" t="s">
        <v>20</v>
      </c>
      <c r="C68" s="64" t="s">
        <v>28</v>
      </c>
      <c r="D68" s="66" t="s">
        <v>50</v>
      </c>
      <c r="E68" s="78" t="s">
        <v>125</v>
      </c>
      <c r="F68" s="79" t="s">
        <v>126</v>
      </c>
      <c r="G68" s="102">
        <f>VLOOKUP($E68,'DTOC Backsheet'!$D$9:$Q$185,'DTOC Performance (Quarterly)'!G$10,0)</f>
        <v>2380</v>
      </c>
      <c r="H68" s="103">
        <f>VLOOKUP($E68,'Population 18+ (2014)'!$D$11:$H$187,H$10,0)</f>
        <v>417473</v>
      </c>
      <c r="I68" s="104">
        <f t="shared" si="0"/>
        <v>570.09674877177679</v>
      </c>
      <c r="J68" s="102">
        <f>VLOOKUP($E68,'DTOC Backsheet'!$D$9:$Q$185,'DTOC Performance (Quarterly)'!J$10,0)</f>
        <v>3234</v>
      </c>
      <c r="K68" s="103">
        <f>VLOOKUP($E68,'Population 18+ (2014)'!$D$11:$H$187,K$10,0)</f>
        <v>417473</v>
      </c>
      <c r="L68" s="104">
        <f t="shared" si="1"/>
        <v>774.66087627223794</v>
      </c>
      <c r="M68" s="102">
        <f>VLOOKUP($E68,'DTOC Backsheet'!$D$9:$Q$185,'DTOC Performance (Quarterly)'!M$10,0)</f>
        <v>3647</v>
      </c>
      <c r="N68" s="103">
        <f>VLOOKUP($E68,'Population 18+ (2014)'!$D$11:$H$187,N$10,0)</f>
        <v>417473</v>
      </c>
      <c r="O68" s="104">
        <f t="shared" si="2"/>
        <v>873.58942973557578</v>
      </c>
      <c r="P68" s="102">
        <f>VLOOKUP($E68,'DTOC Backsheet'!$D$9:$Q$185,'DTOC Performance (Quarterly)'!P$10,0)</f>
        <v>1897</v>
      </c>
      <c r="Q68" s="103">
        <f>VLOOKUP($E68,'Population 18+ (2014)'!$D$11:$H$187,Q$10,0)</f>
        <v>419669.57300000009</v>
      </c>
      <c r="R68" s="104">
        <f t="shared" si="3"/>
        <v>452.02228659069345</v>
      </c>
      <c r="S68" s="102">
        <f>VLOOKUP($E68,'DTOC Backsheet'!$D$196:$Q$372,'DTOC Performance (Quarterly)'!S$10,0)</f>
        <v>3390</v>
      </c>
      <c r="T68" s="103">
        <f>VLOOKUP($E68,'Population 18+ (2014)'!$D$11:$H$187,T$10,0)</f>
        <v>419669.57300000009</v>
      </c>
      <c r="U68" s="104">
        <f t="shared" si="4"/>
        <v>807.77836138242014</v>
      </c>
      <c r="V68" s="102">
        <f>VLOOKUP($E68,'DTOC Backsheet'!$D$196:$Q$372,'DTOC Performance (Quarterly)'!V$10,0)</f>
        <v>3385</v>
      </c>
      <c r="W68" s="103">
        <f>VLOOKUP($E68,'Population 18+ (2014)'!$D$11:$H$187,W$10,0)</f>
        <v>419669.57300000009</v>
      </c>
      <c r="X68" s="104">
        <f t="shared" si="5"/>
        <v>806.58694787005663</v>
      </c>
      <c r="Y68" s="102">
        <f>VLOOKUP($E68,'DTOC Backsheet'!$D$196:$Q$372,'DTOC Performance (Quarterly)'!Y$10,0)</f>
        <v>3385</v>
      </c>
      <c r="Z68" s="103">
        <f>VLOOKUP($E68,'Population 18+ (2014)'!$D$11:$H$187,Z$10,0)</f>
        <v>419669.57300000009</v>
      </c>
      <c r="AA68" s="104">
        <f t="shared" si="6"/>
        <v>806.58694787005663</v>
      </c>
      <c r="AB68" s="102">
        <f>VLOOKUP($E68,'DTOC Backsheet'!$D$196:$Q$372,'DTOC Performance (Quarterly)'!AB$10,0)</f>
        <v>3380</v>
      </c>
      <c r="AC68" s="103">
        <f>VLOOKUP($E68,'Population 18+ (2014)'!$D$11:$H$187,AC$10,0)</f>
        <v>421871.60000000003</v>
      </c>
      <c r="AD68" s="104">
        <f t="shared" si="7"/>
        <v>801.19164219634604</v>
      </c>
      <c r="AE68" s="102">
        <f>VLOOKUP($E68,'DTOC Backsheet'!$D$9:$Q$185,'DTOC Performance (Quarterly)'!AE$10,0)</f>
        <v>1828</v>
      </c>
      <c r="AF68" s="103">
        <f>VLOOKUP($E68,'Population 18+ (2014)'!$D$11:$H$187,AF$10,0)</f>
        <v>419669.57300000009</v>
      </c>
      <c r="AG68" s="104">
        <f t="shared" si="8"/>
        <v>435.5807801200778</v>
      </c>
      <c r="AH68" s="102">
        <f>VLOOKUP($E68,'DTOC Backsheet'!$D$9:$Q$185,'DTOC Performance (Quarterly)'!AH$10,0)</f>
        <v>1664</v>
      </c>
      <c r="AI68" s="103">
        <f>VLOOKUP($E68,'Population 18+ (2014)'!$D$11:$H$187,AI$10,0)</f>
        <v>419669.57300000009</v>
      </c>
      <c r="AJ68" s="104">
        <f t="shared" si="9"/>
        <v>396.50241691455665</v>
      </c>
      <c r="AK68" s="102">
        <f>VLOOKUP($E68,'DTOC Backsheet'!$D$9:$Q$185,'DTOC Performance (Quarterly)'!AK$10,0)</f>
        <v>1515</v>
      </c>
      <c r="AL68" s="103">
        <f>VLOOKUP($E68,'Population 18+ (2014)'!$D$11:$H$187,AL$10,0)</f>
        <v>419669.57300000009</v>
      </c>
      <c r="AM68" s="104">
        <f t="shared" si="10"/>
        <v>360.99829424612579</v>
      </c>
      <c r="AN68" s="102">
        <f>VLOOKUP($E68,'DTOC Backsheet'!$D$9:$Q$185,'DTOC Performance (Quarterly)'!AN$10,0)</f>
        <v>1797</v>
      </c>
      <c r="AO68" s="103">
        <f>VLOOKUP($E68,'Population 18+ (2014)'!$D$11:$H$187,AO$10,0)</f>
        <v>421871.60000000003</v>
      </c>
      <c r="AP68" s="104">
        <f t="shared" si="11"/>
        <v>425.95898846947745</v>
      </c>
      <c r="AQ68" s="84">
        <f t="shared" si="12"/>
        <v>134.51596865169898</v>
      </c>
      <c r="AR68" s="85">
        <f t="shared" si="13"/>
        <v>0.23595287807113755</v>
      </c>
      <c r="AS68" s="105">
        <f t="shared" si="14"/>
        <v>372.19758126234234</v>
      </c>
      <c r="AT68" s="85">
        <f t="shared" si="15"/>
        <v>0.46076696165191749</v>
      </c>
      <c r="AU68" s="84">
        <f t="shared" si="16"/>
        <v>378.15845935768129</v>
      </c>
      <c r="AV68" s="85">
        <f t="shared" si="17"/>
        <v>0.48816000774096874</v>
      </c>
      <c r="AW68" s="105">
        <f t="shared" si="18"/>
        <v>410.08453095549999</v>
      </c>
      <c r="AX68" s="85">
        <f t="shared" si="19"/>
        <v>0.5084194977843427</v>
      </c>
      <c r="AY68" s="84">
        <f t="shared" si="20"/>
        <v>512.59113548944993</v>
      </c>
      <c r="AZ68" s="85">
        <f t="shared" si="21"/>
        <v>0.5867643518129616</v>
      </c>
      <c r="BA68" s="105">
        <f t="shared" si="22"/>
        <v>445.58865362393084</v>
      </c>
      <c r="BB68" s="85">
        <f t="shared" si="23"/>
        <v>0.55243722304283605</v>
      </c>
      <c r="BC68" s="84">
        <f t="shared" si="24"/>
        <v>26.063298121216008</v>
      </c>
      <c r="BD68" s="85">
        <f t="shared" si="25"/>
        <v>5.7659320998958499E-2</v>
      </c>
      <c r="BE68" s="105">
        <f t="shared" si="26"/>
        <v>375.23265372686859</v>
      </c>
      <c r="BF68" s="85">
        <f t="shared" si="27"/>
        <v>0.46834319526627222</v>
      </c>
    </row>
    <row r="69" spans="2:58" s="40" customFormat="1" ht="16.5" customHeight="1">
      <c r="B69" s="63" t="s">
        <v>22</v>
      </c>
      <c r="C69" s="64" t="s">
        <v>36</v>
      </c>
      <c r="D69" s="66" t="s">
        <v>56</v>
      </c>
      <c r="E69" s="78" t="s">
        <v>127</v>
      </c>
      <c r="F69" s="79" t="s">
        <v>128</v>
      </c>
      <c r="G69" s="102">
        <f>VLOOKUP($E69,'DTOC Backsheet'!$D$9:$Q$185,'DTOC Performance (Quarterly)'!G$10,0)</f>
        <v>4556</v>
      </c>
      <c r="H69" s="103">
        <f>VLOOKUP($E69,'Population 18+ (2014)'!$D$11:$H$187,H$10,0)</f>
        <v>263305</v>
      </c>
      <c r="I69" s="104">
        <f t="shared" si="0"/>
        <v>1730.3127551698601</v>
      </c>
      <c r="J69" s="102">
        <f>VLOOKUP($E69,'DTOC Backsheet'!$D$9:$Q$185,'DTOC Performance (Quarterly)'!J$10,0)</f>
        <v>5805</v>
      </c>
      <c r="K69" s="103">
        <f>VLOOKUP($E69,'Population 18+ (2014)'!$D$11:$H$187,K$10,0)</f>
        <v>263305</v>
      </c>
      <c r="L69" s="104">
        <f t="shared" si="1"/>
        <v>2204.6675908167335</v>
      </c>
      <c r="M69" s="102">
        <f>VLOOKUP($E69,'DTOC Backsheet'!$D$9:$Q$185,'DTOC Performance (Quarterly)'!M$10,0)</f>
        <v>6435</v>
      </c>
      <c r="N69" s="103">
        <f>VLOOKUP($E69,'Population 18+ (2014)'!$D$11:$H$187,N$10,0)</f>
        <v>263305</v>
      </c>
      <c r="O69" s="104">
        <f t="shared" si="2"/>
        <v>2443.9338409828906</v>
      </c>
      <c r="P69" s="102">
        <f>VLOOKUP($E69,'DTOC Backsheet'!$D$9:$Q$185,'DTOC Performance (Quarterly)'!P$10,0)</f>
        <v>6317</v>
      </c>
      <c r="Q69" s="103">
        <f>VLOOKUP($E69,'Population 18+ (2014)'!$D$11:$H$187,Q$10,0)</f>
        <v>269346.46299999999</v>
      </c>
      <c r="R69" s="104">
        <f t="shared" si="3"/>
        <v>2345.306461291827</v>
      </c>
      <c r="S69" s="102">
        <f>VLOOKUP($E69,'DTOC Backsheet'!$D$196:$Q$372,'DTOC Performance (Quarterly)'!S$10,0)</f>
        <v>4055.0000000000005</v>
      </c>
      <c r="T69" s="103">
        <f>VLOOKUP($E69,'Population 18+ (2014)'!$D$11:$H$187,T$10,0)</f>
        <v>269346.46299999999</v>
      </c>
      <c r="U69" s="104">
        <f t="shared" si="4"/>
        <v>1505.4959158680322</v>
      </c>
      <c r="V69" s="102">
        <f>VLOOKUP($E69,'DTOC Backsheet'!$D$196:$Q$372,'DTOC Performance (Quarterly)'!V$10,0)</f>
        <v>3974</v>
      </c>
      <c r="W69" s="103">
        <f>VLOOKUP($E69,'Population 18+ (2014)'!$D$11:$H$187,W$10,0)</f>
        <v>269346.46299999999</v>
      </c>
      <c r="X69" s="104">
        <f t="shared" si="5"/>
        <v>1475.423124453652</v>
      </c>
      <c r="Y69" s="102">
        <f>VLOOKUP($E69,'DTOC Backsheet'!$D$196:$Q$372,'DTOC Performance (Quarterly)'!Y$10,0)</f>
        <v>3875</v>
      </c>
      <c r="Z69" s="103">
        <f>VLOOKUP($E69,'Population 18+ (2014)'!$D$11:$H$187,Z$10,0)</f>
        <v>269346.46299999999</v>
      </c>
      <c r="AA69" s="104">
        <f t="shared" si="6"/>
        <v>1438.6674905027432</v>
      </c>
      <c r="AB69" s="102">
        <f>VLOOKUP($E69,'DTOC Backsheet'!$D$196:$Q$372,'DTOC Performance (Quarterly)'!AB$10,0)</f>
        <v>3758</v>
      </c>
      <c r="AC69" s="103">
        <f>VLOOKUP($E69,'Population 18+ (2014)'!$D$11:$H$187,AC$10,0)</f>
        <v>273812.82900000009</v>
      </c>
      <c r="AD69" s="104">
        <f t="shared" si="7"/>
        <v>1372.470389252652</v>
      </c>
      <c r="AE69" s="102">
        <f>VLOOKUP($E69,'DTOC Backsheet'!$D$9:$Q$185,'DTOC Performance (Quarterly)'!AE$10,0)</f>
        <v>6705</v>
      </c>
      <c r="AF69" s="103">
        <f>VLOOKUP($E69,'Population 18+ (2014)'!$D$11:$H$187,AF$10,0)</f>
        <v>269346.46299999999</v>
      </c>
      <c r="AG69" s="104">
        <f t="shared" si="8"/>
        <v>2489.3588448570049</v>
      </c>
      <c r="AH69" s="102">
        <f>VLOOKUP($E69,'DTOC Backsheet'!$D$9:$Q$185,'DTOC Performance (Quarterly)'!AH$10,0)</f>
        <v>4148</v>
      </c>
      <c r="AI69" s="103">
        <f>VLOOKUP($E69,'Population 18+ (2014)'!$D$11:$H$187,AI$10,0)</f>
        <v>269346.46299999999</v>
      </c>
      <c r="AJ69" s="104">
        <f t="shared" si="9"/>
        <v>1540.023935640098</v>
      </c>
      <c r="AK69" s="102">
        <f>VLOOKUP($E69,'DTOC Backsheet'!$D$9:$Q$185,'DTOC Performance (Quarterly)'!AK$10,0)</f>
        <v>4561</v>
      </c>
      <c r="AL69" s="103">
        <f>VLOOKUP($E69,'Population 18+ (2014)'!$D$11:$H$187,AL$10,0)</f>
        <v>269346.46299999999</v>
      </c>
      <c r="AM69" s="104">
        <f t="shared" si="10"/>
        <v>1693.3580449504548</v>
      </c>
      <c r="AN69" s="102">
        <f>VLOOKUP($E69,'DTOC Backsheet'!$D$9:$Q$185,'DTOC Performance (Quarterly)'!AN$10,0)</f>
        <v>5677</v>
      </c>
      <c r="AO69" s="103">
        <f>VLOOKUP($E69,'Population 18+ (2014)'!$D$11:$H$187,AO$10,0)</f>
        <v>273812.82900000009</v>
      </c>
      <c r="AP69" s="104">
        <f t="shared" si="11"/>
        <v>2073.3141031898103</v>
      </c>
      <c r="AQ69" s="84">
        <f t="shared" si="12"/>
        <v>-759.04608968714479</v>
      </c>
      <c r="AR69" s="85">
        <f t="shared" si="13"/>
        <v>-0.43867565988822138</v>
      </c>
      <c r="AS69" s="105">
        <f t="shared" si="14"/>
        <v>-983.86292898897273</v>
      </c>
      <c r="AT69" s="85">
        <f t="shared" si="15"/>
        <v>-0.65351418002466077</v>
      </c>
      <c r="AU69" s="84">
        <f t="shared" si="16"/>
        <v>664.64365517663555</v>
      </c>
      <c r="AV69" s="85">
        <f t="shared" si="17"/>
        <v>0.30147114147508014</v>
      </c>
      <c r="AW69" s="105">
        <f t="shared" si="18"/>
        <v>-64.600811186445981</v>
      </c>
      <c r="AX69" s="85">
        <f t="shared" si="19"/>
        <v>-4.3784599899345897E-2</v>
      </c>
      <c r="AY69" s="84">
        <f t="shared" si="20"/>
        <v>750.57579603243585</v>
      </c>
      <c r="AZ69" s="85">
        <f t="shared" si="21"/>
        <v>0.30711788651798061</v>
      </c>
      <c r="BA69" s="105">
        <f t="shared" si="22"/>
        <v>-254.69055444771152</v>
      </c>
      <c r="BB69" s="85">
        <f t="shared" si="23"/>
        <v>-0.17703225806451617</v>
      </c>
      <c r="BC69" s="84">
        <f t="shared" si="24"/>
        <v>271.99235810201662</v>
      </c>
      <c r="BD69" s="85">
        <f t="shared" si="25"/>
        <v>0.11597305622575205</v>
      </c>
      <c r="BE69" s="105">
        <f t="shared" si="26"/>
        <v>-700.84371393715833</v>
      </c>
      <c r="BF69" s="85">
        <f t="shared" si="27"/>
        <v>-0.51064395955295405</v>
      </c>
    </row>
    <row r="70" spans="2:58" s="40" customFormat="1" ht="16.5" customHeight="1">
      <c r="B70" s="63" t="s">
        <v>24</v>
      </c>
      <c r="C70" s="64" t="s">
        <v>40</v>
      </c>
      <c r="D70" s="66" t="s">
        <v>70</v>
      </c>
      <c r="E70" s="78" t="s">
        <v>129</v>
      </c>
      <c r="F70" s="79" t="s">
        <v>130</v>
      </c>
      <c r="G70" s="102">
        <f>VLOOKUP($E70,'DTOC Backsheet'!$D$9:$Q$185,'DTOC Performance (Quarterly)'!G$10,0)</f>
        <v>1119</v>
      </c>
      <c r="H70" s="103">
        <f>VLOOKUP($E70,'Population 18+ (2014)'!$D$11:$H$187,H$10,0)</f>
        <v>283690</v>
      </c>
      <c r="I70" s="104">
        <f t="shared" si="0"/>
        <v>394.44464027635803</v>
      </c>
      <c r="J70" s="102">
        <f>VLOOKUP($E70,'DTOC Backsheet'!$D$9:$Q$185,'DTOC Performance (Quarterly)'!J$10,0)</f>
        <v>1346</v>
      </c>
      <c r="K70" s="103">
        <f>VLOOKUP($E70,'Population 18+ (2014)'!$D$11:$H$187,K$10,0)</f>
        <v>283690</v>
      </c>
      <c r="L70" s="104">
        <f t="shared" si="1"/>
        <v>474.46156015368888</v>
      </c>
      <c r="M70" s="102">
        <f>VLOOKUP($E70,'DTOC Backsheet'!$D$9:$Q$185,'DTOC Performance (Quarterly)'!M$10,0)</f>
        <v>1004</v>
      </c>
      <c r="N70" s="103">
        <f>VLOOKUP($E70,'Population 18+ (2014)'!$D$11:$H$187,N$10,0)</f>
        <v>283690</v>
      </c>
      <c r="O70" s="104">
        <f t="shared" si="2"/>
        <v>353.90743417110224</v>
      </c>
      <c r="P70" s="102">
        <f>VLOOKUP($E70,'DTOC Backsheet'!$D$9:$Q$185,'DTOC Performance (Quarterly)'!P$10,0)</f>
        <v>1075</v>
      </c>
      <c r="Q70" s="103">
        <f>VLOOKUP($E70,'Population 18+ (2014)'!$D$11:$H$187,Q$10,0)</f>
        <v>287551.44400000008</v>
      </c>
      <c r="R70" s="104">
        <f t="shared" si="3"/>
        <v>373.84614907376357</v>
      </c>
      <c r="S70" s="102">
        <f>VLOOKUP($E70,'DTOC Backsheet'!$D$196:$Q$372,'DTOC Performance (Quarterly)'!S$10,0)</f>
        <v>1359</v>
      </c>
      <c r="T70" s="103">
        <f>VLOOKUP($E70,'Population 18+ (2014)'!$D$11:$H$187,T$10,0)</f>
        <v>287551.44400000008</v>
      </c>
      <c r="U70" s="104">
        <f t="shared" si="4"/>
        <v>472.61108520115778</v>
      </c>
      <c r="V70" s="102">
        <f>VLOOKUP($E70,'DTOC Backsheet'!$D$196:$Q$372,'DTOC Performance (Quarterly)'!V$10,0)</f>
        <v>969</v>
      </c>
      <c r="W70" s="103">
        <f>VLOOKUP($E70,'Population 18+ (2014)'!$D$11:$H$187,W$10,0)</f>
        <v>287551.44400000008</v>
      </c>
      <c r="X70" s="104">
        <f t="shared" si="5"/>
        <v>336.98317995579242</v>
      </c>
      <c r="Y70" s="102">
        <f>VLOOKUP($E70,'DTOC Backsheet'!$D$196:$Q$372,'DTOC Performance (Quarterly)'!Y$10,0)</f>
        <v>1430</v>
      </c>
      <c r="Z70" s="103">
        <f>VLOOKUP($E70,'Population 18+ (2014)'!$D$11:$H$187,Z$10,0)</f>
        <v>287551.44400000008</v>
      </c>
      <c r="AA70" s="104">
        <f t="shared" si="6"/>
        <v>497.30231923300641</v>
      </c>
      <c r="AB70" s="102">
        <f>VLOOKUP($E70,'DTOC Backsheet'!$D$196:$Q$372,'DTOC Performance (Quarterly)'!AB$10,0)</f>
        <v>1329.9999999999998</v>
      </c>
      <c r="AC70" s="103">
        <f>VLOOKUP($E70,'Population 18+ (2014)'!$D$11:$H$187,AC$10,0)</f>
        <v>290948.88000000006</v>
      </c>
      <c r="AD70" s="104">
        <f t="shared" si="7"/>
        <v>457.12497673130736</v>
      </c>
      <c r="AE70" s="102">
        <f>VLOOKUP($E70,'DTOC Backsheet'!$D$9:$Q$185,'DTOC Performance (Quarterly)'!AE$10,0)</f>
        <v>1418</v>
      </c>
      <c r="AF70" s="103">
        <f>VLOOKUP($E70,'Population 18+ (2014)'!$D$11:$H$187,AF$10,0)</f>
        <v>287551.44400000008</v>
      </c>
      <c r="AG70" s="104">
        <f t="shared" si="8"/>
        <v>493.12915291776437</v>
      </c>
      <c r="AH70" s="102">
        <f>VLOOKUP($E70,'DTOC Backsheet'!$D$9:$Q$185,'DTOC Performance (Quarterly)'!AH$10,0)</f>
        <v>1255</v>
      </c>
      <c r="AI70" s="103">
        <f>VLOOKUP($E70,'Population 18+ (2014)'!$D$11:$H$187,AI$10,0)</f>
        <v>287551.44400000008</v>
      </c>
      <c r="AJ70" s="104">
        <f t="shared" si="9"/>
        <v>436.44364380239375</v>
      </c>
      <c r="AK70" s="102">
        <f>VLOOKUP($E70,'DTOC Backsheet'!$D$9:$Q$185,'DTOC Performance (Quarterly)'!AK$10,0)</f>
        <v>1632</v>
      </c>
      <c r="AL70" s="103">
        <f>VLOOKUP($E70,'Population 18+ (2014)'!$D$11:$H$187,AL$10,0)</f>
        <v>287551.44400000008</v>
      </c>
      <c r="AM70" s="104">
        <f t="shared" si="10"/>
        <v>567.55061887291356</v>
      </c>
      <c r="AN70" s="102">
        <f>VLOOKUP($E70,'DTOC Backsheet'!$D$9:$Q$185,'DTOC Performance (Quarterly)'!AN$10,0)</f>
        <v>1463</v>
      </c>
      <c r="AO70" s="103">
        <f>VLOOKUP($E70,'Population 18+ (2014)'!$D$11:$H$187,AO$10,0)</f>
        <v>290948.88000000006</v>
      </c>
      <c r="AP70" s="104">
        <f t="shared" si="11"/>
        <v>502.83747440443818</v>
      </c>
      <c r="AQ70" s="84">
        <f t="shared" si="12"/>
        <v>-98.684512641406343</v>
      </c>
      <c r="AR70" s="85">
        <f t="shared" si="13"/>
        <v>-0.25018596417551886</v>
      </c>
      <c r="AS70" s="105">
        <f t="shared" si="14"/>
        <v>-20.518067716606595</v>
      </c>
      <c r="AT70" s="85">
        <f t="shared" si="15"/>
        <v>-4.3414275202354753E-2</v>
      </c>
      <c r="AU70" s="84">
        <f t="shared" si="16"/>
        <v>38.017916351295128</v>
      </c>
      <c r="AV70" s="85">
        <f t="shared" si="17"/>
        <v>8.0128548957644236E-2</v>
      </c>
      <c r="AW70" s="105">
        <f t="shared" si="18"/>
        <v>-99.460463846601328</v>
      </c>
      <c r="AX70" s="85">
        <f t="shared" si="19"/>
        <v>-0.29514963880288975</v>
      </c>
      <c r="AY70" s="84">
        <f t="shared" si="20"/>
        <v>-213.64318470181132</v>
      </c>
      <c r="AZ70" s="85">
        <f t="shared" si="21"/>
        <v>-0.60366967199259813</v>
      </c>
      <c r="BA70" s="105">
        <f t="shared" si="22"/>
        <v>-70.248299639907145</v>
      </c>
      <c r="BB70" s="85">
        <f t="shared" si="23"/>
        <v>-0.14125874125874116</v>
      </c>
      <c r="BC70" s="84">
        <f t="shared" si="24"/>
        <v>-128.99132533067461</v>
      </c>
      <c r="BD70" s="85">
        <f t="shared" si="25"/>
        <v>-0.34503852895171416</v>
      </c>
      <c r="BE70" s="105">
        <f t="shared" si="26"/>
        <v>-45.712497673130827</v>
      </c>
      <c r="BF70" s="85">
        <f t="shared" si="27"/>
        <v>-0.1000000000000002</v>
      </c>
    </row>
    <row r="71" spans="2:58" s="40" customFormat="1" ht="16.5" customHeight="1">
      <c r="B71" s="63" t="s">
        <v>20</v>
      </c>
      <c r="C71" s="64" t="s">
        <v>30</v>
      </c>
      <c r="D71" s="66" t="s">
        <v>50</v>
      </c>
      <c r="E71" s="78" t="s">
        <v>131</v>
      </c>
      <c r="F71" s="79" t="s">
        <v>132</v>
      </c>
      <c r="G71" s="102">
        <f>VLOOKUP($E71,'DTOC Backsheet'!$D$9:$Q$185,'DTOC Performance (Quarterly)'!G$10,0)</f>
        <v>3095</v>
      </c>
      <c r="H71" s="103">
        <f>VLOOKUP($E71,'Population 18+ (2014)'!$D$11:$H$187,H$10,0)</f>
        <v>404581</v>
      </c>
      <c r="I71" s="104">
        <f t="shared" si="0"/>
        <v>764.98896389103788</v>
      </c>
      <c r="J71" s="102">
        <f>VLOOKUP($E71,'DTOC Backsheet'!$D$9:$Q$185,'DTOC Performance (Quarterly)'!J$10,0)</f>
        <v>3356</v>
      </c>
      <c r="K71" s="103">
        <f>VLOOKUP($E71,'Population 18+ (2014)'!$D$11:$H$187,K$10,0)</f>
        <v>404581</v>
      </c>
      <c r="L71" s="104">
        <f t="shared" si="1"/>
        <v>829.50014953742277</v>
      </c>
      <c r="M71" s="102">
        <f>VLOOKUP($E71,'DTOC Backsheet'!$D$9:$Q$185,'DTOC Performance (Quarterly)'!M$10,0)</f>
        <v>3690</v>
      </c>
      <c r="N71" s="103">
        <f>VLOOKUP($E71,'Population 18+ (2014)'!$D$11:$H$187,N$10,0)</f>
        <v>404581</v>
      </c>
      <c r="O71" s="104">
        <f t="shared" si="2"/>
        <v>912.05469362130202</v>
      </c>
      <c r="P71" s="102">
        <f>VLOOKUP($E71,'DTOC Backsheet'!$D$9:$Q$185,'DTOC Performance (Quarterly)'!P$10,0)</f>
        <v>3365</v>
      </c>
      <c r="Q71" s="103">
        <f>VLOOKUP($E71,'Population 18+ (2014)'!$D$11:$H$187,Q$10,0)</f>
        <v>404603.39099999995</v>
      </c>
      <c r="R71" s="104">
        <f t="shared" si="3"/>
        <v>831.67864502648229</v>
      </c>
      <c r="S71" s="102">
        <f>VLOOKUP($E71,'DTOC Backsheet'!$D$196:$Q$372,'DTOC Performance (Quarterly)'!S$10,0)</f>
        <v>5385</v>
      </c>
      <c r="T71" s="103">
        <f>VLOOKUP($E71,'Population 18+ (2014)'!$D$11:$H$187,T$10,0)</f>
        <v>404603.39099999995</v>
      </c>
      <c r="U71" s="104">
        <f t="shared" si="4"/>
        <v>1330.9329876575357</v>
      </c>
      <c r="V71" s="102">
        <f>VLOOKUP($E71,'DTOC Backsheet'!$D$196:$Q$372,'DTOC Performance (Quarterly)'!V$10,0)</f>
        <v>5425</v>
      </c>
      <c r="W71" s="103">
        <f>VLOOKUP($E71,'Population 18+ (2014)'!$D$11:$H$187,W$10,0)</f>
        <v>404603.39099999995</v>
      </c>
      <c r="X71" s="104">
        <f t="shared" si="5"/>
        <v>1340.8192122640912</v>
      </c>
      <c r="Y71" s="102">
        <f>VLOOKUP($E71,'DTOC Backsheet'!$D$196:$Q$372,'DTOC Performance (Quarterly)'!Y$10,0)</f>
        <v>5197</v>
      </c>
      <c r="Z71" s="103">
        <f>VLOOKUP($E71,'Population 18+ (2014)'!$D$11:$H$187,Z$10,0)</f>
        <v>404603.39099999995</v>
      </c>
      <c r="AA71" s="104">
        <f t="shared" si="6"/>
        <v>1284.4677320067246</v>
      </c>
      <c r="AB71" s="102">
        <f>VLOOKUP($E71,'DTOC Backsheet'!$D$196:$Q$372,'DTOC Performance (Quarterly)'!AB$10,0)</f>
        <v>5120</v>
      </c>
      <c r="AC71" s="103">
        <f>VLOOKUP($E71,'Population 18+ (2014)'!$D$11:$H$187,AC$10,0)</f>
        <v>404626.54900000006</v>
      </c>
      <c r="AD71" s="104">
        <f t="shared" si="7"/>
        <v>1265.3643248703386</v>
      </c>
      <c r="AE71" s="102">
        <f>VLOOKUP($E71,'DTOC Backsheet'!$D$9:$Q$185,'DTOC Performance (Quarterly)'!AE$10,0)</f>
        <v>4209</v>
      </c>
      <c r="AF71" s="103">
        <f>VLOOKUP($E71,'Population 18+ (2014)'!$D$11:$H$187,AF$10,0)</f>
        <v>404603.39099999995</v>
      </c>
      <c r="AG71" s="104">
        <f t="shared" si="8"/>
        <v>1040.2779842248035</v>
      </c>
      <c r="AH71" s="102">
        <f>VLOOKUP($E71,'DTOC Backsheet'!$D$9:$Q$185,'DTOC Performance (Quarterly)'!AH$10,0)</f>
        <v>6348</v>
      </c>
      <c r="AI71" s="103">
        <f>VLOOKUP($E71,'Population 18+ (2014)'!$D$11:$H$187,AI$10,0)</f>
        <v>404603.39099999995</v>
      </c>
      <c r="AJ71" s="104">
        <f t="shared" si="9"/>
        <v>1568.9438450603595</v>
      </c>
      <c r="AK71" s="102">
        <f>VLOOKUP($E71,'DTOC Backsheet'!$D$9:$Q$185,'DTOC Performance (Quarterly)'!AK$10,0)</f>
        <v>9948</v>
      </c>
      <c r="AL71" s="103">
        <f>VLOOKUP($E71,'Population 18+ (2014)'!$D$11:$H$187,AL$10,0)</f>
        <v>404603.39099999995</v>
      </c>
      <c r="AM71" s="104">
        <f t="shared" si="10"/>
        <v>2458.7040596503557</v>
      </c>
      <c r="AN71" s="102">
        <f>VLOOKUP($E71,'DTOC Backsheet'!$D$9:$Q$185,'DTOC Performance (Quarterly)'!AN$10,0)</f>
        <v>11074</v>
      </c>
      <c r="AO71" s="103">
        <f>VLOOKUP($E71,'Population 18+ (2014)'!$D$11:$H$187,AO$10,0)</f>
        <v>404626.54900000006</v>
      </c>
      <c r="AP71" s="104">
        <f t="shared" si="11"/>
        <v>2736.8446354715097</v>
      </c>
      <c r="AQ71" s="84">
        <f t="shared" si="12"/>
        <v>-275.28902033376562</v>
      </c>
      <c r="AR71" s="85">
        <f t="shared" si="13"/>
        <v>-0.35986011998596196</v>
      </c>
      <c r="AS71" s="105">
        <f t="shared" si="14"/>
        <v>290.6550034327322</v>
      </c>
      <c r="AT71" s="85">
        <f t="shared" si="15"/>
        <v>0.21838440111420626</v>
      </c>
      <c r="AU71" s="84">
        <f t="shared" si="16"/>
        <v>-739.44369552293676</v>
      </c>
      <c r="AV71" s="85">
        <f t="shared" si="17"/>
        <v>-0.89143286584733383</v>
      </c>
      <c r="AW71" s="105">
        <f t="shared" si="18"/>
        <v>-228.12463279626832</v>
      </c>
      <c r="AX71" s="85">
        <f t="shared" si="19"/>
        <v>-0.17013824884792619</v>
      </c>
      <c r="AY71" s="84">
        <f t="shared" si="20"/>
        <v>-1546.6493660290537</v>
      </c>
      <c r="AZ71" s="85">
        <f t="shared" si="21"/>
        <v>-1.6957857646542021</v>
      </c>
      <c r="BA71" s="105">
        <f t="shared" si="22"/>
        <v>-1174.2363276436311</v>
      </c>
      <c r="BB71" s="85">
        <f t="shared" si="23"/>
        <v>-0.91418125841831854</v>
      </c>
      <c r="BC71" s="84">
        <f t="shared" si="24"/>
        <v>-1905.1659904450275</v>
      </c>
      <c r="BD71" s="85">
        <f t="shared" si="25"/>
        <v>-2.2907477567665131</v>
      </c>
      <c r="BE71" s="105">
        <f t="shared" si="26"/>
        <v>-1471.4803106011711</v>
      </c>
      <c r="BF71" s="85">
        <f t="shared" si="27"/>
        <v>-1.162890625</v>
      </c>
    </row>
    <row r="72" spans="2:58" s="40" customFormat="1" ht="16.5" customHeight="1">
      <c r="B72" s="63" t="s">
        <v>20</v>
      </c>
      <c r="C72" s="64" t="s">
        <v>28</v>
      </c>
      <c r="D72" s="66" t="s">
        <v>50</v>
      </c>
      <c r="E72" s="78" t="s">
        <v>133</v>
      </c>
      <c r="F72" s="79" t="s">
        <v>134</v>
      </c>
      <c r="G72" s="102">
        <f>VLOOKUP($E72,'DTOC Backsheet'!$D$9:$Q$185,'DTOC Performance (Quarterly)'!G$10,0)</f>
        <v>1184</v>
      </c>
      <c r="H72" s="103">
        <f>VLOOKUP($E72,'Population 18+ (2014)'!$D$11:$H$187,H$10,0)</f>
        <v>82667</v>
      </c>
      <c r="I72" s="104">
        <f t="shared" si="0"/>
        <v>1432.2522893052851</v>
      </c>
      <c r="J72" s="102">
        <f>VLOOKUP($E72,'DTOC Backsheet'!$D$9:$Q$185,'DTOC Performance (Quarterly)'!J$10,0)</f>
        <v>1097</v>
      </c>
      <c r="K72" s="103">
        <f>VLOOKUP($E72,'Population 18+ (2014)'!$D$11:$H$187,K$10,0)</f>
        <v>82667</v>
      </c>
      <c r="L72" s="104">
        <f t="shared" si="1"/>
        <v>1327.010778182346</v>
      </c>
      <c r="M72" s="102">
        <f>VLOOKUP($E72,'DTOC Backsheet'!$D$9:$Q$185,'DTOC Performance (Quarterly)'!M$10,0)</f>
        <v>1221</v>
      </c>
      <c r="N72" s="103">
        <f>VLOOKUP($E72,'Population 18+ (2014)'!$D$11:$H$187,N$10,0)</f>
        <v>82667</v>
      </c>
      <c r="O72" s="104">
        <f t="shared" si="2"/>
        <v>1477.0101733460754</v>
      </c>
      <c r="P72" s="102">
        <f>VLOOKUP($E72,'DTOC Backsheet'!$D$9:$Q$185,'DTOC Performance (Quarterly)'!P$10,0)</f>
        <v>874</v>
      </c>
      <c r="Q72" s="103">
        <f>VLOOKUP($E72,'Population 18+ (2014)'!$D$11:$H$187,Q$10,0)</f>
        <v>82807.782999999967</v>
      </c>
      <c r="R72" s="104">
        <f t="shared" si="3"/>
        <v>1055.4563452085179</v>
      </c>
      <c r="S72" s="102">
        <f>VLOOKUP($E72,'DTOC Backsheet'!$D$196:$Q$372,'DTOC Performance (Quarterly)'!S$10,0)</f>
        <v>898</v>
      </c>
      <c r="T72" s="103">
        <f>VLOOKUP($E72,'Population 18+ (2014)'!$D$11:$H$187,T$10,0)</f>
        <v>82807.782999999967</v>
      </c>
      <c r="U72" s="104">
        <f t="shared" si="4"/>
        <v>1084.4391281433057</v>
      </c>
      <c r="V72" s="102">
        <f>VLOOKUP($E72,'DTOC Backsheet'!$D$196:$Q$372,'DTOC Performance (Quarterly)'!V$10,0)</f>
        <v>1149</v>
      </c>
      <c r="W72" s="103">
        <f>VLOOKUP($E72,'Population 18+ (2014)'!$D$11:$H$187,W$10,0)</f>
        <v>82807.782999999967</v>
      </c>
      <c r="X72" s="104">
        <f t="shared" si="5"/>
        <v>1387.55073300296</v>
      </c>
      <c r="Y72" s="102">
        <f>VLOOKUP($E72,'DTOC Backsheet'!$D$196:$Q$372,'DTOC Performance (Quarterly)'!Y$10,0)</f>
        <v>1023</v>
      </c>
      <c r="Z72" s="103">
        <f>VLOOKUP($E72,'Population 18+ (2014)'!$D$11:$H$187,Z$10,0)</f>
        <v>82807.782999999967</v>
      </c>
      <c r="AA72" s="104">
        <f t="shared" si="6"/>
        <v>1235.3911225953245</v>
      </c>
      <c r="AB72" s="102">
        <f>VLOOKUP($E72,'DTOC Backsheet'!$D$196:$Q$372,'DTOC Performance (Quarterly)'!AB$10,0)</f>
        <v>898</v>
      </c>
      <c r="AC72" s="103">
        <f>VLOOKUP($E72,'Population 18+ (2014)'!$D$11:$H$187,AC$10,0)</f>
        <v>83005.735000000015</v>
      </c>
      <c r="AD72" s="104">
        <f t="shared" si="7"/>
        <v>1081.852958714238</v>
      </c>
      <c r="AE72" s="102">
        <f>VLOOKUP($E72,'DTOC Backsheet'!$D$9:$Q$185,'DTOC Performance (Quarterly)'!AE$10,0)</f>
        <v>382</v>
      </c>
      <c r="AF72" s="103">
        <f>VLOOKUP($E72,'Population 18+ (2014)'!$D$11:$H$187,AF$10,0)</f>
        <v>82807.782999999967</v>
      </c>
      <c r="AG72" s="104">
        <f t="shared" si="8"/>
        <v>461.30929504537056</v>
      </c>
      <c r="AH72" s="102">
        <f>VLOOKUP($E72,'DTOC Backsheet'!$D$9:$Q$185,'DTOC Performance (Quarterly)'!AH$10,0)</f>
        <v>294</v>
      </c>
      <c r="AI72" s="103">
        <f>VLOOKUP($E72,'Population 18+ (2014)'!$D$11:$H$187,AI$10,0)</f>
        <v>82807.782999999967</v>
      </c>
      <c r="AJ72" s="104">
        <f t="shared" si="9"/>
        <v>355.03909095114898</v>
      </c>
      <c r="AK72" s="102">
        <f>VLOOKUP($E72,'DTOC Backsheet'!$D$9:$Q$185,'DTOC Performance (Quarterly)'!AK$10,0)</f>
        <v>642</v>
      </c>
      <c r="AL72" s="103">
        <f>VLOOKUP($E72,'Population 18+ (2014)'!$D$11:$H$187,AL$10,0)</f>
        <v>82807.782999999967</v>
      </c>
      <c r="AM72" s="104">
        <f t="shared" si="10"/>
        <v>775.28944350557026</v>
      </c>
      <c r="AN72" s="102">
        <f>VLOOKUP($E72,'DTOC Backsheet'!$D$9:$Q$185,'DTOC Performance (Quarterly)'!AN$10,0)</f>
        <v>499</v>
      </c>
      <c r="AO72" s="103">
        <f>VLOOKUP($E72,'Population 18+ (2014)'!$D$11:$H$187,AO$10,0)</f>
        <v>83005.735000000015</v>
      </c>
      <c r="AP72" s="104">
        <f t="shared" si="11"/>
        <v>601.16328106726598</v>
      </c>
      <c r="AQ72" s="84">
        <f t="shared" si="12"/>
        <v>970.94299425991449</v>
      </c>
      <c r="AR72" s="85">
        <f t="shared" si="13"/>
        <v>0.67791338265611778</v>
      </c>
      <c r="AS72" s="105">
        <f t="shared" si="14"/>
        <v>623.12983309793503</v>
      </c>
      <c r="AT72" s="85">
        <f t="shared" si="15"/>
        <v>0.57461024498886404</v>
      </c>
      <c r="AU72" s="84">
        <f t="shared" si="16"/>
        <v>971.97168723119705</v>
      </c>
      <c r="AV72" s="85">
        <f t="shared" si="17"/>
        <v>0.73245199150721396</v>
      </c>
      <c r="AW72" s="105">
        <f t="shared" si="18"/>
        <v>1032.5116420518111</v>
      </c>
      <c r="AX72" s="85">
        <f t="shared" si="19"/>
        <v>0.74412532637075735</v>
      </c>
      <c r="AY72" s="84">
        <f t="shared" si="20"/>
        <v>701.7207298405051</v>
      </c>
      <c r="AZ72" s="85">
        <f t="shared" si="21"/>
        <v>0.47509539372420173</v>
      </c>
      <c r="BA72" s="105">
        <f t="shared" si="22"/>
        <v>460.10167908975427</v>
      </c>
      <c r="BB72" s="85">
        <f t="shared" si="23"/>
        <v>0.37243401759530792</v>
      </c>
      <c r="BC72" s="84">
        <f t="shared" si="24"/>
        <v>454.29306414125188</v>
      </c>
      <c r="BD72" s="85">
        <f t="shared" si="25"/>
        <v>0.43042335782395713</v>
      </c>
      <c r="BE72" s="105">
        <f t="shared" si="26"/>
        <v>480.68967764697197</v>
      </c>
      <c r="BF72" s="85">
        <f t="shared" si="27"/>
        <v>0.44432071269487738</v>
      </c>
    </row>
    <row r="73" spans="2:58" s="40" customFormat="1" ht="16.5" customHeight="1">
      <c r="B73" s="63" t="s">
        <v>22</v>
      </c>
      <c r="C73" s="64" t="s">
        <v>34</v>
      </c>
      <c r="D73" s="66" t="s">
        <v>54</v>
      </c>
      <c r="E73" s="78" t="s">
        <v>135</v>
      </c>
      <c r="F73" s="79" t="s">
        <v>136</v>
      </c>
      <c r="G73" s="102">
        <f>VLOOKUP($E73,'DTOC Backsheet'!$D$9:$Q$185,'DTOC Performance (Quarterly)'!G$10,0)</f>
        <v>863</v>
      </c>
      <c r="H73" s="103">
        <f>VLOOKUP($E73,'Population 18+ (2014)'!$D$11:$H$187,H$10,0)</f>
        <v>194113</v>
      </c>
      <c r="I73" s="104">
        <f t="shared" si="0"/>
        <v>444.58640070474416</v>
      </c>
      <c r="J73" s="102">
        <f>VLOOKUP($E73,'DTOC Backsheet'!$D$9:$Q$185,'DTOC Performance (Quarterly)'!J$10,0)</f>
        <v>1234</v>
      </c>
      <c r="K73" s="103">
        <f>VLOOKUP($E73,'Population 18+ (2014)'!$D$11:$H$187,K$10,0)</f>
        <v>194113</v>
      </c>
      <c r="L73" s="104">
        <f t="shared" si="1"/>
        <v>635.71218826147651</v>
      </c>
      <c r="M73" s="102">
        <f>VLOOKUP($E73,'DTOC Backsheet'!$D$9:$Q$185,'DTOC Performance (Quarterly)'!M$10,0)</f>
        <v>1238</v>
      </c>
      <c r="N73" s="103">
        <f>VLOOKUP($E73,'Population 18+ (2014)'!$D$11:$H$187,N$10,0)</f>
        <v>194113</v>
      </c>
      <c r="O73" s="104">
        <f t="shared" si="2"/>
        <v>637.77284365292383</v>
      </c>
      <c r="P73" s="102">
        <f>VLOOKUP($E73,'DTOC Backsheet'!$D$9:$Q$185,'DTOC Performance (Quarterly)'!P$10,0)</f>
        <v>1406</v>
      </c>
      <c r="Q73" s="103">
        <f>VLOOKUP($E73,'Population 18+ (2014)'!$D$11:$H$187,Q$10,0)</f>
        <v>196024.94899999996</v>
      </c>
      <c r="R73" s="104">
        <f t="shared" si="3"/>
        <v>717.25563871974282</v>
      </c>
      <c r="S73" s="102">
        <f>VLOOKUP($E73,'DTOC Backsheet'!$D$196:$Q$372,'DTOC Performance (Quarterly)'!S$10,0)</f>
        <v>1092.4932346723044</v>
      </c>
      <c r="T73" s="103">
        <f>VLOOKUP($E73,'Population 18+ (2014)'!$D$11:$H$187,T$10,0)</f>
        <v>196024.94899999996</v>
      </c>
      <c r="U73" s="104">
        <f t="shared" si="4"/>
        <v>557.32356531428286</v>
      </c>
      <c r="V73" s="102">
        <f>VLOOKUP($E73,'DTOC Backsheet'!$D$196:$Q$372,'DTOC Performance (Quarterly)'!V$10,0)</f>
        <v>1086.9632135306556</v>
      </c>
      <c r="W73" s="103">
        <f>VLOOKUP($E73,'Population 18+ (2014)'!$D$11:$H$187,W$10,0)</f>
        <v>196024.94899999996</v>
      </c>
      <c r="X73" s="104">
        <f t="shared" si="5"/>
        <v>554.502485053908</v>
      </c>
      <c r="Y73" s="102">
        <f>VLOOKUP($E73,'DTOC Backsheet'!$D$196:$Q$372,'DTOC Performance (Quarterly)'!Y$10,0)</f>
        <v>1081.4331923890065</v>
      </c>
      <c r="Z73" s="103">
        <f>VLOOKUP($E73,'Population 18+ (2014)'!$D$11:$H$187,Z$10,0)</f>
        <v>196024.94899999996</v>
      </c>
      <c r="AA73" s="104">
        <f t="shared" si="6"/>
        <v>551.68140479353303</v>
      </c>
      <c r="AB73" s="102">
        <f>VLOOKUP($E73,'DTOC Backsheet'!$D$196:$Q$372,'DTOC Performance (Quarterly)'!AB$10,0)</f>
        <v>1075.9031712473575</v>
      </c>
      <c r="AC73" s="103">
        <f>VLOOKUP($E73,'Population 18+ (2014)'!$D$11:$H$187,AC$10,0)</f>
        <v>197624.147</v>
      </c>
      <c r="AD73" s="104">
        <f t="shared" si="7"/>
        <v>544.4188817914835</v>
      </c>
      <c r="AE73" s="102">
        <f>VLOOKUP($E73,'DTOC Backsheet'!$D$9:$Q$185,'DTOC Performance (Quarterly)'!AE$10,0)</f>
        <v>1322</v>
      </c>
      <c r="AF73" s="103">
        <f>VLOOKUP($E73,'Population 18+ (2014)'!$D$11:$H$187,AF$10,0)</f>
        <v>196024.94899999996</v>
      </c>
      <c r="AG73" s="104">
        <f t="shared" si="8"/>
        <v>674.40395048897585</v>
      </c>
      <c r="AH73" s="102">
        <f>VLOOKUP($E73,'DTOC Backsheet'!$D$9:$Q$185,'DTOC Performance (Quarterly)'!AH$10,0)</f>
        <v>1559</v>
      </c>
      <c r="AI73" s="103">
        <f>VLOOKUP($E73,'Population 18+ (2014)'!$D$11:$H$187,AI$10,0)</f>
        <v>196024.94899999996</v>
      </c>
      <c r="AJ73" s="104">
        <f t="shared" si="9"/>
        <v>795.30692799721135</v>
      </c>
      <c r="AK73" s="102">
        <f>VLOOKUP($E73,'DTOC Backsheet'!$D$9:$Q$185,'DTOC Performance (Quarterly)'!AK$10,0)</f>
        <v>2642</v>
      </c>
      <c r="AL73" s="103">
        <f>VLOOKUP($E73,'Population 18+ (2014)'!$D$11:$H$187,AL$10,0)</f>
        <v>196024.94899999996</v>
      </c>
      <c r="AM73" s="104">
        <f t="shared" si="10"/>
        <v>1347.7876226867431</v>
      </c>
      <c r="AN73" s="102">
        <f>VLOOKUP($E73,'DTOC Backsheet'!$D$9:$Q$185,'DTOC Performance (Quarterly)'!AN$10,0)</f>
        <v>1299</v>
      </c>
      <c r="AO73" s="103">
        <f>VLOOKUP($E73,'Population 18+ (2014)'!$D$11:$H$187,AO$10,0)</f>
        <v>197624.147</v>
      </c>
      <c r="AP73" s="104">
        <f t="shared" si="11"/>
        <v>657.30833995705996</v>
      </c>
      <c r="AQ73" s="84">
        <f t="shared" si="12"/>
        <v>-229.81754978423169</v>
      </c>
      <c r="AR73" s="85">
        <f t="shared" si="13"/>
        <v>-0.51692438054770062</v>
      </c>
      <c r="AS73" s="105">
        <f t="shared" si="14"/>
        <v>-117.08038517469299</v>
      </c>
      <c r="AT73" s="85">
        <f t="shared" si="15"/>
        <v>-0.21007614330585439</v>
      </c>
      <c r="AU73" s="84">
        <f t="shared" si="16"/>
        <v>-159.59473973573483</v>
      </c>
      <c r="AV73" s="85">
        <f t="shared" si="17"/>
        <v>-0.25104873350342544</v>
      </c>
      <c r="AW73" s="105">
        <f t="shared" si="18"/>
        <v>-240.80444294330334</v>
      </c>
      <c r="AX73" s="85">
        <f t="shared" si="19"/>
        <v>-0.43427116998383269</v>
      </c>
      <c r="AY73" s="84">
        <f t="shared" si="20"/>
        <v>-710.01477903381931</v>
      </c>
      <c r="AZ73" s="85">
        <f t="shared" si="21"/>
        <v>-1.1132722035750546</v>
      </c>
      <c r="BA73" s="105">
        <f t="shared" si="22"/>
        <v>-796.1062178932101</v>
      </c>
      <c r="BB73" s="85">
        <f t="shared" si="23"/>
        <v>-1.4430542899867236</v>
      </c>
      <c r="BC73" s="84">
        <f t="shared" si="24"/>
        <v>59.947298762682863</v>
      </c>
      <c r="BD73" s="85">
        <f t="shared" si="25"/>
        <v>8.3578706846676176E-2</v>
      </c>
      <c r="BE73" s="105">
        <f t="shared" si="26"/>
        <v>-112.88945816557646</v>
      </c>
      <c r="BF73" s="85">
        <f t="shared" si="27"/>
        <v>-0.20735772020635751</v>
      </c>
    </row>
    <row r="74" spans="2:58" s="40" customFormat="1" ht="16.5" customHeight="1">
      <c r="B74" s="63" t="s">
        <v>22</v>
      </c>
      <c r="C74" s="64" t="s">
        <v>34</v>
      </c>
      <c r="D74" s="66" t="s">
        <v>54</v>
      </c>
      <c r="E74" s="78" t="s">
        <v>137</v>
      </c>
      <c r="F74" s="79" t="s">
        <v>138</v>
      </c>
      <c r="G74" s="102">
        <f>VLOOKUP($E74,'DTOC Backsheet'!$D$9:$Q$185,'DTOC Performance (Quarterly)'!G$10,0)</f>
        <v>5372</v>
      </c>
      <c r="H74" s="103">
        <f>VLOOKUP($E74,'Population 18+ (2014)'!$D$11:$H$187,H$10,0)</f>
        <v>625782</v>
      </c>
      <c r="I74" s="104">
        <f t="shared" si="0"/>
        <v>858.44591247431208</v>
      </c>
      <c r="J74" s="102">
        <f>VLOOKUP($E74,'DTOC Backsheet'!$D$9:$Q$185,'DTOC Performance (Quarterly)'!J$10,0)</f>
        <v>4400</v>
      </c>
      <c r="K74" s="103">
        <f>VLOOKUP($E74,'Population 18+ (2014)'!$D$11:$H$187,K$10,0)</f>
        <v>625782</v>
      </c>
      <c r="L74" s="104">
        <f t="shared" si="1"/>
        <v>703.12025593577312</v>
      </c>
      <c r="M74" s="102">
        <f>VLOOKUP($E74,'DTOC Backsheet'!$D$9:$Q$185,'DTOC Performance (Quarterly)'!M$10,0)</f>
        <v>3987</v>
      </c>
      <c r="N74" s="103">
        <f>VLOOKUP($E74,'Population 18+ (2014)'!$D$11:$H$187,N$10,0)</f>
        <v>625782</v>
      </c>
      <c r="O74" s="104">
        <f t="shared" si="2"/>
        <v>637.12283191271081</v>
      </c>
      <c r="P74" s="102">
        <f>VLOOKUP($E74,'DTOC Backsheet'!$D$9:$Q$185,'DTOC Performance (Quarterly)'!P$10,0)</f>
        <v>3782</v>
      </c>
      <c r="Q74" s="103">
        <f>VLOOKUP($E74,'Population 18+ (2014)'!$D$11:$H$187,Q$10,0)</f>
        <v>628899.37499999988</v>
      </c>
      <c r="R74" s="104">
        <f t="shared" si="3"/>
        <v>601.36806464468191</v>
      </c>
      <c r="S74" s="102">
        <f>VLOOKUP($E74,'DTOC Backsheet'!$D$196:$Q$372,'DTOC Performance (Quarterly)'!S$10,0)</f>
        <v>6050</v>
      </c>
      <c r="T74" s="103">
        <f>VLOOKUP($E74,'Population 18+ (2014)'!$D$11:$H$187,T$10,0)</f>
        <v>628899.37499999988</v>
      </c>
      <c r="U74" s="104">
        <f t="shared" si="4"/>
        <v>961.99809389220673</v>
      </c>
      <c r="V74" s="102">
        <f>VLOOKUP($E74,'DTOC Backsheet'!$D$196:$Q$372,'DTOC Performance (Quarterly)'!V$10,0)</f>
        <v>6000</v>
      </c>
      <c r="W74" s="103">
        <f>VLOOKUP($E74,'Population 18+ (2014)'!$D$11:$H$187,W$10,0)</f>
        <v>628899.37499999988</v>
      </c>
      <c r="X74" s="104">
        <f t="shared" si="5"/>
        <v>954.04769642202325</v>
      </c>
      <c r="Y74" s="102">
        <f>VLOOKUP($E74,'DTOC Backsheet'!$D$196:$Q$372,'DTOC Performance (Quarterly)'!Y$10,0)</f>
        <v>6200</v>
      </c>
      <c r="Z74" s="103">
        <f>VLOOKUP($E74,'Population 18+ (2014)'!$D$11:$H$187,Z$10,0)</f>
        <v>628899.37499999988</v>
      </c>
      <c r="AA74" s="104">
        <f t="shared" si="6"/>
        <v>985.84928630275726</v>
      </c>
      <c r="AB74" s="102">
        <f>VLOOKUP($E74,'DTOC Backsheet'!$D$196:$Q$372,'DTOC Performance (Quarterly)'!AB$10,0)</f>
        <v>6100.0000000000009</v>
      </c>
      <c r="AC74" s="103">
        <f>VLOOKUP($E74,'Population 18+ (2014)'!$D$11:$H$187,AC$10,0)</f>
        <v>632403.88800000004</v>
      </c>
      <c r="AD74" s="104">
        <f t="shared" si="7"/>
        <v>964.57344993426102</v>
      </c>
      <c r="AE74" s="102">
        <f>VLOOKUP($E74,'DTOC Backsheet'!$D$9:$Q$185,'DTOC Performance (Quarterly)'!AE$10,0)</f>
        <v>4035</v>
      </c>
      <c r="AF74" s="103">
        <f>VLOOKUP($E74,'Population 18+ (2014)'!$D$11:$H$187,AF$10,0)</f>
        <v>628899.37499999988</v>
      </c>
      <c r="AG74" s="104">
        <f t="shared" si="8"/>
        <v>641.59707584381056</v>
      </c>
      <c r="AH74" s="102">
        <f>VLOOKUP($E74,'DTOC Backsheet'!$D$9:$Q$185,'DTOC Performance (Quarterly)'!AH$10,0)</f>
        <v>3753</v>
      </c>
      <c r="AI74" s="103">
        <f>VLOOKUP($E74,'Population 18+ (2014)'!$D$11:$H$187,AI$10,0)</f>
        <v>628899.37499999988</v>
      </c>
      <c r="AJ74" s="104">
        <f t="shared" si="9"/>
        <v>596.75683411197554</v>
      </c>
      <c r="AK74" s="102">
        <f>VLOOKUP($E74,'DTOC Backsheet'!$D$9:$Q$185,'DTOC Performance (Quarterly)'!AK$10,0)</f>
        <v>4121</v>
      </c>
      <c r="AL74" s="103">
        <f>VLOOKUP($E74,'Population 18+ (2014)'!$D$11:$H$187,AL$10,0)</f>
        <v>628899.37499999988</v>
      </c>
      <c r="AM74" s="104">
        <f t="shared" si="10"/>
        <v>655.27175949252626</v>
      </c>
      <c r="AN74" s="102">
        <f>VLOOKUP($E74,'DTOC Backsheet'!$D$9:$Q$185,'DTOC Performance (Quarterly)'!AN$10,0)</f>
        <v>5250</v>
      </c>
      <c r="AO74" s="103">
        <f>VLOOKUP($E74,'Population 18+ (2014)'!$D$11:$H$187,AO$10,0)</f>
        <v>632403.88800000004</v>
      </c>
      <c r="AP74" s="104">
        <f t="shared" si="11"/>
        <v>830.16567412374923</v>
      </c>
      <c r="AQ74" s="84">
        <f t="shared" si="12"/>
        <v>216.84883663050152</v>
      </c>
      <c r="AR74" s="85">
        <f t="shared" si="13"/>
        <v>0.25260628943467706</v>
      </c>
      <c r="AS74" s="105">
        <f t="shared" si="14"/>
        <v>320.40101804839617</v>
      </c>
      <c r="AT74" s="85">
        <f t="shared" si="15"/>
        <v>0.33305785123966947</v>
      </c>
      <c r="AU74" s="84">
        <f t="shared" si="16"/>
        <v>106.36342182379758</v>
      </c>
      <c r="AV74" s="85">
        <f t="shared" si="17"/>
        <v>0.15127344280849933</v>
      </c>
      <c r="AW74" s="105">
        <f t="shared" si="18"/>
        <v>357.29086231004771</v>
      </c>
      <c r="AX74" s="85">
        <f t="shared" si="19"/>
        <v>0.3745</v>
      </c>
      <c r="AY74" s="84">
        <f t="shared" si="20"/>
        <v>-18.148927579815449</v>
      </c>
      <c r="AZ74" s="85">
        <f t="shared" si="21"/>
        <v>-2.848575921432674E-2</v>
      </c>
      <c r="BA74" s="105">
        <f t="shared" si="22"/>
        <v>330.57752681023101</v>
      </c>
      <c r="BB74" s="85">
        <f t="shared" si="23"/>
        <v>0.33532258064516129</v>
      </c>
      <c r="BC74" s="84">
        <f t="shared" si="24"/>
        <v>-228.79760947906732</v>
      </c>
      <c r="BD74" s="85">
        <f t="shared" si="25"/>
        <v>-0.38046185511073372</v>
      </c>
      <c r="BE74" s="105">
        <f t="shared" si="26"/>
        <v>134.40777581051179</v>
      </c>
      <c r="BF74" s="85">
        <f t="shared" si="27"/>
        <v>0.13934426229508198</v>
      </c>
    </row>
    <row r="75" spans="2:58" s="40" customFormat="1" ht="16.5" customHeight="1">
      <c r="B75" s="63" t="s">
        <v>26</v>
      </c>
      <c r="C75" s="64" t="s">
        <v>44</v>
      </c>
      <c r="D75" s="66" t="s">
        <v>62</v>
      </c>
      <c r="E75" s="78" t="s">
        <v>139</v>
      </c>
      <c r="F75" s="79" t="s">
        <v>140</v>
      </c>
      <c r="G75" s="102">
        <f>VLOOKUP($E75,'DTOC Backsheet'!$D$9:$Q$185,'DTOC Performance (Quarterly)'!G$10,0)</f>
        <v>6691</v>
      </c>
      <c r="H75" s="103">
        <f>VLOOKUP($E75,'Population 18+ (2014)'!$D$11:$H$187,H$10,0)</f>
        <v>623151</v>
      </c>
      <c r="I75" s="104">
        <f t="shared" si="0"/>
        <v>1073.7365421864042</v>
      </c>
      <c r="J75" s="102">
        <f>VLOOKUP($E75,'DTOC Backsheet'!$D$9:$Q$185,'DTOC Performance (Quarterly)'!J$10,0)</f>
        <v>7063</v>
      </c>
      <c r="K75" s="103">
        <f>VLOOKUP($E75,'Population 18+ (2014)'!$D$11:$H$187,K$10,0)</f>
        <v>623151</v>
      </c>
      <c r="L75" s="104">
        <f t="shared" si="1"/>
        <v>1133.4331486268977</v>
      </c>
      <c r="M75" s="102">
        <f>VLOOKUP($E75,'DTOC Backsheet'!$D$9:$Q$185,'DTOC Performance (Quarterly)'!M$10,0)</f>
        <v>8186</v>
      </c>
      <c r="N75" s="103">
        <f>VLOOKUP($E75,'Population 18+ (2014)'!$D$11:$H$187,N$10,0)</f>
        <v>623151</v>
      </c>
      <c r="O75" s="104">
        <f t="shared" si="2"/>
        <v>1313.6462911878502</v>
      </c>
      <c r="P75" s="102">
        <f>VLOOKUP($E75,'DTOC Backsheet'!$D$9:$Q$185,'DTOC Performance (Quarterly)'!P$10,0)</f>
        <v>9410</v>
      </c>
      <c r="Q75" s="103">
        <f>VLOOKUP($E75,'Population 18+ (2014)'!$D$11:$H$187,Q$10,0)</f>
        <v>627286.51700000011</v>
      </c>
      <c r="R75" s="104">
        <f t="shared" si="3"/>
        <v>1500.1119496403903</v>
      </c>
      <c r="S75" s="102">
        <f>VLOOKUP($E75,'DTOC Backsheet'!$D$196:$Q$372,'DTOC Performance (Quarterly)'!S$10,0)</f>
        <v>5260</v>
      </c>
      <c r="T75" s="103">
        <f>VLOOKUP($E75,'Population 18+ (2014)'!$D$11:$H$187,T$10,0)</f>
        <v>627286.51700000011</v>
      </c>
      <c r="U75" s="104">
        <f t="shared" si="4"/>
        <v>838.53229065977177</v>
      </c>
      <c r="V75" s="102">
        <f>VLOOKUP($E75,'DTOC Backsheet'!$D$196:$Q$372,'DTOC Performance (Quarterly)'!V$10,0)</f>
        <v>5260</v>
      </c>
      <c r="W75" s="103">
        <f>VLOOKUP($E75,'Population 18+ (2014)'!$D$11:$H$187,W$10,0)</f>
        <v>627286.51700000011</v>
      </c>
      <c r="X75" s="104">
        <f t="shared" si="5"/>
        <v>838.53229065977177</v>
      </c>
      <c r="Y75" s="102">
        <f>VLOOKUP($E75,'DTOC Backsheet'!$D$196:$Q$372,'DTOC Performance (Quarterly)'!Y$10,0)</f>
        <v>5260</v>
      </c>
      <c r="Z75" s="103">
        <f>VLOOKUP($E75,'Population 18+ (2014)'!$D$11:$H$187,Z$10,0)</f>
        <v>627286.51700000011</v>
      </c>
      <c r="AA75" s="104">
        <f t="shared" si="6"/>
        <v>838.53229065977177</v>
      </c>
      <c r="AB75" s="102">
        <f>VLOOKUP($E75,'DTOC Backsheet'!$D$196:$Q$372,'DTOC Performance (Quarterly)'!AB$10,0)</f>
        <v>5260</v>
      </c>
      <c r="AC75" s="103">
        <f>VLOOKUP($E75,'Population 18+ (2014)'!$D$11:$H$187,AC$10,0)</f>
        <v>631250.37300000002</v>
      </c>
      <c r="AD75" s="104">
        <f t="shared" si="7"/>
        <v>833.26683436272594</v>
      </c>
      <c r="AE75" s="102">
        <f>VLOOKUP($E75,'DTOC Backsheet'!$D$9:$Q$185,'DTOC Performance (Quarterly)'!AE$10,0)</f>
        <v>10528</v>
      </c>
      <c r="AF75" s="103">
        <f>VLOOKUP($E75,'Population 18+ (2014)'!$D$11:$H$187,AF$10,0)</f>
        <v>627286.51700000011</v>
      </c>
      <c r="AG75" s="104">
        <f t="shared" si="8"/>
        <v>1678.3399156019161</v>
      </c>
      <c r="AH75" s="102">
        <f>VLOOKUP($E75,'DTOC Backsheet'!$D$9:$Q$185,'DTOC Performance (Quarterly)'!AH$10,0)</f>
        <v>12273</v>
      </c>
      <c r="AI75" s="103">
        <f>VLOOKUP($E75,'Population 18+ (2014)'!$D$11:$H$187,AI$10,0)</f>
        <v>627286.51700000011</v>
      </c>
      <c r="AJ75" s="104">
        <f t="shared" si="9"/>
        <v>1956.5222059443686</v>
      </c>
      <c r="AK75" s="102">
        <f>VLOOKUP($E75,'DTOC Backsheet'!$D$9:$Q$185,'DTOC Performance (Quarterly)'!AK$10,0)</f>
        <v>10749</v>
      </c>
      <c r="AL75" s="103">
        <f>VLOOKUP($E75,'Population 18+ (2014)'!$D$11:$H$187,AL$10,0)</f>
        <v>627286.51700000011</v>
      </c>
      <c r="AM75" s="104">
        <f t="shared" si="10"/>
        <v>1713.5710251524501</v>
      </c>
      <c r="AN75" s="102">
        <f>VLOOKUP($E75,'DTOC Backsheet'!$D$9:$Q$185,'DTOC Performance (Quarterly)'!AN$10,0)</f>
        <v>12931</v>
      </c>
      <c r="AO75" s="103">
        <f>VLOOKUP($E75,'Population 18+ (2014)'!$D$11:$H$187,AO$10,0)</f>
        <v>631250.37300000002</v>
      </c>
      <c r="AP75" s="104">
        <f t="shared" si="11"/>
        <v>2048.4740370996979</v>
      </c>
      <c r="AQ75" s="84">
        <f t="shared" si="12"/>
        <v>-604.6033734155119</v>
      </c>
      <c r="AR75" s="85">
        <f t="shared" si="13"/>
        <v>-0.56308354019914764</v>
      </c>
      <c r="AS75" s="105">
        <f t="shared" si="14"/>
        <v>-839.80762494214434</v>
      </c>
      <c r="AT75" s="85">
        <f t="shared" si="15"/>
        <v>-1.0015209125475288</v>
      </c>
      <c r="AU75" s="84">
        <f t="shared" si="16"/>
        <v>-823.08905731747086</v>
      </c>
      <c r="AV75" s="85">
        <f t="shared" si="17"/>
        <v>-0.72619109324145448</v>
      </c>
      <c r="AW75" s="105">
        <f t="shared" si="18"/>
        <v>-1117.9899152845969</v>
      </c>
      <c r="AX75" s="85">
        <f t="shared" si="19"/>
        <v>-1.3332699619771864</v>
      </c>
      <c r="AY75" s="84">
        <f t="shared" si="20"/>
        <v>-399.92473396459991</v>
      </c>
      <c r="AZ75" s="85">
        <f t="shared" si="21"/>
        <v>-0.3044386732161915</v>
      </c>
      <c r="BA75" s="105">
        <f t="shared" si="22"/>
        <v>-875.03873449267837</v>
      </c>
      <c r="BB75" s="85">
        <f t="shared" si="23"/>
        <v>-1.0435361216730039</v>
      </c>
      <c r="BC75" s="84">
        <f t="shared" si="24"/>
        <v>-548.36208745930753</v>
      </c>
      <c r="BD75" s="85">
        <f t="shared" si="25"/>
        <v>-0.36554744303634268</v>
      </c>
      <c r="BE75" s="105">
        <f t="shared" si="26"/>
        <v>-1215.2072027369718</v>
      </c>
      <c r="BF75" s="85">
        <f t="shared" si="27"/>
        <v>-1.458365019011407</v>
      </c>
    </row>
    <row r="76" spans="2:58" s="40" customFormat="1" ht="16.5" customHeight="1">
      <c r="B76" s="63" t="s">
        <v>20</v>
      </c>
      <c r="C76" s="64" t="s">
        <v>32</v>
      </c>
      <c r="D76" s="66" t="s">
        <v>46</v>
      </c>
      <c r="E76" s="78" t="s">
        <v>141</v>
      </c>
      <c r="F76" s="79" t="s">
        <v>142</v>
      </c>
      <c r="G76" s="102">
        <f>VLOOKUP($E76,'DTOC Backsheet'!$D$9:$Q$185,'DTOC Performance (Quarterly)'!G$10,0)</f>
        <v>1264</v>
      </c>
      <c r="H76" s="103">
        <f>VLOOKUP($E76,'Population 18+ (2014)'!$D$11:$H$187,H$10,0)</f>
        <v>239027</v>
      </c>
      <c r="I76" s="104">
        <f t="shared" si="0"/>
        <v>528.81055278274005</v>
      </c>
      <c r="J76" s="102">
        <f>VLOOKUP($E76,'DTOC Backsheet'!$D$9:$Q$185,'DTOC Performance (Quarterly)'!J$10,0)</f>
        <v>1217</v>
      </c>
      <c r="K76" s="103">
        <f>VLOOKUP($E76,'Population 18+ (2014)'!$D$11:$H$187,K$10,0)</f>
        <v>239027</v>
      </c>
      <c r="L76" s="104">
        <f t="shared" si="1"/>
        <v>509.14750216502733</v>
      </c>
      <c r="M76" s="102">
        <f>VLOOKUP($E76,'DTOC Backsheet'!$D$9:$Q$185,'DTOC Performance (Quarterly)'!M$10,0)</f>
        <v>1550</v>
      </c>
      <c r="N76" s="103">
        <f>VLOOKUP($E76,'Population 18+ (2014)'!$D$11:$H$187,N$10,0)</f>
        <v>239027</v>
      </c>
      <c r="O76" s="104">
        <f t="shared" si="2"/>
        <v>648.46230760541698</v>
      </c>
      <c r="P76" s="102">
        <f>VLOOKUP($E76,'DTOC Backsheet'!$D$9:$Q$185,'DTOC Performance (Quarterly)'!P$10,0)</f>
        <v>1359</v>
      </c>
      <c r="Q76" s="103">
        <f>VLOOKUP($E76,'Population 18+ (2014)'!$D$11:$H$187,Q$10,0)</f>
        <v>239478.72999999995</v>
      </c>
      <c r="R76" s="104">
        <f t="shared" si="3"/>
        <v>567.48254845012764</v>
      </c>
      <c r="S76" s="102">
        <f>VLOOKUP($E76,'DTOC Backsheet'!$D$196:$Q$372,'DTOC Performance (Quarterly)'!S$10,0)</f>
        <v>1196.232</v>
      </c>
      <c r="T76" s="103">
        <f>VLOOKUP($E76,'Population 18+ (2014)'!$D$11:$H$187,T$10,0)</f>
        <v>239478.72999999995</v>
      </c>
      <c r="U76" s="104">
        <f t="shared" si="4"/>
        <v>499.51492560529289</v>
      </c>
      <c r="V76" s="102">
        <f>VLOOKUP($E76,'DTOC Backsheet'!$D$196:$Q$372,'DTOC Performance (Quarterly)'!V$10,0)</f>
        <v>1209.174</v>
      </c>
      <c r="W76" s="103">
        <f>VLOOKUP($E76,'Population 18+ (2014)'!$D$11:$H$187,W$10,0)</f>
        <v>239478.72999999995</v>
      </c>
      <c r="X76" s="104">
        <f t="shared" si="5"/>
        <v>504.91916338457293</v>
      </c>
      <c r="Y76" s="102">
        <f>VLOOKUP($E76,'DTOC Backsheet'!$D$196:$Q$372,'DTOC Performance (Quarterly)'!Y$10,0)</f>
        <v>1223.8689999999999</v>
      </c>
      <c r="Z76" s="103">
        <f>VLOOKUP($E76,'Population 18+ (2014)'!$D$11:$H$187,Z$10,0)</f>
        <v>239478.72999999995</v>
      </c>
      <c r="AA76" s="104">
        <f t="shared" si="6"/>
        <v>511.05540771825542</v>
      </c>
      <c r="AB76" s="102">
        <f>VLOOKUP($E76,'DTOC Backsheet'!$D$196:$Q$372,'DTOC Performance (Quarterly)'!AB$10,0)</f>
        <v>1204.7249999999999</v>
      </c>
      <c r="AC76" s="103">
        <f>VLOOKUP($E76,'Population 18+ (2014)'!$D$11:$H$187,AC$10,0)</f>
        <v>240015.48600000009</v>
      </c>
      <c r="AD76" s="104">
        <f t="shared" si="7"/>
        <v>501.93636255620584</v>
      </c>
      <c r="AE76" s="102">
        <f>VLOOKUP($E76,'DTOC Backsheet'!$D$9:$Q$185,'DTOC Performance (Quarterly)'!AE$10,0)</f>
        <v>1360</v>
      </c>
      <c r="AF76" s="103">
        <f>VLOOKUP($E76,'Population 18+ (2014)'!$D$11:$H$187,AF$10,0)</f>
        <v>239478.72999999995</v>
      </c>
      <c r="AG76" s="104">
        <f t="shared" si="8"/>
        <v>567.90012206929612</v>
      </c>
      <c r="AH76" s="102">
        <f>VLOOKUP($E76,'DTOC Backsheet'!$D$9:$Q$185,'DTOC Performance (Quarterly)'!AH$10,0)</f>
        <v>1295</v>
      </c>
      <c r="AI76" s="103">
        <f>VLOOKUP($E76,'Population 18+ (2014)'!$D$11:$H$187,AI$10,0)</f>
        <v>239478.72999999995</v>
      </c>
      <c r="AJ76" s="104">
        <f t="shared" si="9"/>
        <v>540.75783682333724</v>
      </c>
      <c r="AK76" s="102">
        <f>VLOOKUP($E76,'DTOC Backsheet'!$D$9:$Q$185,'DTOC Performance (Quarterly)'!AK$10,0)</f>
        <v>1524</v>
      </c>
      <c r="AL76" s="103">
        <f>VLOOKUP($E76,'Population 18+ (2014)'!$D$11:$H$187,AL$10,0)</f>
        <v>239478.72999999995</v>
      </c>
      <c r="AM76" s="104">
        <f t="shared" si="10"/>
        <v>636.38219561294659</v>
      </c>
      <c r="AN76" s="102">
        <f>VLOOKUP($E76,'DTOC Backsheet'!$D$9:$Q$185,'DTOC Performance (Quarterly)'!AN$10,0)</f>
        <v>1109</v>
      </c>
      <c r="AO76" s="103">
        <f>VLOOKUP($E76,'Population 18+ (2014)'!$D$11:$H$187,AO$10,0)</f>
        <v>240015.48600000009</v>
      </c>
      <c r="AP76" s="104">
        <f t="shared" si="11"/>
        <v>462.05351932999838</v>
      </c>
      <c r="AQ76" s="84">
        <f t="shared" si="12"/>
        <v>-39.08956928655607</v>
      </c>
      <c r="AR76" s="85">
        <f t="shared" si="13"/>
        <v>-7.3919798084316757E-2</v>
      </c>
      <c r="AS76" s="105">
        <f t="shared" si="14"/>
        <v>-68.385196464003229</v>
      </c>
      <c r="AT76" s="85">
        <f t="shared" si="15"/>
        <v>-0.13690320941088335</v>
      </c>
      <c r="AU76" s="84">
        <f t="shared" si="16"/>
        <v>-31.61033465830991</v>
      </c>
      <c r="AV76" s="85">
        <f t="shared" si="17"/>
        <v>-6.2084827135347936E-2</v>
      </c>
      <c r="AW76" s="105">
        <f t="shared" si="18"/>
        <v>-35.838673438764317</v>
      </c>
      <c r="AX76" s="85">
        <f t="shared" si="19"/>
        <v>-7.0979031967276909E-2</v>
      </c>
      <c r="AY76" s="84">
        <f t="shared" si="20"/>
        <v>12.080111992470393</v>
      </c>
      <c r="AZ76" s="85">
        <f t="shared" si="21"/>
        <v>1.8628857607898196E-2</v>
      </c>
      <c r="BA76" s="105">
        <f t="shared" si="22"/>
        <v>-125.32678789469117</v>
      </c>
      <c r="BB76" s="85">
        <f t="shared" si="23"/>
        <v>-0.2452313115210861</v>
      </c>
      <c r="BC76" s="84">
        <f t="shared" si="24"/>
        <v>105.42902912012926</v>
      </c>
      <c r="BD76" s="85">
        <f t="shared" si="25"/>
        <v>0.18578373803400711</v>
      </c>
      <c r="BE76" s="105">
        <f t="shared" si="26"/>
        <v>39.882843226207456</v>
      </c>
      <c r="BF76" s="85">
        <f t="shared" si="27"/>
        <v>7.945796758596356E-2</v>
      </c>
    </row>
    <row r="77" spans="2:58" s="40" customFormat="1" ht="16.5" customHeight="1">
      <c r="B77" s="63" t="s">
        <v>26</v>
      </c>
      <c r="C77" s="64" t="s">
        <v>44</v>
      </c>
      <c r="D77" s="66" t="s">
        <v>68</v>
      </c>
      <c r="E77" s="78" t="s">
        <v>143</v>
      </c>
      <c r="F77" s="79" t="s">
        <v>144</v>
      </c>
      <c r="G77" s="102">
        <f>VLOOKUP($E77,'DTOC Backsheet'!$D$9:$Q$185,'DTOC Performance (Quarterly)'!G$10,0)</f>
        <v>4415</v>
      </c>
      <c r="H77" s="103">
        <f>VLOOKUP($E77,'Population 18+ (2014)'!$D$11:$H$187,H$10,0)</f>
        <v>341035</v>
      </c>
      <c r="I77" s="104">
        <f t="shared" si="0"/>
        <v>1294.5885319688596</v>
      </c>
      <c r="J77" s="102">
        <f>VLOOKUP($E77,'DTOC Backsheet'!$D$9:$Q$185,'DTOC Performance (Quarterly)'!J$10,0)</f>
        <v>4883</v>
      </c>
      <c r="K77" s="103">
        <f>VLOOKUP($E77,'Population 18+ (2014)'!$D$11:$H$187,K$10,0)</f>
        <v>341035</v>
      </c>
      <c r="L77" s="104">
        <f t="shared" si="1"/>
        <v>1431.8178486079141</v>
      </c>
      <c r="M77" s="102">
        <f>VLOOKUP($E77,'DTOC Backsheet'!$D$9:$Q$185,'DTOC Performance (Quarterly)'!M$10,0)</f>
        <v>7357</v>
      </c>
      <c r="N77" s="103">
        <f>VLOOKUP($E77,'Population 18+ (2014)'!$D$11:$H$187,N$10,0)</f>
        <v>341035</v>
      </c>
      <c r="O77" s="104">
        <f t="shared" si="2"/>
        <v>2157.256586567361</v>
      </c>
      <c r="P77" s="102">
        <f>VLOOKUP($E77,'DTOC Backsheet'!$D$9:$Q$185,'DTOC Performance (Quarterly)'!P$10,0)</f>
        <v>7411</v>
      </c>
      <c r="Q77" s="103">
        <f>VLOOKUP($E77,'Population 18+ (2014)'!$D$11:$H$187,Q$10,0)</f>
        <v>342395.90900000004</v>
      </c>
      <c r="R77" s="104">
        <f t="shared" si="3"/>
        <v>2164.4534310133945</v>
      </c>
      <c r="S77" s="102">
        <f>VLOOKUP($E77,'DTOC Backsheet'!$D$196:$Q$372,'DTOC Performance (Quarterly)'!S$10,0)</f>
        <v>4050</v>
      </c>
      <c r="T77" s="103">
        <f>VLOOKUP($E77,'Population 18+ (2014)'!$D$11:$H$187,T$10,0)</f>
        <v>342395.90900000004</v>
      </c>
      <c r="U77" s="104">
        <f t="shared" si="4"/>
        <v>1182.8412354074005</v>
      </c>
      <c r="V77" s="102">
        <f>VLOOKUP($E77,'DTOC Backsheet'!$D$196:$Q$372,'DTOC Performance (Quarterly)'!V$10,0)</f>
        <v>4000</v>
      </c>
      <c r="W77" s="103">
        <f>VLOOKUP($E77,'Population 18+ (2014)'!$D$11:$H$187,W$10,0)</f>
        <v>342395.90900000004</v>
      </c>
      <c r="X77" s="104">
        <f t="shared" si="5"/>
        <v>1168.2382571924945</v>
      </c>
      <c r="Y77" s="102">
        <f>VLOOKUP($E77,'DTOC Backsheet'!$D$196:$Q$372,'DTOC Performance (Quarterly)'!Y$10,0)</f>
        <v>3950</v>
      </c>
      <c r="Z77" s="103">
        <f>VLOOKUP($E77,'Population 18+ (2014)'!$D$11:$H$187,Z$10,0)</f>
        <v>342395.90900000004</v>
      </c>
      <c r="AA77" s="104">
        <f t="shared" si="6"/>
        <v>1153.6352789775883</v>
      </c>
      <c r="AB77" s="102">
        <f>VLOOKUP($E77,'DTOC Backsheet'!$D$196:$Q$372,'DTOC Performance (Quarterly)'!AB$10,0)</f>
        <v>3900</v>
      </c>
      <c r="AC77" s="103">
        <f>VLOOKUP($E77,'Population 18+ (2014)'!$D$11:$H$187,AC$10,0)</f>
        <v>344031.68500000006</v>
      </c>
      <c r="AD77" s="104">
        <f t="shared" si="7"/>
        <v>1133.6165155834408</v>
      </c>
      <c r="AE77" s="102">
        <f>VLOOKUP($E77,'DTOC Backsheet'!$D$9:$Q$185,'DTOC Performance (Quarterly)'!AE$10,0)</f>
        <v>5903</v>
      </c>
      <c r="AF77" s="103">
        <f>VLOOKUP($E77,'Population 18+ (2014)'!$D$11:$H$187,AF$10,0)</f>
        <v>342395.90900000004</v>
      </c>
      <c r="AG77" s="104">
        <f t="shared" si="8"/>
        <v>1724.0276080518236</v>
      </c>
      <c r="AH77" s="102">
        <f>VLOOKUP($E77,'DTOC Backsheet'!$D$9:$Q$185,'DTOC Performance (Quarterly)'!AH$10,0)</f>
        <v>5372</v>
      </c>
      <c r="AI77" s="103">
        <f>VLOOKUP($E77,'Population 18+ (2014)'!$D$11:$H$187,AI$10,0)</f>
        <v>342395.90900000004</v>
      </c>
      <c r="AJ77" s="104">
        <f t="shared" si="9"/>
        <v>1568.9439794095201</v>
      </c>
      <c r="AK77" s="102">
        <f>VLOOKUP($E77,'DTOC Backsheet'!$D$9:$Q$185,'DTOC Performance (Quarterly)'!AK$10,0)</f>
        <v>7688</v>
      </c>
      <c r="AL77" s="103">
        <f>VLOOKUP($E77,'Population 18+ (2014)'!$D$11:$H$187,AL$10,0)</f>
        <v>342395.90900000004</v>
      </c>
      <c r="AM77" s="104">
        <f t="shared" si="10"/>
        <v>2245.3539303239745</v>
      </c>
      <c r="AN77" s="102">
        <f>VLOOKUP($E77,'DTOC Backsheet'!$D$9:$Q$185,'DTOC Performance (Quarterly)'!AN$10,0)</f>
        <v>8413</v>
      </c>
      <c r="AO77" s="103">
        <f>VLOOKUP($E77,'Population 18+ (2014)'!$D$11:$H$187,AO$10,0)</f>
        <v>344031.68500000006</v>
      </c>
      <c r="AP77" s="104">
        <f t="shared" si="11"/>
        <v>2445.4142937444844</v>
      </c>
      <c r="AQ77" s="84">
        <f t="shared" si="12"/>
        <v>-429.43907608296399</v>
      </c>
      <c r="AR77" s="85">
        <f t="shared" si="13"/>
        <v>-0.33171858507803764</v>
      </c>
      <c r="AS77" s="105">
        <f t="shared" si="14"/>
        <v>-541.18637264442305</v>
      </c>
      <c r="AT77" s="85">
        <f t="shared" si="15"/>
        <v>-0.45753086419753092</v>
      </c>
      <c r="AU77" s="84">
        <f t="shared" si="16"/>
        <v>-137.126130801606</v>
      </c>
      <c r="AV77" s="85">
        <f t="shared" si="17"/>
        <v>-9.5770653323624208E-2</v>
      </c>
      <c r="AW77" s="105">
        <f t="shared" si="18"/>
        <v>-400.7057222170256</v>
      </c>
      <c r="AX77" s="85">
        <f t="shared" si="19"/>
        <v>-0.34299999999999997</v>
      </c>
      <c r="AY77" s="84">
        <f t="shared" si="20"/>
        <v>-88.097343756613554</v>
      </c>
      <c r="AZ77" s="85">
        <f t="shared" si="21"/>
        <v>-4.0837675177431976E-2</v>
      </c>
      <c r="BA77" s="105">
        <f t="shared" si="22"/>
        <v>-1091.7186513463862</v>
      </c>
      <c r="BB77" s="85">
        <f t="shared" si="23"/>
        <v>-0.94632911392405072</v>
      </c>
      <c r="BC77" s="84">
        <f t="shared" si="24"/>
        <v>-280.96086273108995</v>
      </c>
      <c r="BD77" s="85">
        <f t="shared" si="25"/>
        <v>-0.12980684116615271</v>
      </c>
      <c r="BE77" s="105">
        <f t="shared" si="26"/>
        <v>-1311.7977781610437</v>
      </c>
      <c r="BF77" s="85">
        <f t="shared" si="27"/>
        <v>-1.1571794871794876</v>
      </c>
    </row>
    <row r="78" spans="2:58" s="40" customFormat="1" ht="16.5" customHeight="1">
      <c r="B78" s="63" t="s">
        <v>22</v>
      </c>
      <c r="C78" s="64" t="s">
        <v>36</v>
      </c>
      <c r="D78" s="66" t="s">
        <v>56</v>
      </c>
      <c r="E78" s="78" t="s">
        <v>145</v>
      </c>
      <c r="F78" s="79" t="s">
        <v>146</v>
      </c>
      <c r="G78" s="102">
        <f>VLOOKUP($E78,'DTOC Backsheet'!$D$9:$Q$185,'DTOC Performance (Quarterly)'!G$10,0)</f>
        <v>2102</v>
      </c>
      <c r="H78" s="103">
        <f>VLOOKUP($E78,'Population 18+ (2014)'!$D$11:$H$187,H$10,0)</f>
        <v>247916</v>
      </c>
      <c r="I78" s="104">
        <f t="shared" si="0"/>
        <v>847.86782619919643</v>
      </c>
      <c r="J78" s="102">
        <f>VLOOKUP($E78,'DTOC Backsheet'!$D$9:$Q$185,'DTOC Performance (Quarterly)'!J$10,0)</f>
        <v>2591</v>
      </c>
      <c r="K78" s="103">
        <f>VLOOKUP($E78,'Population 18+ (2014)'!$D$11:$H$187,K$10,0)</f>
        <v>247916</v>
      </c>
      <c r="L78" s="104">
        <f t="shared" si="1"/>
        <v>1045.1120540828344</v>
      </c>
      <c r="M78" s="102">
        <f>VLOOKUP($E78,'DTOC Backsheet'!$D$9:$Q$185,'DTOC Performance (Quarterly)'!M$10,0)</f>
        <v>3410</v>
      </c>
      <c r="N78" s="103">
        <f>VLOOKUP($E78,'Population 18+ (2014)'!$D$11:$H$187,N$10,0)</f>
        <v>247916</v>
      </c>
      <c r="O78" s="104">
        <f t="shared" si="2"/>
        <v>1375.4658836057374</v>
      </c>
      <c r="P78" s="102">
        <f>VLOOKUP($E78,'DTOC Backsheet'!$D$9:$Q$185,'DTOC Performance (Quarterly)'!P$10,0)</f>
        <v>2664</v>
      </c>
      <c r="Q78" s="103">
        <f>VLOOKUP($E78,'Population 18+ (2014)'!$D$11:$H$187,Q$10,0)</f>
        <v>248431.97199999995</v>
      </c>
      <c r="R78" s="104">
        <f t="shared" si="3"/>
        <v>1072.3257471868396</v>
      </c>
      <c r="S78" s="102">
        <f>VLOOKUP($E78,'DTOC Backsheet'!$D$196:$Q$372,'DTOC Performance (Quarterly)'!S$10,0)</f>
        <v>1350</v>
      </c>
      <c r="T78" s="103">
        <f>VLOOKUP($E78,'Population 18+ (2014)'!$D$11:$H$187,T$10,0)</f>
        <v>248431.97199999995</v>
      </c>
      <c r="U78" s="104">
        <f t="shared" si="4"/>
        <v>543.4083178311688</v>
      </c>
      <c r="V78" s="102">
        <f>VLOOKUP($E78,'DTOC Backsheet'!$D$196:$Q$372,'DTOC Performance (Quarterly)'!V$10,0)</f>
        <v>1600</v>
      </c>
      <c r="W78" s="103">
        <f>VLOOKUP($E78,'Population 18+ (2014)'!$D$11:$H$187,W$10,0)</f>
        <v>248431.97199999995</v>
      </c>
      <c r="X78" s="104">
        <f t="shared" si="5"/>
        <v>644.03948779990378</v>
      </c>
      <c r="Y78" s="102">
        <f>VLOOKUP($E78,'DTOC Backsheet'!$D$196:$Q$372,'DTOC Performance (Quarterly)'!Y$10,0)</f>
        <v>1649</v>
      </c>
      <c r="Z78" s="103">
        <f>VLOOKUP($E78,'Population 18+ (2014)'!$D$11:$H$187,Z$10,0)</f>
        <v>248431.97199999995</v>
      </c>
      <c r="AA78" s="104">
        <f t="shared" si="6"/>
        <v>663.76319711377585</v>
      </c>
      <c r="AB78" s="102">
        <f>VLOOKUP($E78,'DTOC Backsheet'!$D$196:$Q$372,'DTOC Performance (Quarterly)'!AB$10,0)</f>
        <v>1877</v>
      </c>
      <c r="AC78" s="103">
        <f>VLOOKUP($E78,'Population 18+ (2014)'!$D$11:$H$187,AC$10,0)</f>
        <v>249057.38800000012</v>
      </c>
      <c r="AD78" s="104">
        <f t="shared" si="7"/>
        <v>753.64156633650998</v>
      </c>
      <c r="AE78" s="102">
        <f>VLOOKUP($E78,'DTOC Backsheet'!$D$9:$Q$185,'DTOC Performance (Quarterly)'!AE$10,0)</f>
        <v>2081</v>
      </c>
      <c r="AF78" s="103">
        <f>VLOOKUP($E78,'Population 18+ (2014)'!$D$11:$H$187,AF$10,0)</f>
        <v>248431.97199999995</v>
      </c>
      <c r="AG78" s="104">
        <f t="shared" si="8"/>
        <v>837.65385881974987</v>
      </c>
      <c r="AH78" s="102">
        <f>VLOOKUP($E78,'DTOC Backsheet'!$D$9:$Q$185,'DTOC Performance (Quarterly)'!AH$10,0)</f>
        <v>2645</v>
      </c>
      <c r="AI78" s="103">
        <f>VLOOKUP($E78,'Population 18+ (2014)'!$D$11:$H$187,AI$10,0)</f>
        <v>248431.97199999995</v>
      </c>
      <c r="AJ78" s="104">
        <f t="shared" si="9"/>
        <v>1064.6777782692159</v>
      </c>
      <c r="AK78" s="102">
        <f>VLOOKUP($E78,'DTOC Backsheet'!$D$9:$Q$185,'DTOC Performance (Quarterly)'!AK$10,0)</f>
        <v>2780</v>
      </c>
      <c r="AL78" s="103">
        <f>VLOOKUP($E78,'Population 18+ (2014)'!$D$11:$H$187,AL$10,0)</f>
        <v>248431.97199999995</v>
      </c>
      <c r="AM78" s="104">
        <f t="shared" si="10"/>
        <v>1119.0186100523326</v>
      </c>
      <c r="AN78" s="102">
        <f>VLOOKUP($E78,'DTOC Backsheet'!$D$9:$Q$185,'DTOC Performance (Quarterly)'!AN$10,0)</f>
        <v>2188</v>
      </c>
      <c r="AO78" s="103">
        <f>VLOOKUP($E78,'Population 18+ (2014)'!$D$11:$H$187,AO$10,0)</f>
        <v>249057.38800000012</v>
      </c>
      <c r="AP78" s="104">
        <f t="shared" si="11"/>
        <v>878.51238526600093</v>
      </c>
      <c r="AQ78" s="84">
        <f t="shared" si="12"/>
        <v>10.213967379446558</v>
      </c>
      <c r="AR78" s="85">
        <f t="shared" si="13"/>
        <v>1.2046650508291498E-2</v>
      </c>
      <c r="AS78" s="105">
        <f t="shared" si="14"/>
        <v>-294.24554098858107</v>
      </c>
      <c r="AT78" s="85">
        <f t="shared" si="15"/>
        <v>-0.54148148148148156</v>
      </c>
      <c r="AU78" s="84">
        <f t="shared" si="16"/>
        <v>-19.565724186381431</v>
      </c>
      <c r="AV78" s="85">
        <f t="shared" si="17"/>
        <v>-1.8721173590856576E-2</v>
      </c>
      <c r="AW78" s="105">
        <f t="shared" si="18"/>
        <v>-420.6382904693121</v>
      </c>
      <c r="AX78" s="85">
        <f t="shared" si="19"/>
        <v>-0.65312499999999996</v>
      </c>
      <c r="AY78" s="84">
        <f t="shared" si="20"/>
        <v>256.44727355340478</v>
      </c>
      <c r="AZ78" s="85">
        <f t="shared" si="21"/>
        <v>0.1864439362764396</v>
      </c>
      <c r="BA78" s="105">
        <f t="shared" si="22"/>
        <v>-455.25541293855679</v>
      </c>
      <c r="BB78" s="85">
        <f t="shared" si="23"/>
        <v>-0.68587022437841083</v>
      </c>
      <c r="BC78" s="84">
        <f t="shared" si="24"/>
        <v>193.8133619208387</v>
      </c>
      <c r="BD78" s="85">
        <f t="shared" si="25"/>
        <v>0.18074112500729603</v>
      </c>
      <c r="BE78" s="105">
        <f t="shared" si="26"/>
        <v>-124.87081892949095</v>
      </c>
      <c r="BF78" s="85">
        <f t="shared" si="27"/>
        <v>-0.16568993074054336</v>
      </c>
    </row>
    <row r="79" spans="2:58" s="40" customFormat="1" ht="16.5" customHeight="1">
      <c r="B79" s="63" t="s">
        <v>24</v>
      </c>
      <c r="C79" s="64" t="s">
        <v>40</v>
      </c>
      <c r="D79" s="66" t="s">
        <v>70</v>
      </c>
      <c r="E79" s="78" t="s">
        <v>147</v>
      </c>
      <c r="F79" s="79" t="s">
        <v>148</v>
      </c>
      <c r="G79" s="102">
        <f>VLOOKUP($E79,'DTOC Backsheet'!$D$9:$Q$185,'DTOC Performance (Quarterly)'!G$10,0)</f>
        <v>2703</v>
      </c>
      <c r="H79" s="103">
        <f>VLOOKUP($E79,'Population 18+ (2014)'!$D$11:$H$187,H$10,0)</f>
        <v>261862</v>
      </c>
      <c r="I79" s="104">
        <f t="shared" ref="I79:I142" si="28">(G79/H79)*100000</f>
        <v>1032.2230793318618</v>
      </c>
      <c r="J79" s="102">
        <f>VLOOKUP($E79,'DTOC Backsheet'!$D$9:$Q$185,'DTOC Performance (Quarterly)'!J$10,0)</f>
        <v>3058</v>
      </c>
      <c r="K79" s="103">
        <f>VLOOKUP($E79,'Population 18+ (2014)'!$D$11:$H$187,K$10,0)</f>
        <v>261862</v>
      </c>
      <c r="L79" s="104">
        <f t="shared" ref="L79:L142" si="29">(J79/K79)*100000</f>
        <v>1167.7906683673079</v>
      </c>
      <c r="M79" s="102">
        <f>VLOOKUP($E79,'DTOC Backsheet'!$D$9:$Q$185,'DTOC Performance (Quarterly)'!M$10,0)</f>
        <v>3235</v>
      </c>
      <c r="N79" s="103">
        <f>VLOOKUP($E79,'Population 18+ (2014)'!$D$11:$H$187,N$10,0)</f>
        <v>261862</v>
      </c>
      <c r="O79" s="104">
        <f t="shared" ref="O79:O142" si="30">(M79/N79)*100000</f>
        <v>1235.3835226187839</v>
      </c>
      <c r="P79" s="102">
        <f>VLOOKUP($E79,'DTOC Backsheet'!$D$9:$Q$185,'DTOC Performance (Quarterly)'!P$10,0)</f>
        <v>2364</v>
      </c>
      <c r="Q79" s="103">
        <f>VLOOKUP($E79,'Population 18+ (2014)'!$D$11:$H$187,Q$10,0)</f>
        <v>264930.69200000004</v>
      </c>
      <c r="R79" s="104">
        <f t="shared" ref="R79:R142" si="31">(P79/Q79)*100000</f>
        <v>892.30884581692783</v>
      </c>
      <c r="S79" s="102">
        <f>VLOOKUP($E79,'DTOC Backsheet'!$D$196:$Q$372,'DTOC Performance (Quarterly)'!S$10,0)</f>
        <v>2156</v>
      </c>
      <c r="T79" s="103">
        <f>VLOOKUP($E79,'Population 18+ (2014)'!$D$11:$H$187,T$10,0)</f>
        <v>264930.69200000004</v>
      </c>
      <c r="U79" s="104">
        <f t="shared" ref="U79:U142" si="32">(S79/T79)*100000</f>
        <v>813.79774601577674</v>
      </c>
      <c r="V79" s="102">
        <f>VLOOKUP($E79,'DTOC Backsheet'!$D$196:$Q$372,'DTOC Performance (Quarterly)'!V$10,0)</f>
        <v>2228</v>
      </c>
      <c r="W79" s="103">
        <f>VLOOKUP($E79,'Population 18+ (2014)'!$D$11:$H$187,W$10,0)</f>
        <v>264930.69200000004</v>
      </c>
      <c r="X79" s="104">
        <f t="shared" ref="X79:X142" si="33">(V79/W79)*100000</f>
        <v>840.97466517771363</v>
      </c>
      <c r="Y79" s="102">
        <f>VLOOKUP($E79,'DTOC Backsheet'!$D$196:$Q$372,'DTOC Performance (Quarterly)'!Y$10,0)</f>
        <v>2871</v>
      </c>
      <c r="Z79" s="103">
        <f>VLOOKUP($E79,'Population 18+ (2014)'!$D$11:$H$187,Z$10,0)</f>
        <v>264930.69200000004</v>
      </c>
      <c r="AA79" s="104">
        <f t="shared" ref="AA79:AA142" si="34">(Y79/Z79)*100000</f>
        <v>1083.6796515822332</v>
      </c>
      <c r="AB79" s="102">
        <f>VLOOKUP($E79,'DTOC Backsheet'!$D$196:$Q$372,'DTOC Performance (Quarterly)'!AB$10,0)</f>
        <v>2813</v>
      </c>
      <c r="AC79" s="103">
        <f>VLOOKUP($E79,'Population 18+ (2014)'!$D$11:$H$187,AC$10,0)</f>
        <v>267238.83499999985</v>
      </c>
      <c r="AD79" s="104">
        <f t="shared" ref="AD79:AD142" si="35">(AB79/AC79)*100000</f>
        <v>1052.616473200836</v>
      </c>
      <c r="AE79" s="102">
        <f>VLOOKUP($E79,'DTOC Backsheet'!$D$9:$Q$185,'DTOC Performance (Quarterly)'!AE$10,0)</f>
        <v>2731</v>
      </c>
      <c r="AF79" s="103">
        <f>VLOOKUP($E79,'Population 18+ (2014)'!$D$11:$H$187,AF$10,0)</f>
        <v>264930.69200000004</v>
      </c>
      <c r="AG79" s="104">
        <f t="shared" ref="AG79:AG142" si="36">(AE79/AF79)*100000</f>
        <v>1030.8356421006895</v>
      </c>
      <c r="AH79" s="102">
        <f>VLOOKUP($E79,'DTOC Backsheet'!$D$9:$Q$185,'DTOC Performance (Quarterly)'!AH$10,0)</f>
        <v>2708</v>
      </c>
      <c r="AI79" s="103">
        <f>VLOOKUP($E79,'Population 18+ (2014)'!$D$11:$H$187,AI$10,0)</f>
        <v>264930.69200000004</v>
      </c>
      <c r="AJ79" s="104">
        <f t="shared" ref="AJ79:AJ142" si="37">(AH79/AI79)*100000</f>
        <v>1022.1541262572928</v>
      </c>
      <c r="AK79" s="102">
        <f>VLOOKUP($E79,'DTOC Backsheet'!$D$9:$Q$185,'DTOC Performance (Quarterly)'!AK$10,0)</f>
        <v>2535</v>
      </c>
      <c r="AL79" s="103">
        <f>VLOOKUP($E79,'Population 18+ (2014)'!$D$11:$H$187,AL$10,0)</f>
        <v>264930.69200000004</v>
      </c>
      <c r="AM79" s="104">
        <f t="shared" ref="AM79:AM142" si="38">(AK79/AL79)*100000</f>
        <v>956.85402882652784</v>
      </c>
      <c r="AN79" s="102">
        <f>VLOOKUP($E79,'DTOC Backsheet'!$D$9:$Q$185,'DTOC Performance (Quarterly)'!AN$10,0)</f>
        <v>2775</v>
      </c>
      <c r="AO79" s="103">
        <f>VLOOKUP($E79,'Population 18+ (2014)'!$D$11:$H$187,AO$10,0)</f>
        <v>267238.83499999985</v>
      </c>
      <c r="AP79" s="104">
        <f t="shared" ref="AP79:AP142" si="39">(AN79/AO79)*100000</f>
        <v>1038.3969829834057</v>
      </c>
      <c r="AQ79" s="84">
        <f t="shared" ref="AQ79:AQ142" si="40">I79-AG79</f>
        <v>1.3874372311722709</v>
      </c>
      <c r="AR79" s="85">
        <f t="shared" ref="AR79:AR142" si="41">IFERROR(AQ79/I79,"")</f>
        <v>1.3441253726571706E-3</v>
      </c>
      <c r="AS79" s="105">
        <f t="shared" ref="AS79:AS142" si="42">U79-AG79</f>
        <v>-217.03789608491275</v>
      </c>
      <c r="AT79" s="85">
        <f t="shared" ref="AT79:AT142" si="43">IFERROR(AS79/U79,"")</f>
        <v>-0.26669758812615968</v>
      </c>
      <c r="AU79" s="84">
        <f t="shared" ref="AU79:AU142" si="44">L79-AJ79</f>
        <v>145.63654211001517</v>
      </c>
      <c r="AV79" s="85">
        <f t="shared" ref="AV79:AV142" si="45">IFERROR(AU79/L79,"")</f>
        <v>0.12471117132116676</v>
      </c>
      <c r="AW79" s="105">
        <f t="shared" ref="AW79:AW142" si="46">X79-AJ79</f>
        <v>-181.17946107957914</v>
      </c>
      <c r="AX79" s="85">
        <f t="shared" ref="AX79:AX142" si="47">IFERROR(AW79/X79,"")</f>
        <v>-0.21543985637342897</v>
      </c>
      <c r="AY79" s="84">
        <f t="shared" ref="AY79:AY142" si="48">O79-AM79</f>
        <v>278.52949379225606</v>
      </c>
      <c r="AZ79" s="85">
        <f t="shared" ref="AZ79:AZ142" si="49">IFERROR(AY79/O79,"")</f>
        <v>0.22545993911415071</v>
      </c>
      <c r="BA79" s="105">
        <f t="shared" ref="BA79:BA142" si="50">AA79-AM79</f>
        <v>126.82562275570535</v>
      </c>
      <c r="BB79" s="85">
        <f t="shared" ref="BB79:BB142" si="51">IFERROR(BA79/AA79,"")</f>
        <v>0.11703239289446177</v>
      </c>
      <c r="BC79" s="84">
        <f t="shared" ref="BC79:BC142" si="52">R79-AP79</f>
        <v>-146.08813716647785</v>
      </c>
      <c r="BD79" s="85">
        <f t="shared" ref="BD79:BD142" si="53">IFERROR(BC79/R79,"")</f>
        <v>-0.16371925242176774</v>
      </c>
      <c r="BE79" s="105">
        <f t="shared" ref="BE79:BE142" si="54">AD79-AP79</f>
        <v>14.219490217430348</v>
      </c>
      <c r="BF79" s="85">
        <f t="shared" ref="BF79:BF142" si="55">IFERROR(BE79/AD79,"")</f>
        <v>1.3508709562744333E-2</v>
      </c>
    </row>
    <row r="80" spans="2:58" s="40" customFormat="1" ht="16.5" customHeight="1">
      <c r="B80" s="63" t="s">
        <v>20</v>
      </c>
      <c r="C80" s="64" t="s">
        <v>32</v>
      </c>
      <c r="D80" s="66" t="s">
        <v>46</v>
      </c>
      <c r="E80" s="78" t="s">
        <v>149</v>
      </c>
      <c r="F80" s="79" t="s">
        <v>150</v>
      </c>
      <c r="G80" s="102">
        <f>VLOOKUP($E80,'DTOC Backsheet'!$D$9:$Q$185,'DTOC Performance (Quarterly)'!G$10,0)</f>
        <v>1327</v>
      </c>
      <c r="H80" s="103">
        <f>VLOOKUP($E80,'Population 18+ (2014)'!$D$11:$H$187,H$10,0)</f>
        <v>273974</v>
      </c>
      <c r="I80" s="104">
        <f t="shared" si="28"/>
        <v>484.35252980209799</v>
      </c>
      <c r="J80" s="102">
        <f>VLOOKUP($E80,'DTOC Backsheet'!$D$9:$Q$185,'DTOC Performance (Quarterly)'!J$10,0)</f>
        <v>1601</v>
      </c>
      <c r="K80" s="103">
        <f>VLOOKUP($E80,'Population 18+ (2014)'!$D$11:$H$187,K$10,0)</f>
        <v>273974</v>
      </c>
      <c r="L80" s="104">
        <f t="shared" si="29"/>
        <v>584.36201975369931</v>
      </c>
      <c r="M80" s="102">
        <f>VLOOKUP($E80,'DTOC Backsheet'!$D$9:$Q$185,'DTOC Performance (Quarterly)'!M$10,0)</f>
        <v>1705</v>
      </c>
      <c r="N80" s="103">
        <f>VLOOKUP($E80,'Population 18+ (2014)'!$D$11:$H$187,N$10,0)</f>
        <v>273974</v>
      </c>
      <c r="O80" s="104">
        <f t="shared" si="30"/>
        <v>622.32182615868658</v>
      </c>
      <c r="P80" s="102">
        <f>VLOOKUP($E80,'DTOC Backsheet'!$D$9:$Q$185,'DTOC Performance (Quarterly)'!P$10,0)</f>
        <v>1450</v>
      </c>
      <c r="Q80" s="103">
        <f>VLOOKUP($E80,'Population 18+ (2014)'!$D$11:$H$187,Q$10,0)</f>
        <v>275143.908</v>
      </c>
      <c r="R80" s="104">
        <f t="shared" si="31"/>
        <v>526.9969488112381</v>
      </c>
      <c r="S80" s="102">
        <f>VLOOKUP($E80,'DTOC Backsheet'!$D$196:$Q$372,'DTOC Performance (Quarterly)'!S$10,0)</f>
        <v>1510</v>
      </c>
      <c r="T80" s="103">
        <f>VLOOKUP($E80,'Population 18+ (2014)'!$D$11:$H$187,T$10,0)</f>
        <v>275143.908</v>
      </c>
      <c r="U80" s="104">
        <f t="shared" si="32"/>
        <v>548.80371910687552</v>
      </c>
      <c r="V80" s="102">
        <f>VLOOKUP($E80,'DTOC Backsheet'!$D$196:$Q$372,'DTOC Performance (Quarterly)'!V$10,0)</f>
        <v>1404.1014402003757</v>
      </c>
      <c r="W80" s="103">
        <f>VLOOKUP($E80,'Population 18+ (2014)'!$D$11:$H$187,W$10,0)</f>
        <v>275143.908</v>
      </c>
      <c r="X80" s="104">
        <f t="shared" si="33"/>
        <v>510.31529297038833</v>
      </c>
      <c r="Y80" s="102">
        <f>VLOOKUP($E80,'DTOC Backsheet'!$D$196:$Q$372,'DTOC Performance (Quarterly)'!Y$10,0)</f>
        <v>1514.7276142767689</v>
      </c>
      <c r="Z80" s="103">
        <f>VLOOKUP($E80,'Population 18+ (2014)'!$D$11:$H$187,Z$10,0)</f>
        <v>275143.908</v>
      </c>
      <c r="AA80" s="104">
        <f t="shared" si="34"/>
        <v>550.52195241654022</v>
      </c>
      <c r="AB80" s="102">
        <f>VLOOKUP($E80,'DTOC Backsheet'!$D$196:$Q$372,'DTOC Performance (Quarterly)'!AB$10,0)</f>
        <v>1514.7276142767689</v>
      </c>
      <c r="AC80" s="103">
        <f>VLOOKUP($E80,'Population 18+ (2014)'!$D$11:$H$187,AC$10,0)</f>
        <v>276394.00199999992</v>
      </c>
      <c r="AD80" s="104">
        <f t="shared" si="35"/>
        <v>548.03201347211916</v>
      </c>
      <c r="AE80" s="102">
        <f>VLOOKUP($E80,'DTOC Backsheet'!$D$9:$Q$185,'DTOC Performance (Quarterly)'!AE$10,0)</f>
        <v>1304</v>
      </c>
      <c r="AF80" s="103">
        <f>VLOOKUP($E80,'Population 18+ (2014)'!$D$11:$H$187,AF$10,0)</f>
        <v>275143.908</v>
      </c>
      <c r="AG80" s="104">
        <f t="shared" si="36"/>
        <v>473.93380775852029</v>
      </c>
      <c r="AH80" s="102">
        <f>VLOOKUP($E80,'DTOC Backsheet'!$D$9:$Q$185,'DTOC Performance (Quarterly)'!AH$10,0)</f>
        <v>1025</v>
      </c>
      <c r="AI80" s="103">
        <f>VLOOKUP($E80,'Population 18+ (2014)'!$D$11:$H$187,AI$10,0)</f>
        <v>275143.908</v>
      </c>
      <c r="AJ80" s="104">
        <f t="shared" si="37"/>
        <v>372.53232588380627</v>
      </c>
      <c r="AK80" s="102">
        <f>VLOOKUP($E80,'DTOC Backsheet'!$D$9:$Q$185,'DTOC Performance (Quarterly)'!AK$10,0)</f>
        <v>1357</v>
      </c>
      <c r="AL80" s="103">
        <f>VLOOKUP($E80,'Population 18+ (2014)'!$D$11:$H$187,AL$10,0)</f>
        <v>275143.908</v>
      </c>
      <c r="AM80" s="104">
        <f t="shared" si="38"/>
        <v>493.19645485300003</v>
      </c>
      <c r="AN80" s="102">
        <f>VLOOKUP($E80,'DTOC Backsheet'!$D$9:$Q$185,'DTOC Performance (Quarterly)'!AN$10,0)</f>
        <v>1935</v>
      </c>
      <c r="AO80" s="103">
        <f>VLOOKUP($E80,'Population 18+ (2014)'!$D$11:$H$187,AO$10,0)</f>
        <v>276394.00199999992</v>
      </c>
      <c r="AP80" s="104">
        <f t="shared" si="39"/>
        <v>700.08755110394929</v>
      </c>
      <c r="AQ80" s="84">
        <f t="shared" si="40"/>
        <v>10.418722043577702</v>
      </c>
      <c r="AR80" s="85">
        <f t="shared" si="41"/>
        <v>2.1510617582269461E-2</v>
      </c>
      <c r="AS80" s="105">
        <f t="shared" si="42"/>
        <v>74.869911348355231</v>
      </c>
      <c r="AT80" s="85">
        <f t="shared" si="43"/>
        <v>0.1364238410596027</v>
      </c>
      <c r="AU80" s="84">
        <f t="shared" si="44"/>
        <v>211.82969386989305</v>
      </c>
      <c r="AV80" s="85">
        <f t="shared" si="45"/>
        <v>0.3624973675722053</v>
      </c>
      <c r="AW80" s="105">
        <f t="shared" si="46"/>
        <v>137.78296708658206</v>
      </c>
      <c r="AX80" s="85">
        <f t="shared" si="47"/>
        <v>0.26999576337324677</v>
      </c>
      <c r="AY80" s="84">
        <f t="shared" si="48"/>
        <v>129.12537130568654</v>
      </c>
      <c r="AZ80" s="85">
        <f t="shared" si="49"/>
        <v>0.20748970368389541</v>
      </c>
      <c r="BA80" s="105">
        <f t="shared" si="50"/>
        <v>57.325497563540182</v>
      </c>
      <c r="BB80" s="85">
        <f t="shared" si="51"/>
        <v>0.10412935816983755</v>
      </c>
      <c r="BC80" s="84">
        <f t="shared" si="52"/>
        <v>-173.0906022927112</v>
      </c>
      <c r="BD80" s="85">
        <f t="shared" si="53"/>
        <v>-0.32844706726131251</v>
      </c>
      <c r="BE80" s="105">
        <f t="shared" si="54"/>
        <v>-152.05553763183013</v>
      </c>
      <c r="BF80" s="85">
        <f t="shared" si="55"/>
        <v>-0.27745740010417452</v>
      </c>
    </row>
    <row r="81" spans="2:58" s="40" customFormat="1" ht="16.5" customHeight="1">
      <c r="B81" s="63" t="s">
        <v>26</v>
      </c>
      <c r="C81" s="64" t="s">
        <v>42</v>
      </c>
      <c r="D81" s="66" t="s">
        <v>64</v>
      </c>
      <c r="E81" s="78" t="s">
        <v>151</v>
      </c>
      <c r="F81" s="79" t="s">
        <v>152</v>
      </c>
      <c r="G81" s="102">
        <f>VLOOKUP($E81,'DTOC Backsheet'!$D$9:$Q$185,'DTOC Performance (Quarterly)'!G$10,0)</f>
        <v>4758</v>
      </c>
      <c r="H81" s="103">
        <f>VLOOKUP($E81,'Population 18+ (2014)'!$D$11:$H$187,H$10,0)</f>
        <v>434374</v>
      </c>
      <c r="I81" s="104">
        <f t="shared" si="28"/>
        <v>1095.3694281886117</v>
      </c>
      <c r="J81" s="102">
        <f>VLOOKUP($E81,'DTOC Backsheet'!$D$9:$Q$185,'DTOC Performance (Quarterly)'!J$10,0)</f>
        <v>5194</v>
      </c>
      <c r="K81" s="103">
        <f>VLOOKUP($E81,'Population 18+ (2014)'!$D$11:$H$187,K$10,0)</f>
        <v>434374</v>
      </c>
      <c r="L81" s="104">
        <f t="shared" si="29"/>
        <v>1195.7437599856344</v>
      </c>
      <c r="M81" s="102">
        <f>VLOOKUP($E81,'DTOC Backsheet'!$D$9:$Q$185,'DTOC Performance (Quarterly)'!M$10,0)</f>
        <v>6787</v>
      </c>
      <c r="N81" s="103">
        <f>VLOOKUP($E81,'Population 18+ (2014)'!$D$11:$H$187,N$10,0)</f>
        <v>434374</v>
      </c>
      <c r="O81" s="104">
        <f t="shared" si="30"/>
        <v>1562.4784172165</v>
      </c>
      <c r="P81" s="102">
        <f>VLOOKUP($E81,'DTOC Backsheet'!$D$9:$Q$185,'DTOC Performance (Quarterly)'!P$10,0)</f>
        <v>4942</v>
      </c>
      <c r="Q81" s="103">
        <f>VLOOKUP($E81,'Population 18+ (2014)'!$D$11:$H$187,Q$10,0)</f>
        <v>438005.11200000002</v>
      </c>
      <c r="R81" s="104">
        <f t="shared" si="31"/>
        <v>1128.2973336621696</v>
      </c>
      <c r="S81" s="102">
        <f>VLOOKUP($E81,'DTOC Backsheet'!$D$196:$Q$372,'DTOC Performance (Quarterly)'!S$10,0)</f>
        <v>4639</v>
      </c>
      <c r="T81" s="103">
        <f>VLOOKUP($E81,'Population 18+ (2014)'!$D$11:$H$187,T$10,0)</f>
        <v>438005.11200000002</v>
      </c>
      <c r="U81" s="104">
        <f t="shared" si="32"/>
        <v>1059.120058854473</v>
      </c>
      <c r="V81" s="102">
        <f>VLOOKUP($E81,'DTOC Backsheet'!$D$196:$Q$372,'DTOC Performance (Quarterly)'!V$10,0)</f>
        <v>5200</v>
      </c>
      <c r="W81" s="103">
        <f>VLOOKUP($E81,'Population 18+ (2014)'!$D$11:$H$187,W$10,0)</f>
        <v>438005.11200000002</v>
      </c>
      <c r="X81" s="104">
        <f t="shared" si="33"/>
        <v>1187.200755775654</v>
      </c>
      <c r="Y81" s="102">
        <f>VLOOKUP($E81,'DTOC Backsheet'!$D$196:$Q$372,'DTOC Performance (Quarterly)'!Y$10,0)</f>
        <v>4040</v>
      </c>
      <c r="Z81" s="103">
        <f>VLOOKUP($E81,'Population 18+ (2014)'!$D$11:$H$187,Z$10,0)</f>
        <v>438005.11200000002</v>
      </c>
      <c r="AA81" s="104">
        <f t="shared" si="34"/>
        <v>922.36366410262337</v>
      </c>
      <c r="AB81" s="102">
        <f>VLOOKUP($E81,'DTOC Backsheet'!$D$196:$Q$372,'DTOC Performance (Quarterly)'!AB$10,0)</f>
        <v>4039</v>
      </c>
      <c r="AC81" s="103">
        <f>VLOOKUP($E81,'Population 18+ (2014)'!$D$11:$H$187,AC$10,0)</f>
        <v>441931.64</v>
      </c>
      <c r="AD81" s="104">
        <f t="shared" si="35"/>
        <v>913.94225586563573</v>
      </c>
      <c r="AE81" s="102">
        <f>VLOOKUP($E81,'DTOC Backsheet'!$D$9:$Q$185,'DTOC Performance (Quarterly)'!AE$10,0)</f>
        <v>6052</v>
      </c>
      <c r="AF81" s="103">
        <f>VLOOKUP($E81,'Population 18+ (2014)'!$D$11:$H$187,AF$10,0)</f>
        <v>438005.11200000002</v>
      </c>
      <c r="AG81" s="104">
        <f t="shared" si="36"/>
        <v>1381.719033452742</v>
      </c>
      <c r="AH81" s="102">
        <f>VLOOKUP($E81,'DTOC Backsheet'!$D$9:$Q$185,'DTOC Performance (Quarterly)'!AH$10,0)</f>
        <v>6843</v>
      </c>
      <c r="AI81" s="103">
        <f>VLOOKUP($E81,'Population 18+ (2014)'!$D$11:$H$187,AI$10,0)</f>
        <v>438005.11200000002</v>
      </c>
      <c r="AJ81" s="104">
        <f t="shared" si="37"/>
        <v>1562.3105330332307</v>
      </c>
      <c r="AK81" s="102">
        <f>VLOOKUP($E81,'DTOC Backsheet'!$D$9:$Q$185,'DTOC Performance (Quarterly)'!AK$10,0)</f>
        <v>7497</v>
      </c>
      <c r="AL81" s="103">
        <f>VLOOKUP($E81,'Population 18+ (2014)'!$D$11:$H$187,AL$10,0)</f>
        <v>438005.11200000002</v>
      </c>
      <c r="AM81" s="104">
        <f t="shared" si="38"/>
        <v>1711.6238588557844</v>
      </c>
      <c r="AN81" s="102">
        <f>VLOOKUP($E81,'DTOC Backsheet'!$D$9:$Q$185,'DTOC Performance (Quarterly)'!AN$10,0)</f>
        <v>9467</v>
      </c>
      <c r="AO81" s="103">
        <f>VLOOKUP($E81,'Population 18+ (2014)'!$D$11:$H$187,AO$10,0)</f>
        <v>441931.64</v>
      </c>
      <c r="AP81" s="104">
        <f t="shared" si="39"/>
        <v>2142.1865155434443</v>
      </c>
      <c r="AQ81" s="84">
        <f t="shared" si="40"/>
        <v>-286.34960526413033</v>
      </c>
      <c r="AR81" s="85">
        <f t="shared" si="41"/>
        <v>-0.26141829221732105</v>
      </c>
      <c r="AS81" s="105">
        <f t="shared" si="42"/>
        <v>-322.59897459826902</v>
      </c>
      <c r="AT81" s="85">
        <f t="shared" si="43"/>
        <v>-0.30459150679025648</v>
      </c>
      <c r="AU81" s="84">
        <f t="shared" si="44"/>
        <v>-366.56677304759637</v>
      </c>
      <c r="AV81" s="85">
        <f t="shared" si="45"/>
        <v>-0.30655963703461042</v>
      </c>
      <c r="AW81" s="105">
        <f t="shared" si="46"/>
        <v>-375.10977725757675</v>
      </c>
      <c r="AX81" s="85">
        <f t="shared" si="47"/>
        <v>-0.3159615384615384</v>
      </c>
      <c r="AY81" s="84">
        <f t="shared" si="48"/>
        <v>-149.1454416392844</v>
      </c>
      <c r="AZ81" s="85">
        <f t="shared" si="49"/>
        <v>-9.5454401159013588E-2</v>
      </c>
      <c r="BA81" s="105">
        <f t="shared" si="50"/>
        <v>-789.26019475316104</v>
      </c>
      <c r="BB81" s="85">
        <f t="shared" si="51"/>
        <v>-0.85569306930693112</v>
      </c>
      <c r="BC81" s="84">
        <f t="shared" si="52"/>
        <v>-1013.8891818812747</v>
      </c>
      <c r="BD81" s="85">
        <f t="shared" si="53"/>
        <v>-0.89860106164608677</v>
      </c>
      <c r="BE81" s="105">
        <f t="shared" si="54"/>
        <v>-1228.2442596778087</v>
      </c>
      <c r="BF81" s="85">
        <f t="shared" si="55"/>
        <v>-1.3438970042089622</v>
      </c>
    </row>
    <row r="82" spans="2:58" s="40" customFormat="1" ht="16.5" customHeight="1">
      <c r="B82" s="63" t="s">
        <v>24</v>
      </c>
      <c r="C82" s="64" t="s">
        <v>40</v>
      </c>
      <c r="D82" s="66" t="s">
        <v>70</v>
      </c>
      <c r="E82" s="78" t="s">
        <v>153</v>
      </c>
      <c r="F82" s="79" t="s">
        <v>154</v>
      </c>
      <c r="G82" s="102">
        <f>VLOOKUP($E82,'DTOC Backsheet'!$D$9:$Q$185,'DTOC Performance (Quarterly)'!G$10,0)</f>
        <v>1413</v>
      </c>
      <c r="H82" s="103">
        <f>VLOOKUP($E82,'Population 18+ (2014)'!$D$11:$H$187,H$10,0)</f>
        <v>242575</v>
      </c>
      <c r="I82" s="104">
        <f t="shared" si="28"/>
        <v>582.50025765227247</v>
      </c>
      <c r="J82" s="102">
        <f>VLOOKUP($E82,'DTOC Backsheet'!$D$9:$Q$185,'DTOC Performance (Quarterly)'!J$10,0)</f>
        <v>995</v>
      </c>
      <c r="K82" s="103">
        <f>VLOOKUP($E82,'Population 18+ (2014)'!$D$11:$H$187,K$10,0)</f>
        <v>242575</v>
      </c>
      <c r="L82" s="104">
        <f t="shared" si="29"/>
        <v>410.18241780892504</v>
      </c>
      <c r="M82" s="102">
        <f>VLOOKUP($E82,'DTOC Backsheet'!$D$9:$Q$185,'DTOC Performance (Quarterly)'!M$10,0)</f>
        <v>1597</v>
      </c>
      <c r="N82" s="103">
        <f>VLOOKUP($E82,'Population 18+ (2014)'!$D$11:$H$187,N$10,0)</f>
        <v>242575</v>
      </c>
      <c r="O82" s="104">
        <f t="shared" si="30"/>
        <v>658.35308667422441</v>
      </c>
      <c r="P82" s="102">
        <f>VLOOKUP($E82,'DTOC Backsheet'!$D$9:$Q$185,'DTOC Performance (Quarterly)'!P$10,0)</f>
        <v>909</v>
      </c>
      <c r="Q82" s="103">
        <f>VLOOKUP($E82,'Population 18+ (2014)'!$D$11:$H$187,Q$10,0)</f>
        <v>246562.56699999998</v>
      </c>
      <c r="R82" s="104">
        <f t="shared" si="31"/>
        <v>368.66910134010732</v>
      </c>
      <c r="S82" s="102">
        <f>VLOOKUP($E82,'DTOC Backsheet'!$D$196:$Q$372,'DTOC Performance (Quarterly)'!S$10,0)</f>
        <v>1141.4775</v>
      </c>
      <c r="T82" s="103">
        <f>VLOOKUP($E82,'Population 18+ (2014)'!$D$11:$H$187,T$10,0)</f>
        <v>246562.56699999998</v>
      </c>
      <c r="U82" s="104">
        <f t="shared" si="32"/>
        <v>462.95652819026668</v>
      </c>
      <c r="V82" s="102">
        <f>VLOOKUP($E82,'DTOC Backsheet'!$D$196:$Q$372,'DTOC Performance (Quarterly)'!V$10,0)</f>
        <v>1141.4775</v>
      </c>
      <c r="W82" s="103">
        <f>VLOOKUP($E82,'Population 18+ (2014)'!$D$11:$H$187,W$10,0)</f>
        <v>246562.56699999998</v>
      </c>
      <c r="X82" s="104">
        <f t="shared" si="33"/>
        <v>462.95652819026668</v>
      </c>
      <c r="Y82" s="102">
        <f>VLOOKUP($E82,'DTOC Backsheet'!$D$196:$Q$372,'DTOC Performance (Quarterly)'!Y$10,0)</f>
        <v>1141.4775</v>
      </c>
      <c r="Z82" s="103">
        <f>VLOOKUP($E82,'Population 18+ (2014)'!$D$11:$H$187,Z$10,0)</f>
        <v>246562.56699999998</v>
      </c>
      <c r="AA82" s="104">
        <f t="shared" si="34"/>
        <v>462.95652819026668</v>
      </c>
      <c r="AB82" s="102">
        <f>VLOOKUP($E82,'DTOC Backsheet'!$D$196:$Q$372,'DTOC Performance (Quarterly)'!AB$10,0)</f>
        <v>1141.4775</v>
      </c>
      <c r="AC82" s="103">
        <f>VLOOKUP($E82,'Population 18+ (2014)'!$D$11:$H$187,AC$10,0)</f>
        <v>250093.45299999998</v>
      </c>
      <c r="AD82" s="104">
        <f t="shared" si="35"/>
        <v>456.4203845831982</v>
      </c>
      <c r="AE82" s="102">
        <f>VLOOKUP($E82,'DTOC Backsheet'!$D$9:$Q$185,'DTOC Performance (Quarterly)'!AE$10,0)</f>
        <v>1267</v>
      </c>
      <c r="AF82" s="103">
        <f>VLOOKUP($E82,'Population 18+ (2014)'!$D$11:$H$187,AF$10,0)</f>
        <v>246562.56699999998</v>
      </c>
      <c r="AG82" s="104">
        <f t="shared" si="36"/>
        <v>513.86551308901653</v>
      </c>
      <c r="AH82" s="102">
        <f>VLOOKUP($E82,'DTOC Backsheet'!$D$9:$Q$185,'DTOC Performance (Quarterly)'!AH$10,0)</f>
        <v>1651</v>
      </c>
      <c r="AI82" s="103">
        <f>VLOOKUP($E82,'Population 18+ (2014)'!$D$11:$H$187,AI$10,0)</f>
        <v>246562.56699999998</v>
      </c>
      <c r="AJ82" s="104">
        <f t="shared" si="37"/>
        <v>669.60691563533248</v>
      </c>
      <c r="AK82" s="102">
        <f>VLOOKUP($E82,'DTOC Backsheet'!$D$9:$Q$185,'DTOC Performance (Quarterly)'!AK$10,0)</f>
        <v>1610</v>
      </c>
      <c r="AL82" s="103">
        <f>VLOOKUP($E82,'Population 18+ (2014)'!$D$11:$H$187,AL$10,0)</f>
        <v>246562.56699999998</v>
      </c>
      <c r="AM82" s="104">
        <f t="shared" si="38"/>
        <v>652.97827630096026</v>
      </c>
      <c r="AN82" s="102">
        <f>VLOOKUP($E82,'DTOC Backsheet'!$D$9:$Q$185,'DTOC Performance (Quarterly)'!AN$10,0)</f>
        <v>1291</v>
      </c>
      <c r="AO82" s="103">
        <f>VLOOKUP($E82,'Population 18+ (2014)'!$D$11:$H$187,AO$10,0)</f>
        <v>250093.45299999998</v>
      </c>
      <c r="AP82" s="104">
        <f t="shared" si="39"/>
        <v>516.20703561560254</v>
      </c>
      <c r="AQ82" s="84">
        <f t="shared" si="40"/>
        <v>68.634744563255936</v>
      </c>
      <c r="AR82" s="85">
        <f t="shared" si="41"/>
        <v>0.11782783554445725</v>
      </c>
      <c r="AS82" s="105">
        <f t="shared" si="42"/>
        <v>-50.90898489874985</v>
      </c>
      <c r="AT82" s="85">
        <f t="shared" si="43"/>
        <v>-0.10996493579593111</v>
      </c>
      <c r="AU82" s="84">
        <f t="shared" si="44"/>
        <v>-259.42449782640745</v>
      </c>
      <c r="AV82" s="85">
        <f t="shared" si="45"/>
        <v>-0.63246128201247032</v>
      </c>
      <c r="AW82" s="105">
        <f t="shared" si="46"/>
        <v>-206.6503874450658</v>
      </c>
      <c r="AX82" s="85">
        <f t="shared" si="47"/>
        <v>-0.4463710410411067</v>
      </c>
      <c r="AY82" s="84">
        <f t="shared" si="48"/>
        <v>5.3748103732641539</v>
      </c>
      <c r="AZ82" s="85">
        <f t="shared" si="49"/>
        <v>8.1640239592645717E-3</v>
      </c>
      <c r="BA82" s="105">
        <f t="shared" si="50"/>
        <v>-190.02174811069358</v>
      </c>
      <c r="BB82" s="85">
        <f t="shared" si="51"/>
        <v>-0.41045268084565839</v>
      </c>
      <c r="BC82" s="84">
        <f t="shared" si="52"/>
        <v>-147.53793427549522</v>
      </c>
      <c r="BD82" s="85">
        <f t="shared" si="53"/>
        <v>-0.40019066892016925</v>
      </c>
      <c r="BE82" s="105">
        <f t="shared" si="54"/>
        <v>-59.786651032404336</v>
      </c>
      <c r="BF82" s="85">
        <f t="shared" si="55"/>
        <v>-0.13099031737375477</v>
      </c>
    </row>
    <row r="83" spans="2:58" s="40" customFormat="1" ht="16.5" customHeight="1">
      <c r="B83" s="63" t="s">
        <v>22</v>
      </c>
      <c r="C83" s="64" t="s">
        <v>38</v>
      </c>
      <c r="D83" s="66" t="s">
        <v>60</v>
      </c>
      <c r="E83" s="78" t="s">
        <v>155</v>
      </c>
      <c r="F83" s="79" t="s">
        <v>156</v>
      </c>
      <c r="G83" s="102">
        <f>VLOOKUP($E83,'DTOC Backsheet'!$D$9:$Q$185,'DTOC Performance (Quarterly)'!G$10,0)</f>
        <v>9629</v>
      </c>
      <c r="H83" s="103">
        <f>VLOOKUP($E83,'Population 18+ (2014)'!$D$11:$H$187,H$10,0)</f>
        <v>1131693</v>
      </c>
      <c r="I83" s="104">
        <f t="shared" si="28"/>
        <v>850.84912604390058</v>
      </c>
      <c r="J83" s="102">
        <f>VLOOKUP($E83,'DTOC Backsheet'!$D$9:$Q$185,'DTOC Performance (Quarterly)'!J$10,0)</f>
        <v>9891</v>
      </c>
      <c r="K83" s="103">
        <f>VLOOKUP($E83,'Population 18+ (2014)'!$D$11:$H$187,K$10,0)</f>
        <v>1131693</v>
      </c>
      <c r="L83" s="104">
        <f t="shared" si="29"/>
        <v>874.0002809949342</v>
      </c>
      <c r="M83" s="102">
        <f>VLOOKUP($E83,'DTOC Backsheet'!$D$9:$Q$185,'DTOC Performance (Quarterly)'!M$10,0)</f>
        <v>10327</v>
      </c>
      <c r="N83" s="103">
        <f>VLOOKUP($E83,'Population 18+ (2014)'!$D$11:$H$187,N$10,0)</f>
        <v>1131693</v>
      </c>
      <c r="O83" s="104">
        <f t="shared" si="30"/>
        <v>912.52663045543284</v>
      </c>
      <c r="P83" s="102">
        <f>VLOOKUP($E83,'DTOC Backsheet'!$D$9:$Q$185,'DTOC Performance (Quarterly)'!P$10,0)</f>
        <v>10445</v>
      </c>
      <c r="Q83" s="103">
        <f>VLOOKUP($E83,'Population 18+ (2014)'!$D$11:$H$187,Q$10,0)</f>
        <v>1140820.699</v>
      </c>
      <c r="R83" s="104">
        <f t="shared" si="31"/>
        <v>915.56894165364372</v>
      </c>
      <c r="S83" s="102">
        <f>VLOOKUP($E83,'DTOC Backsheet'!$D$196:$Q$372,'DTOC Performance (Quarterly)'!S$10,0)</f>
        <v>9700</v>
      </c>
      <c r="T83" s="103">
        <f>VLOOKUP($E83,'Population 18+ (2014)'!$D$11:$H$187,T$10,0)</f>
        <v>1140820.699</v>
      </c>
      <c r="U83" s="104">
        <f t="shared" si="32"/>
        <v>850.26507745718948</v>
      </c>
      <c r="V83" s="102">
        <f>VLOOKUP($E83,'DTOC Backsheet'!$D$196:$Q$372,'DTOC Performance (Quarterly)'!V$10,0)</f>
        <v>9950</v>
      </c>
      <c r="W83" s="103">
        <f>VLOOKUP($E83,'Population 18+ (2014)'!$D$11:$H$187,W$10,0)</f>
        <v>1140820.699</v>
      </c>
      <c r="X83" s="104">
        <f t="shared" si="33"/>
        <v>872.1791258452613</v>
      </c>
      <c r="Y83" s="102">
        <f>VLOOKUP($E83,'DTOC Backsheet'!$D$196:$Q$372,'DTOC Performance (Quarterly)'!Y$10,0)</f>
        <v>8120</v>
      </c>
      <c r="Z83" s="103">
        <f>VLOOKUP($E83,'Population 18+ (2014)'!$D$11:$H$187,Z$10,0)</f>
        <v>1140820.699</v>
      </c>
      <c r="AA83" s="104">
        <f t="shared" si="34"/>
        <v>711.76829164457513</v>
      </c>
      <c r="AB83" s="102">
        <f>VLOOKUP($E83,'DTOC Backsheet'!$D$196:$Q$372,'DTOC Performance (Quarterly)'!AB$10,0)</f>
        <v>8013.8386932108215</v>
      </c>
      <c r="AC83" s="103">
        <f>VLOOKUP($E83,'Population 18+ (2014)'!$D$11:$H$187,AC$10,0)</f>
        <v>1150274.2130000002</v>
      </c>
      <c r="AD83" s="104">
        <f t="shared" si="35"/>
        <v>696.68941567507954</v>
      </c>
      <c r="AE83" s="102">
        <f>VLOOKUP($E83,'DTOC Backsheet'!$D$9:$Q$185,'DTOC Performance (Quarterly)'!AE$10,0)</f>
        <v>8161</v>
      </c>
      <c r="AF83" s="103">
        <f>VLOOKUP($E83,'Population 18+ (2014)'!$D$11:$H$187,AF$10,0)</f>
        <v>1140820.699</v>
      </c>
      <c r="AG83" s="104">
        <f t="shared" si="36"/>
        <v>715.36219558021889</v>
      </c>
      <c r="AH83" s="102">
        <f>VLOOKUP($E83,'DTOC Backsheet'!$D$9:$Q$185,'DTOC Performance (Quarterly)'!AH$10,0)</f>
        <v>9663</v>
      </c>
      <c r="AI83" s="103">
        <f>VLOOKUP($E83,'Population 18+ (2014)'!$D$11:$H$187,AI$10,0)</f>
        <v>1140820.699</v>
      </c>
      <c r="AJ83" s="104">
        <f t="shared" si="37"/>
        <v>847.02179829575471</v>
      </c>
      <c r="AK83" s="102">
        <f>VLOOKUP($E83,'DTOC Backsheet'!$D$9:$Q$185,'DTOC Performance (Quarterly)'!AK$10,0)</f>
        <v>10147</v>
      </c>
      <c r="AL83" s="103">
        <f>VLOOKUP($E83,'Population 18+ (2014)'!$D$11:$H$187,AL$10,0)</f>
        <v>1140820.699</v>
      </c>
      <c r="AM83" s="104">
        <f t="shared" si="38"/>
        <v>889.44739597506191</v>
      </c>
      <c r="AN83" s="102">
        <f>VLOOKUP($E83,'DTOC Backsheet'!$D$9:$Q$185,'DTOC Performance (Quarterly)'!AN$10,0)</f>
        <v>9884</v>
      </c>
      <c r="AO83" s="103">
        <f>VLOOKUP($E83,'Population 18+ (2014)'!$D$11:$H$187,AO$10,0)</f>
        <v>1150274.2130000002</v>
      </c>
      <c r="AP83" s="104">
        <f t="shared" si="39"/>
        <v>859.27337049674418</v>
      </c>
      <c r="AQ83" s="84">
        <f t="shared" si="40"/>
        <v>135.48693046368169</v>
      </c>
      <c r="AR83" s="85">
        <f t="shared" si="41"/>
        <v>0.15923731519081455</v>
      </c>
      <c r="AS83" s="105">
        <f t="shared" si="42"/>
        <v>134.90288187697058</v>
      </c>
      <c r="AT83" s="85">
        <f t="shared" si="43"/>
        <v>0.15865979381443299</v>
      </c>
      <c r="AU83" s="84">
        <f t="shared" si="44"/>
        <v>26.978482699179494</v>
      </c>
      <c r="AV83" s="85">
        <f t="shared" si="45"/>
        <v>3.0867819251119744E-2</v>
      </c>
      <c r="AW83" s="105">
        <f t="shared" si="46"/>
        <v>25.15732754950659</v>
      </c>
      <c r="AX83" s="85">
        <f t="shared" si="47"/>
        <v>2.8844221105527704E-2</v>
      </c>
      <c r="AY83" s="84">
        <f t="shared" si="48"/>
        <v>23.079234480370928</v>
      </c>
      <c r="AZ83" s="85">
        <f t="shared" si="49"/>
        <v>2.529157364848883E-2</v>
      </c>
      <c r="BA83" s="105">
        <f t="shared" si="50"/>
        <v>-177.67910433048678</v>
      </c>
      <c r="BB83" s="85">
        <f t="shared" si="51"/>
        <v>-0.24963054187192099</v>
      </c>
      <c r="BC83" s="84">
        <f t="shared" si="52"/>
        <v>56.295571156899541</v>
      </c>
      <c r="BD83" s="85">
        <f t="shared" si="53"/>
        <v>6.1486982132904135E-2</v>
      </c>
      <c r="BE83" s="105">
        <f t="shared" si="54"/>
        <v>-162.58395482166463</v>
      </c>
      <c r="BF83" s="85">
        <f t="shared" si="55"/>
        <v>-0.23336647746273523</v>
      </c>
    </row>
    <row r="84" spans="2:58" s="40" customFormat="1" ht="16.5" customHeight="1">
      <c r="B84" s="63" t="s">
        <v>20</v>
      </c>
      <c r="C84" s="64" t="s">
        <v>28</v>
      </c>
      <c r="D84" s="66" t="s">
        <v>50</v>
      </c>
      <c r="E84" s="78" t="s">
        <v>157</v>
      </c>
      <c r="F84" s="79" t="s">
        <v>158</v>
      </c>
      <c r="G84" s="102">
        <f>VLOOKUP($E84,'DTOC Backsheet'!$D$9:$Q$185,'DTOC Performance (Quarterly)'!G$10,0)</f>
        <v>1226</v>
      </c>
      <c r="H84" s="103">
        <f>VLOOKUP($E84,'Population 18+ (2014)'!$D$11:$H$187,H$10,0)</f>
        <v>160368</v>
      </c>
      <c r="I84" s="104">
        <f t="shared" si="28"/>
        <v>764.49166916092986</v>
      </c>
      <c r="J84" s="102">
        <f>VLOOKUP($E84,'DTOC Backsheet'!$D$9:$Q$185,'DTOC Performance (Quarterly)'!J$10,0)</f>
        <v>1368</v>
      </c>
      <c r="K84" s="103">
        <f>VLOOKUP($E84,'Population 18+ (2014)'!$D$11:$H$187,K$10,0)</f>
        <v>160368</v>
      </c>
      <c r="L84" s="104">
        <f t="shared" si="29"/>
        <v>853.03801257108637</v>
      </c>
      <c r="M84" s="102">
        <f>VLOOKUP($E84,'DTOC Backsheet'!$D$9:$Q$185,'DTOC Performance (Quarterly)'!M$10,0)</f>
        <v>648</v>
      </c>
      <c r="N84" s="103">
        <f>VLOOKUP($E84,'Population 18+ (2014)'!$D$11:$H$187,N$10,0)</f>
        <v>160368</v>
      </c>
      <c r="O84" s="104">
        <f t="shared" si="30"/>
        <v>404.0706375336726</v>
      </c>
      <c r="P84" s="102">
        <f>VLOOKUP($E84,'DTOC Backsheet'!$D$9:$Q$185,'DTOC Performance (Quarterly)'!P$10,0)</f>
        <v>825</v>
      </c>
      <c r="Q84" s="103">
        <f>VLOOKUP($E84,'Population 18+ (2014)'!$D$11:$H$187,Q$10,0)</f>
        <v>160800.00800000009</v>
      </c>
      <c r="R84" s="104">
        <f t="shared" si="31"/>
        <v>513.05967596718006</v>
      </c>
      <c r="S84" s="102">
        <f>VLOOKUP($E84,'DTOC Backsheet'!$D$196:$Q$372,'DTOC Performance (Quarterly)'!S$10,0)</f>
        <v>1201</v>
      </c>
      <c r="T84" s="103">
        <f>VLOOKUP($E84,'Population 18+ (2014)'!$D$11:$H$187,T$10,0)</f>
        <v>160800.00800000009</v>
      </c>
      <c r="U84" s="104">
        <f t="shared" si="32"/>
        <v>746.89051010494927</v>
      </c>
      <c r="V84" s="102">
        <f>VLOOKUP($E84,'DTOC Backsheet'!$D$196:$Q$372,'DTOC Performance (Quarterly)'!V$10,0)</f>
        <v>1008</v>
      </c>
      <c r="W84" s="103">
        <f>VLOOKUP($E84,'Population 18+ (2014)'!$D$11:$H$187,W$10,0)</f>
        <v>160800.00800000009</v>
      </c>
      <c r="X84" s="104">
        <f t="shared" si="33"/>
        <v>626.8656404544455</v>
      </c>
      <c r="Y84" s="102">
        <f>VLOOKUP($E84,'DTOC Backsheet'!$D$196:$Q$372,'DTOC Performance (Quarterly)'!Y$10,0)</f>
        <v>656</v>
      </c>
      <c r="Z84" s="103">
        <f>VLOOKUP($E84,'Population 18+ (2014)'!$D$11:$H$187,Z$10,0)</f>
        <v>160800.00800000009</v>
      </c>
      <c r="AA84" s="104">
        <f t="shared" si="34"/>
        <v>407.96017870844855</v>
      </c>
      <c r="AB84" s="102">
        <f>VLOOKUP($E84,'DTOC Backsheet'!$D$196:$Q$372,'DTOC Performance (Quarterly)'!AB$10,0)</f>
        <v>465</v>
      </c>
      <c r="AC84" s="103">
        <f>VLOOKUP($E84,'Population 18+ (2014)'!$D$11:$H$187,AC$10,0)</f>
        <v>161280.73900000003</v>
      </c>
      <c r="AD84" s="104">
        <f t="shared" si="35"/>
        <v>288.31713128497006</v>
      </c>
      <c r="AE84" s="102">
        <f>VLOOKUP($E84,'DTOC Backsheet'!$D$9:$Q$185,'DTOC Performance (Quarterly)'!AE$10,0)</f>
        <v>1063</v>
      </c>
      <c r="AF84" s="103">
        <f>VLOOKUP($E84,'Population 18+ (2014)'!$D$11:$H$187,AF$10,0)</f>
        <v>160800.00800000009</v>
      </c>
      <c r="AG84" s="104">
        <f t="shared" si="36"/>
        <v>661.06961885225746</v>
      </c>
      <c r="AH84" s="102">
        <f>VLOOKUP($E84,'DTOC Backsheet'!$D$9:$Q$185,'DTOC Performance (Quarterly)'!AH$10,0)</f>
        <v>615</v>
      </c>
      <c r="AI84" s="103">
        <f>VLOOKUP($E84,'Population 18+ (2014)'!$D$11:$H$187,AI$10,0)</f>
        <v>160800.00800000009</v>
      </c>
      <c r="AJ84" s="104">
        <f t="shared" si="37"/>
        <v>382.46266753917052</v>
      </c>
      <c r="AK84" s="102">
        <f>VLOOKUP($E84,'DTOC Backsheet'!$D$9:$Q$185,'DTOC Performance (Quarterly)'!AK$10,0)</f>
        <v>914</v>
      </c>
      <c r="AL84" s="103">
        <f>VLOOKUP($E84,'Population 18+ (2014)'!$D$11:$H$187,AL$10,0)</f>
        <v>160800.00800000009</v>
      </c>
      <c r="AM84" s="104">
        <f t="shared" si="38"/>
        <v>568.40793192000308</v>
      </c>
      <c r="AN84" s="102">
        <f>VLOOKUP($E84,'DTOC Backsheet'!$D$9:$Q$185,'DTOC Performance (Quarterly)'!AN$10,0)</f>
        <v>1554</v>
      </c>
      <c r="AO84" s="103">
        <f>VLOOKUP($E84,'Population 18+ (2014)'!$D$11:$H$187,AO$10,0)</f>
        <v>161280.73900000003</v>
      </c>
      <c r="AP84" s="104">
        <f t="shared" si="39"/>
        <v>963.53725164912578</v>
      </c>
      <c r="AQ84" s="84">
        <f t="shared" si="40"/>
        <v>103.4220503086724</v>
      </c>
      <c r="AR84" s="85">
        <f t="shared" si="41"/>
        <v>0.13528211552937336</v>
      </c>
      <c r="AS84" s="105">
        <f t="shared" si="42"/>
        <v>85.820891252691808</v>
      </c>
      <c r="AT84" s="85">
        <f t="shared" si="43"/>
        <v>0.11490424646128211</v>
      </c>
      <c r="AU84" s="84">
        <f t="shared" si="44"/>
        <v>470.57534503191584</v>
      </c>
      <c r="AV84" s="85">
        <f t="shared" si="45"/>
        <v>0.55164639570232665</v>
      </c>
      <c r="AW84" s="105">
        <f t="shared" si="46"/>
        <v>244.40297291527497</v>
      </c>
      <c r="AX84" s="85">
        <f t="shared" si="47"/>
        <v>0.38988095238095255</v>
      </c>
      <c r="AY84" s="84">
        <f t="shared" si="48"/>
        <v>-164.33729438633048</v>
      </c>
      <c r="AZ84" s="85">
        <f t="shared" si="49"/>
        <v>-0.40670437077387411</v>
      </c>
      <c r="BA84" s="105">
        <f t="shared" si="50"/>
        <v>-160.44775321155453</v>
      </c>
      <c r="BB84" s="85">
        <f t="shared" si="51"/>
        <v>-0.39329268292682945</v>
      </c>
      <c r="BC84" s="84">
        <f t="shared" si="52"/>
        <v>-450.47757568194572</v>
      </c>
      <c r="BD84" s="85">
        <f t="shared" si="53"/>
        <v>-0.87802179119366686</v>
      </c>
      <c r="BE84" s="105">
        <f t="shared" si="54"/>
        <v>-675.22012036415572</v>
      </c>
      <c r="BF84" s="85">
        <f t="shared" si="55"/>
        <v>-2.3419354838709681</v>
      </c>
    </row>
    <row r="85" spans="2:58" s="40" customFormat="1" ht="16.5" customHeight="1">
      <c r="B85" s="63" t="s">
        <v>26</v>
      </c>
      <c r="C85" s="64" t="s">
        <v>44</v>
      </c>
      <c r="D85" s="66" t="s">
        <v>66</v>
      </c>
      <c r="E85" s="78" t="s">
        <v>159</v>
      </c>
      <c r="F85" s="79" t="s">
        <v>160</v>
      </c>
      <c r="G85" s="102">
        <f>VLOOKUP($E85,'DTOC Backsheet'!$D$9:$Q$185,'DTOC Performance (Quarterly)'!G$10,0)</f>
        <v>1985</v>
      </c>
      <c r="H85" s="103">
        <f>VLOOKUP($E85,'Population 18+ (2014)'!$D$11:$H$187,H$10,0)</f>
        <v>487526</v>
      </c>
      <c r="I85" s="104">
        <f t="shared" si="28"/>
        <v>407.15777209830867</v>
      </c>
      <c r="J85" s="102">
        <f>VLOOKUP($E85,'DTOC Backsheet'!$D$9:$Q$185,'DTOC Performance (Quarterly)'!J$10,0)</f>
        <v>2185</v>
      </c>
      <c r="K85" s="103">
        <f>VLOOKUP($E85,'Population 18+ (2014)'!$D$11:$H$187,K$10,0)</f>
        <v>487526</v>
      </c>
      <c r="L85" s="104">
        <f t="shared" si="29"/>
        <v>448.18122520645056</v>
      </c>
      <c r="M85" s="102">
        <f>VLOOKUP($E85,'DTOC Backsheet'!$D$9:$Q$185,'DTOC Performance (Quarterly)'!M$10,0)</f>
        <v>2752</v>
      </c>
      <c r="N85" s="103">
        <f>VLOOKUP($E85,'Population 18+ (2014)'!$D$11:$H$187,N$10,0)</f>
        <v>487526</v>
      </c>
      <c r="O85" s="104">
        <f t="shared" si="30"/>
        <v>564.48271476803291</v>
      </c>
      <c r="P85" s="102">
        <f>VLOOKUP($E85,'DTOC Backsheet'!$D$9:$Q$185,'DTOC Performance (Quarterly)'!P$10,0)</f>
        <v>3563</v>
      </c>
      <c r="Q85" s="103">
        <f>VLOOKUP($E85,'Population 18+ (2014)'!$D$11:$H$187,Q$10,0)</f>
        <v>491640.201</v>
      </c>
      <c r="R85" s="104">
        <f t="shared" si="31"/>
        <v>724.71697651104012</v>
      </c>
      <c r="S85" s="102">
        <f>VLOOKUP($E85,'DTOC Backsheet'!$D$196:$Q$372,'DTOC Performance (Quarterly)'!S$10,0)</f>
        <v>2531.25</v>
      </c>
      <c r="T85" s="103">
        <f>VLOOKUP($E85,'Population 18+ (2014)'!$D$11:$H$187,T$10,0)</f>
        <v>491640.201</v>
      </c>
      <c r="U85" s="104">
        <f t="shared" si="32"/>
        <v>514.8582225073169</v>
      </c>
      <c r="V85" s="102">
        <f>VLOOKUP($E85,'DTOC Backsheet'!$D$196:$Q$372,'DTOC Performance (Quarterly)'!V$10,0)</f>
        <v>2268</v>
      </c>
      <c r="W85" s="103">
        <f>VLOOKUP($E85,'Population 18+ (2014)'!$D$11:$H$187,W$10,0)</f>
        <v>491640.201</v>
      </c>
      <c r="X85" s="104">
        <f t="shared" si="33"/>
        <v>461.31296736655594</v>
      </c>
      <c r="Y85" s="102">
        <f>VLOOKUP($E85,'DTOC Backsheet'!$D$196:$Q$372,'DTOC Performance (Quarterly)'!Y$10,0)</f>
        <v>2551.5</v>
      </c>
      <c r="Z85" s="103">
        <f>VLOOKUP($E85,'Population 18+ (2014)'!$D$11:$H$187,Z$10,0)</f>
        <v>491640.201</v>
      </c>
      <c r="AA85" s="104">
        <f t="shared" si="34"/>
        <v>518.97708828737541</v>
      </c>
      <c r="AB85" s="102">
        <f>VLOOKUP($E85,'DTOC Backsheet'!$D$196:$Q$372,'DTOC Performance (Quarterly)'!AB$10,0)</f>
        <v>2774.2499999999995</v>
      </c>
      <c r="AC85" s="103">
        <f>VLOOKUP($E85,'Population 18+ (2014)'!$D$11:$H$187,AC$10,0)</f>
        <v>495560.29500000004</v>
      </c>
      <c r="AD85" s="104">
        <f t="shared" si="35"/>
        <v>559.82087911219742</v>
      </c>
      <c r="AE85" s="102">
        <f>VLOOKUP($E85,'DTOC Backsheet'!$D$9:$Q$185,'DTOC Performance (Quarterly)'!AE$10,0)</f>
        <v>2420</v>
      </c>
      <c r="AF85" s="103">
        <f>VLOOKUP($E85,'Population 18+ (2014)'!$D$11:$H$187,AF$10,0)</f>
        <v>491640.201</v>
      </c>
      <c r="AG85" s="104">
        <f t="shared" si="36"/>
        <v>492.22988581440273</v>
      </c>
      <c r="AH85" s="102">
        <f>VLOOKUP($E85,'DTOC Backsheet'!$D$9:$Q$185,'DTOC Performance (Quarterly)'!AH$10,0)</f>
        <v>3209</v>
      </c>
      <c r="AI85" s="103">
        <f>VLOOKUP($E85,'Population 18+ (2014)'!$D$11:$H$187,AI$10,0)</f>
        <v>491640.201</v>
      </c>
      <c r="AJ85" s="104">
        <f t="shared" si="37"/>
        <v>652.71310065223895</v>
      </c>
      <c r="AK85" s="102">
        <f>VLOOKUP($E85,'DTOC Backsheet'!$D$9:$Q$185,'DTOC Performance (Quarterly)'!AK$10,0)</f>
        <v>3360</v>
      </c>
      <c r="AL85" s="103">
        <f>VLOOKUP($E85,'Population 18+ (2014)'!$D$11:$H$187,AL$10,0)</f>
        <v>491640.201</v>
      </c>
      <c r="AM85" s="104">
        <f t="shared" si="38"/>
        <v>683.42661832082365</v>
      </c>
      <c r="AN85" s="102">
        <f>VLOOKUP($E85,'DTOC Backsheet'!$D$9:$Q$185,'DTOC Performance (Quarterly)'!AN$10,0)</f>
        <v>3564</v>
      </c>
      <c r="AO85" s="103">
        <f>VLOOKUP($E85,'Population 18+ (2014)'!$D$11:$H$187,AO$10,0)</f>
        <v>495560.29500000004</v>
      </c>
      <c r="AP85" s="104">
        <f t="shared" si="39"/>
        <v>719.18594688866256</v>
      </c>
      <c r="AQ85" s="84">
        <f t="shared" si="40"/>
        <v>-85.072113716094066</v>
      </c>
      <c r="AR85" s="85">
        <f t="shared" si="41"/>
        <v>-0.2089413970355288</v>
      </c>
      <c r="AS85" s="105">
        <f t="shared" si="42"/>
        <v>22.628336692914161</v>
      </c>
      <c r="AT85" s="85">
        <f t="shared" si="43"/>
        <v>4.395061728395059E-2</v>
      </c>
      <c r="AU85" s="84">
        <f t="shared" si="44"/>
        <v>-204.53187544578839</v>
      </c>
      <c r="AV85" s="85">
        <f t="shared" si="45"/>
        <v>-0.45635975793402023</v>
      </c>
      <c r="AW85" s="105">
        <f t="shared" si="46"/>
        <v>-191.40013328568301</v>
      </c>
      <c r="AX85" s="85">
        <f t="shared" si="47"/>
        <v>-0.41490299823633153</v>
      </c>
      <c r="AY85" s="84">
        <f t="shared" si="48"/>
        <v>-118.94390355279074</v>
      </c>
      <c r="AZ85" s="85">
        <f t="shared" si="49"/>
        <v>-0.21071310146612593</v>
      </c>
      <c r="BA85" s="105">
        <f t="shared" si="50"/>
        <v>-164.44953003344824</v>
      </c>
      <c r="BB85" s="85">
        <f t="shared" si="51"/>
        <v>-0.31687242798353921</v>
      </c>
      <c r="BC85" s="84">
        <f t="shared" si="52"/>
        <v>5.5310296223775595</v>
      </c>
      <c r="BD85" s="85">
        <f t="shared" si="53"/>
        <v>7.6319857291121448E-3</v>
      </c>
      <c r="BE85" s="105">
        <f t="shared" si="54"/>
        <v>-159.36506777646514</v>
      </c>
      <c r="BF85" s="85">
        <f t="shared" si="55"/>
        <v>-0.28467153284671565</v>
      </c>
    </row>
    <row r="86" spans="2:58" s="40" customFormat="1" ht="16.5" customHeight="1">
      <c r="B86" s="63" t="s">
        <v>24</v>
      </c>
      <c r="C86" s="64" t="s">
        <v>40</v>
      </c>
      <c r="D86" s="66" t="s">
        <v>70</v>
      </c>
      <c r="E86" s="78" t="s">
        <v>161</v>
      </c>
      <c r="F86" s="79" t="s">
        <v>162</v>
      </c>
      <c r="G86" s="102">
        <f>VLOOKUP($E86,'DTOC Backsheet'!$D$9:$Q$185,'DTOC Performance (Quarterly)'!G$10,0)</f>
        <v>1239</v>
      </c>
      <c r="H86" s="103">
        <f>VLOOKUP($E86,'Population 18+ (2014)'!$D$11:$H$187,H$10,0)</f>
        <v>204002</v>
      </c>
      <c r="I86" s="104">
        <f t="shared" si="28"/>
        <v>607.34698679424707</v>
      </c>
      <c r="J86" s="102">
        <f>VLOOKUP($E86,'DTOC Backsheet'!$D$9:$Q$185,'DTOC Performance (Quarterly)'!J$10,0)</f>
        <v>862</v>
      </c>
      <c r="K86" s="103">
        <f>VLOOKUP($E86,'Population 18+ (2014)'!$D$11:$H$187,K$10,0)</f>
        <v>204002</v>
      </c>
      <c r="L86" s="104">
        <f t="shared" si="29"/>
        <v>422.5448770110097</v>
      </c>
      <c r="M86" s="102">
        <f>VLOOKUP($E86,'DTOC Backsheet'!$D$9:$Q$185,'DTOC Performance (Quarterly)'!M$10,0)</f>
        <v>666</v>
      </c>
      <c r="N86" s="103">
        <f>VLOOKUP($E86,'Population 18+ (2014)'!$D$11:$H$187,N$10,0)</f>
        <v>204002</v>
      </c>
      <c r="O86" s="104">
        <f t="shared" si="30"/>
        <v>326.46738757463163</v>
      </c>
      <c r="P86" s="102">
        <f>VLOOKUP($E86,'DTOC Backsheet'!$D$9:$Q$185,'DTOC Performance (Quarterly)'!P$10,0)</f>
        <v>870</v>
      </c>
      <c r="Q86" s="103">
        <f>VLOOKUP($E86,'Population 18+ (2014)'!$D$11:$H$187,Q$10,0)</f>
        <v>208184.54700000002</v>
      </c>
      <c r="R86" s="104">
        <f t="shared" si="31"/>
        <v>417.89845237648683</v>
      </c>
      <c r="S86" s="102">
        <f>VLOOKUP($E86,'DTOC Backsheet'!$D$196:$Q$372,'DTOC Performance (Quarterly)'!S$10,0)</f>
        <v>960</v>
      </c>
      <c r="T86" s="103">
        <f>VLOOKUP($E86,'Population 18+ (2014)'!$D$11:$H$187,T$10,0)</f>
        <v>208184.54700000002</v>
      </c>
      <c r="U86" s="104">
        <f t="shared" si="32"/>
        <v>461.12932676026134</v>
      </c>
      <c r="V86" s="102">
        <f>VLOOKUP($E86,'DTOC Backsheet'!$D$196:$Q$372,'DTOC Performance (Quarterly)'!V$10,0)</f>
        <v>920</v>
      </c>
      <c r="W86" s="103">
        <f>VLOOKUP($E86,'Population 18+ (2014)'!$D$11:$H$187,W$10,0)</f>
        <v>208184.54700000002</v>
      </c>
      <c r="X86" s="104">
        <f t="shared" si="33"/>
        <v>441.91560481191715</v>
      </c>
      <c r="Y86" s="102">
        <f>VLOOKUP($E86,'DTOC Backsheet'!$D$196:$Q$372,'DTOC Performance (Quarterly)'!Y$10,0)</f>
        <v>950</v>
      </c>
      <c r="Z86" s="103">
        <f>VLOOKUP($E86,'Population 18+ (2014)'!$D$11:$H$187,Z$10,0)</f>
        <v>208184.54700000002</v>
      </c>
      <c r="AA86" s="104">
        <f t="shared" si="34"/>
        <v>456.32589627317532</v>
      </c>
      <c r="AB86" s="102">
        <f>VLOOKUP($E86,'DTOC Backsheet'!$D$196:$Q$372,'DTOC Performance (Quarterly)'!AB$10,0)</f>
        <v>1030</v>
      </c>
      <c r="AC86" s="103">
        <f>VLOOKUP($E86,'Population 18+ (2014)'!$D$11:$H$187,AC$10,0)</f>
        <v>211741.65400000004</v>
      </c>
      <c r="AD86" s="104">
        <f t="shared" si="35"/>
        <v>486.44184105598794</v>
      </c>
      <c r="AE86" s="102">
        <f>VLOOKUP($E86,'DTOC Backsheet'!$D$9:$Q$185,'DTOC Performance (Quarterly)'!AE$10,0)</f>
        <v>574</v>
      </c>
      <c r="AF86" s="103">
        <f>VLOOKUP($E86,'Population 18+ (2014)'!$D$11:$H$187,AF$10,0)</f>
        <v>208184.54700000002</v>
      </c>
      <c r="AG86" s="104">
        <f t="shared" si="36"/>
        <v>275.71690995873956</v>
      </c>
      <c r="AH86" s="102">
        <f>VLOOKUP($E86,'DTOC Backsheet'!$D$9:$Q$185,'DTOC Performance (Quarterly)'!AH$10,0)</f>
        <v>524</v>
      </c>
      <c r="AI86" s="103">
        <f>VLOOKUP($E86,'Population 18+ (2014)'!$D$11:$H$187,AI$10,0)</f>
        <v>208184.54700000002</v>
      </c>
      <c r="AJ86" s="104">
        <f t="shared" si="37"/>
        <v>251.69975752330933</v>
      </c>
      <c r="AK86" s="102">
        <f>VLOOKUP($E86,'DTOC Backsheet'!$D$9:$Q$185,'DTOC Performance (Quarterly)'!AK$10,0)</f>
        <v>812</v>
      </c>
      <c r="AL86" s="103">
        <f>VLOOKUP($E86,'Population 18+ (2014)'!$D$11:$H$187,AL$10,0)</f>
        <v>208184.54700000002</v>
      </c>
      <c r="AM86" s="104">
        <f t="shared" si="38"/>
        <v>390.03855555138773</v>
      </c>
      <c r="AN86" s="102">
        <f>VLOOKUP($E86,'DTOC Backsheet'!$D$9:$Q$185,'DTOC Performance (Quarterly)'!AN$10,0)</f>
        <v>899</v>
      </c>
      <c r="AO86" s="103">
        <f>VLOOKUP($E86,'Population 18+ (2014)'!$D$11:$H$187,AO$10,0)</f>
        <v>211741.65400000004</v>
      </c>
      <c r="AP86" s="104">
        <f t="shared" si="39"/>
        <v>424.57399525177976</v>
      </c>
      <c r="AQ86" s="84">
        <f t="shared" si="40"/>
        <v>331.63007683550751</v>
      </c>
      <c r="AR86" s="85">
        <f t="shared" si="41"/>
        <v>0.54603066129618405</v>
      </c>
      <c r="AS86" s="105">
        <f t="shared" si="42"/>
        <v>185.41241680152177</v>
      </c>
      <c r="AT86" s="85">
        <f t="shared" si="43"/>
        <v>0.4020833333333334</v>
      </c>
      <c r="AU86" s="84">
        <f t="shared" si="44"/>
        <v>170.84511948770037</v>
      </c>
      <c r="AV86" s="85">
        <f t="shared" si="45"/>
        <v>0.40432420029849014</v>
      </c>
      <c r="AW86" s="105">
        <f t="shared" si="46"/>
        <v>190.21584728860782</v>
      </c>
      <c r="AX86" s="85">
        <f t="shared" si="47"/>
        <v>0.43043478260869567</v>
      </c>
      <c r="AY86" s="84">
        <f t="shared" si="48"/>
        <v>-63.571167976756101</v>
      </c>
      <c r="AZ86" s="85">
        <f t="shared" si="49"/>
        <v>-0.19472440554946244</v>
      </c>
      <c r="BA86" s="105">
        <f t="shared" si="50"/>
        <v>66.287340721787587</v>
      </c>
      <c r="BB86" s="85">
        <f t="shared" si="51"/>
        <v>0.14526315789473687</v>
      </c>
      <c r="BC86" s="84">
        <f t="shared" si="52"/>
        <v>-6.6755428752929333</v>
      </c>
      <c r="BD86" s="85">
        <f t="shared" si="53"/>
        <v>-1.5974078959447552E-2</v>
      </c>
      <c r="BE86" s="105">
        <f t="shared" si="54"/>
        <v>61.867845804208173</v>
      </c>
      <c r="BF86" s="85">
        <f t="shared" si="55"/>
        <v>0.12718446601941746</v>
      </c>
    </row>
    <row r="87" spans="2:58" s="40" customFormat="1" ht="16.5" customHeight="1">
      <c r="B87" s="63" t="s">
        <v>24</v>
      </c>
      <c r="C87" s="64" t="s">
        <v>40</v>
      </c>
      <c r="D87" s="66" t="s">
        <v>70</v>
      </c>
      <c r="E87" s="78" t="s">
        <v>163</v>
      </c>
      <c r="F87" s="79" t="s">
        <v>164</v>
      </c>
      <c r="G87" s="102">
        <f>VLOOKUP($E87,'DTOC Backsheet'!$D$9:$Q$185,'DTOC Performance (Quarterly)'!G$10,0)</f>
        <v>1684</v>
      </c>
      <c r="H87" s="103">
        <f>VLOOKUP($E87,'Population 18+ (2014)'!$D$11:$H$187,H$10,0)</f>
        <v>203167</v>
      </c>
      <c r="I87" s="104">
        <f t="shared" si="28"/>
        <v>828.87476804796063</v>
      </c>
      <c r="J87" s="102">
        <f>VLOOKUP($E87,'DTOC Backsheet'!$D$9:$Q$185,'DTOC Performance (Quarterly)'!J$10,0)</f>
        <v>1637</v>
      </c>
      <c r="K87" s="103">
        <f>VLOOKUP($E87,'Population 18+ (2014)'!$D$11:$H$187,K$10,0)</f>
        <v>203167</v>
      </c>
      <c r="L87" s="104">
        <f t="shared" si="29"/>
        <v>805.74108984234647</v>
      </c>
      <c r="M87" s="102">
        <f>VLOOKUP($E87,'DTOC Backsheet'!$D$9:$Q$185,'DTOC Performance (Quarterly)'!M$10,0)</f>
        <v>1892</v>
      </c>
      <c r="N87" s="103">
        <f>VLOOKUP($E87,'Population 18+ (2014)'!$D$11:$H$187,N$10,0)</f>
        <v>203167</v>
      </c>
      <c r="O87" s="104">
        <f t="shared" si="30"/>
        <v>931.25359925578471</v>
      </c>
      <c r="P87" s="102">
        <f>VLOOKUP($E87,'DTOC Backsheet'!$D$9:$Q$185,'DTOC Performance (Quarterly)'!P$10,0)</f>
        <v>1792</v>
      </c>
      <c r="Q87" s="103">
        <f>VLOOKUP($E87,'Population 18+ (2014)'!$D$11:$H$187,Q$10,0)</f>
        <v>207688.90100000001</v>
      </c>
      <c r="R87" s="104">
        <f t="shared" si="31"/>
        <v>862.8289674468449</v>
      </c>
      <c r="S87" s="102">
        <f>VLOOKUP($E87,'DTOC Backsheet'!$D$196:$Q$372,'DTOC Performance (Quarterly)'!S$10,0)</f>
        <v>1600</v>
      </c>
      <c r="T87" s="103">
        <f>VLOOKUP($E87,'Population 18+ (2014)'!$D$11:$H$187,T$10,0)</f>
        <v>207688.90100000001</v>
      </c>
      <c r="U87" s="104">
        <f t="shared" si="32"/>
        <v>770.3830066489686</v>
      </c>
      <c r="V87" s="102">
        <f>VLOOKUP($E87,'DTOC Backsheet'!$D$196:$Q$372,'DTOC Performance (Quarterly)'!V$10,0)</f>
        <v>1550</v>
      </c>
      <c r="W87" s="103">
        <f>VLOOKUP($E87,'Population 18+ (2014)'!$D$11:$H$187,W$10,0)</f>
        <v>207688.90100000001</v>
      </c>
      <c r="X87" s="104">
        <f t="shared" si="33"/>
        <v>746.30853769118835</v>
      </c>
      <c r="Y87" s="102">
        <f>VLOOKUP($E87,'DTOC Backsheet'!$D$196:$Q$372,'DTOC Performance (Quarterly)'!Y$10,0)</f>
        <v>1450</v>
      </c>
      <c r="Z87" s="103">
        <f>VLOOKUP($E87,'Population 18+ (2014)'!$D$11:$H$187,Z$10,0)</f>
        <v>207688.90100000001</v>
      </c>
      <c r="AA87" s="104">
        <f t="shared" si="34"/>
        <v>698.15959977562784</v>
      </c>
      <c r="AB87" s="102">
        <f>VLOOKUP($E87,'DTOC Backsheet'!$D$196:$Q$372,'DTOC Performance (Quarterly)'!AB$10,0)</f>
        <v>1276.7913549459684</v>
      </c>
      <c r="AC87" s="103">
        <f>VLOOKUP($E87,'Population 18+ (2014)'!$D$11:$H$187,AC$10,0)</f>
        <v>211703.85300000006</v>
      </c>
      <c r="AD87" s="104">
        <f t="shared" si="35"/>
        <v>603.10255900064692</v>
      </c>
      <c r="AE87" s="102">
        <f>VLOOKUP($E87,'DTOC Backsheet'!$D$9:$Q$185,'DTOC Performance (Quarterly)'!AE$10,0)</f>
        <v>2029</v>
      </c>
      <c r="AF87" s="103">
        <f>VLOOKUP($E87,'Population 18+ (2014)'!$D$11:$H$187,AF$10,0)</f>
        <v>207688.90100000001</v>
      </c>
      <c r="AG87" s="104">
        <f t="shared" si="36"/>
        <v>976.94195030672336</v>
      </c>
      <c r="AH87" s="102">
        <f>VLOOKUP($E87,'DTOC Backsheet'!$D$9:$Q$185,'DTOC Performance (Quarterly)'!AH$10,0)</f>
        <v>2065</v>
      </c>
      <c r="AI87" s="103">
        <f>VLOOKUP($E87,'Population 18+ (2014)'!$D$11:$H$187,AI$10,0)</f>
        <v>207688.90100000001</v>
      </c>
      <c r="AJ87" s="104">
        <f t="shared" si="37"/>
        <v>994.27556795632518</v>
      </c>
      <c r="AK87" s="102">
        <f>VLOOKUP($E87,'DTOC Backsheet'!$D$9:$Q$185,'DTOC Performance (Quarterly)'!AK$10,0)</f>
        <v>1772</v>
      </c>
      <c r="AL87" s="103">
        <f>VLOOKUP($E87,'Population 18+ (2014)'!$D$11:$H$187,AL$10,0)</f>
        <v>207688.90100000001</v>
      </c>
      <c r="AM87" s="104">
        <f t="shared" si="38"/>
        <v>853.19917986373275</v>
      </c>
      <c r="AN87" s="102">
        <f>VLOOKUP($E87,'DTOC Backsheet'!$D$9:$Q$185,'DTOC Performance (Quarterly)'!AN$10,0)</f>
        <v>2342</v>
      </c>
      <c r="AO87" s="103">
        <f>VLOOKUP($E87,'Population 18+ (2014)'!$D$11:$H$187,AO$10,0)</f>
        <v>211703.85300000006</v>
      </c>
      <c r="AP87" s="104">
        <f t="shared" si="39"/>
        <v>1106.262340912614</v>
      </c>
      <c r="AQ87" s="84">
        <f t="shared" si="40"/>
        <v>-148.06718225876273</v>
      </c>
      <c r="AR87" s="85">
        <f t="shared" si="41"/>
        <v>-0.17863637302830193</v>
      </c>
      <c r="AS87" s="105">
        <f t="shared" si="42"/>
        <v>-206.55894365775475</v>
      </c>
      <c r="AT87" s="85">
        <f t="shared" si="43"/>
        <v>-0.26812500000000006</v>
      </c>
      <c r="AU87" s="84">
        <f t="shared" si="44"/>
        <v>-188.53447811397871</v>
      </c>
      <c r="AV87" s="85">
        <f t="shared" si="45"/>
        <v>-0.23398890846049303</v>
      </c>
      <c r="AW87" s="105">
        <f t="shared" si="46"/>
        <v>-247.96703026513683</v>
      </c>
      <c r="AX87" s="85">
        <f t="shared" si="47"/>
        <v>-0.3322580645161291</v>
      </c>
      <c r="AY87" s="84">
        <f t="shared" si="48"/>
        <v>78.054419392051955</v>
      </c>
      <c r="AZ87" s="85">
        <f t="shared" si="49"/>
        <v>8.3816502244318275E-2</v>
      </c>
      <c r="BA87" s="105">
        <f t="shared" si="50"/>
        <v>-155.03958008810491</v>
      </c>
      <c r="BB87" s="85">
        <f t="shared" si="51"/>
        <v>-0.22206896551724134</v>
      </c>
      <c r="BC87" s="84">
        <f t="shared" si="52"/>
        <v>-243.43337346576914</v>
      </c>
      <c r="BD87" s="85">
        <f t="shared" si="53"/>
        <v>-0.28213398326913031</v>
      </c>
      <c r="BE87" s="105">
        <f t="shared" si="54"/>
        <v>-503.15978191196712</v>
      </c>
      <c r="BF87" s="85">
        <f t="shared" si="55"/>
        <v>-0.83428560267711849</v>
      </c>
    </row>
    <row r="88" spans="2:58" s="40" customFormat="1" ht="16.5" customHeight="1">
      <c r="B88" s="63" t="s">
        <v>20</v>
      </c>
      <c r="C88" s="64" t="s">
        <v>30</v>
      </c>
      <c r="D88" s="66" t="s">
        <v>52</v>
      </c>
      <c r="E88" s="78" t="s">
        <v>165</v>
      </c>
      <c r="F88" s="79" t="s">
        <v>166</v>
      </c>
      <c r="G88" s="102">
        <f>VLOOKUP($E88,'DTOC Backsheet'!$D$9:$Q$185,'DTOC Performance (Quarterly)'!G$10,0)</f>
        <v>688</v>
      </c>
      <c r="H88" s="103">
        <f>VLOOKUP($E88,'Population 18+ (2014)'!$D$11:$H$187,H$10,0)</f>
        <v>98125</v>
      </c>
      <c r="I88" s="104">
        <f t="shared" si="28"/>
        <v>701.14649681528658</v>
      </c>
      <c r="J88" s="102">
        <f>VLOOKUP($E88,'DTOC Backsheet'!$D$9:$Q$185,'DTOC Performance (Quarterly)'!J$10,0)</f>
        <v>609</v>
      </c>
      <c r="K88" s="103">
        <f>VLOOKUP($E88,'Population 18+ (2014)'!$D$11:$H$187,K$10,0)</f>
        <v>98125</v>
      </c>
      <c r="L88" s="104">
        <f t="shared" si="29"/>
        <v>620.63694267515916</v>
      </c>
      <c r="M88" s="102">
        <f>VLOOKUP($E88,'DTOC Backsheet'!$D$9:$Q$185,'DTOC Performance (Quarterly)'!M$10,0)</f>
        <v>636</v>
      </c>
      <c r="N88" s="103">
        <f>VLOOKUP($E88,'Population 18+ (2014)'!$D$11:$H$187,N$10,0)</f>
        <v>98125</v>
      </c>
      <c r="O88" s="104">
        <f t="shared" si="30"/>
        <v>648.15286624203816</v>
      </c>
      <c r="P88" s="102">
        <f>VLOOKUP($E88,'DTOC Backsheet'!$D$9:$Q$185,'DTOC Performance (Quarterly)'!P$10,0)</f>
        <v>926</v>
      </c>
      <c r="Q88" s="103">
        <f>VLOOKUP($E88,'Population 18+ (2014)'!$D$11:$H$187,Q$10,0)</f>
        <v>98325.304999999993</v>
      </c>
      <c r="R88" s="104">
        <f t="shared" si="31"/>
        <v>941.77180533536114</v>
      </c>
      <c r="S88" s="102">
        <f>VLOOKUP($E88,'DTOC Backsheet'!$D$196:$Q$372,'DTOC Performance (Quarterly)'!S$10,0)</f>
        <v>559</v>
      </c>
      <c r="T88" s="103">
        <f>VLOOKUP($E88,'Population 18+ (2014)'!$D$11:$H$187,T$10,0)</f>
        <v>98325.304999999993</v>
      </c>
      <c r="U88" s="104">
        <f t="shared" si="32"/>
        <v>568.52099263765319</v>
      </c>
      <c r="V88" s="102">
        <f>VLOOKUP($E88,'DTOC Backsheet'!$D$196:$Q$372,'DTOC Performance (Quarterly)'!V$10,0)</f>
        <v>559</v>
      </c>
      <c r="W88" s="103">
        <f>VLOOKUP($E88,'Population 18+ (2014)'!$D$11:$H$187,W$10,0)</f>
        <v>98325.304999999993</v>
      </c>
      <c r="X88" s="104">
        <f t="shared" si="33"/>
        <v>568.52099263765319</v>
      </c>
      <c r="Y88" s="102">
        <f>VLOOKUP($E88,'DTOC Backsheet'!$D$196:$Q$372,'DTOC Performance (Quarterly)'!Y$10,0)</f>
        <v>559</v>
      </c>
      <c r="Z88" s="103">
        <f>VLOOKUP($E88,'Population 18+ (2014)'!$D$11:$H$187,Z$10,0)</f>
        <v>98325.304999999993</v>
      </c>
      <c r="AA88" s="104">
        <f t="shared" si="34"/>
        <v>568.52099263765319</v>
      </c>
      <c r="AB88" s="102">
        <f>VLOOKUP($E88,'DTOC Backsheet'!$D$196:$Q$372,'DTOC Performance (Quarterly)'!AB$10,0)</f>
        <v>557.99999999999989</v>
      </c>
      <c r="AC88" s="103">
        <f>VLOOKUP($E88,'Population 18+ (2014)'!$D$11:$H$187,AC$10,0)</f>
        <v>98608.686999999991</v>
      </c>
      <c r="AD88" s="104">
        <f t="shared" si="35"/>
        <v>565.87306552413577</v>
      </c>
      <c r="AE88" s="102">
        <f>VLOOKUP($E88,'DTOC Backsheet'!$D$9:$Q$185,'DTOC Performance (Quarterly)'!AE$10,0)</f>
        <v>551</v>
      </c>
      <c r="AF88" s="103">
        <f>VLOOKUP($E88,'Population 18+ (2014)'!$D$11:$H$187,AF$10,0)</f>
        <v>98325.304999999993</v>
      </c>
      <c r="AG88" s="104">
        <f t="shared" si="36"/>
        <v>560.3847351401555</v>
      </c>
      <c r="AH88" s="102">
        <f>VLOOKUP($E88,'DTOC Backsheet'!$D$9:$Q$185,'DTOC Performance (Quarterly)'!AH$10,0)</f>
        <v>532</v>
      </c>
      <c r="AI88" s="103">
        <f>VLOOKUP($E88,'Population 18+ (2014)'!$D$11:$H$187,AI$10,0)</f>
        <v>98325.304999999993</v>
      </c>
      <c r="AJ88" s="104">
        <f t="shared" si="37"/>
        <v>541.06112358359837</v>
      </c>
      <c r="AK88" s="102">
        <f>VLOOKUP($E88,'DTOC Backsheet'!$D$9:$Q$185,'DTOC Performance (Quarterly)'!AK$10,0)</f>
        <v>883</v>
      </c>
      <c r="AL88" s="103">
        <f>VLOOKUP($E88,'Population 18+ (2014)'!$D$11:$H$187,AL$10,0)</f>
        <v>98325.304999999993</v>
      </c>
      <c r="AM88" s="104">
        <f t="shared" si="38"/>
        <v>898.03942128631081</v>
      </c>
      <c r="AN88" s="102">
        <f>VLOOKUP($E88,'DTOC Backsheet'!$D$9:$Q$185,'DTOC Performance (Quarterly)'!AN$10,0)</f>
        <v>760</v>
      </c>
      <c r="AO88" s="103">
        <f>VLOOKUP($E88,'Population 18+ (2014)'!$D$11:$H$187,AO$10,0)</f>
        <v>98608.686999999991</v>
      </c>
      <c r="AP88" s="104">
        <f t="shared" si="39"/>
        <v>770.72317168161874</v>
      </c>
      <c r="AQ88" s="84">
        <f t="shared" si="40"/>
        <v>140.76176167513108</v>
      </c>
      <c r="AR88" s="85">
        <f t="shared" si="41"/>
        <v>0.20075941663331742</v>
      </c>
      <c r="AS88" s="105">
        <f t="shared" si="42"/>
        <v>8.1362574974976951</v>
      </c>
      <c r="AT88" s="85">
        <f t="shared" si="43"/>
        <v>1.431127012522357E-2</v>
      </c>
      <c r="AU88" s="84">
        <f t="shared" si="44"/>
        <v>79.575819091560788</v>
      </c>
      <c r="AV88" s="85">
        <f t="shared" si="45"/>
        <v>0.12821637517831533</v>
      </c>
      <c r="AW88" s="105">
        <f t="shared" si="46"/>
        <v>27.45986905405482</v>
      </c>
      <c r="AX88" s="85">
        <f t="shared" si="47"/>
        <v>4.8300536672629721E-2</v>
      </c>
      <c r="AY88" s="84">
        <f t="shared" si="48"/>
        <v>-249.88655504427265</v>
      </c>
      <c r="AZ88" s="85">
        <f t="shared" si="49"/>
        <v>-0.38553644990124619</v>
      </c>
      <c r="BA88" s="105">
        <f t="shared" si="50"/>
        <v>-329.51842864865762</v>
      </c>
      <c r="BB88" s="85">
        <f t="shared" si="51"/>
        <v>-0.57960644007155626</v>
      </c>
      <c r="BC88" s="84">
        <f t="shared" si="52"/>
        <v>171.0486336537424</v>
      </c>
      <c r="BD88" s="85">
        <f t="shared" si="53"/>
        <v>0.18162428805440048</v>
      </c>
      <c r="BE88" s="105">
        <f t="shared" si="54"/>
        <v>-204.85010615748297</v>
      </c>
      <c r="BF88" s="85">
        <f t="shared" si="55"/>
        <v>-0.36200716845878161</v>
      </c>
    </row>
    <row r="89" spans="2:58" s="40" customFormat="1" ht="16.5" customHeight="1">
      <c r="B89" s="63" t="s">
        <v>24</v>
      </c>
      <c r="C89" s="64" t="s">
        <v>40</v>
      </c>
      <c r="D89" s="66" t="s">
        <v>70</v>
      </c>
      <c r="E89" s="78" t="s">
        <v>167</v>
      </c>
      <c r="F89" s="79" t="s">
        <v>168</v>
      </c>
      <c r="G89" s="102">
        <f>VLOOKUP($E89,'DTOC Backsheet'!$D$9:$Q$185,'DTOC Performance (Quarterly)'!G$10,0)</f>
        <v>606</v>
      </c>
      <c r="H89" s="103">
        <f>VLOOKUP($E89,'Population 18+ (2014)'!$D$11:$H$187,H$10,0)</f>
        <v>144588</v>
      </c>
      <c r="I89" s="104">
        <f t="shared" si="28"/>
        <v>419.12191883143828</v>
      </c>
      <c r="J89" s="102">
        <f>VLOOKUP($E89,'DTOC Backsheet'!$D$9:$Q$185,'DTOC Performance (Quarterly)'!J$10,0)</f>
        <v>562</v>
      </c>
      <c r="K89" s="103">
        <f>VLOOKUP($E89,'Population 18+ (2014)'!$D$11:$H$187,K$10,0)</f>
        <v>144588</v>
      </c>
      <c r="L89" s="104">
        <f t="shared" si="29"/>
        <v>388.69062439483218</v>
      </c>
      <c r="M89" s="102">
        <f>VLOOKUP($E89,'DTOC Backsheet'!$D$9:$Q$185,'DTOC Performance (Quarterly)'!M$10,0)</f>
        <v>692</v>
      </c>
      <c r="N89" s="103">
        <f>VLOOKUP($E89,'Population 18+ (2014)'!$D$11:$H$187,N$10,0)</f>
        <v>144588</v>
      </c>
      <c r="O89" s="104">
        <f t="shared" si="30"/>
        <v>478.60126704844112</v>
      </c>
      <c r="P89" s="102">
        <f>VLOOKUP($E89,'DTOC Backsheet'!$D$9:$Q$185,'DTOC Performance (Quarterly)'!P$10,0)</f>
        <v>993</v>
      </c>
      <c r="Q89" s="103">
        <f>VLOOKUP($E89,'Population 18+ (2014)'!$D$11:$H$187,Q$10,0)</f>
        <v>146302.20099999994</v>
      </c>
      <c r="R89" s="104">
        <f t="shared" si="31"/>
        <v>678.73209918420866</v>
      </c>
      <c r="S89" s="102">
        <f>VLOOKUP($E89,'DTOC Backsheet'!$D$196:$Q$372,'DTOC Performance (Quarterly)'!S$10,0)</f>
        <v>714.57482723493865</v>
      </c>
      <c r="T89" s="103">
        <f>VLOOKUP($E89,'Population 18+ (2014)'!$D$11:$H$187,T$10,0)</f>
        <v>146302.20099999994</v>
      </c>
      <c r="U89" s="104">
        <f t="shared" si="32"/>
        <v>488.42383938908677</v>
      </c>
      <c r="V89" s="102">
        <f>VLOOKUP($E89,'DTOC Backsheet'!$D$196:$Q$372,'DTOC Performance (Quarterly)'!V$10,0)</f>
        <v>699.07501430493869</v>
      </c>
      <c r="W89" s="103">
        <f>VLOOKUP($E89,'Population 18+ (2014)'!$D$11:$H$187,W$10,0)</f>
        <v>146302.20099999994</v>
      </c>
      <c r="X89" s="104">
        <f t="shared" si="33"/>
        <v>477.8294581534962</v>
      </c>
      <c r="Y89" s="102">
        <f>VLOOKUP($E89,'DTOC Backsheet'!$D$196:$Q$372,'DTOC Performance (Quarterly)'!Y$10,0)</f>
        <v>683.57520137493884</v>
      </c>
      <c r="Z89" s="103">
        <f>VLOOKUP($E89,'Population 18+ (2014)'!$D$11:$H$187,Z$10,0)</f>
        <v>146302.20099999994</v>
      </c>
      <c r="AA89" s="104">
        <f t="shared" si="34"/>
        <v>467.23507691790576</v>
      </c>
      <c r="AB89" s="102">
        <f>VLOOKUP($E89,'DTOC Backsheet'!$D$196:$Q$372,'DTOC Performance (Quarterly)'!AB$10,0)</f>
        <v>669.32614780896813</v>
      </c>
      <c r="AC89" s="103">
        <f>VLOOKUP($E89,'Population 18+ (2014)'!$D$11:$H$187,AC$10,0)</f>
        <v>147440.79500000001</v>
      </c>
      <c r="AD89" s="104">
        <f t="shared" si="35"/>
        <v>453.9626551857429</v>
      </c>
      <c r="AE89" s="102">
        <f>VLOOKUP($E89,'DTOC Backsheet'!$D$9:$Q$185,'DTOC Performance (Quarterly)'!AE$10,0)</f>
        <v>1005</v>
      </c>
      <c r="AF89" s="103">
        <f>VLOOKUP($E89,'Population 18+ (2014)'!$D$11:$H$187,AF$10,0)</f>
        <v>146302.20099999994</v>
      </c>
      <c r="AG89" s="104">
        <f t="shared" si="36"/>
        <v>686.93429977857977</v>
      </c>
      <c r="AH89" s="102">
        <f>VLOOKUP($E89,'DTOC Backsheet'!$D$9:$Q$185,'DTOC Performance (Quarterly)'!AH$10,0)</f>
        <v>1263</v>
      </c>
      <c r="AI89" s="103">
        <f>VLOOKUP($E89,'Population 18+ (2014)'!$D$11:$H$187,AI$10,0)</f>
        <v>146302.20099999994</v>
      </c>
      <c r="AJ89" s="104">
        <f t="shared" si="37"/>
        <v>863.28161255755845</v>
      </c>
      <c r="AK89" s="102">
        <f>VLOOKUP($E89,'DTOC Backsheet'!$D$9:$Q$185,'DTOC Performance (Quarterly)'!AK$10,0)</f>
        <v>1356</v>
      </c>
      <c r="AL89" s="103">
        <f>VLOOKUP($E89,'Population 18+ (2014)'!$D$11:$H$187,AL$10,0)</f>
        <v>146302.20099999994</v>
      </c>
      <c r="AM89" s="104">
        <f t="shared" si="38"/>
        <v>926.84866716393458</v>
      </c>
      <c r="AN89" s="102">
        <f>VLOOKUP($E89,'DTOC Backsheet'!$D$9:$Q$185,'DTOC Performance (Quarterly)'!AN$10,0)</f>
        <v>1381</v>
      </c>
      <c r="AO89" s="103">
        <f>VLOOKUP($E89,'Population 18+ (2014)'!$D$11:$H$187,AO$10,0)</f>
        <v>147440.79500000001</v>
      </c>
      <c r="AP89" s="104">
        <f t="shared" si="39"/>
        <v>936.64714708029067</v>
      </c>
      <c r="AQ89" s="84">
        <f t="shared" si="40"/>
        <v>-267.81238094714149</v>
      </c>
      <c r="AR89" s="85">
        <f t="shared" si="41"/>
        <v>-0.6389844312934867</v>
      </c>
      <c r="AS89" s="105">
        <f t="shared" si="42"/>
        <v>-198.51046038949301</v>
      </c>
      <c r="AT89" s="85">
        <f t="shared" si="43"/>
        <v>-0.40643073572695987</v>
      </c>
      <c r="AU89" s="84">
        <f t="shared" si="44"/>
        <v>-474.59098816272626</v>
      </c>
      <c r="AV89" s="85">
        <f t="shared" si="45"/>
        <v>-1.2209993202219265</v>
      </c>
      <c r="AW89" s="105">
        <f t="shared" si="46"/>
        <v>-385.45215440406224</v>
      </c>
      <c r="AX89" s="85">
        <f t="shared" si="47"/>
        <v>-0.80667306677488471</v>
      </c>
      <c r="AY89" s="84">
        <f t="shared" si="48"/>
        <v>-448.24740011549346</v>
      </c>
      <c r="AZ89" s="85">
        <f t="shared" si="49"/>
        <v>-0.93657796369796187</v>
      </c>
      <c r="BA89" s="105">
        <f t="shared" si="50"/>
        <v>-459.61359024602882</v>
      </c>
      <c r="BB89" s="85">
        <f t="shared" si="51"/>
        <v>-0.98368811108499876</v>
      </c>
      <c r="BC89" s="84">
        <f t="shared" si="52"/>
        <v>-257.915047896082</v>
      </c>
      <c r="BD89" s="85">
        <f t="shared" si="53"/>
        <v>-0.37999535929725281</v>
      </c>
      <c r="BE89" s="105">
        <f t="shared" si="54"/>
        <v>-482.68449189454776</v>
      </c>
      <c r="BF89" s="85">
        <f t="shared" si="55"/>
        <v>-1.0632691618588164</v>
      </c>
    </row>
    <row r="90" spans="2:58" s="40" customFormat="1" ht="16.5" customHeight="1">
      <c r="B90" s="63" t="s">
        <v>26</v>
      </c>
      <c r="C90" s="64" t="s">
        <v>42</v>
      </c>
      <c r="D90" s="66" t="s">
        <v>68</v>
      </c>
      <c r="E90" s="78" t="s">
        <v>169</v>
      </c>
      <c r="F90" s="79" t="s">
        <v>170</v>
      </c>
      <c r="G90" s="102">
        <f>VLOOKUP($E90,'DTOC Backsheet'!$D$9:$Q$185,'DTOC Performance (Quarterly)'!G$10,0)</f>
        <v>8745</v>
      </c>
      <c r="H90" s="103">
        <f>VLOOKUP($E90,'Population 18+ (2014)'!$D$11:$H$187,H$10,0)</f>
        <v>1064677</v>
      </c>
      <c r="I90" s="104">
        <f t="shared" si="28"/>
        <v>821.37587268251309</v>
      </c>
      <c r="J90" s="102">
        <f>VLOOKUP($E90,'DTOC Backsheet'!$D$9:$Q$185,'DTOC Performance (Quarterly)'!J$10,0)</f>
        <v>9624</v>
      </c>
      <c r="K90" s="103">
        <f>VLOOKUP($E90,'Population 18+ (2014)'!$D$11:$H$187,K$10,0)</f>
        <v>1064677</v>
      </c>
      <c r="L90" s="104">
        <f t="shared" si="29"/>
        <v>903.93612335008652</v>
      </c>
      <c r="M90" s="102">
        <f>VLOOKUP($E90,'DTOC Backsheet'!$D$9:$Q$185,'DTOC Performance (Quarterly)'!M$10,0)</f>
        <v>11160</v>
      </c>
      <c r="N90" s="103">
        <f>VLOOKUP($E90,'Population 18+ (2014)'!$D$11:$H$187,N$10,0)</f>
        <v>1064677</v>
      </c>
      <c r="O90" s="104">
        <f t="shared" si="30"/>
        <v>1048.2052303186788</v>
      </c>
      <c r="P90" s="102">
        <f>VLOOKUP($E90,'DTOC Backsheet'!$D$9:$Q$185,'DTOC Performance (Quarterly)'!P$10,0)</f>
        <v>11110</v>
      </c>
      <c r="Q90" s="103">
        <f>VLOOKUP($E90,'Population 18+ (2014)'!$D$11:$H$187,Q$10,0)</f>
        <v>1072029.5009999999</v>
      </c>
      <c r="R90" s="104">
        <f t="shared" si="31"/>
        <v>1036.3520770311341</v>
      </c>
      <c r="S90" s="102">
        <f>VLOOKUP($E90,'DTOC Backsheet'!$D$196:$Q$372,'DTOC Performance (Quarterly)'!S$10,0)</f>
        <v>6448.4600435699731</v>
      </c>
      <c r="T90" s="103">
        <f>VLOOKUP($E90,'Population 18+ (2014)'!$D$11:$H$187,T$10,0)</f>
        <v>1072029.5009999999</v>
      </c>
      <c r="U90" s="104">
        <f t="shared" si="32"/>
        <v>601.5188982723688</v>
      </c>
      <c r="V90" s="102">
        <f>VLOOKUP($E90,'DTOC Backsheet'!$D$196:$Q$372,'DTOC Performance (Quarterly)'!V$10,0)</f>
        <v>6493.5051696116734</v>
      </c>
      <c r="W90" s="103">
        <f>VLOOKUP($E90,'Population 18+ (2014)'!$D$11:$H$187,W$10,0)</f>
        <v>1072029.5009999999</v>
      </c>
      <c r="X90" s="104">
        <f t="shared" si="33"/>
        <v>605.72075335188686</v>
      </c>
      <c r="Y90" s="102">
        <f>VLOOKUP($E90,'DTOC Backsheet'!$D$196:$Q$372,'DTOC Performance (Quarterly)'!Y$10,0)</f>
        <v>7556.5701441958581</v>
      </c>
      <c r="Z90" s="103">
        <f>VLOOKUP($E90,'Population 18+ (2014)'!$D$11:$H$187,Z$10,0)</f>
        <v>1072029.5009999999</v>
      </c>
      <c r="AA90" s="104">
        <f t="shared" si="34"/>
        <v>704.88453322851785</v>
      </c>
      <c r="AB90" s="102">
        <f>VLOOKUP($E90,'DTOC Backsheet'!$D$196:$Q$372,'DTOC Performance (Quarterly)'!AB$10,0)</f>
        <v>8449.4646426224972</v>
      </c>
      <c r="AC90" s="103">
        <f>VLOOKUP($E90,'Population 18+ (2014)'!$D$11:$H$187,AC$10,0)</f>
        <v>1079471.4180000001</v>
      </c>
      <c r="AD90" s="104">
        <f t="shared" si="35"/>
        <v>782.74093243499817</v>
      </c>
      <c r="AE90" s="102">
        <f>VLOOKUP($E90,'DTOC Backsheet'!$D$9:$Q$185,'DTOC Performance (Quarterly)'!AE$10,0)</f>
        <v>15010</v>
      </c>
      <c r="AF90" s="103">
        <f>VLOOKUP($E90,'Population 18+ (2014)'!$D$11:$H$187,AF$10,0)</f>
        <v>1072029.5009999999</v>
      </c>
      <c r="AG90" s="104">
        <f t="shared" si="36"/>
        <v>1400.1480356649254</v>
      </c>
      <c r="AH90" s="102">
        <f>VLOOKUP($E90,'DTOC Backsheet'!$D$9:$Q$185,'DTOC Performance (Quarterly)'!AH$10,0)</f>
        <v>16157</v>
      </c>
      <c r="AI90" s="103">
        <f>VLOOKUP($E90,'Population 18+ (2014)'!$D$11:$H$187,AI$10,0)</f>
        <v>1072029.5009999999</v>
      </c>
      <c r="AJ90" s="104">
        <f t="shared" si="37"/>
        <v>1507.1413599092739</v>
      </c>
      <c r="AK90" s="102">
        <f>VLOOKUP($E90,'DTOC Backsheet'!$D$9:$Q$185,'DTOC Performance (Quarterly)'!AK$10,0)</f>
        <v>17599</v>
      </c>
      <c r="AL90" s="103">
        <f>VLOOKUP($E90,'Population 18+ (2014)'!$D$11:$H$187,AL$10,0)</f>
        <v>1072029.5009999999</v>
      </c>
      <c r="AM90" s="104">
        <f t="shared" si="38"/>
        <v>1641.6525835887423</v>
      </c>
      <c r="AN90" s="102">
        <f>VLOOKUP($E90,'DTOC Backsheet'!$D$9:$Q$185,'DTOC Performance (Quarterly)'!AN$10,0)</f>
        <v>17798</v>
      </c>
      <c r="AO90" s="103">
        <f>VLOOKUP($E90,'Population 18+ (2014)'!$D$11:$H$187,AO$10,0)</f>
        <v>1079471.4180000001</v>
      </c>
      <c r="AP90" s="104">
        <f t="shared" si="39"/>
        <v>1648.7699167593892</v>
      </c>
      <c r="AQ90" s="84">
        <f t="shared" si="40"/>
        <v>-578.77216298241228</v>
      </c>
      <c r="AR90" s="85">
        <f t="shared" si="41"/>
        <v>-0.70463740442267098</v>
      </c>
      <c r="AS90" s="105">
        <f t="shared" si="42"/>
        <v>-798.62913739255657</v>
      </c>
      <c r="AT90" s="85">
        <f t="shared" si="43"/>
        <v>-1.327687525173874</v>
      </c>
      <c r="AU90" s="84">
        <f t="shared" si="44"/>
        <v>-603.20523655918737</v>
      </c>
      <c r="AV90" s="85">
        <f t="shared" si="45"/>
        <v>-0.66730958192448664</v>
      </c>
      <c r="AW90" s="105">
        <f t="shared" si="46"/>
        <v>-901.42060655738703</v>
      </c>
      <c r="AX90" s="85">
        <f t="shared" si="47"/>
        <v>-1.4881785072893425</v>
      </c>
      <c r="AY90" s="84">
        <f t="shared" si="48"/>
        <v>-593.44735327006356</v>
      </c>
      <c r="AZ90" s="85">
        <f t="shared" si="49"/>
        <v>-0.56615568793683824</v>
      </c>
      <c r="BA90" s="105">
        <f t="shared" si="50"/>
        <v>-936.76805036022449</v>
      </c>
      <c r="BB90" s="85">
        <f t="shared" si="51"/>
        <v>-1.3289666692921065</v>
      </c>
      <c r="BC90" s="84">
        <f t="shared" si="52"/>
        <v>-612.4178397282551</v>
      </c>
      <c r="BD90" s="85">
        <f t="shared" si="53"/>
        <v>-0.59093608562320354</v>
      </c>
      <c r="BE90" s="105">
        <f t="shared" si="54"/>
        <v>-866.02898432439099</v>
      </c>
      <c r="BF90" s="85">
        <f t="shared" si="55"/>
        <v>-1.1064056425799724</v>
      </c>
    </row>
    <row r="91" spans="2:58" s="40" customFormat="1" ht="16.5" customHeight="1">
      <c r="B91" s="63" t="s">
        <v>24</v>
      </c>
      <c r="C91" s="64" t="s">
        <v>40</v>
      </c>
      <c r="D91" s="66" t="s">
        <v>70</v>
      </c>
      <c r="E91" s="78" t="s">
        <v>171</v>
      </c>
      <c r="F91" s="79" t="s">
        <v>172</v>
      </c>
      <c r="G91" s="102">
        <f>VLOOKUP($E91,'DTOC Backsheet'!$D$9:$Q$185,'DTOC Performance (Quarterly)'!G$10,0)</f>
        <v>1421</v>
      </c>
      <c r="H91" s="103">
        <f>VLOOKUP($E91,'Population 18+ (2014)'!$D$11:$H$187,H$10,0)</f>
        <v>207772</v>
      </c>
      <c r="I91" s="104">
        <f t="shared" si="28"/>
        <v>683.92276148855478</v>
      </c>
      <c r="J91" s="102">
        <f>VLOOKUP($E91,'DTOC Backsheet'!$D$9:$Q$185,'DTOC Performance (Quarterly)'!J$10,0)</f>
        <v>1717</v>
      </c>
      <c r="K91" s="103">
        <f>VLOOKUP($E91,'Population 18+ (2014)'!$D$11:$H$187,K$10,0)</f>
        <v>207772</v>
      </c>
      <c r="L91" s="104">
        <f t="shared" si="29"/>
        <v>826.38661609841563</v>
      </c>
      <c r="M91" s="102">
        <f>VLOOKUP($E91,'DTOC Backsheet'!$D$9:$Q$185,'DTOC Performance (Quarterly)'!M$10,0)</f>
        <v>1421</v>
      </c>
      <c r="N91" s="103">
        <f>VLOOKUP($E91,'Population 18+ (2014)'!$D$11:$H$187,N$10,0)</f>
        <v>207772</v>
      </c>
      <c r="O91" s="104">
        <f t="shared" si="30"/>
        <v>683.92276148855478</v>
      </c>
      <c r="P91" s="102">
        <f>VLOOKUP($E91,'DTOC Backsheet'!$D$9:$Q$185,'DTOC Performance (Quarterly)'!P$10,0)</f>
        <v>1796</v>
      </c>
      <c r="Q91" s="103">
        <f>VLOOKUP($E91,'Population 18+ (2014)'!$D$11:$H$187,Q$10,0)</f>
        <v>212275.04100000003</v>
      </c>
      <c r="R91" s="104">
        <f t="shared" si="31"/>
        <v>846.0721484444324</v>
      </c>
      <c r="S91" s="102">
        <f>VLOOKUP($E91,'DTOC Backsheet'!$D$196:$Q$372,'DTOC Performance (Quarterly)'!S$10,0)</f>
        <v>1780</v>
      </c>
      <c r="T91" s="103">
        <f>VLOOKUP($E91,'Population 18+ (2014)'!$D$11:$H$187,T$10,0)</f>
        <v>212275.04100000003</v>
      </c>
      <c r="U91" s="104">
        <f t="shared" si="32"/>
        <v>838.53475736697635</v>
      </c>
      <c r="V91" s="102">
        <f>VLOOKUP($E91,'DTOC Backsheet'!$D$196:$Q$372,'DTOC Performance (Quarterly)'!V$10,0)</f>
        <v>1340</v>
      </c>
      <c r="W91" s="103">
        <f>VLOOKUP($E91,'Population 18+ (2014)'!$D$11:$H$187,W$10,0)</f>
        <v>212275.04100000003</v>
      </c>
      <c r="X91" s="104">
        <f t="shared" si="33"/>
        <v>631.25650273693736</v>
      </c>
      <c r="Y91" s="102">
        <f>VLOOKUP($E91,'DTOC Backsheet'!$D$196:$Q$372,'DTOC Performance (Quarterly)'!Y$10,0)</f>
        <v>1925</v>
      </c>
      <c r="Z91" s="103">
        <f>VLOOKUP($E91,'Population 18+ (2014)'!$D$11:$H$187,Z$10,0)</f>
        <v>212275.04100000003</v>
      </c>
      <c r="AA91" s="104">
        <f t="shared" si="34"/>
        <v>906.84236400642112</v>
      </c>
      <c r="AB91" s="102">
        <f>VLOOKUP($E91,'DTOC Backsheet'!$D$196:$Q$372,'DTOC Performance (Quarterly)'!AB$10,0)</f>
        <v>1885</v>
      </c>
      <c r="AC91" s="103">
        <f>VLOOKUP($E91,'Population 18+ (2014)'!$D$11:$H$187,AC$10,0)</f>
        <v>215908.47800000003</v>
      </c>
      <c r="AD91" s="104">
        <f t="shared" si="35"/>
        <v>873.05510995265308</v>
      </c>
      <c r="AE91" s="102">
        <f>VLOOKUP($E91,'DTOC Backsheet'!$D$9:$Q$185,'DTOC Performance (Quarterly)'!AE$10,0)</f>
        <v>1743</v>
      </c>
      <c r="AF91" s="103">
        <f>VLOOKUP($E91,'Population 18+ (2014)'!$D$11:$H$187,AF$10,0)</f>
        <v>212275.04100000003</v>
      </c>
      <c r="AG91" s="104">
        <f t="shared" si="36"/>
        <v>821.10454050035946</v>
      </c>
      <c r="AH91" s="102">
        <f>VLOOKUP($E91,'DTOC Backsheet'!$D$9:$Q$185,'DTOC Performance (Quarterly)'!AH$10,0)</f>
        <v>1511</v>
      </c>
      <c r="AI91" s="103">
        <f>VLOOKUP($E91,'Population 18+ (2014)'!$D$11:$H$187,AI$10,0)</f>
        <v>212275.04100000003</v>
      </c>
      <c r="AJ91" s="104">
        <f t="shared" si="37"/>
        <v>711.81236987724799</v>
      </c>
      <c r="AK91" s="102">
        <f>VLOOKUP($E91,'DTOC Backsheet'!$D$9:$Q$185,'DTOC Performance (Quarterly)'!AK$10,0)</f>
        <v>2109</v>
      </c>
      <c r="AL91" s="103">
        <f>VLOOKUP($E91,'Population 18+ (2014)'!$D$11:$H$187,AL$10,0)</f>
        <v>212275.04100000003</v>
      </c>
      <c r="AM91" s="104">
        <f t="shared" si="38"/>
        <v>993.52236139716479</v>
      </c>
      <c r="AN91" s="102">
        <f>VLOOKUP($E91,'DTOC Backsheet'!$D$9:$Q$185,'DTOC Performance (Quarterly)'!AN$10,0)</f>
        <v>1698</v>
      </c>
      <c r="AO91" s="103">
        <f>VLOOKUP($E91,'Population 18+ (2014)'!$D$11:$H$187,AO$10,0)</f>
        <v>215908.47800000003</v>
      </c>
      <c r="AP91" s="104">
        <f t="shared" si="39"/>
        <v>786.44433777167364</v>
      </c>
      <c r="AQ91" s="84">
        <f t="shared" si="40"/>
        <v>-137.18177901180468</v>
      </c>
      <c r="AR91" s="85">
        <f t="shared" si="41"/>
        <v>-0.20058080639578241</v>
      </c>
      <c r="AS91" s="105">
        <f t="shared" si="42"/>
        <v>17.430216866616888</v>
      </c>
      <c r="AT91" s="85">
        <f t="shared" si="43"/>
        <v>2.0786516853932541E-2</v>
      </c>
      <c r="AU91" s="84">
        <f t="shared" si="44"/>
        <v>114.57424622116764</v>
      </c>
      <c r="AV91" s="85">
        <f t="shared" si="45"/>
        <v>0.13864484732594318</v>
      </c>
      <c r="AW91" s="105">
        <f t="shared" si="46"/>
        <v>-80.555867140310625</v>
      </c>
      <c r="AX91" s="85">
        <f t="shared" si="47"/>
        <v>-0.12761194029850739</v>
      </c>
      <c r="AY91" s="84">
        <f t="shared" si="48"/>
        <v>-309.59959990861</v>
      </c>
      <c r="AZ91" s="85">
        <f t="shared" si="49"/>
        <v>-0.45268211169747863</v>
      </c>
      <c r="BA91" s="105">
        <f t="shared" si="50"/>
        <v>-86.679997390743665</v>
      </c>
      <c r="BB91" s="85">
        <f t="shared" si="51"/>
        <v>-9.5584415584415619E-2</v>
      </c>
      <c r="BC91" s="84">
        <f t="shared" si="52"/>
        <v>59.627810672758756</v>
      </c>
      <c r="BD91" s="85">
        <f t="shared" si="53"/>
        <v>7.0476035385858046E-2</v>
      </c>
      <c r="BE91" s="105">
        <f t="shared" si="54"/>
        <v>86.610772180979438</v>
      </c>
      <c r="BF91" s="85">
        <f t="shared" si="55"/>
        <v>9.9204244031830313E-2</v>
      </c>
    </row>
    <row r="92" spans="2:58" s="40" customFormat="1" ht="16.5" customHeight="1">
      <c r="B92" s="63" t="s">
        <v>24</v>
      </c>
      <c r="C92" s="64" t="s">
        <v>40</v>
      </c>
      <c r="D92" s="66" t="s">
        <v>70</v>
      </c>
      <c r="E92" s="78" t="s">
        <v>173</v>
      </c>
      <c r="F92" s="79" t="s">
        <v>174</v>
      </c>
      <c r="G92" s="102">
        <f>VLOOKUP($E92,'DTOC Backsheet'!$D$9:$Q$185,'DTOC Performance (Quarterly)'!G$10,0)</f>
        <v>669</v>
      </c>
      <c r="H92" s="103">
        <f>VLOOKUP($E92,'Population 18+ (2014)'!$D$11:$H$187,H$10,0)</f>
        <v>189369</v>
      </c>
      <c r="I92" s="104">
        <f t="shared" si="28"/>
        <v>353.27851971547614</v>
      </c>
      <c r="J92" s="102">
        <f>VLOOKUP($E92,'DTOC Backsheet'!$D$9:$Q$185,'DTOC Performance (Quarterly)'!J$10,0)</f>
        <v>865</v>
      </c>
      <c r="K92" s="103">
        <f>VLOOKUP($E92,'Population 18+ (2014)'!$D$11:$H$187,K$10,0)</f>
        <v>189369</v>
      </c>
      <c r="L92" s="104">
        <f t="shared" si="29"/>
        <v>456.78014880999524</v>
      </c>
      <c r="M92" s="102">
        <f>VLOOKUP($E92,'DTOC Backsheet'!$D$9:$Q$185,'DTOC Performance (Quarterly)'!M$10,0)</f>
        <v>717</v>
      </c>
      <c r="N92" s="103">
        <f>VLOOKUP($E92,'Population 18+ (2014)'!$D$11:$H$187,N$10,0)</f>
        <v>189369</v>
      </c>
      <c r="O92" s="104">
        <f t="shared" si="30"/>
        <v>378.62585745290937</v>
      </c>
      <c r="P92" s="102">
        <f>VLOOKUP($E92,'DTOC Backsheet'!$D$9:$Q$185,'DTOC Performance (Quarterly)'!P$10,0)</f>
        <v>960</v>
      </c>
      <c r="Q92" s="103">
        <f>VLOOKUP($E92,'Population 18+ (2014)'!$D$11:$H$187,Q$10,0)</f>
        <v>191784.01199999999</v>
      </c>
      <c r="R92" s="104">
        <f t="shared" si="31"/>
        <v>500.5631022047865</v>
      </c>
      <c r="S92" s="102">
        <f>VLOOKUP($E92,'DTOC Backsheet'!$D$196:$Q$372,'DTOC Performance (Quarterly)'!S$10,0)</f>
        <v>1299.6125999999999</v>
      </c>
      <c r="T92" s="103">
        <f>VLOOKUP($E92,'Population 18+ (2014)'!$D$11:$H$187,T$10,0)</f>
        <v>191784.01199999999</v>
      </c>
      <c r="U92" s="104">
        <f t="shared" si="32"/>
        <v>677.64386950044616</v>
      </c>
      <c r="V92" s="102">
        <f>VLOOKUP($E92,'DTOC Backsheet'!$D$196:$Q$372,'DTOC Performance (Quarterly)'!V$10,0)</f>
        <v>780.15959999999995</v>
      </c>
      <c r="W92" s="103">
        <f>VLOOKUP($E92,'Population 18+ (2014)'!$D$11:$H$187,W$10,0)</f>
        <v>191784.01199999999</v>
      </c>
      <c r="X92" s="104">
        <f t="shared" si="33"/>
        <v>406.79073915713059</v>
      </c>
      <c r="Y92" s="102">
        <f>VLOOKUP($E92,'DTOC Backsheet'!$D$196:$Q$372,'DTOC Performance (Quarterly)'!Y$10,0)</f>
        <v>1274.1299999999999</v>
      </c>
      <c r="Z92" s="103">
        <f>VLOOKUP($E92,'Population 18+ (2014)'!$D$11:$H$187,Z$10,0)</f>
        <v>191784.01199999999</v>
      </c>
      <c r="AA92" s="104">
        <f t="shared" si="34"/>
        <v>664.35673480435901</v>
      </c>
      <c r="AB92" s="102">
        <f>VLOOKUP($E92,'DTOC Backsheet'!$D$196:$Q$372,'DTOC Performance (Quarterly)'!AB$10,0)</f>
        <v>918.3537</v>
      </c>
      <c r="AC92" s="103">
        <f>VLOOKUP($E92,'Population 18+ (2014)'!$D$11:$H$187,AC$10,0)</f>
        <v>193901.76400000008</v>
      </c>
      <c r="AD92" s="104">
        <f t="shared" si="35"/>
        <v>473.61802237136919</v>
      </c>
      <c r="AE92" s="102">
        <f>VLOOKUP($E92,'DTOC Backsheet'!$D$9:$Q$185,'DTOC Performance (Quarterly)'!AE$10,0)</f>
        <v>826</v>
      </c>
      <c r="AF92" s="103">
        <f>VLOOKUP($E92,'Population 18+ (2014)'!$D$11:$H$187,AF$10,0)</f>
        <v>191784.01199999999</v>
      </c>
      <c r="AG92" s="104">
        <f t="shared" si="36"/>
        <v>430.6928358553684</v>
      </c>
      <c r="AH92" s="102">
        <f>VLOOKUP($E92,'DTOC Backsheet'!$D$9:$Q$185,'DTOC Performance (Quarterly)'!AH$10,0)</f>
        <v>1829</v>
      </c>
      <c r="AI92" s="103">
        <f>VLOOKUP($E92,'Population 18+ (2014)'!$D$11:$H$187,AI$10,0)</f>
        <v>191784.01199999999</v>
      </c>
      <c r="AJ92" s="104">
        <f t="shared" si="37"/>
        <v>953.67699367974444</v>
      </c>
      <c r="AK92" s="102">
        <f>VLOOKUP($E92,'DTOC Backsheet'!$D$9:$Q$185,'DTOC Performance (Quarterly)'!AK$10,0)</f>
        <v>1619</v>
      </c>
      <c r="AL92" s="103">
        <f>VLOOKUP($E92,'Population 18+ (2014)'!$D$11:$H$187,AL$10,0)</f>
        <v>191784.01199999999</v>
      </c>
      <c r="AM92" s="104">
        <f t="shared" si="38"/>
        <v>844.17881507244738</v>
      </c>
      <c r="AN92" s="102">
        <f>VLOOKUP($E92,'DTOC Backsheet'!$D$9:$Q$185,'DTOC Performance (Quarterly)'!AN$10,0)</f>
        <v>1434</v>
      </c>
      <c r="AO92" s="103">
        <f>VLOOKUP($E92,'Population 18+ (2014)'!$D$11:$H$187,AO$10,0)</f>
        <v>193901.76400000008</v>
      </c>
      <c r="AP92" s="104">
        <f t="shared" si="39"/>
        <v>739.54974437468218</v>
      </c>
      <c r="AQ92" s="84">
        <f t="shared" si="40"/>
        <v>-77.414316139892264</v>
      </c>
      <c r="AR92" s="85">
        <f t="shared" si="41"/>
        <v>-0.21913111559185738</v>
      </c>
      <c r="AS92" s="105">
        <f t="shared" si="42"/>
        <v>246.95103364507776</v>
      </c>
      <c r="AT92" s="85">
        <f t="shared" si="43"/>
        <v>0.36442598355848499</v>
      </c>
      <c r="AU92" s="84">
        <f t="shared" si="44"/>
        <v>-496.8968448697492</v>
      </c>
      <c r="AV92" s="85">
        <f t="shared" si="45"/>
        <v>-1.0878249550998791</v>
      </c>
      <c r="AW92" s="105">
        <f t="shared" si="46"/>
        <v>-546.88625452261385</v>
      </c>
      <c r="AX92" s="85">
        <f t="shared" si="47"/>
        <v>-1.3443920961813458</v>
      </c>
      <c r="AY92" s="84">
        <f t="shared" si="48"/>
        <v>-465.55295761953801</v>
      </c>
      <c r="AZ92" s="85">
        <f t="shared" si="49"/>
        <v>-1.2295857466032678</v>
      </c>
      <c r="BA92" s="105">
        <f t="shared" si="50"/>
        <v>-179.82208026808837</v>
      </c>
      <c r="BB92" s="85">
        <f t="shared" si="51"/>
        <v>-0.27067096764066478</v>
      </c>
      <c r="BC92" s="84">
        <f t="shared" si="52"/>
        <v>-238.98664216989567</v>
      </c>
      <c r="BD92" s="85">
        <f t="shared" si="53"/>
        <v>-0.47743559426823934</v>
      </c>
      <c r="BE92" s="105">
        <f t="shared" si="54"/>
        <v>-265.93172200331298</v>
      </c>
      <c r="BF92" s="85">
        <f t="shared" si="55"/>
        <v>-0.56148987040614118</v>
      </c>
    </row>
    <row r="93" spans="2:58" s="40" customFormat="1" ht="16.5" customHeight="1">
      <c r="B93" s="63" t="s">
        <v>20</v>
      </c>
      <c r="C93" s="64" t="s">
        <v>28</v>
      </c>
      <c r="D93" s="66" t="s">
        <v>50</v>
      </c>
      <c r="E93" s="78" t="s">
        <v>175</v>
      </c>
      <c r="F93" s="79" t="s">
        <v>176</v>
      </c>
      <c r="G93" s="102">
        <f>VLOOKUP($E93,'DTOC Backsheet'!$D$9:$Q$185,'DTOC Performance (Quarterly)'!G$10,0)</f>
        <v>694</v>
      </c>
      <c r="H93" s="103">
        <f>VLOOKUP($E93,'Population 18+ (2014)'!$D$11:$H$187,H$10,0)</f>
        <v>72627</v>
      </c>
      <c r="I93" s="104">
        <f t="shared" si="28"/>
        <v>955.56748867501074</v>
      </c>
      <c r="J93" s="102">
        <f>VLOOKUP($E93,'DTOC Backsheet'!$D$9:$Q$185,'DTOC Performance (Quarterly)'!J$10,0)</f>
        <v>734</v>
      </c>
      <c r="K93" s="103">
        <f>VLOOKUP($E93,'Population 18+ (2014)'!$D$11:$H$187,K$10,0)</f>
        <v>72627</v>
      </c>
      <c r="L93" s="104">
        <f t="shared" si="29"/>
        <v>1010.6434246216971</v>
      </c>
      <c r="M93" s="102">
        <f>VLOOKUP($E93,'DTOC Backsheet'!$D$9:$Q$185,'DTOC Performance (Quarterly)'!M$10,0)</f>
        <v>626</v>
      </c>
      <c r="N93" s="103">
        <f>VLOOKUP($E93,'Population 18+ (2014)'!$D$11:$H$187,N$10,0)</f>
        <v>72627</v>
      </c>
      <c r="O93" s="104">
        <f t="shared" si="30"/>
        <v>861.93839756564375</v>
      </c>
      <c r="P93" s="102">
        <f>VLOOKUP($E93,'DTOC Backsheet'!$D$9:$Q$185,'DTOC Performance (Quarterly)'!P$10,0)</f>
        <v>509</v>
      </c>
      <c r="Q93" s="103">
        <f>VLOOKUP($E93,'Population 18+ (2014)'!$D$11:$H$187,Q$10,0)</f>
        <v>72841.755000000005</v>
      </c>
      <c r="R93" s="104">
        <f t="shared" si="31"/>
        <v>698.77503637851657</v>
      </c>
      <c r="S93" s="102">
        <f>VLOOKUP($E93,'DTOC Backsheet'!$D$196:$Q$372,'DTOC Performance (Quarterly)'!S$10,0)</f>
        <v>550.00000000000011</v>
      </c>
      <c r="T93" s="103">
        <f>VLOOKUP($E93,'Population 18+ (2014)'!$D$11:$H$187,T$10,0)</f>
        <v>72841.755000000005</v>
      </c>
      <c r="U93" s="104">
        <f t="shared" si="32"/>
        <v>755.06143420075489</v>
      </c>
      <c r="V93" s="102">
        <f>VLOOKUP($E93,'DTOC Backsheet'!$D$196:$Q$372,'DTOC Performance (Quarterly)'!V$10,0)</f>
        <v>500</v>
      </c>
      <c r="W93" s="103">
        <f>VLOOKUP($E93,'Population 18+ (2014)'!$D$11:$H$187,W$10,0)</f>
        <v>72841.755000000005</v>
      </c>
      <c r="X93" s="104">
        <f t="shared" si="33"/>
        <v>686.41948563704977</v>
      </c>
      <c r="Y93" s="102">
        <f>VLOOKUP($E93,'DTOC Backsheet'!$D$196:$Q$372,'DTOC Performance (Quarterly)'!Y$10,0)</f>
        <v>450.00000000000006</v>
      </c>
      <c r="Z93" s="103">
        <f>VLOOKUP($E93,'Population 18+ (2014)'!$D$11:$H$187,Z$10,0)</f>
        <v>72841.755000000005</v>
      </c>
      <c r="AA93" s="104">
        <f t="shared" si="34"/>
        <v>617.77753707334477</v>
      </c>
      <c r="AB93" s="102">
        <f>VLOOKUP($E93,'DTOC Backsheet'!$D$196:$Q$372,'DTOC Performance (Quarterly)'!AB$10,0)</f>
        <v>400</v>
      </c>
      <c r="AC93" s="103">
        <f>VLOOKUP($E93,'Population 18+ (2014)'!$D$11:$H$187,AC$10,0)</f>
        <v>73025.797999999966</v>
      </c>
      <c r="AD93" s="104">
        <f t="shared" si="35"/>
        <v>547.75163155355062</v>
      </c>
      <c r="AE93" s="102">
        <f>VLOOKUP($E93,'DTOC Backsheet'!$D$9:$Q$185,'DTOC Performance (Quarterly)'!AE$10,0)</f>
        <v>378</v>
      </c>
      <c r="AF93" s="103">
        <f>VLOOKUP($E93,'Population 18+ (2014)'!$D$11:$H$187,AF$10,0)</f>
        <v>72841.755000000005</v>
      </c>
      <c r="AG93" s="104">
        <f t="shared" si="36"/>
        <v>518.93313114160958</v>
      </c>
      <c r="AH93" s="102">
        <f>VLOOKUP($E93,'DTOC Backsheet'!$D$9:$Q$185,'DTOC Performance (Quarterly)'!AH$10,0)</f>
        <v>591</v>
      </c>
      <c r="AI93" s="103">
        <f>VLOOKUP($E93,'Population 18+ (2014)'!$D$11:$H$187,AI$10,0)</f>
        <v>72841.755000000005</v>
      </c>
      <c r="AJ93" s="104">
        <f t="shared" si="37"/>
        <v>811.34783202299275</v>
      </c>
      <c r="AK93" s="102">
        <f>VLOOKUP($E93,'DTOC Backsheet'!$D$9:$Q$185,'DTOC Performance (Quarterly)'!AK$10,0)</f>
        <v>622</v>
      </c>
      <c r="AL93" s="103">
        <f>VLOOKUP($E93,'Population 18+ (2014)'!$D$11:$H$187,AL$10,0)</f>
        <v>72841.755000000005</v>
      </c>
      <c r="AM93" s="104">
        <f t="shared" si="38"/>
        <v>853.90584013248986</v>
      </c>
      <c r="AN93" s="102">
        <f>VLOOKUP($E93,'DTOC Backsheet'!$D$9:$Q$185,'DTOC Performance (Quarterly)'!AN$10,0)</f>
        <v>724</v>
      </c>
      <c r="AO93" s="103">
        <f>VLOOKUP($E93,'Population 18+ (2014)'!$D$11:$H$187,AO$10,0)</f>
        <v>73025.797999999966</v>
      </c>
      <c r="AP93" s="104">
        <f t="shared" si="39"/>
        <v>991.43045311192668</v>
      </c>
      <c r="AQ93" s="84">
        <f t="shared" si="40"/>
        <v>436.63435753340116</v>
      </c>
      <c r="AR93" s="85">
        <f t="shared" si="41"/>
        <v>0.45693722600256953</v>
      </c>
      <c r="AS93" s="105">
        <f t="shared" si="42"/>
        <v>236.12830305914531</v>
      </c>
      <c r="AT93" s="85">
        <f t="shared" si="43"/>
        <v>0.31272727272727291</v>
      </c>
      <c r="AU93" s="84">
        <f t="shared" si="44"/>
        <v>199.29559259870439</v>
      </c>
      <c r="AV93" s="85">
        <f t="shared" si="45"/>
        <v>0.19719674391915673</v>
      </c>
      <c r="AW93" s="105">
        <f t="shared" si="46"/>
        <v>-124.92834638594297</v>
      </c>
      <c r="AX93" s="85">
        <f t="shared" si="47"/>
        <v>-0.18199999999999988</v>
      </c>
      <c r="AY93" s="84">
        <f t="shared" si="48"/>
        <v>8.0325574331538974</v>
      </c>
      <c r="AZ93" s="85">
        <f t="shared" si="49"/>
        <v>9.3191780942119499E-3</v>
      </c>
      <c r="BA93" s="105">
        <f t="shared" si="50"/>
        <v>-236.12830305914508</v>
      </c>
      <c r="BB93" s="85">
        <f t="shared" si="51"/>
        <v>-0.38222222222222219</v>
      </c>
      <c r="BC93" s="84">
        <f t="shared" si="52"/>
        <v>-292.65541673341011</v>
      </c>
      <c r="BD93" s="85">
        <f t="shared" si="53"/>
        <v>-0.41881206611233718</v>
      </c>
      <c r="BE93" s="105">
        <f t="shared" si="54"/>
        <v>-443.67882155837606</v>
      </c>
      <c r="BF93" s="85">
        <f t="shared" si="55"/>
        <v>-0.81</v>
      </c>
    </row>
    <row r="94" spans="2:58" s="40" customFormat="1" ht="16.5" customHeight="1">
      <c r="B94" s="63" t="s">
        <v>24</v>
      </c>
      <c r="C94" s="64" t="s">
        <v>40</v>
      </c>
      <c r="D94" s="66" t="s">
        <v>70</v>
      </c>
      <c r="E94" s="78" t="s">
        <v>177</v>
      </c>
      <c r="F94" s="79" t="s">
        <v>178</v>
      </c>
      <c r="G94" s="102">
        <f>VLOOKUP($E94,'DTOC Backsheet'!$D$9:$Q$185,'DTOC Performance (Quarterly)'!G$10,0)</f>
        <v>726</v>
      </c>
      <c r="H94" s="103">
        <f>VLOOKUP($E94,'Population 18+ (2014)'!$D$11:$H$187,H$10,0)</f>
        <v>192716</v>
      </c>
      <c r="I94" s="104">
        <f t="shared" si="28"/>
        <v>376.72014778222876</v>
      </c>
      <c r="J94" s="102">
        <f>VLOOKUP($E94,'DTOC Backsheet'!$D$9:$Q$185,'DTOC Performance (Quarterly)'!J$10,0)</f>
        <v>675</v>
      </c>
      <c r="K94" s="103">
        <f>VLOOKUP($E94,'Population 18+ (2014)'!$D$11:$H$187,K$10,0)</f>
        <v>192716</v>
      </c>
      <c r="L94" s="104">
        <f t="shared" si="29"/>
        <v>350.25633574793994</v>
      </c>
      <c r="M94" s="102">
        <f>VLOOKUP($E94,'DTOC Backsheet'!$D$9:$Q$185,'DTOC Performance (Quarterly)'!M$10,0)</f>
        <v>741</v>
      </c>
      <c r="N94" s="103">
        <f>VLOOKUP($E94,'Population 18+ (2014)'!$D$11:$H$187,N$10,0)</f>
        <v>192716</v>
      </c>
      <c r="O94" s="104">
        <f t="shared" si="30"/>
        <v>384.50362190996077</v>
      </c>
      <c r="P94" s="102">
        <f>VLOOKUP($E94,'DTOC Backsheet'!$D$9:$Q$185,'DTOC Performance (Quarterly)'!P$10,0)</f>
        <v>484</v>
      </c>
      <c r="Q94" s="103">
        <f>VLOOKUP($E94,'Population 18+ (2014)'!$D$11:$H$187,Q$10,0)</f>
        <v>194544.20999999993</v>
      </c>
      <c r="R94" s="104">
        <f t="shared" si="31"/>
        <v>248.78663826592432</v>
      </c>
      <c r="S94" s="102">
        <f>VLOOKUP($E94,'DTOC Backsheet'!$D$196:$Q$372,'DTOC Performance (Quarterly)'!S$10,0)</f>
        <v>682</v>
      </c>
      <c r="T94" s="103">
        <f>VLOOKUP($E94,'Population 18+ (2014)'!$D$11:$H$187,T$10,0)</f>
        <v>194544.20999999993</v>
      </c>
      <c r="U94" s="104">
        <f t="shared" si="32"/>
        <v>350.56299028380243</v>
      </c>
      <c r="V94" s="102">
        <f>VLOOKUP($E94,'DTOC Backsheet'!$D$196:$Q$372,'DTOC Performance (Quarterly)'!V$10,0)</f>
        <v>996</v>
      </c>
      <c r="W94" s="103">
        <f>VLOOKUP($E94,'Population 18+ (2014)'!$D$11:$H$187,W$10,0)</f>
        <v>194544.20999999993</v>
      </c>
      <c r="X94" s="104">
        <f t="shared" si="33"/>
        <v>511.96589196872031</v>
      </c>
      <c r="Y94" s="102">
        <f>VLOOKUP($E94,'DTOC Backsheet'!$D$196:$Q$372,'DTOC Performance (Quarterly)'!Y$10,0)</f>
        <v>872</v>
      </c>
      <c r="Z94" s="103">
        <f>VLOOKUP($E94,'Population 18+ (2014)'!$D$11:$H$187,Z$10,0)</f>
        <v>194544.20999999993</v>
      </c>
      <c r="AA94" s="104">
        <f t="shared" si="34"/>
        <v>448.22716646257436</v>
      </c>
      <c r="AB94" s="102">
        <f>VLOOKUP($E94,'DTOC Backsheet'!$D$196:$Q$372,'DTOC Performance (Quarterly)'!AB$10,0)</f>
        <v>760</v>
      </c>
      <c r="AC94" s="103">
        <f>VLOOKUP($E94,'Population 18+ (2014)'!$D$11:$H$187,AC$10,0)</f>
        <v>196417.65599999999</v>
      </c>
      <c r="AD94" s="104">
        <f t="shared" si="35"/>
        <v>386.93059243105927</v>
      </c>
      <c r="AE94" s="102">
        <f>VLOOKUP($E94,'DTOC Backsheet'!$D$9:$Q$185,'DTOC Performance (Quarterly)'!AE$10,0)</f>
        <v>698</v>
      </c>
      <c r="AF94" s="103">
        <f>VLOOKUP($E94,'Population 18+ (2014)'!$D$11:$H$187,AF$10,0)</f>
        <v>194544.20999999993</v>
      </c>
      <c r="AG94" s="104">
        <f t="shared" si="36"/>
        <v>358.78734196201481</v>
      </c>
      <c r="AH94" s="102">
        <f>VLOOKUP($E94,'DTOC Backsheet'!$D$9:$Q$185,'DTOC Performance (Quarterly)'!AH$10,0)</f>
        <v>607</v>
      </c>
      <c r="AI94" s="103">
        <f>VLOOKUP($E94,'Population 18+ (2014)'!$D$11:$H$187,AI$10,0)</f>
        <v>194544.20999999993</v>
      </c>
      <c r="AJ94" s="104">
        <f t="shared" si="37"/>
        <v>312.01134179218195</v>
      </c>
      <c r="AK94" s="102">
        <f>VLOOKUP($E94,'DTOC Backsheet'!$D$9:$Q$185,'DTOC Performance (Quarterly)'!AK$10,0)</f>
        <v>774</v>
      </c>
      <c r="AL94" s="103">
        <f>VLOOKUP($E94,'Population 18+ (2014)'!$D$11:$H$187,AL$10,0)</f>
        <v>194544.20999999993</v>
      </c>
      <c r="AM94" s="104">
        <f t="shared" si="38"/>
        <v>397.85301243352359</v>
      </c>
      <c r="AN94" s="102">
        <f>VLOOKUP($E94,'DTOC Backsheet'!$D$9:$Q$185,'DTOC Performance (Quarterly)'!AN$10,0)</f>
        <v>848</v>
      </c>
      <c r="AO94" s="103">
        <f>VLOOKUP($E94,'Population 18+ (2014)'!$D$11:$H$187,AO$10,0)</f>
        <v>196417.65599999999</v>
      </c>
      <c r="AP94" s="104">
        <f t="shared" si="39"/>
        <v>431.73308208097137</v>
      </c>
      <c r="AQ94" s="84">
        <f t="shared" si="40"/>
        <v>17.932805820213957</v>
      </c>
      <c r="AR94" s="85">
        <f t="shared" si="41"/>
        <v>4.7602460143916711E-2</v>
      </c>
      <c r="AS94" s="105">
        <f t="shared" si="42"/>
        <v>-8.224351678212372</v>
      </c>
      <c r="AT94" s="85">
        <f t="shared" si="43"/>
        <v>-2.3460410557184744E-2</v>
      </c>
      <c r="AU94" s="84">
        <f t="shared" si="44"/>
        <v>38.244993955757991</v>
      </c>
      <c r="AV94" s="85">
        <f t="shared" si="45"/>
        <v>0.10919144081744975</v>
      </c>
      <c r="AW94" s="105">
        <f t="shared" si="46"/>
        <v>199.95455017653836</v>
      </c>
      <c r="AX94" s="85">
        <f t="shared" si="47"/>
        <v>0.39056224899598396</v>
      </c>
      <c r="AY94" s="84">
        <f t="shared" si="48"/>
        <v>-13.349390523562818</v>
      </c>
      <c r="AZ94" s="85">
        <f t="shared" si="49"/>
        <v>-3.471850396948626E-2</v>
      </c>
      <c r="BA94" s="105">
        <f t="shared" si="50"/>
        <v>50.374154029050771</v>
      </c>
      <c r="BB94" s="85">
        <f t="shared" si="51"/>
        <v>0.1123853211009174</v>
      </c>
      <c r="BC94" s="84">
        <f t="shared" si="52"/>
        <v>-182.94644381504705</v>
      </c>
      <c r="BD94" s="85">
        <f t="shared" si="53"/>
        <v>-0.73535478066751447</v>
      </c>
      <c r="BE94" s="105">
        <f t="shared" si="54"/>
        <v>-44.802489649912104</v>
      </c>
      <c r="BF94" s="85">
        <f t="shared" si="55"/>
        <v>-0.11578947368421047</v>
      </c>
    </row>
    <row r="95" spans="2:58" s="40" customFormat="1" ht="16.5" customHeight="1">
      <c r="B95" s="63" t="s">
        <v>22</v>
      </c>
      <c r="C95" s="64" t="s">
        <v>36</v>
      </c>
      <c r="D95" s="66" t="s">
        <v>56</v>
      </c>
      <c r="E95" s="78" t="s">
        <v>179</v>
      </c>
      <c r="F95" s="79" t="s">
        <v>180</v>
      </c>
      <c r="G95" s="102">
        <f>VLOOKUP($E95,'DTOC Backsheet'!$D$9:$Q$185,'DTOC Performance (Quarterly)'!G$10,0)</f>
        <v>814</v>
      </c>
      <c r="H95" s="103">
        <f>VLOOKUP($E95,'Population 18+ (2014)'!$D$11:$H$187,H$10,0)</f>
        <v>151119</v>
      </c>
      <c r="I95" s="104">
        <f t="shared" si="28"/>
        <v>538.64834997584683</v>
      </c>
      <c r="J95" s="102">
        <f>VLOOKUP($E95,'DTOC Backsheet'!$D$9:$Q$185,'DTOC Performance (Quarterly)'!J$10,0)</f>
        <v>1085</v>
      </c>
      <c r="K95" s="103">
        <f>VLOOKUP($E95,'Population 18+ (2014)'!$D$11:$H$187,K$10,0)</f>
        <v>151119</v>
      </c>
      <c r="L95" s="104">
        <f t="shared" si="29"/>
        <v>717.97722324790391</v>
      </c>
      <c r="M95" s="102">
        <f>VLOOKUP($E95,'DTOC Backsheet'!$D$9:$Q$185,'DTOC Performance (Quarterly)'!M$10,0)</f>
        <v>843</v>
      </c>
      <c r="N95" s="103">
        <f>VLOOKUP($E95,'Population 18+ (2014)'!$D$11:$H$187,N$10,0)</f>
        <v>151119</v>
      </c>
      <c r="O95" s="104">
        <f t="shared" si="30"/>
        <v>557.83852460643595</v>
      </c>
      <c r="P95" s="102">
        <f>VLOOKUP($E95,'DTOC Backsheet'!$D$9:$Q$185,'DTOC Performance (Quarterly)'!P$10,0)</f>
        <v>915</v>
      </c>
      <c r="Q95" s="103">
        <f>VLOOKUP($E95,'Population 18+ (2014)'!$D$11:$H$187,Q$10,0)</f>
        <v>152076.59100000004</v>
      </c>
      <c r="R95" s="104">
        <f t="shared" si="31"/>
        <v>601.67050956580147</v>
      </c>
      <c r="S95" s="102">
        <f>VLOOKUP($E95,'DTOC Backsheet'!$D$196:$Q$372,'DTOC Performance (Quarterly)'!S$10,0)</f>
        <v>680.00000000000011</v>
      </c>
      <c r="T95" s="103">
        <f>VLOOKUP($E95,'Population 18+ (2014)'!$D$11:$H$187,T$10,0)</f>
        <v>152076.59100000004</v>
      </c>
      <c r="U95" s="104">
        <f t="shared" si="32"/>
        <v>447.14311093414756</v>
      </c>
      <c r="V95" s="102">
        <f>VLOOKUP($E95,'DTOC Backsheet'!$D$196:$Q$372,'DTOC Performance (Quarterly)'!V$10,0)</f>
        <v>700</v>
      </c>
      <c r="W95" s="103">
        <f>VLOOKUP($E95,'Population 18+ (2014)'!$D$11:$H$187,W$10,0)</f>
        <v>152076.59100000004</v>
      </c>
      <c r="X95" s="104">
        <f t="shared" si="33"/>
        <v>460.29437890279888</v>
      </c>
      <c r="Y95" s="102">
        <f>VLOOKUP($E95,'DTOC Backsheet'!$D$196:$Q$372,'DTOC Performance (Quarterly)'!Y$10,0)</f>
        <v>720</v>
      </c>
      <c r="Z95" s="103">
        <f>VLOOKUP($E95,'Population 18+ (2014)'!$D$11:$H$187,Z$10,0)</f>
        <v>152076.59100000004</v>
      </c>
      <c r="AA95" s="104">
        <f t="shared" si="34"/>
        <v>473.44564687145038</v>
      </c>
      <c r="AB95" s="102">
        <f>VLOOKUP($E95,'DTOC Backsheet'!$D$196:$Q$372,'DTOC Performance (Quarterly)'!AB$10,0)</f>
        <v>790</v>
      </c>
      <c r="AC95" s="103">
        <f>VLOOKUP($E95,'Population 18+ (2014)'!$D$11:$H$187,AC$10,0)</f>
        <v>153190.59600000008</v>
      </c>
      <c r="AD95" s="104">
        <f t="shared" si="35"/>
        <v>515.6974518200841</v>
      </c>
      <c r="AE95" s="102">
        <f>VLOOKUP($E95,'DTOC Backsheet'!$D$9:$Q$185,'DTOC Performance (Quarterly)'!AE$10,0)</f>
        <v>932</v>
      </c>
      <c r="AF95" s="103">
        <f>VLOOKUP($E95,'Population 18+ (2014)'!$D$11:$H$187,AF$10,0)</f>
        <v>152076.59100000004</v>
      </c>
      <c r="AG95" s="104">
        <f t="shared" si="36"/>
        <v>612.84908733915518</v>
      </c>
      <c r="AH95" s="102">
        <f>VLOOKUP($E95,'DTOC Backsheet'!$D$9:$Q$185,'DTOC Performance (Quarterly)'!AH$10,0)</f>
        <v>928</v>
      </c>
      <c r="AI95" s="103">
        <f>VLOOKUP($E95,'Population 18+ (2014)'!$D$11:$H$187,AI$10,0)</f>
        <v>152076.59100000004</v>
      </c>
      <c r="AJ95" s="104">
        <f t="shared" si="37"/>
        <v>610.21883374542483</v>
      </c>
      <c r="AK95" s="102">
        <f>VLOOKUP($E95,'DTOC Backsheet'!$D$9:$Q$185,'DTOC Performance (Quarterly)'!AK$10,0)</f>
        <v>1139</v>
      </c>
      <c r="AL95" s="103">
        <f>VLOOKUP($E95,'Population 18+ (2014)'!$D$11:$H$187,AL$10,0)</f>
        <v>152076.59100000004</v>
      </c>
      <c r="AM95" s="104">
        <f t="shared" si="38"/>
        <v>748.96471081469713</v>
      </c>
      <c r="AN95" s="102">
        <f>VLOOKUP($E95,'DTOC Backsheet'!$D$9:$Q$185,'DTOC Performance (Quarterly)'!AN$10,0)</f>
        <v>1226</v>
      </c>
      <c r="AO95" s="103">
        <f>VLOOKUP($E95,'Population 18+ (2014)'!$D$11:$H$187,AO$10,0)</f>
        <v>153190.59600000008</v>
      </c>
      <c r="AP95" s="104">
        <f t="shared" si="39"/>
        <v>800.31022269800383</v>
      </c>
      <c r="AQ95" s="84">
        <f t="shared" si="40"/>
        <v>-74.200737363308349</v>
      </c>
      <c r="AR95" s="85">
        <f t="shared" si="41"/>
        <v>-0.13775357775928496</v>
      </c>
      <c r="AS95" s="105">
        <f t="shared" si="42"/>
        <v>-165.70597640500762</v>
      </c>
      <c r="AT95" s="85">
        <f t="shared" si="43"/>
        <v>-0.37058823529411761</v>
      </c>
      <c r="AU95" s="84">
        <f t="shared" si="44"/>
        <v>107.75838950247908</v>
      </c>
      <c r="AV95" s="85">
        <f t="shared" si="45"/>
        <v>0.1500860835320289</v>
      </c>
      <c r="AW95" s="105">
        <f t="shared" si="46"/>
        <v>-149.92445484262595</v>
      </c>
      <c r="AX95" s="85">
        <f t="shared" si="47"/>
        <v>-0.32571428571428579</v>
      </c>
      <c r="AY95" s="84">
        <f t="shared" si="48"/>
        <v>-191.12618620826117</v>
      </c>
      <c r="AZ95" s="85">
        <f t="shared" si="49"/>
        <v>-0.34261919494194809</v>
      </c>
      <c r="BA95" s="105">
        <f t="shared" si="50"/>
        <v>-275.51906394324675</v>
      </c>
      <c r="BB95" s="85">
        <f t="shared" si="51"/>
        <v>-0.58194444444444426</v>
      </c>
      <c r="BC95" s="84">
        <f t="shared" si="52"/>
        <v>-198.63971313220236</v>
      </c>
      <c r="BD95" s="85">
        <f t="shared" si="53"/>
        <v>-0.33014699902036365</v>
      </c>
      <c r="BE95" s="105">
        <f t="shared" si="54"/>
        <v>-284.61277087791973</v>
      </c>
      <c r="BF95" s="85">
        <f t="shared" si="55"/>
        <v>-0.55189873417721502</v>
      </c>
    </row>
    <row r="96" spans="2:58" s="40" customFormat="1" ht="16.5" customHeight="1">
      <c r="B96" s="63" t="s">
        <v>22</v>
      </c>
      <c r="C96" s="64" t="s">
        <v>38</v>
      </c>
      <c r="D96" s="66" t="s">
        <v>58</v>
      </c>
      <c r="E96" s="78" t="s">
        <v>181</v>
      </c>
      <c r="F96" s="79" t="s">
        <v>182</v>
      </c>
      <c r="G96" s="102">
        <f>VLOOKUP($E96,'DTOC Backsheet'!$D$9:$Q$185,'DTOC Performance (Quarterly)'!G$10,0)</f>
        <v>11264</v>
      </c>
      <c r="H96" s="103">
        <f>VLOOKUP($E96,'Population 18+ (2014)'!$D$11:$H$187,H$10,0)</f>
        <v>893020</v>
      </c>
      <c r="I96" s="104">
        <f t="shared" si="28"/>
        <v>1261.3379319612104</v>
      </c>
      <c r="J96" s="102">
        <f>VLOOKUP($E96,'DTOC Backsheet'!$D$9:$Q$185,'DTOC Performance (Quarterly)'!J$10,0)</f>
        <v>10637</v>
      </c>
      <c r="K96" s="103">
        <f>VLOOKUP($E96,'Population 18+ (2014)'!$D$11:$H$187,K$10,0)</f>
        <v>893020</v>
      </c>
      <c r="L96" s="104">
        <f t="shared" si="29"/>
        <v>1191.1267384829007</v>
      </c>
      <c r="M96" s="102">
        <f>VLOOKUP($E96,'DTOC Backsheet'!$D$9:$Q$185,'DTOC Performance (Quarterly)'!M$10,0)</f>
        <v>9937</v>
      </c>
      <c r="N96" s="103">
        <f>VLOOKUP($E96,'Population 18+ (2014)'!$D$11:$H$187,N$10,0)</f>
        <v>893020</v>
      </c>
      <c r="O96" s="104">
        <f t="shared" si="30"/>
        <v>1112.7410360350273</v>
      </c>
      <c r="P96" s="102">
        <f>VLOOKUP($E96,'DTOC Backsheet'!$D$9:$Q$185,'DTOC Performance (Quarterly)'!P$10,0)</f>
        <v>9236</v>
      </c>
      <c r="Q96" s="103">
        <f>VLOOKUP($E96,'Population 18+ (2014)'!$D$11:$H$187,Q$10,0)</f>
        <v>901672.92299999995</v>
      </c>
      <c r="R96" s="104">
        <f t="shared" si="31"/>
        <v>1024.318216107727</v>
      </c>
      <c r="S96" s="102">
        <f>VLOOKUP($E96,'DTOC Backsheet'!$D$196:$Q$372,'DTOC Performance (Quarterly)'!S$10,0)</f>
        <v>11043</v>
      </c>
      <c r="T96" s="103">
        <f>VLOOKUP($E96,'Population 18+ (2014)'!$D$11:$H$187,T$10,0)</f>
        <v>901672.92299999995</v>
      </c>
      <c r="U96" s="104">
        <f t="shared" si="32"/>
        <v>1224.7234799131259</v>
      </c>
      <c r="V96" s="102">
        <f>VLOOKUP($E96,'DTOC Backsheet'!$D$196:$Q$372,'DTOC Performance (Quarterly)'!V$10,0)</f>
        <v>11427</v>
      </c>
      <c r="W96" s="103">
        <f>VLOOKUP($E96,'Population 18+ (2014)'!$D$11:$H$187,W$10,0)</f>
        <v>901672.92299999995</v>
      </c>
      <c r="X96" s="104">
        <f t="shared" si="33"/>
        <v>1267.3109847837807</v>
      </c>
      <c r="Y96" s="102">
        <f>VLOOKUP($E96,'DTOC Backsheet'!$D$196:$Q$372,'DTOC Performance (Quarterly)'!Y$10,0)</f>
        <v>9059</v>
      </c>
      <c r="Z96" s="103">
        <f>VLOOKUP($E96,'Population 18+ (2014)'!$D$11:$H$187,Z$10,0)</f>
        <v>901672.92299999995</v>
      </c>
      <c r="AA96" s="104">
        <f t="shared" si="34"/>
        <v>1004.6880380814098</v>
      </c>
      <c r="AB96" s="102">
        <f>VLOOKUP($E96,'DTOC Backsheet'!$D$196:$Q$372,'DTOC Performance (Quarterly)'!AB$10,0)</f>
        <v>8802.1979903619394</v>
      </c>
      <c r="AC96" s="103">
        <f>VLOOKUP($E96,'Population 18+ (2014)'!$D$11:$H$187,AC$10,0)</f>
        <v>910464.06900000002</v>
      </c>
      <c r="AD96" s="104">
        <f t="shared" si="35"/>
        <v>966.78147881549614</v>
      </c>
      <c r="AE96" s="102">
        <f>VLOOKUP($E96,'DTOC Backsheet'!$D$9:$Q$185,'DTOC Performance (Quarterly)'!AE$10,0)</f>
        <v>10663</v>
      </c>
      <c r="AF96" s="103">
        <f>VLOOKUP($E96,'Population 18+ (2014)'!$D$11:$H$187,AF$10,0)</f>
        <v>901672.92299999995</v>
      </c>
      <c r="AG96" s="104">
        <f t="shared" si="36"/>
        <v>1182.5795948848738</v>
      </c>
      <c r="AH96" s="102">
        <f>VLOOKUP($E96,'DTOC Backsheet'!$D$9:$Q$185,'DTOC Performance (Quarterly)'!AH$10,0)</f>
        <v>13092</v>
      </c>
      <c r="AI96" s="103">
        <f>VLOOKUP($E96,'Population 18+ (2014)'!$D$11:$H$187,AI$10,0)</f>
        <v>901672.92299999995</v>
      </c>
      <c r="AJ96" s="104">
        <f t="shared" si="37"/>
        <v>1451.9677441838851</v>
      </c>
      <c r="AK96" s="102">
        <f>VLOOKUP($E96,'DTOC Backsheet'!$D$9:$Q$185,'DTOC Performance (Quarterly)'!AK$10,0)</f>
        <v>12330</v>
      </c>
      <c r="AL96" s="103">
        <f>VLOOKUP($E96,'Population 18+ (2014)'!$D$11:$H$187,AL$10,0)</f>
        <v>901672.92299999995</v>
      </c>
      <c r="AM96" s="104">
        <f t="shared" si="38"/>
        <v>1367.4581642061798</v>
      </c>
      <c r="AN96" s="102">
        <f>VLOOKUP($E96,'DTOC Backsheet'!$D$9:$Q$185,'DTOC Performance (Quarterly)'!AN$10,0)</f>
        <v>12659</v>
      </c>
      <c r="AO96" s="103">
        <f>VLOOKUP($E96,'Population 18+ (2014)'!$D$11:$H$187,AO$10,0)</f>
        <v>910464.06900000002</v>
      </c>
      <c r="AP96" s="104">
        <f t="shared" si="39"/>
        <v>1390.3898496405134</v>
      </c>
      <c r="AQ96" s="84">
        <f t="shared" si="40"/>
        <v>78.758337076336602</v>
      </c>
      <c r="AR96" s="85">
        <f t="shared" si="41"/>
        <v>6.2440314431738371E-2</v>
      </c>
      <c r="AS96" s="105">
        <f t="shared" si="42"/>
        <v>42.143885028252043</v>
      </c>
      <c r="AT96" s="85">
        <f t="shared" si="43"/>
        <v>3.441093905641579E-2</v>
      </c>
      <c r="AU96" s="84">
        <f t="shared" si="44"/>
        <v>-260.8410057009844</v>
      </c>
      <c r="AV96" s="85">
        <f t="shared" si="45"/>
        <v>-0.2189867772032463</v>
      </c>
      <c r="AW96" s="105">
        <f t="shared" si="46"/>
        <v>-184.65675940010442</v>
      </c>
      <c r="AX96" s="85">
        <f t="shared" si="47"/>
        <v>-0.14570753478603296</v>
      </c>
      <c r="AY96" s="84">
        <f t="shared" si="48"/>
        <v>-254.71712817115258</v>
      </c>
      <c r="AZ96" s="85">
        <f t="shared" si="49"/>
        <v>-0.22890962040797289</v>
      </c>
      <c r="BA96" s="105">
        <f t="shared" si="50"/>
        <v>-362.77012612477006</v>
      </c>
      <c r="BB96" s="85">
        <f t="shared" si="51"/>
        <v>-0.36107738160944924</v>
      </c>
      <c r="BC96" s="84">
        <f t="shared" si="52"/>
        <v>-366.07163353278634</v>
      </c>
      <c r="BD96" s="85">
        <f t="shared" si="53"/>
        <v>-0.35738077071772661</v>
      </c>
      <c r="BE96" s="105">
        <f t="shared" si="54"/>
        <v>-423.60837082501723</v>
      </c>
      <c r="BF96" s="85">
        <f t="shared" si="55"/>
        <v>-0.43816351482449128</v>
      </c>
    </row>
    <row r="97" spans="2:58" s="40" customFormat="1" ht="16.5" customHeight="1">
      <c r="B97" s="63" t="s">
        <v>24</v>
      </c>
      <c r="C97" s="64" t="s">
        <v>40</v>
      </c>
      <c r="D97" s="66" t="s">
        <v>70</v>
      </c>
      <c r="E97" s="78" t="s">
        <v>183</v>
      </c>
      <c r="F97" s="79" t="s">
        <v>184</v>
      </c>
      <c r="G97" s="102">
        <f>VLOOKUP($E97,'DTOC Backsheet'!$D$9:$Q$185,'DTOC Performance (Quarterly)'!G$10,0)</f>
        <v>278</v>
      </c>
      <c r="H97" s="103">
        <f>VLOOKUP($E97,'Population 18+ (2014)'!$D$11:$H$187,H$10,0)</f>
        <v>223483</v>
      </c>
      <c r="I97" s="104">
        <f t="shared" si="28"/>
        <v>124.39424922701056</v>
      </c>
      <c r="J97" s="102">
        <f>VLOOKUP($E97,'DTOC Backsheet'!$D$9:$Q$185,'DTOC Performance (Quarterly)'!J$10,0)</f>
        <v>1168</v>
      </c>
      <c r="K97" s="103">
        <f>VLOOKUP($E97,'Population 18+ (2014)'!$D$11:$H$187,K$10,0)</f>
        <v>223483</v>
      </c>
      <c r="L97" s="104">
        <f t="shared" si="29"/>
        <v>522.63483128470625</v>
      </c>
      <c r="M97" s="102">
        <f>VLOOKUP($E97,'DTOC Backsheet'!$D$9:$Q$185,'DTOC Performance (Quarterly)'!M$10,0)</f>
        <v>1410</v>
      </c>
      <c r="N97" s="103">
        <f>VLOOKUP($E97,'Population 18+ (2014)'!$D$11:$H$187,N$10,0)</f>
        <v>223483</v>
      </c>
      <c r="O97" s="104">
        <f t="shared" si="30"/>
        <v>630.92047269814702</v>
      </c>
      <c r="P97" s="102">
        <f>VLOOKUP($E97,'DTOC Backsheet'!$D$9:$Q$185,'DTOC Performance (Quarterly)'!P$10,0)</f>
        <v>933</v>
      </c>
      <c r="Q97" s="103">
        <f>VLOOKUP($E97,'Population 18+ (2014)'!$D$11:$H$187,Q$10,0)</f>
        <v>228086.99099999989</v>
      </c>
      <c r="R97" s="104">
        <f t="shared" si="31"/>
        <v>409.05445589397971</v>
      </c>
      <c r="S97" s="102">
        <f>VLOOKUP($E97,'DTOC Backsheet'!$D$196:$Q$372,'DTOC Performance (Quarterly)'!S$10,0)</f>
        <v>1205</v>
      </c>
      <c r="T97" s="103">
        <f>VLOOKUP($E97,'Population 18+ (2014)'!$D$11:$H$187,T$10,0)</f>
        <v>228086.99099999989</v>
      </c>
      <c r="U97" s="104">
        <f t="shared" si="32"/>
        <v>528.30720187807663</v>
      </c>
      <c r="V97" s="102">
        <f>VLOOKUP($E97,'DTOC Backsheet'!$D$196:$Q$372,'DTOC Performance (Quarterly)'!V$10,0)</f>
        <v>1113</v>
      </c>
      <c r="W97" s="103">
        <f>VLOOKUP($E97,'Population 18+ (2014)'!$D$11:$H$187,W$10,0)</f>
        <v>228086.99099999989</v>
      </c>
      <c r="X97" s="104">
        <f t="shared" si="33"/>
        <v>487.97171426580854</v>
      </c>
      <c r="Y97" s="102">
        <f>VLOOKUP($E97,'DTOC Backsheet'!$D$196:$Q$372,'DTOC Performance (Quarterly)'!Y$10,0)</f>
        <v>1058</v>
      </c>
      <c r="Z97" s="103">
        <f>VLOOKUP($E97,'Population 18+ (2014)'!$D$11:$H$187,Z$10,0)</f>
        <v>228086.99099999989</v>
      </c>
      <c r="AA97" s="104">
        <f t="shared" si="34"/>
        <v>463.85810754108303</v>
      </c>
      <c r="AB97" s="102">
        <f>VLOOKUP($E97,'DTOC Backsheet'!$D$196:$Q$372,'DTOC Performance (Quarterly)'!AB$10,0)</f>
        <v>1414</v>
      </c>
      <c r="AC97" s="103">
        <f>VLOOKUP($E97,'Population 18+ (2014)'!$D$11:$H$187,AC$10,0)</f>
        <v>232190.78100000002</v>
      </c>
      <c r="AD97" s="104">
        <f t="shared" si="35"/>
        <v>608.98197331960398</v>
      </c>
      <c r="AE97" s="102">
        <f>VLOOKUP($E97,'DTOC Backsheet'!$D$9:$Q$185,'DTOC Performance (Quarterly)'!AE$10,0)</f>
        <v>538</v>
      </c>
      <c r="AF97" s="103">
        <f>VLOOKUP($E97,'Population 18+ (2014)'!$D$11:$H$187,AF$10,0)</f>
        <v>228086.99099999989</v>
      </c>
      <c r="AG97" s="104">
        <f t="shared" si="36"/>
        <v>235.87491668913299</v>
      </c>
      <c r="AH97" s="102">
        <f>VLOOKUP($E97,'DTOC Backsheet'!$D$9:$Q$185,'DTOC Performance (Quarterly)'!AH$10,0)</f>
        <v>1002</v>
      </c>
      <c r="AI97" s="103">
        <f>VLOOKUP($E97,'Population 18+ (2014)'!$D$11:$H$187,AI$10,0)</f>
        <v>228086.99099999989</v>
      </c>
      <c r="AJ97" s="104">
        <f t="shared" si="37"/>
        <v>439.30607160318073</v>
      </c>
      <c r="AK97" s="102">
        <f>VLOOKUP($E97,'DTOC Backsheet'!$D$9:$Q$185,'DTOC Performance (Quarterly)'!AK$10,0)</f>
        <v>1369</v>
      </c>
      <c r="AL97" s="103">
        <f>VLOOKUP($E97,'Population 18+ (2014)'!$D$11:$H$187,AL$10,0)</f>
        <v>228086.99099999989</v>
      </c>
      <c r="AM97" s="104">
        <f t="shared" si="38"/>
        <v>600.20959283907632</v>
      </c>
      <c r="AN97" s="102">
        <f>VLOOKUP($E97,'DTOC Backsheet'!$D$9:$Q$185,'DTOC Performance (Quarterly)'!AN$10,0)</f>
        <v>1287</v>
      </c>
      <c r="AO97" s="103">
        <f>VLOOKUP($E97,'Population 18+ (2014)'!$D$11:$H$187,AO$10,0)</f>
        <v>232190.78100000002</v>
      </c>
      <c r="AP97" s="104">
        <f t="shared" si="39"/>
        <v>554.28557260419393</v>
      </c>
      <c r="AQ97" s="84">
        <f t="shared" si="40"/>
        <v>-111.48066746212243</v>
      </c>
      <c r="AR97" s="85">
        <f t="shared" si="41"/>
        <v>-0.89618827361285991</v>
      </c>
      <c r="AS97" s="105">
        <f t="shared" si="42"/>
        <v>292.43228518894364</v>
      </c>
      <c r="AT97" s="85">
        <f t="shared" si="43"/>
        <v>0.55352697095435677</v>
      </c>
      <c r="AU97" s="84">
        <f t="shared" si="44"/>
        <v>83.328759681525526</v>
      </c>
      <c r="AV97" s="85">
        <f t="shared" si="45"/>
        <v>0.15943973630056821</v>
      </c>
      <c r="AW97" s="105">
        <f t="shared" si="46"/>
        <v>48.665642662627818</v>
      </c>
      <c r="AX97" s="85">
        <f t="shared" si="47"/>
        <v>9.9730458221024276E-2</v>
      </c>
      <c r="AY97" s="84">
        <f t="shared" si="48"/>
        <v>30.710879859070701</v>
      </c>
      <c r="AZ97" s="85">
        <f t="shared" si="49"/>
        <v>4.8676308961309915E-2</v>
      </c>
      <c r="BA97" s="105">
        <f t="shared" si="50"/>
        <v>-136.35148529799329</v>
      </c>
      <c r="BB97" s="85">
        <f t="shared" si="51"/>
        <v>-0.29395085066162585</v>
      </c>
      <c r="BC97" s="84">
        <f t="shared" si="52"/>
        <v>-145.23111671021422</v>
      </c>
      <c r="BD97" s="85">
        <f t="shared" si="53"/>
        <v>-0.35504103333336084</v>
      </c>
      <c r="BE97" s="105">
        <f t="shared" si="54"/>
        <v>54.69640071541005</v>
      </c>
      <c r="BF97" s="85">
        <f t="shared" si="55"/>
        <v>8.9816124469589934E-2</v>
      </c>
    </row>
    <row r="98" spans="2:58" s="40" customFormat="1" ht="16.5" customHeight="1">
      <c r="B98" s="63" t="s">
        <v>24</v>
      </c>
      <c r="C98" s="64" t="s">
        <v>40</v>
      </c>
      <c r="D98" s="66" t="s">
        <v>70</v>
      </c>
      <c r="E98" s="78" t="s">
        <v>185</v>
      </c>
      <c r="F98" s="79" t="s">
        <v>186</v>
      </c>
      <c r="G98" s="102">
        <f>VLOOKUP($E98,'DTOC Backsheet'!$D$9:$Q$185,'DTOC Performance (Quarterly)'!G$10,0)</f>
        <v>1688</v>
      </c>
      <c r="H98" s="103">
        <f>VLOOKUP($E98,'Population 18+ (2014)'!$D$11:$H$187,H$10,0)</f>
        <v>204072</v>
      </c>
      <c r="I98" s="104">
        <f t="shared" si="28"/>
        <v>827.15904190677793</v>
      </c>
      <c r="J98" s="102">
        <f>VLOOKUP($E98,'DTOC Backsheet'!$D$9:$Q$185,'DTOC Performance (Quarterly)'!J$10,0)</f>
        <v>1541</v>
      </c>
      <c r="K98" s="103">
        <f>VLOOKUP($E98,'Population 18+ (2014)'!$D$11:$H$187,K$10,0)</f>
        <v>204072</v>
      </c>
      <c r="L98" s="104">
        <f t="shared" si="29"/>
        <v>755.12564193029914</v>
      </c>
      <c r="M98" s="102">
        <f>VLOOKUP($E98,'DTOC Backsheet'!$D$9:$Q$185,'DTOC Performance (Quarterly)'!M$10,0)</f>
        <v>1231</v>
      </c>
      <c r="N98" s="103">
        <f>VLOOKUP($E98,'Population 18+ (2014)'!$D$11:$H$187,N$10,0)</f>
        <v>204072</v>
      </c>
      <c r="O98" s="104">
        <f t="shared" si="30"/>
        <v>603.21847191187419</v>
      </c>
      <c r="P98" s="102">
        <f>VLOOKUP($E98,'DTOC Backsheet'!$D$9:$Q$185,'DTOC Performance (Quarterly)'!P$10,0)</f>
        <v>1244</v>
      </c>
      <c r="Q98" s="103">
        <f>VLOOKUP($E98,'Population 18+ (2014)'!$D$11:$H$187,Q$10,0)</f>
        <v>208213.82799999998</v>
      </c>
      <c r="R98" s="104">
        <f t="shared" si="31"/>
        <v>597.4627199111867</v>
      </c>
      <c r="S98" s="102">
        <f>VLOOKUP($E98,'DTOC Backsheet'!$D$196:$Q$372,'DTOC Performance (Quarterly)'!S$10,0)</f>
        <v>1000</v>
      </c>
      <c r="T98" s="103">
        <f>VLOOKUP($E98,'Population 18+ (2014)'!$D$11:$H$187,T$10,0)</f>
        <v>208213.82799999998</v>
      </c>
      <c r="U98" s="104">
        <f t="shared" si="32"/>
        <v>480.27549832088965</v>
      </c>
      <c r="V98" s="102">
        <f>VLOOKUP($E98,'DTOC Backsheet'!$D$196:$Q$372,'DTOC Performance (Quarterly)'!V$10,0)</f>
        <v>999.99999999999977</v>
      </c>
      <c r="W98" s="103">
        <f>VLOOKUP($E98,'Population 18+ (2014)'!$D$11:$H$187,W$10,0)</f>
        <v>208213.82799999998</v>
      </c>
      <c r="X98" s="104">
        <f t="shared" si="33"/>
        <v>480.27549832088954</v>
      </c>
      <c r="Y98" s="102">
        <f>VLOOKUP($E98,'DTOC Backsheet'!$D$196:$Q$372,'DTOC Performance (Quarterly)'!Y$10,0)</f>
        <v>1084</v>
      </c>
      <c r="Z98" s="103">
        <f>VLOOKUP($E98,'Population 18+ (2014)'!$D$11:$H$187,Z$10,0)</f>
        <v>208213.82799999998</v>
      </c>
      <c r="AA98" s="104">
        <f t="shared" si="34"/>
        <v>520.61864017984442</v>
      </c>
      <c r="AB98" s="102">
        <f>VLOOKUP($E98,'DTOC Backsheet'!$D$196:$Q$372,'DTOC Performance (Quarterly)'!AB$10,0)</f>
        <v>1250</v>
      </c>
      <c r="AC98" s="103">
        <f>VLOOKUP($E98,'Population 18+ (2014)'!$D$11:$H$187,AC$10,0)</f>
        <v>211527.03499999995</v>
      </c>
      <c r="AD98" s="104">
        <f t="shared" si="35"/>
        <v>590.94101139365011</v>
      </c>
      <c r="AE98" s="102">
        <f>VLOOKUP($E98,'DTOC Backsheet'!$D$9:$Q$185,'DTOC Performance (Quarterly)'!AE$10,0)</f>
        <v>1500</v>
      </c>
      <c r="AF98" s="103">
        <f>VLOOKUP($E98,'Population 18+ (2014)'!$D$11:$H$187,AF$10,0)</f>
        <v>208213.82799999998</v>
      </c>
      <c r="AG98" s="104">
        <f t="shared" si="36"/>
        <v>720.41324748133457</v>
      </c>
      <c r="AH98" s="102">
        <f>VLOOKUP($E98,'DTOC Backsheet'!$D$9:$Q$185,'DTOC Performance (Quarterly)'!AH$10,0)</f>
        <v>2256</v>
      </c>
      <c r="AI98" s="103">
        <f>VLOOKUP($E98,'Population 18+ (2014)'!$D$11:$H$187,AI$10,0)</f>
        <v>208213.82799999998</v>
      </c>
      <c r="AJ98" s="104">
        <f t="shared" si="37"/>
        <v>1083.5015242119271</v>
      </c>
      <c r="AK98" s="102">
        <f>VLOOKUP($E98,'DTOC Backsheet'!$D$9:$Q$185,'DTOC Performance (Quarterly)'!AK$10,0)</f>
        <v>1677</v>
      </c>
      <c r="AL98" s="103">
        <f>VLOOKUP($E98,'Population 18+ (2014)'!$D$11:$H$187,AL$10,0)</f>
        <v>208213.82799999998</v>
      </c>
      <c r="AM98" s="104">
        <f t="shared" si="38"/>
        <v>805.42201068413192</v>
      </c>
      <c r="AN98" s="102">
        <f>VLOOKUP($E98,'DTOC Backsheet'!$D$9:$Q$185,'DTOC Performance (Quarterly)'!AN$10,0)</f>
        <v>1469</v>
      </c>
      <c r="AO98" s="103">
        <f>VLOOKUP($E98,'Population 18+ (2014)'!$D$11:$H$187,AO$10,0)</f>
        <v>211527.03499999995</v>
      </c>
      <c r="AP98" s="104">
        <f t="shared" si="39"/>
        <v>694.47387658981768</v>
      </c>
      <c r="AQ98" s="84">
        <f t="shared" si="40"/>
        <v>106.74579442544336</v>
      </c>
      <c r="AR98" s="85">
        <f t="shared" si="41"/>
        <v>0.1290511123222102</v>
      </c>
      <c r="AS98" s="105">
        <f t="shared" si="42"/>
        <v>-240.13774916044491</v>
      </c>
      <c r="AT98" s="85">
        <f t="shared" si="43"/>
        <v>-0.50000000000000022</v>
      </c>
      <c r="AU98" s="84">
        <f t="shared" si="44"/>
        <v>-328.37588228162792</v>
      </c>
      <c r="AV98" s="85">
        <f t="shared" si="45"/>
        <v>-0.43486257656701083</v>
      </c>
      <c r="AW98" s="105">
        <f t="shared" si="46"/>
        <v>-603.22602589103758</v>
      </c>
      <c r="AX98" s="85">
        <f t="shared" si="47"/>
        <v>-1.2560000000000007</v>
      </c>
      <c r="AY98" s="84">
        <f t="shared" si="48"/>
        <v>-202.20353877225773</v>
      </c>
      <c r="AZ98" s="85">
        <f t="shared" si="49"/>
        <v>-0.33520780312211357</v>
      </c>
      <c r="BA98" s="105">
        <f t="shared" si="50"/>
        <v>-284.8033705042875</v>
      </c>
      <c r="BB98" s="85">
        <f t="shared" si="51"/>
        <v>-0.54704797047970466</v>
      </c>
      <c r="BC98" s="84">
        <f t="shared" si="52"/>
        <v>-97.011156678630982</v>
      </c>
      <c r="BD98" s="85">
        <f t="shared" si="53"/>
        <v>-0.16237189944345276</v>
      </c>
      <c r="BE98" s="105">
        <f t="shared" si="54"/>
        <v>-103.53286519616756</v>
      </c>
      <c r="BF98" s="85">
        <f t="shared" si="55"/>
        <v>-0.17520000000000011</v>
      </c>
    </row>
    <row r="99" spans="2:58" s="40" customFormat="1" ht="16.5" customHeight="1">
      <c r="B99" s="63" t="s">
        <v>26</v>
      </c>
      <c r="C99" s="64" t="s">
        <v>42</v>
      </c>
      <c r="D99" s="66" t="s">
        <v>68</v>
      </c>
      <c r="E99" s="78" t="s">
        <v>187</v>
      </c>
      <c r="F99" s="79" t="s">
        <v>188</v>
      </c>
      <c r="G99" s="102">
        <f>VLOOKUP($E99,'DTOC Backsheet'!$D$9:$Q$185,'DTOC Performance (Quarterly)'!G$10,0)</f>
        <v>512</v>
      </c>
      <c r="H99" s="103">
        <f>VLOOKUP($E99,'Population 18+ (2014)'!$D$11:$H$187,H$10,0)</f>
        <v>113563</v>
      </c>
      <c r="I99" s="104">
        <f t="shared" si="28"/>
        <v>450.85106945043719</v>
      </c>
      <c r="J99" s="102">
        <f>VLOOKUP($E99,'DTOC Backsheet'!$D$9:$Q$185,'DTOC Performance (Quarterly)'!J$10,0)</f>
        <v>453</v>
      </c>
      <c r="K99" s="103">
        <f>VLOOKUP($E99,'Population 18+ (2014)'!$D$11:$H$187,K$10,0)</f>
        <v>113563</v>
      </c>
      <c r="L99" s="104">
        <f t="shared" si="29"/>
        <v>398.89752824423454</v>
      </c>
      <c r="M99" s="102">
        <f>VLOOKUP($E99,'DTOC Backsheet'!$D$9:$Q$185,'DTOC Performance (Quarterly)'!M$10,0)</f>
        <v>937</v>
      </c>
      <c r="N99" s="103">
        <f>VLOOKUP($E99,'Population 18+ (2014)'!$D$11:$H$187,N$10,0)</f>
        <v>113563</v>
      </c>
      <c r="O99" s="104">
        <f t="shared" si="30"/>
        <v>825.09267983410086</v>
      </c>
      <c r="P99" s="102">
        <f>VLOOKUP($E99,'DTOC Backsheet'!$D$9:$Q$185,'DTOC Performance (Quarterly)'!P$10,0)</f>
        <v>1021</v>
      </c>
      <c r="Q99" s="103">
        <f>VLOOKUP($E99,'Population 18+ (2014)'!$D$11:$H$187,Q$10,0)</f>
        <v>114122.78299999998</v>
      </c>
      <c r="R99" s="104">
        <f t="shared" si="31"/>
        <v>894.65045730614554</v>
      </c>
      <c r="S99" s="102">
        <f>VLOOKUP($E99,'DTOC Backsheet'!$D$196:$Q$372,'DTOC Performance (Quarterly)'!S$10,0)</f>
        <v>703.00000000000011</v>
      </c>
      <c r="T99" s="103">
        <f>VLOOKUP($E99,'Population 18+ (2014)'!$D$11:$H$187,T$10,0)</f>
        <v>114122.78299999998</v>
      </c>
      <c r="U99" s="104">
        <f t="shared" si="32"/>
        <v>616.00320419806121</v>
      </c>
      <c r="V99" s="102">
        <f>VLOOKUP($E99,'DTOC Backsheet'!$D$196:$Q$372,'DTOC Performance (Quarterly)'!V$10,0)</f>
        <v>699</v>
      </c>
      <c r="W99" s="103">
        <f>VLOOKUP($E99,'Population 18+ (2014)'!$D$11:$H$187,W$10,0)</f>
        <v>114122.78299999998</v>
      </c>
      <c r="X99" s="104">
        <f t="shared" si="33"/>
        <v>612.49820730361967</v>
      </c>
      <c r="Y99" s="102">
        <f>VLOOKUP($E99,'DTOC Backsheet'!$D$196:$Q$372,'DTOC Performance (Quarterly)'!Y$10,0)</f>
        <v>696</v>
      </c>
      <c r="Z99" s="103">
        <f>VLOOKUP($E99,'Population 18+ (2014)'!$D$11:$H$187,Z$10,0)</f>
        <v>114122.78299999998</v>
      </c>
      <c r="AA99" s="104">
        <f t="shared" si="34"/>
        <v>609.86945963278868</v>
      </c>
      <c r="AB99" s="102">
        <f>VLOOKUP($E99,'DTOC Backsheet'!$D$196:$Q$372,'DTOC Performance (Quarterly)'!AB$10,0)</f>
        <v>693</v>
      </c>
      <c r="AC99" s="103">
        <f>VLOOKUP($E99,'Population 18+ (2014)'!$D$11:$H$187,AC$10,0)</f>
        <v>114639.087</v>
      </c>
      <c r="AD99" s="104">
        <f t="shared" si="35"/>
        <v>604.50586107685945</v>
      </c>
      <c r="AE99" s="102">
        <f>VLOOKUP($E99,'DTOC Backsheet'!$D$9:$Q$185,'DTOC Performance (Quarterly)'!AE$10,0)</f>
        <v>672</v>
      </c>
      <c r="AF99" s="103">
        <f>VLOOKUP($E99,'Population 18+ (2014)'!$D$11:$H$187,AF$10,0)</f>
        <v>114122.78299999998</v>
      </c>
      <c r="AG99" s="104">
        <f t="shared" si="36"/>
        <v>588.83947826614087</v>
      </c>
      <c r="AH99" s="102">
        <f>VLOOKUP($E99,'DTOC Backsheet'!$D$9:$Q$185,'DTOC Performance (Quarterly)'!AH$10,0)</f>
        <v>1029</v>
      </c>
      <c r="AI99" s="103">
        <f>VLOOKUP($E99,'Population 18+ (2014)'!$D$11:$H$187,AI$10,0)</f>
        <v>114122.78299999998</v>
      </c>
      <c r="AJ99" s="104">
        <f t="shared" si="37"/>
        <v>901.66045109502818</v>
      </c>
      <c r="AK99" s="102">
        <f>VLOOKUP($E99,'DTOC Backsheet'!$D$9:$Q$185,'DTOC Performance (Quarterly)'!AK$10,0)</f>
        <v>708</v>
      </c>
      <c r="AL99" s="103">
        <f>VLOOKUP($E99,'Population 18+ (2014)'!$D$11:$H$187,AL$10,0)</f>
        <v>114122.78299999998</v>
      </c>
      <c r="AM99" s="104">
        <f t="shared" si="38"/>
        <v>620.38445031611275</v>
      </c>
      <c r="AN99" s="102">
        <f>VLOOKUP($E99,'DTOC Backsheet'!$D$9:$Q$185,'DTOC Performance (Quarterly)'!AN$10,0)</f>
        <v>1324</v>
      </c>
      <c r="AO99" s="103">
        <f>VLOOKUP($E99,'Population 18+ (2014)'!$D$11:$H$187,AO$10,0)</f>
        <v>114639.087</v>
      </c>
      <c r="AP99" s="104">
        <f t="shared" si="39"/>
        <v>1154.9289467038411</v>
      </c>
      <c r="AQ99" s="84">
        <f t="shared" si="40"/>
        <v>-137.98840881570368</v>
      </c>
      <c r="AR99" s="85">
        <f t="shared" si="41"/>
        <v>-0.30606206387378432</v>
      </c>
      <c r="AS99" s="105">
        <f t="shared" si="42"/>
        <v>27.163725931920339</v>
      </c>
      <c r="AT99" s="85">
        <f t="shared" si="43"/>
        <v>4.4096728307254855E-2</v>
      </c>
      <c r="AU99" s="84">
        <f t="shared" si="44"/>
        <v>-502.76292285079364</v>
      </c>
      <c r="AV99" s="85">
        <f t="shared" si="45"/>
        <v>-1.2603811436579397</v>
      </c>
      <c r="AW99" s="105">
        <f t="shared" si="46"/>
        <v>-289.16224379140851</v>
      </c>
      <c r="AX99" s="85">
        <f t="shared" si="47"/>
        <v>-0.47210300429184565</v>
      </c>
      <c r="AY99" s="84">
        <f t="shared" si="48"/>
        <v>204.70822951798812</v>
      </c>
      <c r="AZ99" s="85">
        <f t="shared" si="49"/>
        <v>0.2481033155683168</v>
      </c>
      <c r="BA99" s="105">
        <f t="shared" si="50"/>
        <v>-10.514990683324072</v>
      </c>
      <c r="BB99" s="85">
        <f t="shared" si="51"/>
        <v>-1.7241379310345039E-2</v>
      </c>
      <c r="BC99" s="84">
        <f t="shared" si="52"/>
        <v>-260.27848939769558</v>
      </c>
      <c r="BD99" s="85">
        <f t="shared" si="53"/>
        <v>-0.29092757654359463</v>
      </c>
      <c r="BE99" s="105">
        <f t="shared" si="54"/>
        <v>-550.42308562698167</v>
      </c>
      <c r="BF99" s="85">
        <f t="shared" si="55"/>
        <v>-0.91053391053391053</v>
      </c>
    </row>
    <row r="100" spans="2:58" s="40" customFormat="1" ht="16.5" customHeight="1">
      <c r="B100" s="63" t="s">
        <v>24</v>
      </c>
      <c r="C100" s="64" t="s">
        <v>40</v>
      </c>
      <c r="D100" s="66" t="s">
        <v>70</v>
      </c>
      <c r="E100" s="78" t="s">
        <v>189</v>
      </c>
      <c r="F100" s="79" t="s">
        <v>190</v>
      </c>
      <c r="G100" s="102">
        <f>VLOOKUP($E100,'DTOC Backsheet'!$D$9:$Q$185,'DTOC Performance (Quarterly)'!G$10,0)</f>
        <v>963</v>
      </c>
      <c r="H100" s="103">
        <f>VLOOKUP($E100,'Population 18+ (2014)'!$D$11:$H$187,H$10,0)</f>
        <v>181934</v>
      </c>
      <c r="I100" s="104">
        <f t="shared" si="28"/>
        <v>529.31282772873681</v>
      </c>
      <c r="J100" s="102">
        <f>VLOOKUP($E100,'DTOC Backsheet'!$D$9:$Q$185,'DTOC Performance (Quarterly)'!J$10,0)</f>
        <v>805</v>
      </c>
      <c r="K100" s="103">
        <f>VLOOKUP($E100,'Population 18+ (2014)'!$D$11:$H$187,K$10,0)</f>
        <v>181934</v>
      </c>
      <c r="L100" s="104">
        <f t="shared" si="29"/>
        <v>442.46814778985788</v>
      </c>
      <c r="M100" s="102">
        <f>VLOOKUP($E100,'DTOC Backsheet'!$D$9:$Q$185,'DTOC Performance (Quarterly)'!M$10,0)</f>
        <v>983</v>
      </c>
      <c r="N100" s="103">
        <f>VLOOKUP($E100,'Population 18+ (2014)'!$D$11:$H$187,N$10,0)</f>
        <v>181934</v>
      </c>
      <c r="O100" s="104">
        <f t="shared" si="30"/>
        <v>540.30582518935444</v>
      </c>
      <c r="P100" s="102">
        <f>VLOOKUP($E100,'DTOC Backsheet'!$D$9:$Q$185,'DTOC Performance (Quarterly)'!P$10,0)</f>
        <v>1164</v>
      </c>
      <c r="Q100" s="103">
        <f>VLOOKUP($E100,'Population 18+ (2014)'!$D$11:$H$187,Q$10,0)</f>
        <v>187418.02800000011</v>
      </c>
      <c r="R100" s="104">
        <f t="shared" si="31"/>
        <v>621.07152253250649</v>
      </c>
      <c r="S100" s="102">
        <f>VLOOKUP($E100,'DTOC Backsheet'!$D$196:$Q$372,'DTOC Performance (Quarterly)'!S$10,0)</f>
        <v>850</v>
      </c>
      <c r="T100" s="103">
        <f>VLOOKUP($E100,'Population 18+ (2014)'!$D$11:$H$187,T$10,0)</f>
        <v>187418.02800000011</v>
      </c>
      <c r="U100" s="104">
        <f t="shared" si="32"/>
        <v>453.53161009676165</v>
      </c>
      <c r="V100" s="102">
        <f>VLOOKUP($E100,'DTOC Backsheet'!$D$196:$Q$372,'DTOC Performance (Quarterly)'!V$10,0)</f>
        <v>650</v>
      </c>
      <c r="W100" s="103">
        <f>VLOOKUP($E100,'Population 18+ (2014)'!$D$11:$H$187,W$10,0)</f>
        <v>187418.02800000011</v>
      </c>
      <c r="X100" s="104">
        <f t="shared" si="33"/>
        <v>346.81829007399415</v>
      </c>
      <c r="Y100" s="102">
        <f>VLOOKUP($E100,'DTOC Backsheet'!$D$196:$Q$372,'DTOC Performance (Quarterly)'!Y$10,0)</f>
        <v>550</v>
      </c>
      <c r="Z100" s="103">
        <f>VLOOKUP($E100,'Population 18+ (2014)'!$D$11:$H$187,Z$10,0)</f>
        <v>187418.02800000011</v>
      </c>
      <c r="AA100" s="104">
        <f t="shared" si="34"/>
        <v>293.46163006261042</v>
      </c>
      <c r="AB100" s="102">
        <f>VLOOKUP($E100,'DTOC Backsheet'!$D$196:$Q$372,'DTOC Performance (Quarterly)'!AB$10,0)</f>
        <v>483.75846501128666</v>
      </c>
      <c r="AC100" s="103">
        <f>VLOOKUP($E100,'Population 18+ (2014)'!$D$11:$H$187,AC$10,0)</f>
        <v>191550.45800000001</v>
      </c>
      <c r="AD100" s="104">
        <f t="shared" si="35"/>
        <v>252.54884277608286</v>
      </c>
      <c r="AE100" s="102">
        <f>VLOOKUP($E100,'DTOC Backsheet'!$D$9:$Q$185,'DTOC Performance (Quarterly)'!AE$10,0)</f>
        <v>1083</v>
      </c>
      <c r="AF100" s="103">
        <f>VLOOKUP($E100,'Population 18+ (2014)'!$D$11:$H$187,AF$10,0)</f>
        <v>187418.02800000011</v>
      </c>
      <c r="AG100" s="104">
        <f t="shared" si="36"/>
        <v>577.8526279232857</v>
      </c>
      <c r="AH100" s="102">
        <f>VLOOKUP($E100,'DTOC Backsheet'!$D$9:$Q$185,'DTOC Performance (Quarterly)'!AH$10,0)</f>
        <v>1189</v>
      </c>
      <c r="AI100" s="103">
        <f>VLOOKUP($E100,'Population 18+ (2014)'!$D$11:$H$187,AI$10,0)</f>
        <v>187418.02800000011</v>
      </c>
      <c r="AJ100" s="104">
        <f t="shared" si="37"/>
        <v>634.41068753535239</v>
      </c>
      <c r="AK100" s="102">
        <f>VLOOKUP($E100,'DTOC Backsheet'!$D$9:$Q$185,'DTOC Performance (Quarterly)'!AK$10,0)</f>
        <v>1610</v>
      </c>
      <c r="AL100" s="103">
        <f>VLOOKUP($E100,'Population 18+ (2014)'!$D$11:$H$187,AL$10,0)</f>
        <v>187418.02800000011</v>
      </c>
      <c r="AM100" s="104">
        <f t="shared" si="38"/>
        <v>859.04222618327776</v>
      </c>
      <c r="AN100" s="102">
        <f>VLOOKUP($E100,'DTOC Backsheet'!$D$9:$Q$185,'DTOC Performance (Quarterly)'!AN$10,0)</f>
        <v>1036</v>
      </c>
      <c r="AO100" s="103">
        <f>VLOOKUP($E100,'Population 18+ (2014)'!$D$11:$H$187,AO$10,0)</f>
        <v>191550.45800000001</v>
      </c>
      <c r="AP100" s="104">
        <f t="shared" si="39"/>
        <v>540.84965957116106</v>
      </c>
      <c r="AQ100" s="84">
        <f t="shared" si="40"/>
        <v>-48.539800194548889</v>
      </c>
      <c r="AR100" s="85">
        <f t="shared" si="41"/>
        <v>-9.1703426880530195E-2</v>
      </c>
      <c r="AS100" s="105">
        <f t="shared" si="42"/>
        <v>-124.32101782652404</v>
      </c>
      <c r="AT100" s="85">
        <f t="shared" si="43"/>
        <v>-0.27411764705882347</v>
      </c>
      <c r="AU100" s="84">
        <f t="shared" si="44"/>
        <v>-191.94253974549451</v>
      </c>
      <c r="AV100" s="85">
        <f t="shared" si="45"/>
        <v>-0.43379967734232044</v>
      </c>
      <c r="AW100" s="105">
        <f t="shared" si="46"/>
        <v>-287.59239746135825</v>
      </c>
      <c r="AX100" s="85">
        <f t="shared" si="47"/>
        <v>-0.82923076923076933</v>
      </c>
      <c r="AY100" s="84">
        <f t="shared" si="48"/>
        <v>-318.73640099392333</v>
      </c>
      <c r="AZ100" s="85">
        <f t="shared" si="49"/>
        <v>-0.58991849825461284</v>
      </c>
      <c r="BA100" s="105">
        <f t="shared" si="50"/>
        <v>-565.58059612066734</v>
      </c>
      <c r="BB100" s="85">
        <f t="shared" si="51"/>
        <v>-1.9272727272727272</v>
      </c>
      <c r="BC100" s="84">
        <f t="shared" si="52"/>
        <v>80.221862961345437</v>
      </c>
      <c r="BD100" s="85">
        <f t="shared" si="53"/>
        <v>0.12916686734279734</v>
      </c>
      <c r="BE100" s="105">
        <f t="shared" si="54"/>
        <v>-288.30081679507816</v>
      </c>
      <c r="BF100" s="85">
        <f t="shared" si="55"/>
        <v>-1.1415645925200062</v>
      </c>
    </row>
    <row r="101" spans="2:58" s="40" customFormat="1" ht="16.5" customHeight="1">
      <c r="B101" s="63" t="s">
        <v>24</v>
      </c>
      <c r="C101" s="64" t="s">
        <v>40</v>
      </c>
      <c r="D101" s="66" t="s">
        <v>70</v>
      </c>
      <c r="E101" s="78" t="s">
        <v>191</v>
      </c>
      <c r="F101" s="79" t="s">
        <v>192</v>
      </c>
      <c r="G101" s="102">
        <f>VLOOKUP($E101,'DTOC Backsheet'!$D$9:$Q$185,'DTOC Performance (Quarterly)'!G$10,0)</f>
        <v>1158</v>
      </c>
      <c r="H101" s="103">
        <f>VLOOKUP($E101,'Population 18+ (2014)'!$D$11:$H$187,H$10,0)</f>
        <v>128421</v>
      </c>
      <c r="I101" s="104">
        <f t="shared" si="28"/>
        <v>901.72168103347587</v>
      </c>
      <c r="J101" s="102">
        <f>VLOOKUP($E101,'DTOC Backsheet'!$D$9:$Q$185,'DTOC Performance (Quarterly)'!J$10,0)</f>
        <v>1192</v>
      </c>
      <c r="K101" s="103">
        <f>VLOOKUP($E101,'Population 18+ (2014)'!$D$11:$H$187,K$10,0)</f>
        <v>128421</v>
      </c>
      <c r="L101" s="104">
        <f t="shared" si="29"/>
        <v>928.19710172012367</v>
      </c>
      <c r="M101" s="102">
        <f>VLOOKUP($E101,'DTOC Backsheet'!$D$9:$Q$185,'DTOC Performance (Quarterly)'!M$10,0)</f>
        <v>1281</v>
      </c>
      <c r="N101" s="103">
        <f>VLOOKUP($E101,'Population 18+ (2014)'!$D$11:$H$187,N$10,0)</f>
        <v>128421</v>
      </c>
      <c r="O101" s="104">
        <f t="shared" si="30"/>
        <v>997.50040881164296</v>
      </c>
      <c r="P101" s="102">
        <f>VLOOKUP($E101,'DTOC Backsheet'!$D$9:$Q$185,'DTOC Performance (Quarterly)'!P$10,0)</f>
        <v>1045</v>
      </c>
      <c r="Q101" s="103">
        <f>VLOOKUP($E101,'Population 18+ (2014)'!$D$11:$H$187,Q$10,0)</f>
        <v>129322.25200000001</v>
      </c>
      <c r="R101" s="104">
        <f t="shared" si="31"/>
        <v>808.05892554361014</v>
      </c>
      <c r="S101" s="102">
        <f>VLOOKUP($E101,'DTOC Backsheet'!$D$196:$Q$372,'DTOC Performance (Quarterly)'!S$10,0)</f>
        <v>998</v>
      </c>
      <c r="T101" s="103">
        <f>VLOOKUP($E101,'Population 18+ (2014)'!$D$11:$H$187,T$10,0)</f>
        <v>129322.25200000001</v>
      </c>
      <c r="U101" s="104">
        <f t="shared" si="32"/>
        <v>771.71560544739043</v>
      </c>
      <c r="V101" s="102">
        <f>VLOOKUP($E101,'DTOC Backsheet'!$D$196:$Q$372,'DTOC Performance (Quarterly)'!V$10,0)</f>
        <v>957</v>
      </c>
      <c r="W101" s="103">
        <f>VLOOKUP($E101,'Population 18+ (2014)'!$D$11:$H$187,W$10,0)</f>
        <v>129322.25200000001</v>
      </c>
      <c r="X101" s="104">
        <f t="shared" si="33"/>
        <v>740.01185812941139</v>
      </c>
      <c r="Y101" s="102">
        <f>VLOOKUP($E101,'DTOC Backsheet'!$D$196:$Q$372,'DTOC Performance (Quarterly)'!Y$10,0)</f>
        <v>915.99999999999989</v>
      </c>
      <c r="Z101" s="103">
        <f>VLOOKUP($E101,'Population 18+ (2014)'!$D$11:$H$187,Z$10,0)</f>
        <v>129322.25200000001</v>
      </c>
      <c r="AA101" s="104">
        <f t="shared" si="34"/>
        <v>708.30811081143236</v>
      </c>
      <c r="AB101" s="102">
        <f>VLOOKUP($E101,'DTOC Backsheet'!$D$196:$Q$372,'DTOC Performance (Quarterly)'!AB$10,0)</f>
        <v>875</v>
      </c>
      <c r="AC101" s="103">
        <f>VLOOKUP($E101,'Population 18+ (2014)'!$D$11:$H$187,AC$10,0)</f>
        <v>129683.67700000004</v>
      </c>
      <c r="AD101" s="104">
        <f t="shared" si="35"/>
        <v>674.71868491205703</v>
      </c>
      <c r="AE101" s="102">
        <f>VLOOKUP($E101,'DTOC Backsheet'!$D$9:$Q$185,'DTOC Performance (Quarterly)'!AE$10,0)</f>
        <v>1872</v>
      </c>
      <c r="AF101" s="103">
        <f>VLOOKUP($E101,'Population 18+ (2014)'!$D$11:$H$187,AF$10,0)</f>
        <v>129322.25200000001</v>
      </c>
      <c r="AG101" s="104">
        <f t="shared" si="36"/>
        <v>1447.546706811137</v>
      </c>
      <c r="AH101" s="102">
        <f>VLOOKUP($E101,'DTOC Backsheet'!$D$9:$Q$185,'DTOC Performance (Quarterly)'!AH$10,0)</f>
        <v>1089</v>
      </c>
      <c r="AI101" s="103">
        <f>VLOOKUP($E101,'Population 18+ (2014)'!$D$11:$H$187,AI$10,0)</f>
        <v>129322.25200000001</v>
      </c>
      <c r="AJ101" s="104">
        <f t="shared" si="37"/>
        <v>842.08245925070958</v>
      </c>
      <c r="AK101" s="102">
        <f>VLOOKUP($E101,'DTOC Backsheet'!$D$9:$Q$185,'DTOC Performance (Quarterly)'!AK$10,0)</f>
        <v>868</v>
      </c>
      <c r="AL101" s="103">
        <f>VLOOKUP($E101,'Population 18+ (2014)'!$D$11:$H$187,AL$10,0)</f>
        <v>129322.25200000001</v>
      </c>
      <c r="AM101" s="104">
        <f t="shared" si="38"/>
        <v>671.19152858550592</v>
      </c>
      <c r="AN101" s="102">
        <f>VLOOKUP($E101,'DTOC Backsheet'!$D$9:$Q$185,'DTOC Performance (Quarterly)'!AN$10,0)</f>
        <v>1194</v>
      </c>
      <c r="AO101" s="103">
        <f>VLOOKUP($E101,'Population 18+ (2014)'!$D$11:$H$187,AO$10,0)</f>
        <v>129683.67700000004</v>
      </c>
      <c r="AP101" s="104">
        <f t="shared" si="39"/>
        <v>920.7018397542812</v>
      </c>
      <c r="AQ101" s="84">
        <f t="shared" si="40"/>
        <v>-545.82502577766115</v>
      </c>
      <c r="AR101" s="85">
        <f t="shared" si="41"/>
        <v>-0.60531429736954245</v>
      </c>
      <c r="AS101" s="105">
        <f t="shared" si="42"/>
        <v>-675.8311013637466</v>
      </c>
      <c r="AT101" s="85">
        <f t="shared" si="43"/>
        <v>-0.8757515030060119</v>
      </c>
      <c r="AU101" s="84">
        <f t="shared" si="44"/>
        <v>86.114642469414093</v>
      </c>
      <c r="AV101" s="85">
        <f t="shared" si="45"/>
        <v>9.2776245810105934E-2</v>
      </c>
      <c r="AW101" s="105">
        <f t="shared" si="46"/>
        <v>-102.07060112129818</v>
      </c>
      <c r="AX101" s="85">
        <f t="shared" si="47"/>
        <v>-0.1379310344827587</v>
      </c>
      <c r="AY101" s="84">
        <f t="shared" si="48"/>
        <v>326.30888022613703</v>
      </c>
      <c r="AZ101" s="85">
        <f t="shared" si="49"/>
        <v>0.32712656290024</v>
      </c>
      <c r="BA101" s="105">
        <f t="shared" si="50"/>
        <v>37.116582225926436</v>
      </c>
      <c r="BB101" s="85">
        <f t="shared" si="51"/>
        <v>5.2401746724890619E-2</v>
      </c>
      <c r="BC101" s="84">
        <f t="shared" si="52"/>
        <v>-112.64291421067105</v>
      </c>
      <c r="BD101" s="85">
        <f t="shared" si="53"/>
        <v>-0.13939938122073478</v>
      </c>
      <c r="BE101" s="105">
        <f t="shared" si="54"/>
        <v>-245.98315484222417</v>
      </c>
      <c r="BF101" s="85">
        <f t="shared" si="55"/>
        <v>-0.36457142857142849</v>
      </c>
    </row>
    <row r="102" spans="2:58" s="40" customFormat="1" ht="16.5" customHeight="1">
      <c r="B102" s="63" t="s">
        <v>26</v>
      </c>
      <c r="C102" s="64" t="s">
        <v>42</v>
      </c>
      <c r="D102" s="66" t="s">
        <v>64</v>
      </c>
      <c r="E102" s="78" t="s">
        <v>193</v>
      </c>
      <c r="F102" s="79" t="s">
        <v>194</v>
      </c>
      <c r="G102" s="102">
        <f>VLOOKUP($E102,'DTOC Backsheet'!$D$9:$Q$185,'DTOC Performance (Quarterly)'!G$10,0)</f>
        <v>6843</v>
      </c>
      <c r="H102" s="103">
        <f>VLOOKUP($E102,'Population 18+ (2014)'!$D$11:$H$187,H$10,0)</f>
        <v>1182104</v>
      </c>
      <c r="I102" s="104">
        <f t="shared" si="28"/>
        <v>578.88307627755262</v>
      </c>
      <c r="J102" s="102">
        <f>VLOOKUP($E102,'DTOC Backsheet'!$D$9:$Q$185,'DTOC Performance (Quarterly)'!J$10,0)</f>
        <v>6680</v>
      </c>
      <c r="K102" s="103">
        <f>VLOOKUP($E102,'Population 18+ (2014)'!$D$11:$H$187,K$10,0)</f>
        <v>1182104</v>
      </c>
      <c r="L102" s="104">
        <f t="shared" si="29"/>
        <v>565.094103395302</v>
      </c>
      <c r="M102" s="102">
        <f>VLOOKUP($E102,'DTOC Backsheet'!$D$9:$Q$185,'DTOC Performance (Quarterly)'!M$10,0)</f>
        <v>6994</v>
      </c>
      <c r="N102" s="103">
        <f>VLOOKUP($E102,'Population 18+ (2014)'!$D$11:$H$187,N$10,0)</f>
        <v>1182104</v>
      </c>
      <c r="O102" s="104">
        <f t="shared" si="30"/>
        <v>591.65691005190752</v>
      </c>
      <c r="P102" s="102">
        <f>VLOOKUP($E102,'DTOC Backsheet'!$D$9:$Q$185,'DTOC Performance (Quarterly)'!P$10,0)</f>
        <v>9763</v>
      </c>
      <c r="Q102" s="103">
        <f>VLOOKUP($E102,'Population 18+ (2014)'!$D$11:$H$187,Q$10,0)</f>
        <v>1194208.675</v>
      </c>
      <c r="R102" s="104">
        <f t="shared" si="31"/>
        <v>817.52881254191186</v>
      </c>
      <c r="S102" s="102">
        <f>VLOOKUP($E102,'DTOC Backsheet'!$D$196:$Q$372,'DTOC Performance (Quarterly)'!S$10,0)</f>
        <v>4151.5252932551321</v>
      </c>
      <c r="T102" s="103">
        <f>VLOOKUP($E102,'Population 18+ (2014)'!$D$11:$H$187,T$10,0)</f>
        <v>1194208.675</v>
      </c>
      <c r="U102" s="104">
        <f t="shared" si="32"/>
        <v>347.63817916957703</v>
      </c>
      <c r="V102" s="102">
        <f>VLOOKUP($E102,'DTOC Backsheet'!$D$196:$Q$372,'DTOC Performance (Quarterly)'!V$10,0)</f>
        <v>4371.0087976539589</v>
      </c>
      <c r="W102" s="103">
        <f>VLOOKUP($E102,'Population 18+ (2014)'!$D$11:$H$187,W$10,0)</f>
        <v>1194208.675</v>
      </c>
      <c r="X102" s="104">
        <f t="shared" si="33"/>
        <v>366.01717012765454</v>
      </c>
      <c r="Y102" s="102">
        <f>VLOOKUP($E102,'DTOC Backsheet'!$D$196:$Q$372,'DTOC Performance (Quarterly)'!Y$10,0)</f>
        <v>4674.4923020527858</v>
      </c>
      <c r="Z102" s="103">
        <f>VLOOKUP($E102,'Population 18+ (2014)'!$D$11:$H$187,Z$10,0)</f>
        <v>1194208.675</v>
      </c>
      <c r="AA102" s="104">
        <f t="shared" si="34"/>
        <v>391.43010764452748</v>
      </c>
      <c r="AB102" s="102">
        <f>VLOOKUP($E102,'DTOC Backsheet'!$D$196:$Q$372,'DTOC Performance (Quarterly)'!AB$10,0)</f>
        <v>4854.9758064516145</v>
      </c>
      <c r="AC102" s="103">
        <f>VLOOKUP($E102,'Population 18+ (2014)'!$D$11:$H$187,AC$10,0)</f>
        <v>1206598.48</v>
      </c>
      <c r="AD102" s="104">
        <f t="shared" si="35"/>
        <v>402.36879847980703</v>
      </c>
      <c r="AE102" s="102">
        <f>VLOOKUP($E102,'DTOC Backsheet'!$D$9:$Q$185,'DTOC Performance (Quarterly)'!AE$10,0)</f>
        <v>11026</v>
      </c>
      <c r="AF102" s="103">
        <f>VLOOKUP($E102,'Population 18+ (2014)'!$D$11:$H$187,AF$10,0)</f>
        <v>1194208.675</v>
      </c>
      <c r="AG102" s="104">
        <f t="shared" si="36"/>
        <v>923.2892233009444</v>
      </c>
      <c r="AH102" s="102">
        <f>VLOOKUP($E102,'DTOC Backsheet'!$D$9:$Q$185,'DTOC Performance (Quarterly)'!AH$10,0)</f>
        <v>12753</v>
      </c>
      <c r="AI102" s="103">
        <f>VLOOKUP($E102,'Population 18+ (2014)'!$D$11:$H$187,AI$10,0)</f>
        <v>1194208.675</v>
      </c>
      <c r="AJ102" s="104">
        <f t="shared" si="37"/>
        <v>1067.9038150514189</v>
      </c>
      <c r="AK102" s="102">
        <f>VLOOKUP($E102,'DTOC Backsheet'!$D$9:$Q$185,'DTOC Performance (Quarterly)'!AK$10,0)</f>
        <v>12303</v>
      </c>
      <c r="AL102" s="103">
        <f>VLOOKUP($E102,'Population 18+ (2014)'!$D$11:$H$187,AL$10,0)</f>
        <v>1194208.675</v>
      </c>
      <c r="AM102" s="104">
        <f t="shared" si="38"/>
        <v>1030.2219584864429</v>
      </c>
      <c r="AN102" s="102">
        <f>VLOOKUP($E102,'DTOC Backsheet'!$D$9:$Q$185,'DTOC Performance (Quarterly)'!AN$10,0)</f>
        <v>14852</v>
      </c>
      <c r="AO102" s="103">
        <f>VLOOKUP($E102,'Population 18+ (2014)'!$D$11:$H$187,AO$10,0)</f>
        <v>1206598.48</v>
      </c>
      <c r="AP102" s="104">
        <f t="shared" si="39"/>
        <v>1230.8982852356983</v>
      </c>
      <c r="AQ102" s="84">
        <f t="shared" si="40"/>
        <v>-344.40614702339178</v>
      </c>
      <c r="AR102" s="85">
        <f t="shared" si="41"/>
        <v>-0.59494941403030754</v>
      </c>
      <c r="AS102" s="105">
        <f t="shared" si="42"/>
        <v>-575.65104413136737</v>
      </c>
      <c r="AT102" s="85">
        <f t="shared" si="43"/>
        <v>-1.6558913221397533</v>
      </c>
      <c r="AU102" s="84">
        <f t="shared" si="44"/>
        <v>-502.80971165611686</v>
      </c>
      <c r="AV102" s="85">
        <f t="shared" si="45"/>
        <v>-0.88978049608913523</v>
      </c>
      <c r="AW102" s="105">
        <f t="shared" si="46"/>
        <v>-701.88664492376438</v>
      </c>
      <c r="AX102" s="85">
        <f t="shared" si="47"/>
        <v>-1.9176331117990171</v>
      </c>
      <c r="AY102" s="84">
        <f t="shared" si="48"/>
        <v>-438.56504843453536</v>
      </c>
      <c r="AZ102" s="85">
        <f t="shared" si="49"/>
        <v>-0.74124892481363724</v>
      </c>
      <c r="BA102" s="105">
        <f t="shared" si="50"/>
        <v>-638.79185084191545</v>
      </c>
      <c r="BB102" s="85">
        <f t="shared" si="51"/>
        <v>-1.6319435791127916</v>
      </c>
      <c r="BC102" s="84">
        <f t="shared" si="52"/>
        <v>-413.36947269378641</v>
      </c>
      <c r="BD102" s="85">
        <f t="shared" si="53"/>
        <v>-0.50563291024387524</v>
      </c>
      <c r="BE102" s="105">
        <f t="shared" si="54"/>
        <v>-828.52948675589118</v>
      </c>
      <c r="BF102" s="85">
        <f t="shared" si="55"/>
        <v>-2.0591295594642665</v>
      </c>
    </row>
    <row r="103" spans="2:58" s="40" customFormat="1" ht="16.5" customHeight="1">
      <c r="B103" s="63" t="s">
        <v>20</v>
      </c>
      <c r="C103" s="64" t="s">
        <v>32</v>
      </c>
      <c r="D103" s="66" t="s">
        <v>46</v>
      </c>
      <c r="E103" s="78" t="s">
        <v>195</v>
      </c>
      <c r="F103" s="79" t="s">
        <v>196</v>
      </c>
      <c r="G103" s="102">
        <f>VLOOKUP($E103,'DTOC Backsheet'!$D$9:$Q$185,'DTOC Performance (Quarterly)'!G$10,0)</f>
        <v>1601</v>
      </c>
      <c r="H103" s="103">
        <f>VLOOKUP($E103,'Population 18+ (2014)'!$D$11:$H$187,H$10,0)</f>
        <v>202298</v>
      </c>
      <c r="I103" s="104">
        <f t="shared" si="28"/>
        <v>791.40673659650611</v>
      </c>
      <c r="J103" s="102">
        <f>VLOOKUP($E103,'DTOC Backsheet'!$D$9:$Q$185,'DTOC Performance (Quarterly)'!J$10,0)</f>
        <v>2310</v>
      </c>
      <c r="K103" s="103">
        <f>VLOOKUP($E103,'Population 18+ (2014)'!$D$11:$H$187,K$10,0)</f>
        <v>202298</v>
      </c>
      <c r="L103" s="104">
        <f t="shared" si="29"/>
        <v>1141.8798010855273</v>
      </c>
      <c r="M103" s="102">
        <f>VLOOKUP($E103,'DTOC Backsheet'!$D$9:$Q$185,'DTOC Performance (Quarterly)'!M$10,0)</f>
        <v>2228</v>
      </c>
      <c r="N103" s="103">
        <f>VLOOKUP($E103,'Population 18+ (2014)'!$D$11:$H$187,N$10,0)</f>
        <v>202298</v>
      </c>
      <c r="O103" s="104">
        <f t="shared" si="30"/>
        <v>1101.3455397482921</v>
      </c>
      <c r="P103" s="102">
        <f>VLOOKUP($E103,'DTOC Backsheet'!$D$9:$Q$185,'DTOC Performance (Quarterly)'!P$10,0)</f>
        <v>2006</v>
      </c>
      <c r="Q103" s="103">
        <f>VLOOKUP($E103,'Population 18+ (2014)'!$D$11:$H$187,Q$10,0)</f>
        <v>202980.19600000005</v>
      </c>
      <c r="R103" s="104">
        <f t="shared" si="31"/>
        <v>988.27375257830556</v>
      </c>
      <c r="S103" s="102">
        <f>VLOOKUP($E103,'DTOC Backsheet'!$D$196:$Q$372,'DTOC Performance (Quarterly)'!S$10,0)</f>
        <v>1930.7267999999999</v>
      </c>
      <c r="T103" s="103">
        <f>VLOOKUP($E103,'Population 18+ (2014)'!$D$11:$H$187,T$10,0)</f>
        <v>202980.19600000005</v>
      </c>
      <c r="U103" s="104">
        <f t="shared" si="32"/>
        <v>951.18974069765864</v>
      </c>
      <c r="V103" s="102">
        <f>VLOOKUP($E103,'DTOC Backsheet'!$D$196:$Q$372,'DTOC Performance (Quarterly)'!V$10,0)</f>
        <v>1890.2681</v>
      </c>
      <c r="W103" s="103">
        <f>VLOOKUP($E103,'Population 18+ (2014)'!$D$11:$H$187,W$10,0)</f>
        <v>202980.19600000005</v>
      </c>
      <c r="X103" s="104">
        <f t="shared" si="33"/>
        <v>931.25740207680144</v>
      </c>
      <c r="Y103" s="102">
        <f>VLOOKUP($E103,'DTOC Backsheet'!$D$196:$Q$372,'DTOC Performance (Quarterly)'!Y$10,0)</f>
        <v>1910.9678999999999</v>
      </c>
      <c r="Z103" s="103">
        <f>VLOOKUP($E103,'Population 18+ (2014)'!$D$11:$H$187,Z$10,0)</f>
        <v>202980.19600000005</v>
      </c>
      <c r="AA103" s="104">
        <f t="shared" si="34"/>
        <v>941.45534276654234</v>
      </c>
      <c r="AB103" s="102">
        <f>VLOOKUP($E103,'DTOC Backsheet'!$D$196:$Q$372,'DTOC Performance (Quarterly)'!AB$10,0)</f>
        <v>1623.9934000000001</v>
      </c>
      <c r="AC103" s="103">
        <f>VLOOKUP($E103,'Population 18+ (2014)'!$D$11:$H$187,AC$10,0)</f>
        <v>203385.43899999995</v>
      </c>
      <c r="AD103" s="104">
        <f t="shared" si="35"/>
        <v>798.48066212842332</v>
      </c>
      <c r="AE103" s="102">
        <f>VLOOKUP($E103,'DTOC Backsheet'!$D$9:$Q$185,'DTOC Performance (Quarterly)'!AE$10,0)</f>
        <v>1506</v>
      </c>
      <c r="AF103" s="103">
        <f>VLOOKUP($E103,'Population 18+ (2014)'!$D$11:$H$187,AF$10,0)</f>
        <v>202980.19600000005</v>
      </c>
      <c r="AG103" s="104">
        <f t="shared" si="36"/>
        <v>741.94430278311461</v>
      </c>
      <c r="AH103" s="102">
        <f>VLOOKUP($E103,'DTOC Backsheet'!$D$9:$Q$185,'DTOC Performance (Quarterly)'!AH$10,0)</f>
        <v>759</v>
      </c>
      <c r="AI103" s="103">
        <f>VLOOKUP($E103,'Population 18+ (2014)'!$D$11:$H$187,AI$10,0)</f>
        <v>202980.19600000005</v>
      </c>
      <c r="AJ103" s="104">
        <f t="shared" si="37"/>
        <v>373.92810478909962</v>
      </c>
      <c r="AK103" s="102">
        <f>VLOOKUP($E103,'DTOC Backsheet'!$D$9:$Q$185,'DTOC Performance (Quarterly)'!AK$10,0)</f>
        <v>749</v>
      </c>
      <c r="AL103" s="103">
        <f>VLOOKUP($E103,'Population 18+ (2014)'!$D$11:$H$187,AL$10,0)</f>
        <v>202980.19600000005</v>
      </c>
      <c r="AM103" s="104">
        <f t="shared" si="38"/>
        <v>369.00151579319578</v>
      </c>
      <c r="AN103" s="102">
        <f>VLOOKUP($E103,'DTOC Backsheet'!$D$9:$Q$185,'DTOC Performance (Quarterly)'!AN$10,0)</f>
        <v>1249</v>
      </c>
      <c r="AO103" s="103">
        <f>VLOOKUP($E103,'Population 18+ (2014)'!$D$11:$H$187,AO$10,0)</f>
        <v>203385.43899999995</v>
      </c>
      <c r="AP103" s="104">
        <f t="shared" si="39"/>
        <v>614.10492616435545</v>
      </c>
      <c r="AQ103" s="84">
        <f t="shared" si="40"/>
        <v>49.462433813391499</v>
      </c>
      <c r="AR103" s="85">
        <f t="shared" si="41"/>
        <v>6.2499384357160986E-2</v>
      </c>
      <c r="AS103" s="105">
        <f t="shared" si="42"/>
        <v>209.24543791454403</v>
      </c>
      <c r="AT103" s="85">
        <f t="shared" si="43"/>
        <v>0.21998285826870997</v>
      </c>
      <c r="AU103" s="84">
        <f t="shared" si="44"/>
        <v>767.95169629642771</v>
      </c>
      <c r="AV103" s="85">
        <f t="shared" si="45"/>
        <v>0.6725328669150421</v>
      </c>
      <c r="AW103" s="105">
        <f t="shared" si="46"/>
        <v>557.32929728770182</v>
      </c>
      <c r="AX103" s="85">
        <f t="shared" si="47"/>
        <v>0.59846965623553616</v>
      </c>
      <c r="AY103" s="84">
        <f t="shared" si="48"/>
        <v>732.34402395509642</v>
      </c>
      <c r="AZ103" s="85">
        <f t="shared" si="49"/>
        <v>0.66495391094285494</v>
      </c>
      <c r="BA103" s="105">
        <f t="shared" si="50"/>
        <v>572.45382697334662</v>
      </c>
      <c r="BB103" s="85">
        <f t="shared" si="51"/>
        <v>0.60805202431710137</v>
      </c>
      <c r="BC103" s="84">
        <f t="shared" si="52"/>
        <v>374.16882641395011</v>
      </c>
      <c r="BD103" s="85">
        <f t="shared" si="53"/>
        <v>0.3786084831634775</v>
      </c>
      <c r="BE103" s="105">
        <f t="shared" si="54"/>
        <v>184.37573596406787</v>
      </c>
      <c r="BF103" s="85">
        <f t="shared" si="55"/>
        <v>0.23090820442989499</v>
      </c>
    </row>
    <row r="104" spans="2:58" s="40" customFormat="1" ht="16.5" customHeight="1">
      <c r="B104" s="63" t="s">
        <v>24</v>
      </c>
      <c r="C104" s="64" t="s">
        <v>40</v>
      </c>
      <c r="D104" s="66" t="s">
        <v>70</v>
      </c>
      <c r="E104" s="78" t="s">
        <v>197</v>
      </c>
      <c r="F104" s="79" t="s">
        <v>198</v>
      </c>
      <c r="G104" s="102">
        <f>VLOOKUP($E104,'DTOC Backsheet'!$D$9:$Q$185,'DTOC Performance (Quarterly)'!G$10,0)</f>
        <v>1275</v>
      </c>
      <c r="H104" s="103">
        <f>VLOOKUP($E104,'Population 18+ (2014)'!$D$11:$H$187,H$10,0)</f>
        <v>133198</v>
      </c>
      <c r="I104" s="104">
        <f t="shared" si="28"/>
        <v>957.22157990360211</v>
      </c>
      <c r="J104" s="102">
        <f>VLOOKUP($E104,'DTOC Backsheet'!$D$9:$Q$185,'DTOC Performance (Quarterly)'!J$10,0)</f>
        <v>846</v>
      </c>
      <c r="K104" s="103">
        <f>VLOOKUP($E104,'Population 18+ (2014)'!$D$11:$H$187,K$10,0)</f>
        <v>133198</v>
      </c>
      <c r="L104" s="104">
        <f t="shared" si="29"/>
        <v>635.1446718419196</v>
      </c>
      <c r="M104" s="102">
        <f>VLOOKUP($E104,'DTOC Backsheet'!$D$9:$Q$185,'DTOC Performance (Quarterly)'!M$10,0)</f>
        <v>1424</v>
      </c>
      <c r="N104" s="103">
        <f>VLOOKUP($E104,'Population 18+ (2014)'!$D$11:$H$187,N$10,0)</f>
        <v>133198</v>
      </c>
      <c r="O104" s="104">
        <f t="shared" si="30"/>
        <v>1069.0851213982191</v>
      </c>
      <c r="P104" s="102">
        <f>VLOOKUP($E104,'DTOC Backsheet'!$D$9:$Q$185,'DTOC Performance (Quarterly)'!P$10,0)</f>
        <v>1108</v>
      </c>
      <c r="Q104" s="103">
        <f>VLOOKUP($E104,'Population 18+ (2014)'!$D$11:$H$187,Q$10,0)</f>
        <v>135951.45799999996</v>
      </c>
      <c r="R104" s="104">
        <f t="shared" si="31"/>
        <v>814.99677627583833</v>
      </c>
      <c r="S104" s="102">
        <f>VLOOKUP($E104,'DTOC Backsheet'!$D$196:$Q$372,'DTOC Performance (Quarterly)'!S$10,0)</f>
        <v>505</v>
      </c>
      <c r="T104" s="103">
        <f>VLOOKUP($E104,'Population 18+ (2014)'!$D$11:$H$187,T$10,0)</f>
        <v>135951.45799999996</v>
      </c>
      <c r="U104" s="104">
        <f t="shared" si="32"/>
        <v>371.45611193077474</v>
      </c>
      <c r="V104" s="102">
        <f>VLOOKUP($E104,'DTOC Backsheet'!$D$196:$Q$372,'DTOC Performance (Quarterly)'!V$10,0)</f>
        <v>509</v>
      </c>
      <c r="W104" s="103">
        <f>VLOOKUP($E104,'Population 18+ (2014)'!$D$11:$H$187,W$10,0)</f>
        <v>135951.45799999996</v>
      </c>
      <c r="X104" s="104">
        <f t="shared" si="33"/>
        <v>374.39833855992936</v>
      </c>
      <c r="Y104" s="102">
        <f>VLOOKUP($E104,'DTOC Backsheet'!$D$196:$Q$372,'DTOC Performance (Quarterly)'!Y$10,0)</f>
        <v>692</v>
      </c>
      <c r="Z104" s="103">
        <f>VLOOKUP($E104,'Population 18+ (2014)'!$D$11:$H$187,Z$10,0)</f>
        <v>135951.45799999996</v>
      </c>
      <c r="AA104" s="104">
        <f t="shared" si="34"/>
        <v>509.00520684375465</v>
      </c>
      <c r="AB104" s="102">
        <f>VLOOKUP($E104,'DTOC Backsheet'!$D$196:$Q$372,'DTOC Performance (Quarterly)'!AB$10,0)</f>
        <v>956</v>
      </c>
      <c r="AC104" s="103">
        <f>VLOOKUP($E104,'Population 18+ (2014)'!$D$11:$H$187,AC$10,0)</f>
        <v>138259.39000000001</v>
      </c>
      <c r="AD104" s="104">
        <f t="shared" si="35"/>
        <v>691.45394030741772</v>
      </c>
      <c r="AE104" s="102">
        <f>VLOOKUP($E104,'DTOC Backsheet'!$D$9:$Q$185,'DTOC Performance (Quarterly)'!AE$10,0)</f>
        <v>1440</v>
      </c>
      <c r="AF104" s="103">
        <f>VLOOKUP($E104,'Population 18+ (2014)'!$D$11:$H$187,AF$10,0)</f>
        <v>135951.45799999996</v>
      </c>
      <c r="AG104" s="104">
        <f t="shared" si="36"/>
        <v>1059.2015864956745</v>
      </c>
      <c r="AH104" s="102">
        <f>VLOOKUP($E104,'DTOC Backsheet'!$D$9:$Q$185,'DTOC Performance (Quarterly)'!AH$10,0)</f>
        <v>1220</v>
      </c>
      <c r="AI104" s="103">
        <f>VLOOKUP($E104,'Population 18+ (2014)'!$D$11:$H$187,AI$10,0)</f>
        <v>135951.45799999996</v>
      </c>
      <c r="AJ104" s="104">
        <f t="shared" si="37"/>
        <v>897.37912189216865</v>
      </c>
      <c r="AK104" s="102">
        <f>VLOOKUP($E104,'DTOC Backsheet'!$D$9:$Q$185,'DTOC Performance (Quarterly)'!AK$10,0)</f>
        <v>1255</v>
      </c>
      <c r="AL104" s="103">
        <f>VLOOKUP($E104,'Population 18+ (2014)'!$D$11:$H$187,AL$10,0)</f>
        <v>135951.45799999996</v>
      </c>
      <c r="AM104" s="104">
        <f t="shared" si="38"/>
        <v>923.12360489727189</v>
      </c>
      <c r="AN104" s="102">
        <f>VLOOKUP($E104,'DTOC Backsheet'!$D$9:$Q$185,'DTOC Performance (Quarterly)'!AN$10,0)</f>
        <v>730</v>
      </c>
      <c r="AO104" s="103">
        <f>VLOOKUP($E104,'Population 18+ (2014)'!$D$11:$H$187,AO$10,0)</f>
        <v>138259.39000000001</v>
      </c>
      <c r="AP104" s="104">
        <f t="shared" si="39"/>
        <v>527.99307157365581</v>
      </c>
      <c r="AQ104" s="84">
        <f t="shared" si="40"/>
        <v>-101.98000659207241</v>
      </c>
      <c r="AR104" s="85">
        <f t="shared" si="41"/>
        <v>-0.10653751308275186</v>
      </c>
      <c r="AS104" s="105">
        <f t="shared" si="42"/>
        <v>-687.74547456489972</v>
      </c>
      <c r="AT104" s="85">
        <f t="shared" si="43"/>
        <v>-1.8514851485148514</v>
      </c>
      <c r="AU104" s="84">
        <f t="shared" si="44"/>
        <v>-262.23445005024905</v>
      </c>
      <c r="AV104" s="85">
        <f t="shared" si="45"/>
        <v>-0.41287357302355876</v>
      </c>
      <c r="AW104" s="105">
        <f t="shared" si="46"/>
        <v>-522.9807833322393</v>
      </c>
      <c r="AX104" s="85">
        <f t="shared" si="47"/>
        <v>-1.3968565815324168</v>
      </c>
      <c r="AY104" s="84">
        <f t="shared" si="48"/>
        <v>145.96151650094725</v>
      </c>
      <c r="AZ104" s="85">
        <f t="shared" si="49"/>
        <v>0.13652936850346328</v>
      </c>
      <c r="BA104" s="105">
        <f t="shared" si="50"/>
        <v>-414.11839805351724</v>
      </c>
      <c r="BB104" s="85">
        <f t="shared" si="51"/>
        <v>-0.81358381502890187</v>
      </c>
      <c r="BC104" s="84">
        <f t="shared" si="52"/>
        <v>287.00370470218252</v>
      </c>
      <c r="BD104" s="85">
        <f t="shared" si="53"/>
        <v>0.35215317784894545</v>
      </c>
      <c r="BE104" s="105">
        <f t="shared" si="54"/>
        <v>163.46086873376191</v>
      </c>
      <c r="BF104" s="85">
        <f t="shared" si="55"/>
        <v>0.23640167364016734</v>
      </c>
    </row>
    <row r="105" spans="2:58" s="40" customFormat="1" ht="16.5" customHeight="1">
      <c r="B105" s="63" t="s">
        <v>20</v>
      </c>
      <c r="C105" s="64" t="s">
        <v>32</v>
      </c>
      <c r="D105" s="66" t="s">
        <v>46</v>
      </c>
      <c r="E105" s="78" t="s">
        <v>199</v>
      </c>
      <c r="F105" s="79" t="s">
        <v>200</v>
      </c>
      <c r="G105" s="102">
        <f>VLOOKUP($E105,'DTOC Backsheet'!$D$9:$Q$185,'DTOC Performance (Quarterly)'!G$10,0)</f>
        <v>2360</v>
      </c>
      <c r="H105" s="103">
        <f>VLOOKUP($E105,'Population 18+ (2014)'!$D$11:$H$187,H$10,0)</f>
        <v>332672</v>
      </c>
      <c r="I105" s="104">
        <f t="shared" si="28"/>
        <v>709.40746440938824</v>
      </c>
      <c r="J105" s="102">
        <f>VLOOKUP($E105,'DTOC Backsheet'!$D$9:$Q$185,'DTOC Performance (Quarterly)'!J$10,0)</f>
        <v>2363</v>
      </c>
      <c r="K105" s="103">
        <f>VLOOKUP($E105,'Population 18+ (2014)'!$D$11:$H$187,K$10,0)</f>
        <v>332672</v>
      </c>
      <c r="L105" s="104">
        <f t="shared" si="29"/>
        <v>710.30925355906118</v>
      </c>
      <c r="M105" s="102">
        <f>VLOOKUP($E105,'DTOC Backsheet'!$D$9:$Q$185,'DTOC Performance (Quarterly)'!M$10,0)</f>
        <v>2465</v>
      </c>
      <c r="N105" s="103">
        <f>VLOOKUP($E105,'Population 18+ (2014)'!$D$11:$H$187,N$10,0)</f>
        <v>332672</v>
      </c>
      <c r="O105" s="104">
        <f t="shared" si="30"/>
        <v>740.97008464794146</v>
      </c>
      <c r="P105" s="102">
        <f>VLOOKUP($E105,'DTOC Backsheet'!$D$9:$Q$185,'DTOC Performance (Quarterly)'!P$10,0)</f>
        <v>2656</v>
      </c>
      <c r="Q105" s="103">
        <f>VLOOKUP($E105,'Population 18+ (2014)'!$D$11:$H$187,Q$10,0)</f>
        <v>335425.57999999984</v>
      </c>
      <c r="R105" s="104">
        <f t="shared" si="31"/>
        <v>791.82988965838604</v>
      </c>
      <c r="S105" s="102">
        <f>VLOOKUP($E105,'DTOC Backsheet'!$D$196:$Q$372,'DTOC Performance (Quarterly)'!S$10,0)</f>
        <v>2090</v>
      </c>
      <c r="T105" s="103">
        <f>VLOOKUP($E105,'Population 18+ (2014)'!$D$11:$H$187,T$10,0)</f>
        <v>335425.57999999984</v>
      </c>
      <c r="U105" s="104">
        <f t="shared" si="32"/>
        <v>623.08903214835345</v>
      </c>
      <c r="V105" s="102">
        <f>VLOOKUP($E105,'DTOC Backsheet'!$D$196:$Q$372,'DTOC Performance (Quarterly)'!V$10,0)</f>
        <v>2017</v>
      </c>
      <c r="W105" s="103">
        <f>VLOOKUP($E105,'Population 18+ (2014)'!$D$11:$H$187,W$10,0)</f>
        <v>335425.57999999984</v>
      </c>
      <c r="X105" s="104">
        <f t="shared" si="33"/>
        <v>601.32563533168843</v>
      </c>
      <c r="Y105" s="102">
        <f>VLOOKUP($E105,'DTOC Backsheet'!$D$196:$Q$372,'DTOC Performance (Quarterly)'!Y$10,0)</f>
        <v>1946</v>
      </c>
      <c r="Z105" s="103">
        <f>VLOOKUP($E105,'Population 18+ (2014)'!$D$11:$H$187,Z$10,0)</f>
        <v>335425.57999999984</v>
      </c>
      <c r="AA105" s="104">
        <f t="shared" si="34"/>
        <v>580.15849596205544</v>
      </c>
      <c r="AB105" s="102">
        <f>VLOOKUP($E105,'DTOC Backsheet'!$D$196:$Q$372,'DTOC Performance (Quarterly)'!AB$10,0)</f>
        <v>1878</v>
      </c>
      <c r="AC105" s="103">
        <f>VLOOKUP($E105,'Population 18+ (2014)'!$D$11:$H$187,AC$10,0)</f>
        <v>338039.98399999988</v>
      </c>
      <c r="AD105" s="104">
        <f t="shared" si="35"/>
        <v>555.55558185093298</v>
      </c>
      <c r="AE105" s="102">
        <f>VLOOKUP($E105,'DTOC Backsheet'!$D$9:$Q$185,'DTOC Performance (Quarterly)'!AE$10,0)</f>
        <v>3036</v>
      </c>
      <c r="AF105" s="103">
        <f>VLOOKUP($E105,'Population 18+ (2014)'!$D$11:$H$187,AF$10,0)</f>
        <v>335425.57999999984</v>
      </c>
      <c r="AG105" s="104">
        <f t="shared" si="36"/>
        <v>905.11880459445035</v>
      </c>
      <c r="AH105" s="102">
        <f>VLOOKUP($E105,'DTOC Backsheet'!$D$9:$Q$185,'DTOC Performance (Quarterly)'!AH$10,0)</f>
        <v>3678</v>
      </c>
      <c r="AI105" s="103">
        <f>VLOOKUP($E105,'Population 18+ (2014)'!$D$11:$H$187,AI$10,0)</f>
        <v>335425.57999999984</v>
      </c>
      <c r="AJ105" s="104">
        <f t="shared" si="37"/>
        <v>1096.5174450916957</v>
      </c>
      <c r="AK105" s="102">
        <f>VLOOKUP($E105,'DTOC Backsheet'!$D$9:$Q$185,'DTOC Performance (Quarterly)'!AK$10,0)</f>
        <v>2112</v>
      </c>
      <c r="AL105" s="103">
        <f>VLOOKUP($E105,'Population 18+ (2014)'!$D$11:$H$187,AL$10,0)</f>
        <v>335425.57999999984</v>
      </c>
      <c r="AM105" s="104">
        <f t="shared" si="38"/>
        <v>629.64786406570454</v>
      </c>
      <c r="AN105" s="102">
        <f>VLOOKUP($E105,'DTOC Backsheet'!$D$9:$Q$185,'DTOC Performance (Quarterly)'!AN$10,0)</f>
        <v>2461</v>
      </c>
      <c r="AO105" s="103">
        <f>VLOOKUP($E105,'Population 18+ (2014)'!$D$11:$H$187,AO$10,0)</f>
        <v>338039.98399999988</v>
      </c>
      <c r="AP105" s="104">
        <f t="shared" si="39"/>
        <v>728.02038707941745</v>
      </c>
      <c r="AQ105" s="84">
        <f t="shared" si="40"/>
        <v>-195.71134018506211</v>
      </c>
      <c r="AR105" s="85">
        <f t="shared" si="41"/>
        <v>-0.27588001255103806</v>
      </c>
      <c r="AS105" s="105">
        <f t="shared" si="42"/>
        <v>-282.0297724460969</v>
      </c>
      <c r="AT105" s="85">
        <f t="shared" si="43"/>
        <v>-0.45263157894736855</v>
      </c>
      <c r="AU105" s="84">
        <f t="shared" si="44"/>
        <v>-386.20819153263449</v>
      </c>
      <c r="AV105" s="85">
        <f t="shared" si="45"/>
        <v>-0.54371837280382807</v>
      </c>
      <c r="AW105" s="105">
        <f t="shared" si="46"/>
        <v>-495.19180976000723</v>
      </c>
      <c r="AX105" s="85">
        <f t="shared" si="47"/>
        <v>-0.82350024789291032</v>
      </c>
      <c r="AY105" s="84">
        <f t="shared" si="48"/>
        <v>111.32222058223692</v>
      </c>
      <c r="AZ105" s="85">
        <f t="shared" si="49"/>
        <v>0.15023848180743984</v>
      </c>
      <c r="BA105" s="105">
        <f t="shared" si="50"/>
        <v>-49.489368103649099</v>
      </c>
      <c r="BB105" s="85">
        <f t="shared" si="51"/>
        <v>-8.530318602261043E-2</v>
      </c>
      <c r="BC105" s="84">
        <f t="shared" si="52"/>
        <v>63.809502578968591</v>
      </c>
      <c r="BD105" s="85">
        <f t="shared" si="53"/>
        <v>8.0584862244209424E-2</v>
      </c>
      <c r="BE105" s="105">
        <f t="shared" si="54"/>
        <v>-172.46480522848447</v>
      </c>
      <c r="BF105" s="85">
        <f t="shared" si="55"/>
        <v>-0.31043663471778477</v>
      </c>
    </row>
    <row r="106" spans="2:58" s="40" customFormat="1" ht="16.5" customHeight="1">
      <c r="B106" s="63" t="s">
        <v>20</v>
      </c>
      <c r="C106" s="64" t="s">
        <v>30</v>
      </c>
      <c r="D106" s="66" t="s">
        <v>52</v>
      </c>
      <c r="E106" s="78" t="s">
        <v>201</v>
      </c>
      <c r="F106" s="79" t="s">
        <v>202</v>
      </c>
      <c r="G106" s="102">
        <f>VLOOKUP($E106,'DTOC Backsheet'!$D$9:$Q$185,'DTOC Performance (Quarterly)'!G$10,0)</f>
        <v>387</v>
      </c>
      <c r="H106" s="103">
        <f>VLOOKUP($E106,'Population 18+ (2014)'!$D$11:$H$187,H$10,0)</f>
        <v>114160</v>
      </c>
      <c r="I106" s="104">
        <f t="shared" si="28"/>
        <v>338.9978976874562</v>
      </c>
      <c r="J106" s="102">
        <f>VLOOKUP($E106,'DTOC Backsheet'!$D$9:$Q$185,'DTOC Performance (Quarterly)'!J$10,0)</f>
        <v>435</v>
      </c>
      <c r="K106" s="103">
        <f>VLOOKUP($E106,'Population 18+ (2014)'!$D$11:$H$187,K$10,0)</f>
        <v>114160</v>
      </c>
      <c r="L106" s="104">
        <f t="shared" si="29"/>
        <v>381.04414856341975</v>
      </c>
      <c r="M106" s="102">
        <f>VLOOKUP($E106,'DTOC Backsheet'!$D$9:$Q$185,'DTOC Performance (Quarterly)'!M$10,0)</f>
        <v>524</v>
      </c>
      <c r="N106" s="103">
        <f>VLOOKUP($E106,'Population 18+ (2014)'!$D$11:$H$187,N$10,0)</f>
        <v>114160</v>
      </c>
      <c r="O106" s="104">
        <f t="shared" si="30"/>
        <v>459.00490539593551</v>
      </c>
      <c r="P106" s="102">
        <f>VLOOKUP($E106,'DTOC Backsheet'!$D$9:$Q$185,'DTOC Performance (Quarterly)'!P$10,0)</f>
        <v>421</v>
      </c>
      <c r="Q106" s="103">
        <f>VLOOKUP($E106,'Population 18+ (2014)'!$D$11:$H$187,Q$10,0)</f>
        <v>114372.20899999999</v>
      </c>
      <c r="R106" s="104">
        <f t="shared" si="31"/>
        <v>368.09641405107431</v>
      </c>
      <c r="S106" s="102">
        <f>VLOOKUP($E106,'DTOC Backsheet'!$D$196:$Q$372,'DTOC Performance (Quarterly)'!S$10,0)</f>
        <v>525</v>
      </c>
      <c r="T106" s="103">
        <f>VLOOKUP($E106,'Population 18+ (2014)'!$D$11:$H$187,T$10,0)</f>
        <v>114372.20899999999</v>
      </c>
      <c r="U106" s="104">
        <f t="shared" si="32"/>
        <v>459.02759471927317</v>
      </c>
      <c r="V106" s="102">
        <f>VLOOKUP($E106,'DTOC Backsheet'!$D$196:$Q$372,'DTOC Performance (Quarterly)'!V$10,0)</f>
        <v>465</v>
      </c>
      <c r="W106" s="103">
        <f>VLOOKUP($E106,'Population 18+ (2014)'!$D$11:$H$187,W$10,0)</f>
        <v>114372.20899999999</v>
      </c>
      <c r="X106" s="104">
        <f t="shared" si="33"/>
        <v>406.56729817992766</v>
      </c>
      <c r="Y106" s="102">
        <f>VLOOKUP($E106,'DTOC Backsheet'!$D$196:$Q$372,'DTOC Performance (Quarterly)'!Y$10,0)</f>
        <v>669</v>
      </c>
      <c r="Z106" s="103">
        <f>VLOOKUP($E106,'Population 18+ (2014)'!$D$11:$H$187,Z$10,0)</f>
        <v>114372.20899999999</v>
      </c>
      <c r="AA106" s="104">
        <f t="shared" si="34"/>
        <v>584.93230641370235</v>
      </c>
      <c r="AB106" s="102">
        <f>VLOOKUP($E106,'DTOC Backsheet'!$D$196:$Q$372,'DTOC Performance (Quarterly)'!AB$10,0)</f>
        <v>661</v>
      </c>
      <c r="AC106" s="103">
        <f>VLOOKUP($E106,'Population 18+ (2014)'!$D$11:$H$187,AC$10,0)</f>
        <v>114527.68300000003</v>
      </c>
      <c r="AD106" s="104">
        <f t="shared" si="35"/>
        <v>577.1530364409798</v>
      </c>
      <c r="AE106" s="102">
        <f>VLOOKUP($E106,'DTOC Backsheet'!$D$9:$Q$185,'DTOC Performance (Quarterly)'!AE$10,0)</f>
        <v>407</v>
      </c>
      <c r="AF106" s="103">
        <f>VLOOKUP($E106,'Population 18+ (2014)'!$D$11:$H$187,AF$10,0)</f>
        <v>114372.20899999999</v>
      </c>
      <c r="AG106" s="104">
        <f t="shared" si="36"/>
        <v>355.85567819189367</v>
      </c>
      <c r="AH106" s="102">
        <f>VLOOKUP($E106,'DTOC Backsheet'!$D$9:$Q$185,'DTOC Performance (Quarterly)'!AH$10,0)</f>
        <v>600</v>
      </c>
      <c r="AI106" s="103">
        <f>VLOOKUP($E106,'Population 18+ (2014)'!$D$11:$H$187,AI$10,0)</f>
        <v>114372.20899999999</v>
      </c>
      <c r="AJ106" s="104">
        <f t="shared" si="37"/>
        <v>524.60296539345507</v>
      </c>
      <c r="AK106" s="102">
        <f>VLOOKUP($E106,'DTOC Backsheet'!$D$9:$Q$185,'DTOC Performance (Quarterly)'!AK$10,0)</f>
        <v>826</v>
      </c>
      <c r="AL106" s="103">
        <f>VLOOKUP($E106,'Population 18+ (2014)'!$D$11:$H$187,AL$10,0)</f>
        <v>114372.20899999999</v>
      </c>
      <c r="AM106" s="104">
        <f t="shared" si="38"/>
        <v>722.20341569165646</v>
      </c>
      <c r="AN106" s="102">
        <f>VLOOKUP($E106,'DTOC Backsheet'!$D$9:$Q$185,'DTOC Performance (Quarterly)'!AN$10,0)</f>
        <v>683</v>
      </c>
      <c r="AO106" s="103">
        <f>VLOOKUP($E106,'Population 18+ (2014)'!$D$11:$H$187,AO$10,0)</f>
        <v>114527.68300000003</v>
      </c>
      <c r="AP106" s="104">
        <f t="shared" si="39"/>
        <v>596.36236594431045</v>
      </c>
      <c r="AQ106" s="84">
        <f t="shared" si="40"/>
        <v>-16.857780504437471</v>
      </c>
      <c r="AR106" s="85">
        <f t="shared" si="41"/>
        <v>-4.9728274480273428E-2</v>
      </c>
      <c r="AS106" s="105">
        <f t="shared" si="42"/>
        <v>103.17191652737949</v>
      </c>
      <c r="AT106" s="85">
        <f t="shared" si="43"/>
        <v>0.22476190476190477</v>
      </c>
      <c r="AU106" s="84">
        <f t="shared" si="44"/>
        <v>-143.55881683003531</v>
      </c>
      <c r="AV106" s="85">
        <f t="shared" si="45"/>
        <v>-0.37675113860498466</v>
      </c>
      <c r="AW106" s="105">
        <f t="shared" si="46"/>
        <v>-118.0356672135274</v>
      </c>
      <c r="AX106" s="85">
        <f t="shared" si="47"/>
        <v>-0.29032258064516131</v>
      </c>
      <c r="AY106" s="84">
        <f t="shared" si="48"/>
        <v>-263.19851029572095</v>
      </c>
      <c r="AZ106" s="85">
        <f t="shared" si="49"/>
        <v>-0.57341110563663178</v>
      </c>
      <c r="BA106" s="105">
        <f t="shared" si="50"/>
        <v>-137.27110927795411</v>
      </c>
      <c r="BB106" s="85">
        <f t="shared" si="51"/>
        <v>-0.23467862481315405</v>
      </c>
      <c r="BC106" s="84">
        <f t="shared" si="52"/>
        <v>-228.26595189323615</v>
      </c>
      <c r="BD106" s="85">
        <f t="shared" si="53"/>
        <v>-0.6201254431714287</v>
      </c>
      <c r="BE106" s="105">
        <f t="shared" si="54"/>
        <v>-19.20932950333065</v>
      </c>
      <c r="BF106" s="85">
        <f t="shared" si="55"/>
        <v>-3.3282904689863856E-2</v>
      </c>
    </row>
    <row r="107" spans="2:58" s="40" customFormat="1" ht="16.5" customHeight="1">
      <c r="B107" s="63" t="s">
        <v>24</v>
      </c>
      <c r="C107" s="64" t="s">
        <v>40</v>
      </c>
      <c r="D107" s="66" t="s">
        <v>70</v>
      </c>
      <c r="E107" s="78" t="s">
        <v>203</v>
      </c>
      <c r="F107" s="79" t="s">
        <v>204</v>
      </c>
      <c r="G107" s="102">
        <f>VLOOKUP($E107,'DTOC Backsheet'!$D$9:$Q$185,'DTOC Performance (Quarterly)'!G$10,0)</f>
        <v>1082</v>
      </c>
      <c r="H107" s="103">
        <f>VLOOKUP($E107,'Population 18+ (2014)'!$D$11:$H$187,H$10,0)</f>
        <v>256055</v>
      </c>
      <c r="I107" s="104">
        <f t="shared" si="28"/>
        <v>422.56546445099684</v>
      </c>
      <c r="J107" s="102">
        <f>VLOOKUP($E107,'DTOC Backsheet'!$D$9:$Q$185,'DTOC Performance (Quarterly)'!J$10,0)</f>
        <v>1293</v>
      </c>
      <c r="K107" s="103">
        <f>VLOOKUP($E107,'Population 18+ (2014)'!$D$11:$H$187,K$10,0)</f>
        <v>256055</v>
      </c>
      <c r="L107" s="104">
        <f t="shared" si="29"/>
        <v>504.96963542988811</v>
      </c>
      <c r="M107" s="102">
        <f>VLOOKUP($E107,'DTOC Backsheet'!$D$9:$Q$185,'DTOC Performance (Quarterly)'!M$10,0)</f>
        <v>1338</v>
      </c>
      <c r="N107" s="103">
        <f>VLOOKUP($E107,'Population 18+ (2014)'!$D$11:$H$187,N$10,0)</f>
        <v>256055</v>
      </c>
      <c r="O107" s="104">
        <f t="shared" si="30"/>
        <v>522.5439846907891</v>
      </c>
      <c r="P107" s="102">
        <f>VLOOKUP($E107,'DTOC Backsheet'!$D$9:$Q$185,'DTOC Performance (Quarterly)'!P$10,0)</f>
        <v>970</v>
      </c>
      <c r="Q107" s="103">
        <f>VLOOKUP($E107,'Population 18+ (2014)'!$D$11:$H$187,Q$10,0)</f>
        <v>260886.77300000004</v>
      </c>
      <c r="R107" s="104">
        <f t="shared" si="31"/>
        <v>371.80880764698628</v>
      </c>
      <c r="S107" s="102">
        <f>VLOOKUP($E107,'DTOC Backsheet'!$D$196:$Q$372,'DTOC Performance (Quarterly)'!S$10,0)</f>
        <v>2012</v>
      </c>
      <c r="T107" s="103">
        <f>VLOOKUP($E107,'Population 18+ (2014)'!$D$11:$H$187,T$10,0)</f>
        <v>260886.77300000004</v>
      </c>
      <c r="U107" s="104">
        <f t="shared" si="32"/>
        <v>771.21579483065614</v>
      </c>
      <c r="V107" s="102">
        <f>VLOOKUP($E107,'DTOC Backsheet'!$D$196:$Q$372,'DTOC Performance (Quarterly)'!V$10,0)</f>
        <v>2020</v>
      </c>
      <c r="W107" s="103">
        <f>VLOOKUP($E107,'Population 18+ (2014)'!$D$11:$H$187,W$10,0)</f>
        <v>260886.77300000004</v>
      </c>
      <c r="X107" s="104">
        <f t="shared" si="33"/>
        <v>774.28225922362094</v>
      </c>
      <c r="Y107" s="102">
        <f>VLOOKUP($E107,'DTOC Backsheet'!$D$196:$Q$372,'DTOC Performance (Quarterly)'!Y$10,0)</f>
        <v>2204</v>
      </c>
      <c r="Z107" s="103">
        <f>VLOOKUP($E107,'Population 18+ (2014)'!$D$11:$H$187,Z$10,0)</f>
        <v>260886.77300000004</v>
      </c>
      <c r="AA107" s="104">
        <f t="shared" si="34"/>
        <v>844.81094026181222</v>
      </c>
      <c r="AB107" s="102">
        <f>VLOOKUP($E107,'DTOC Backsheet'!$D$196:$Q$372,'DTOC Performance (Quarterly)'!AB$10,0)</f>
        <v>1368</v>
      </c>
      <c r="AC107" s="103">
        <f>VLOOKUP($E107,'Population 18+ (2014)'!$D$11:$H$187,AC$10,0)</f>
        <v>264791.42300000007</v>
      </c>
      <c r="AD107" s="104">
        <f t="shared" si="35"/>
        <v>516.63304819355858</v>
      </c>
      <c r="AE107" s="102">
        <f>VLOOKUP($E107,'DTOC Backsheet'!$D$9:$Q$185,'DTOC Performance (Quarterly)'!AE$10,0)</f>
        <v>1366</v>
      </c>
      <c r="AF107" s="103">
        <f>VLOOKUP($E107,'Population 18+ (2014)'!$D$11:$H$187,AF$10,0)</f>
        <v>260886.77300000004</v>
      </c>
      <c r="AG107" s="104">
        <f t="shared" si="36"/>
        <v>523.59879509874565</v>
      </c>
      <c r="AH107" s="102">
        <f>VLOOKUP($E107,'DTOC Backsheet'!$D$9:$Q$185,'DTOC Performance (Quarterly)'!AH$10,0)</f>
        <v>1466</v>
      </c>
      <c r="AI107" s="103">
        <f>VLOOKUP($E107,'Population 18+ (2014)'!$D$11:$H$187,AI$10,0)</f>
        <v>260886.77300000004</v>
      </c>
      <c r="AJ107" s="104">
        <f t="shared" si="37"/>
        <v>561.9296000108061</v>
      </c>
      <c r="AK107" s="102">
        <f>VLOOKUP($E107,'DTOC Backsheet'!$D$9:$Q$185,'DTOC Performance (Quarterly)'!AK$10,0)</f>
        <v>1668</v>
      </c>
      <c r="AL107" s="103">
        <f>VLOOKUP($E107,'Population 18+ (2014)'!$D$11:$H$187,AL$10,0)</f>
        <v>260886.77300000004</v>
      </c>
      <c r="AM107" s="104">
        <f t="shared" si="38"/>
        <v>639.35782593316821</v>
      </c>
      <c r="AN107" s="102">
        <f>VLOOKUP($E107,'DTOC Backsheet'!$D$9:$Q$185,'DTOC Performance (Quarterly)'!AN$10,0)</f>
        <v>1984</v>
      </c>
      <c r="AO107" s="103">
        <f>VLOOKUP($E107,'Population 18+ (2014)'!$D$11:$H$187,AO$10,0)</f>
        <v>264791.42300000007</v>
      </c>
      <c r="AP107" s="104">
        <f t="shared" si="39"/>
        <v>749.2689821754534</v>
      </c>
      <c r="AQ107" s="84">
        <f t="shared" si="40"/>
        <v>-101.03333064774881</v>
      </c>
      <c r="AR107" s="85">
        <f t="shared" si="41"/>
        <v>-0.23909509684851499</v>
      </c>
      <c r="AS107" s="105">
        <f t="shared" si="42"/>
        <v>247.61699973191048</v>
      </c>
      <c r="AT107" s="85">
        <f t="shared" si="43"/>
        <v>0.32107355864811132</v>
      </c>
      <c r="AU107" s="84">
        <f t="shared" si="44"/>
        <v>-56.959964580917983</v>
      </c>
      <c r="AV107" s="85">
        <f t="shared" si="45"/>
        <v>-0.11279879142124481</v>
      </c>
      <c r="AW107" s="105">
        <f t="shared" si="46"/>
        <v>212.35265921281484</v>
      </c>
      <c r="AX107" s="85">
        <f t="shared" si="47"/>
        <v>0.27425742574257422</v>
      </c>
      <c r="AY107" s="84">
        <f t="shared" si="48"/>
        <v>-116.81384124237911</v>
      </c>
      <c r="AZ107" s="85">
        <f t="shared" si="49"/>
        <v>-0.22354834169893409</v>
      </c>
      <c r="BA107" s="105">
        <f t="shared" si="50"/>
        <v>205.45311432864401</v>
      </c>
      <c r="BB107" s="85">
        <f t="shared" si="51"/>
        <v>0.24319419237749548</v>
      </c>
      <c r="BC107" s="84">
        <f t="shared" si="52"/>
        <v>-377.46017452846712</v>
      </c>
      <c r="BD107" s="85">
        <f t="shared" si="53"/>
        <v>-1.0151996584407073</v>
      </c>
      <c r="BE107" s="105">
        <f t="shared" si="54"/>
        <v>-232.63593398189482</v>
      </c>
      <c r="BF107" s="85">
        <f t="shared" si="55"/>
        <v>-0.45029239766081874</v>
      </c>
    </row>
    <row r="108" spans="2:58" s="40" customFormat="1" ht="16.5" customHeight="1">
      <c r="B108" s="63" t="s">
        <v>20</v>
      </c>
      <c r="C108" s="64" t="s">
        <v>30</v>
      </c>
      <c r="D108" s="66" t="s">
        <v>48</v>
      </c>
      <c r="E108" s="78" t="s">
        <v>205</v>
      </c>
      <c r="F108" s="79" t="s">
        <v>206</v>
      </c>
      <c r="G108" s="102">
        <f>VLOOKUP($E108,'DTOC Backsheet'!$D$9:$Q$185,'DTOC Performance (Quarterly)'!G$10,0)</f>
        <v>9336</v>
      </c>
      <c r="H108" s="103">
        <f>VLOOKUP($E108,'Population 18+ (2014)'!$D$11:$H$187,H$10,0)</f>
        <v>939980</v>
      </c>
      <c r="I108" s="104">
        <f t="shared" si="28"/>
        <v>993.2126215451392</v>
      </c>
      <c r="J108" s="102">
        <f>VLOOKUP($E108,'DTOC Backsheet'!$D$9:$Q$185,'DTOC Performance (Quarterly)'!J$10,0)</f>
        <v>11454</v>
      </c>
      <c r="K108" s="103">
        <f>VLOOKUP($E108,'Population 18+ (2014)'!$D$11:$H$187,K$10,0)</f>
        <v>939980</v>
      </c>
      <c r="L108" s="104">
        <f t="shared" si="29"/>
        <v>1218.5365646077578</v>
      </c>
      <c r="M108" s="102">
        <f>VLOOKUP($E108,'DTOC Backsheet'!$D$9:$Q$185,'DTOC Performance (Quarterly)'!M$10,0)</f>
        <v>10720</v>
      </c>
      <c r="N108" s="103">
        <f>VLOOKUP($E108,'Population 18+ (2014)'!$D$11:$H$187,N$10,0)</f>
        <v>939980</v>
      </c>
      <c r="O108" s="104">
        <f t="shared" si="30"/>
        <v>1140.4497968041874</v>
      </c>
      <c r="P108" s="102">
        <f>VLOOKUP($E108,'DTOC Backsheet'!$D$9:$Q$185,'DTOC Performance (Quarterly)'!P$10,0)</f>
        <v>10259</v>
      </c>
      <c r="Q108" s="103">
        <f>VLOOKUP($E108,'Population 18+ (2014)'!$D$11:$H$187,Q$10,0)</f>
        <v>943742.59100000025</v>
      </c>
      <c r="R108" s="104">
        <f t="shared" si="31"/>
        <v>1087.0548916447067</v>
      </c>
      <c r="S108" s="102">
        <f>VLOOKUP($E108,'DTOC Backsheet'!$D$196:$Q$372,'DTOC Performance (Quarterly)'!S$10,0)</f>
        <v>9117</v>
      </c>
      <c r="T108" s="103">
        <f>VLOOKUP($E108,'Population 18+ (2014)'!$D$11:$H$187,T$10,0)</f>
        <v>943742.59100000025</v>
      </c>
      <c r="U108" s="104">
        <f t="shared" si="32"/>
        <v>966.04731914658248</v>
      </c>
      <c r="V108" s="102">
        <f>VLOOKUP($E108,'DTOC Backsheet'!$D$196:$Q$372,'DTOC Performance (Quarterly)'!V$10,0)</f>
        <v>11235</v>
      </c>
      <c r="W108" s="103">
        <f>VLOOKUP($E108,'Population 18+ (2014)'!$D$11:$H$187,W$10,0)</f>
        <v>943742.59100000025</v>
      </c>
      <c r="X108" s="104">
        <f t="shared" si="33"/>
        <v>1190.4729220809318</v>
      </c>
      <c r="Y108" s="102">
        <f>VLOOKUP($E108,'DTOC Backsheet'!$D$196:$Q$372,'DTOC Performance (Quarterly)'!Y$10,0)</f>
        <v>9650</v>
      </c>
      <c r="Z108" s="103">
        <f>VLOOKUP($E108,'Population 18+ (2014)'!$D$11:$H$187,Z$10,0)</f>
        <v>943742.59100000025</v>
      </c>
      <c r="AA108" s="104">
        <f t="shared" si="34"/>
        <v>1022.5245837188244</v>
      </c>
      <c r="AB108" s="102">
        <f>VLOOKUP($E108,'DTOC Backsheet'!$D$196:$Q$372,'DTOC Performance (Quarterly)'!AB$10,0)</f>
        <v>9623.7725352112684</v>
      </c>
      <c r="AC108" s="103">
        <f>VLOOKUP($E108,'Population 18+ (2014)'!$D$11:$H$187,AC$10,0)</f>
        <v>947099.09299999999</v>
      </c>
      <c r="AD108" s="104">
        <f t="shared" si="35"/>
        <v>1016.1315332619866</v>
      </c>
      <c r="AE108" s="102">
        <f>VLOOKUP($E108,'DTOC Backsheet'!$D$9:$Q$185,'DTOC Performance (Quarterly)'!AE$10,0)</f>
        <v>9339</v>
      </c>
      <c r="AF108" s="103">
        <f>VLOOKUP($E108,'Population 18+ (2014)'!$D$11:$H$187,AF$10,0)</f>
        <v>943742.59100000025</v>
      </c>
      <c r="AG108" s="104">
        <f t="shared" si="36"/>
        <v>989.57068262695338</v>
      </c>
      <c r="AH108" s="102">
        <f>VLOOKUP($E108,'DTOC Backsheet'!$D$9:$Q$185,'DTOC Performance (Quarterly)'!AH$10,0)</f>
        <v>11736</v>
      </c>
      <c r="AI108" s="103">
        <f>VLOOKUP($E108,'Population 18+ (2014)'!$D$11:$H$187,AI$10,0)</f>
        <v>943742.59100000025</v>
      </c>
      <c r="AJ108" s="104">
        <f t="shared" si="37"/>
        <v>1243.559431556904</v>
      </c>
      <c r="AK108" s="102">
        <f>VLOOKUP($E108,'DTOC Backsheet'!$D$9:$Q$185,'DTOC Performance (Quarterly)'!AK$10,0)</f>
        <v>11209</v>
      </c>
      <c r="AL108" s="103">
        <f>VLOOKUP($E108,'Population 18+ (2014)'!$D$11:$H$187,AL$10,0)</f>
        <v>943742.59100000025</v>
      </c>
      <c r="AM108" s="104">
        <f t="shared" si="38"/>
        <v>1187.7179335652127</v>
      </c>
      <c r="AN108" s="102">
        <f>VLOOKUP($E108,'DTOC Backsheet'!$D$9:$Q$185,'DTOC Performance (Quarterly)'!AN$10,0)</f>
        <v>11789</v>
      </c>
      <c r="AO108" s="103">
        <f>VLOOKUP($E108,'Population 18+ (2014)'!$D$11:$H$187,AO$10,0)</f>
        <v>947099.09299999999</v>
      </c>
      <c r="AP108" s="104">
        <f t="shared" si="39"/>
        <v>1244.7483148418557</v>
      </c>
      <c r="AQ108" s="84">
        <f t="shared" si="40"/>
        <v>3.6419389181858151</v>
      </c>
      <c r="AR108" s="85">
        <f t="shared" si="41"/>
        <v>3.6668270611785589E-3</v>
      </c>
      <c r="AS108" s="105">
        <f t="shared" si="42"/>
        <v>-23.523363480370904</v>
      </c>
      <c r="AT108" s="85">
        <f t="shared" si="43"/>
        <v>-2.4350115169463664E-2</v>
      </c>
      <c r="AU108" s="84">
        <f t="shared" si="44"/>
        <v>-25.022866949146191</v>
      </c>
      <c r="AV108" s="85">
        <f t="shared" si="45"/>
        <v>-2.0535179391355365E-2</v>
      </c>
      <c r="AW108" s="105">
        <f t="shared" si="46"/>
        <v>-53.086509475972207</v>
      </c>
      <c r="AX108" s="85">
        <f t="shared" si="47"/>
        <v>-4.459279038718298E-2</v>
      </c>
      <c r="AY108" s="84">
        <f t="shared" si="48"/>
        <v>-47.268136761025289</v>
      </c>
      <c r="AZ108" s="85">
        <f t="shared" si="49"/>
        <v>-4.144692461998932E-2</v>
      </c>
      <c r="BA108" s="105">
        <f t="shared" si="50"/>
        <v>-165.19334984638829</v>
      </c>
      <c r="BB108" s="85">
        <f t="shared" si="51"/>
        <v>-0.16155440414507768</v>
      </c>
      <c r="BC108" s="84">
        <f t="shared" si="52"/>
        <v>-157.69342319714906</v>
      </c>
      <c r="BD108" s="85">
        <f t="shared" si="53"/>
        <v>-0.14506482092965883</v>
      </c>
      <c r="BE108" s="105">
        <f t="shared" si="54"/>
        <v>-228.6167815798691</v>
      </c>
      <c r="BF108" s="85">
        <f t="shared" si="55"/>
        <v>-0.22498739001432544</v>
      </c>
    </row>
    <row r="109" spans="2:58" s="40" customFormat="1" ht="16.5" customHeight="1">
      <c r="B109" s="63" t="s">
        <v>20</v>
      </c>
      <c r="C109" s="64" t="s">
        <v>32</v>
      </c>
      <c r="D109" s="66" t="s">
        <v>46</v>
      </c>
      <c r="E109" s="78" t="s">
        <v>207</v>
      </c>
      <c r="F109" s="79" t="s">
        <v>208</v>
      </c>
      <c r="G109" s="102">
        <f>VLOOKUP($E109,'DTOC Backsheet'!$D$9:$Q$185,'DTOC Performance (Quarterly)'!G$10,0)</f>
        <v>6061</v>
      </c>
      <c r="H109" s="103">
        <f>VLOOKUP($E109,'Population 18+ (2014)'!$D$11:$H$187,H$10,0)</f>
        <v>605929</v>
      </c>
      <c r="I109" s="104">
        <f t="shared" si="28"/>
        <v>1000.2822112821799</v>
      </c>
      <c r="J109" s="102">
        <f>VLOOKUP($E109,'DTOC Backsheet'!$D$9:$Q$185,'DTOC Performance (Quarterly)'!J$10,0)</f>
        <v>7047</v>
      </c>
      <c r="K109" s="103">
        <f>VLOOKUP($E109,'Population 18+ (2014)'!$D$11:$H$187,K$10,0)</f>
        <v>605929</v>
      </c>
      <c r="L109" s="104">
        <f t="shared" si="29"/>
        <v>1163.0075470888503</v>
      </c>
      <c r="M109" s="102">
        <f>VLOOKUP($E109,'DTOC Backsheet'!$D$9:$Q$185,'DTOC Performance (Quarterly)'!M$10,0)</f>
        <v>7287</v>
      </c>
      <c r="N109" s="103">
        <f>VLOOKUP($E109,'Population 18+ (2014)'!$D$11:$H$187,N$10,0)</f>
        <v>605929</v>
      </c>
      <c r="O109" s="104">
        <f t="shared" si="30"/>
        <v>1202.6161480965593</v>
      </c>
      <c r="P109" s="102">
        <f>VLOOKUP($E109,'DTOC Backsheet'!$D$9:$Q$185,'DTOC Performance (Quarterly)'!P$10,0)</f>
        <v>7992</v>
      </c>
      <c r="Q109" s="103">
        <f>VLOOKUP($E109,'Population 18+ (2014)'!$D$11:$H$187,Q$10,0)</f>
        <v>611251.90700000012</v>
      </c>
      <c r="R109" s="104">
        <f t="shared" si="31"/>
        <v>1307.4805834511692</v>
      </c>
      <c r="S109" s="102">
        <f>VLOOKUP($E109,'DTOC Backsheet'!$D$196:$Q$372,'DTOC Performance (Quarterly)'!S$10,0)</f>
        <v>5000</v>
      </c>
      <c r="T109" s="103">
        <f>VLOOKUP($E109,'Population 18+ (2014)'!$D$11:$H$187,T$10,0)</f>
        <v>611251.90700000012</v>
      </c>
      <c r="U109" s="104">
        <f t="shared" si="32"/>
        <v>817.99335801499581</v>
      </c>
      <c r="V109" s="102">
        <f>VLOOKUP($E109,'DTOC Backsheet'!$D$196:$Q$372,'DTOC Performance (Quarterly)'!V$10,0)</f>
        <v>4500</v>
      </c>
      <c r="W109" s="103">
        <f>VLOOKUP($E109,'Population 18+ (2014)'!$D$11:$H$187,W$10,0)</f>
        <v>611251.90700000012</v>
      </c>
      <c r="X109" s="104">
        <f t="shared" si="33"/>
        <v>736.19402221349628</v>
      </c>
      <c r="Y109" s="102">
        <f>VLOOKUP($E109,'DTOC Backsheet'!$D$196:$Q$372,'DTOC Performance (Quarterly)'!Y$10,0)</f>
        <v>4000</v>
      </c>
      <c r="Z109" s="103">
        <f>VLOOKUP($E109,'Population 18+ (2014)'!$D$11:$H$187,Z$10,0)</f>
        <v>611251.90700000012</v>
      </c>
      <c r="AA109" s="104">
        <f t="shared" si="34"/>
        <v>654.39468641199653</v>
      </c>
      <c r="AB109" s="102">
        <f>VLOOKUP($E109,'DTOC Backsheet'!$D$196:$Q$372,'DTOC Performance (Quarterly)'!AB$10,0)</f>
        <v>3500</v>
      </c>
      <c r="AC109" s="103">
        <f>VLOOKUP($E109,'Population 18+ (2014)'!$D$11:$H$187,AC$10,0)</f>
        <v>615507.00199999986</v>
      </c>
      <c r="AD109" s="104">
        <f t="shared" si="35"/>
        <v>568.63691048635724</v>
      </c>
      <c r="AE109" s="102">
        <f>VLOOKUP($E109,'DTOC Backsheet'!$D$9:$Q$185,'DTOC Performance (Quarterly)'!AE$10,0)</f>
        <v>9720</v>
      </c>
      <c r="AF109" s="103">
        <f>VLOOKUP($E109,'Population 18+ (2014)'!$D$11:$H$187,AF$10,0)</f>
        <v>611251.90700000012</v>
      </c>
      <c r="AG109" s="104">
        <f t="shared" si="36"/>
        <v>1590.1790879811517</v>
      </c>
      <c r="AH109" s="102">
        <f>VLOOKUP($E109,'DTOC Backsheet'!$D$9:$Q$185,'DTOC Performance (Quarterly)'!AH$10,0)</f>
        <v>9948</v>
      </c>
      <c r="AI109" s="103">
        <f>VLOOKUP($E109,'Population 18+ (2014)'!$D$11:$H$187,AI$10,0)</f>
        <v>611251.90700000012</v>
      </c>
      <c r="AJ109" s="104">
        <f t="shared" si="37"/>
        <v>1627.4795851066353</v>
      </c>
      <c r="AK109" s="102">
        <f>VLOOKUP($E109,'DTOC Backsheet'!$D$9:$Q$185,'DTOC Performance (Quarterly)'!AK$10,0)</f>
        <v>8553</v>
      </c>
      <c r="AL109" s="103">
        <f>VLOOKUP($E109,'Population 18+ (2014)'!$D$11:$H$187,AL$10,0)</f>
        <v>611251.90700000012</v>
      </c>
      <c r="AM109" s="104">
        <f t="shared" si="38"/>
        <v>1399.2594382204518</v>
      </c>
      <c r="AN109" s="102">
        <f>VLOOKUP($E109,'DTOC Backsheet'!$D$9:$Q$185,'DTOC Performance (Quarterly)'!AN$10,0)</f>
        <v>6768</v>
      </c>
      <c r="AO109" s="103">
        <f>VLOOKUP($E109,'Population 18+ (2014)'!$D$11:$H$187,AO$10,0)</f>
        <v>615507.00199999986</v>
      </c>
      <c r="AP109" s="104">
        <f t="shared" si="39"/>
        <v>1099.5813171919044</v>
      </c>
      <c r="AQ109" s="84">
        <f t="shared" si="40"/>
        <v>-589.89687669897182</v>
      </c>
      <c r="AR109" s="85">
        <f t="shared" si="41"/>
        <v>-0.58973044811306929</v>
      </c>
      <c r="AS109" s="105">
        <f t="shared" si="42"/>
        <v>-772.18572996615592</v>
      </c>
      <c r="AT109" s="85">
        <f t="shared" si="43"/>
        <v>-0.94399999999999984</v>
      </c>
      <c r="AU109" s="84">
        <f t="shared" si="44"/>
        <v>-464.47203801778505</v>
      </c>
      <c r="AV109" s="85">
        <f t="shared" si="45"/>
        <v>-0.39937147371091031</v>
      </c>
      <c r="AW109" s="105">
        <f t="shared" si="46"/>
        <v>-891.28556289313906</v>
      </c>
      <c r="AX109" s="85">
        <f t="shared" si="47"/>
        <v>-1.2106666666666661</v>
      </c>
      <c r="AY109" s="84">
        <f t="shared" si="48"/>
        <v>-196.64329012389248</v>
      </c>
      <c r="AZ109" s="85">
        <f t="shared" si="49"/>
        <v>-0.16351293006927409</v>
      </c>
      <c r="BA109" s="105">
        <f t="shared" si="50"/>
        <v>-744.86475180845525</v>
      </c>
      <c r="BB109" s="85">
        <f t="shared" si="51"/>
        <v>-1.1382500000000002</v>
      </c>
      <c r="BC109" s="84">
        <f t="shared" si="52"/>
        <v>207.89926625926478</v>
      </c>
      <c r="BD109" s="85">
        <f t="shared" si="53"/>
        <v>0.15900753624233782</v>
      </c>
      <c r="BE109" s="105">
        <f t="shared" si="54"/>
        <v>-530.94440670554718</v>
      </c>
      <c r="BF109" s="85">
        <f t="shared" si="55"/>
        <v>-0.93371428571428561</v>
      </c>
    </row>
    <row r="110" spans="2:58" s="40" customFormat="1" ht="16.5" customHeight="1">
      <c r="B110" s="63" t="s">
        <v>22</v>
      </c>
      <c r="C110" s="64" t="s">
        <v>34</v>
      </c>
      <c r="D110" s="66" t="s">
        <v>58</v>
      </c>
      <c r="E110" s="78" t="s">
        <v>209</v>
      </c>
      <c r="F110" s="79" t="s">
        <v>210</v>
      </c>
      <c r="G110" s="102">
        <f>VLOOKUP($E110,'DTOC Backsheet'!$D$9:$Q$185,'DTOC Performance (Quarterly)'!G$10,0)</f>
        <v>3104</v>
      </c>
      <c r="H110" s="103">
        <f>VLOOKUP($E110,'Population 18+ (2014)'!$D$11:$H$187,H$10,0)</f>
        <v>256903</v>
      </c>
      <c r="I110" s="104">
        <f t="shared" si="28"/>
        <v>1208.2381287879084</v>
      </c>
      <c r="J110" s="102">
        <f>VLOOKUP($E110,'DTOC Backsheet'!$D$9:$Q$185,'DTOC Performance (Quarterly)'!J$10,0)</f>
        <v>2967</v>
      </c>
      <c r="K110" s="103">
        <f>VLOOKUP($E110,'Population 18+ (2014)'!$D$11:$H$187,K$10,0)</f>
        <v>256903</v>
      </c>
      <c r="L110" s="104">
        <f t="shared" si="29"/>
        <v>1154.9106082840606</v>
      </c>
      <c r="M110" s="102">
        <f>VLOOKUP($E110,'DTOC Backsheet'!$D$9:$Q$185,'DTOC Performance (Quarterly)'!M$10,0)</f>
        <v>2983</v>
      </c>
      <c r="N110" s="103">
        <f>VLOOKUP($E110,'Population 18+ (2014)'!$D$11:$H$187,N$10,0)</f>
        <v>256903</v>
      </c>
      <c r="O110" s="104">
        <f t="shared" si="30"/>
        <v>1161.1386398757506</v>
      </c>
      <c r="P110" s="102">
        <f>VLOOKUP($E110,'DTOC Backsheet'!$D$9:$Q$185,'DTOC Performance (Quarterly)'!P$10,0)</f>
        <v>2458</v>
      </c>
      <c r="Q110" s="103">
        <f>VLOOKUP($E110,'Population 18+ (2014)'!$D$11:$H$187,Q$10,0)</f>
        <v>260952.07199999996</v>
      </c>
      <c r="R110" s="104">
        <f t="shared" si="31"/>
        <v>941.93542176587903</v>
      </c>
      <c r="S110" s="102">
        <f>VLOOKUP($E110,'DTOC Backsheet'!$D$196:$Q$372,'DTOC Performance (Quarterly)'!S$10,0)</f>
        <v>3010</v>
      </c>
      <c r="T110" s="103">
        <f>VLOOKUP($E110,'Population 18+ (2014)'!$D$11:$H$187,T$10,0)</f>
        <v>260952.07199999996</v>
      </c>
      <c r="U110" s="104">
        <f t="shared" si="32"/>
        <v>1153.4685189240422</v>
      </c>
      <c r="V110" s="102">
        <f>VLOOKUP($E110,'DTOC Backsheet'!$D$196:$Q$372,'DTOC Performance (Quarterly)'!V$10,0)</f>
        <v>3389.6000291417745</v>
      </c>
      <c r="W110" s="103">
        <f>VLOOKUP($E110,'Population 18+ (2014)'!$D$11:$H$187,W$10,0)</f>
        <v>260952.07199999996</v>
      </c>
      <c r="X110" s="104">
        <f t="shared" si="33"/>
        <v>1298.9358556010143</v>
      </c>
      <c r="Y110" s="102">
        <f>VLOOKUP($E110,'DTOC Backsheet'!$D$196:$Q$372,'DTOC Performance (Quarterly)'!Y$10,0)</f>
        <v>2718.3921025790473</v>
      </c>
      <c r="Z110" s="103">
        <f>VLOOKUP($E110,'Population 18+ (2014)'!$D$11:$H$187,Z$10,0)</f>
        <v>260952.07199999996</v>
      </c>
      <c r="AA110" s="104">
        <f t="shared" si="34"/>
        <v>1041.7208346899226</v>
      </c>
      <c r="AB110" s="102">
        <f>VLOOKUP($E110,'DTOC Backsheet'!$D$196:$Q$372,'DTOC Performance (Quarterly)'!AB$10,0)</f>
        <v>3132.9083491184615</v>
      </c>
      <c r="AC110" s="103">
        <f>VLOOKUP($E110,'Population 18+ (2014)'!$D$11:$H$187,AC$10,0)</f>
        <v>263866.06800000009</v>
      </c>
      <c r="AD110" s="104">
        <f t="shared" si="35"/>
        <v>1187.3100519762399</v>
      </c>
      <c r="AE110" s="102">
        <f>VLOOKUP($E110,'DTOC Backsheet'!$D$9:$Q$185,'DTOC Performance (Quarterly)'!AE$10,0)</f>
        <v>1395</v>
      </c>
      <c r="AF110" s="103">
        <f>VLOOKUP($E110,'Population 18+ (2014)'!$D$11:$H$187,AF$10,0)</f>
        <v>260952.07199999996</v>
      </c>
      <c r="AG110" s="104">
        <f t="shared" si="36"/>
        <v>534.58092488340162</v>
      </c>
      <c r="AH110" s="102">
        <f>VLOOKUP($E110,'DTOC Backsheet'!$D$9:$Q$185,'DTOC Performance (Quarterly)'!AH$10,0)</f>
        <v>939</v>
      </c>
      <c r="AI110" s="103">
        <f>VLOOKUP($E110,'Population 18+ (2014)'!$D$11:$H$187,AI$10,0)</f>
        <v>260952.07199999996</v>
      </c>
      <c r="AJ110" s="104">
        <f t="shared" si="37"/>
        <v>359.83619244839724</v>
      </c>
      <c r="AK110" s="102">
        <f>VLOOKUP($E110,'DTOC Backsheet'!$D$9:$Q$185,'DTOC Performance (Quarterly)'!AK$10,0)</f>
        <v>1923</v>
      </c>
      <c r="AL110" s="103">
        <f>VLOOKUP($E110,'Population 18+ (2014)'!$D$11:$H$187,AL$10,0)</f>
        <v>260952.07199999996</v>
      </c>
      <c r="AM110" s="104">
        <f t="shared" si="38"/>
        <v>736.91693086077521</v>
      </c>
      <c r="AN110" s="102">
        <f>VLOOKUP($E110,'DTOC Backsheet'!$D$9:$Q$185,'DTOC Performance (Quarterly)'!AN$10,0)</f>
        <v>935</v>
      </c>
      <c r="AO110" s="103">
        <f>VLOOKUP($E110,'Population 18+ (2014)'!$D$11:$H$187,AO$10,0)</f>
        <v>263866.06800000009</v>
      </c>
      <c r="AP110" s="104">
        <f t="shared" si="39"/>
        <v>354.34643305481768</v>
      </c>
      <c r="AQ110" s="84">
        <f t="shared" si="40"/>
        <v>673.65720390450679</v>
      </c>
      <c r="AR110" s="85">
        <f t="shared" si="41"/>
        <v>0.5575533397380138</v>
      </c>
      <c r="AS110" s="105">
        <f t="shared" si="42"/>
        <v>618.88759404064058</v>
      </c>
      <c r="AT110" s="85">
        <f t="shared" si="43"/>
        <v>0.53654485049833889</v>
      </c>
      <c r="AU110" s="84">
        <f t="shared" si="44"/>
        <v>795.07441583566333</v>
      </c>
      <c r="AV110" s="85">
        <f t="shared" si="45"/>
        <v>0.68842939889258314</v>
      </c>
      <c r="AW110" s="105">
        <f t="shared" si="46"/>
        <v>939.09966315261704</v>
      </c>
      <c r="AX110" s="85">
        <f t="shared" si="47"/>
        <v>0.72297616476072868</v>
      </c>
      <c r="AY110" s="84">
        <f t="shared" si="48"/>
        <v>424.22170901497543</v>
      </c>
      <c r="AZ110" s="85">
        <f t="shared" si="49"/>
        <v>0.36534974760668537</v>
      </c>
      <c r="BA110" s="105">
        <f t="shared" si="50"/>
        <v>304.80390382914743</v>
      </c>
      <c r="BB110" s="85">
        <f t="shared" si="51"/>
        <v>0.29259653227524723</v>
      </c>
      <c r="BC110" s="84">
        <f t="shared" si="52"/>
        <v>587.58898871106135</v>
      </c>
      <c r="BD110" s="85">
        <f t="shared" si="53"/>
        <v>0.62381026887117996</v>
      </c>
      <c r="BE110" s="105">
        <f t="shared" si="54"/>
        <v>832.96361892142227</v>
      </c>
      <c r="BF110" s="85">
        <f t="shared" si="55"/>
        <v>0.70155526564858162</v>
      </c>
    </row>
    <row r="111" spans="2:58" s="40" customFormat="1" ht="16.5" customHeight="1">
      <c r="B111" s="63" t="s">
        <v>22</v>
      </c>
      <c r="C111" s="64" t="s">
        <v>34</v>
      </c>
      <c r="D111" s="66" t="s">
        <v>58</v>
      </c>
      <c r="E111" s="78" t="s">
        <v>211</v>
      </c>
      <c r="F111" s="79" t="s">
        <v>212</v>
      </c>
      <c r="G111" s="102">
        <f>VLOOKUP($E111,'DTOC Backsheet'!$D$9:$Q$185,'DTOC Performance (Quarterly)'!G$10,0)</f>
        <v>5908</v>
      </c>
      <c r="H111" s="103">
        <f>VLOOKUP($E111,'Population 18+ (2014)'!$D$11:$H$187,H$10,0)</f>
        <v>533105</v>
      </c>
      <c r="I111" s="104">
        <f t="shared" si="28"/>
        <v>1108.2244585963367</v>
      </c>
      <c r="J111" s="102">
        <f>VLOOKUP($E111,'DTOC Backsheet'!$D$9:$Q$185,'DTOC Performance (Quarterly)'!J$10,0)</f>
        <v>6160</v>
      </c>
      <c r="K111" s="103">
        <f>VLOOKUP($E111,'Population 18+ (2014)'!$D$11:$H$187,K$10,0)</f>
        <v>533105</v>
      </c>
      <c r="L111" s="104">
        <f t="shared" si="29"/>
        <v>1155.4946961667963</v>
      </c>
      <c r="M111" s="102">
        <f>VLOOKUP($E111,'DTOC Backsheet'!$D$9:$Q$185,'DTOC Performance (Quarterly)'!M$10,0)</f>
        <v>7387</v>
      </c>
      <c r="N111" s="103">
        <f>VLOOKUP($E111,'Population 18+ (2014)'!$D$11:$H$187,N$10,0)</f>
        <v>533105</v>
      </c>
      <c r="O111" s="104">
        <f t="shared" si="30"/>
        <v>1385.6557338610594</v>
      </c>
      <c r="P111" s="102">
        <f>VLOOKUP($E111,'DTOC Backsheet'!$D$9:$Q$185,'DTOC Performance (Quarterly)'!P$10,0)</f>
        <v>5844</v>
      </c>
      <c r="Q111" s="103">
        <f>VLOOKUP($E111,'Population 18+ (2014)'!$D$11:$H$187,Q$10,0)</f>
        <v>537296.54300000006</v>
      </c>
      <c r="R111" s="104">
        <f t="shared" si="31"/>
        <v>1087.6675229231839</v>
      </c>
      <c r="S111" s="102">
        <f>VLOOKUP($E111,'DTOC Backsheet'!$D$196:$Q$372,'DTOC Performance (Quarterly)'!S$10,0)</f>
        <v>4416.7901393780066</v>
      </c>
      <c r="T111" s="103">
        <f>VLOOKUP($E111,'Population 18+ (2014)'!$D$11:$H$187,T$10,0)</f>
        <v>537296.54300000006</v>
      </c>
      <c r="U111" s="104">
        <f t="shared" si="32"/>
        <v>822.03956026160506</v>
      </c>
      <c r="V111" s="102">
        <f>VLOOKUP($E111,'DTOC Backsheet'!$D$196:$Q$372,'DTOC Performance (Quarterly)'!V$10,0)</f>
        <v>4102.5676305738807</v>
      </c>
      <c r="W111" s="103">
        <f>VLOOKUP($E111,'Population 18+ (2014)'!$D$11:$H$187,W$10,0)</f>
        <v>537296.54300000006</v>
      </c>
      <c r="X111" s="104">
        <f t="shared" si="33"/>
        <v>763.5574216925271</v>
      </c>
      <c r="Y111" s="102">
        <f>VLOOKUP($E111,'DTOC Backsheet'!$D$196:$Q$372,'DTOC Performance (Quarterly)'!Y$10,0)</f>
        <v>5621.6370715738303</v>
      </c>
      <c r="Z111" s="103">
        <f>VLOOKUP($E111,'Population 18+ (2014)'!$D$11:$H$187,Z$10,0)</f>
        <v>537296.54300000006</v>
      </c>
      <c r="AA111" s="104">
        <f t="shared" si="34"/>
        <v>1046.2820103374145</v>
      </c>
      <c r="AB111" s="102">
        <f>VLOOKUP($E111,'DTOC Backsheet'!$D$196:$Q$372,'DTOC Performance (Quarterly)'!AB$10,0)</f>
        <v>5656.0051584742814</v>
      </c>
      <c r="AC111" s="103">
        <f>VLOOKUP($E111,'Population 18+ (2014)'!$D$11:$H$187,AC$10,0)</f>
        <v>541730.66600000008</v>
      </c>
      <c r="AD111" s="104">
        <f t="shared" si="35"/>
        <v>1044.0622090377067</v>
      </c>
      <c r="AE111" s="102">
        <f>VLOOKUP($E111,'DTOC Backsheet'!$D$9:$Q$185,'DTOC Performance (Quarterly)'!AE$10,0)</f>
        <v>3826</v>
      </c>
      <c r="AF111" s="103">
        <f>VLOOKUP($E111,'Population 18+ (2014)'!$D$11:$H$187,AF$10,0)</f>
        <v>537296.54300000006</v>
      </c>
      <c r="AG111" s="104">
        <f t="shared" si="36"/>
        <v>712.08349464478124</v>
      </c>
      <c r="AH111" s="102">
        <f>VLOOKUP($E111,'DTOC Backsheet'!$D$9:$Q$185,'DTOC Performance (Quarterly)'!AH$10,0)</f>
        <v>3751</v>
      </c>
      <c r="AI111" s="103">
        <f>VLOOKUP($E111,'Population 18+ (2014)'!$D$11:$H$187,AI$10,0)</f>
        <v>537296.54300000006</v>
      </c>
      <c r="AJ111" s="104">
        <f t="shared" si="37"/>
        <v>698.12472253334408</v>
      </c>
      <c r="AK111" s="102">
        <f>VLOOKUP($E111,'DTOC Backsheet'!$D$9:$Q$185,'DTOC Performance (Quarterly)'!AK$10,0)</f>
        <v>3466</v>
      </c>
      <c r="AL111" s="103">
        <f>VLOOKUP($E111,'Population 18+ (2014)'!$D$11:$H$187,AL$10,0)</f>
        <v>537296.54300000006</v>
      </c>
      <c r="AM111" s="104">
        <f t="shared" si="38"/>
        <v>645.0813885098828</v>
      </c>
      <c r="AN111" s="102">
        <f>VLOOKUP($E111,'DTOC Backsheet'!$D$9:$Q$185,'DTOC Performance (Quarterly)'!AN$10,0)</f>
        <v>5083</v>
      </c>
      <c r="AO111" s="103">
        <f>VLOOKUP($E111,'Population 18+ (2014)'!$D$11:$H$187,AO$10,0)</f>
        <v>541730.66600000008</v>
      </c>
      <c r="AP111" s="104">
        <f t="shared" si="39"/>
        <v>938.28913868427742</v>
      </c>
      <c r="AQ111" s="84">
        <f t="shared" si="40"/>
        <v>396.14096395155548</v>
      </c>
      <c r="AR111" s="85">
        <f t="shared" si="41"/>
        <v>0.35745553247697015</v>
      </c>
      <c r="AS111" s="105">
        <f t="shared" si="42"/>
        <v>109.95606561682382</v>
      </c>
      <c r="AT111" s="85">
        <f t="shared" si="43"/>
        <v>0.13376006573434435</v>
      </c>
      <c r="AU111" s="84">
        <f t="shared" si="44"/>
        <v>457.36997363345222</v>
      </c>
      <c r="AV111" s="85">
        <f t="shared" si="45"/>
        <v>0.39582178537964541</v>
      </c>
      <c r="AW111" s="105">
        <f t="shared" si="46"/>
        <v>65.432699159183016</v>
      </c>
      <c r="AX111" s="85">
        <f t="shared" si="47"/>
        <v>8.5694536259162665E-2</v>
      </c>
      <c r="AY111" s="84">
        <f t="shared" si="48"/>
        <v>740.57434535117659</v>
      </c>
      <c r="AZ111" s="85">
        <f t="shared" si="49"/>
        <v>0.53445767751243933</v>
      </c>
      <c r="BA111" s="105">
        <f t="shared" si="50"/>
        <v>401.20062182753168</v>
      </c>
      <c r="BB111" s="85">
        <f t="shared" si="51"/>
        <v>0.38345361753677565</v>
      </c>
      <c r="BC111" s="84">
        <f t="shared" si="52"/>
        <v>149.37838423890651</v>
      </c>
      <c r="BD111" s="85">
        <f t="shared" si="53"/>
        <v>0.13733827763602011</v>
      </c>
      <c r="BE111" s="105">
        <f t="shared" si="54"/>
        <v>105.77307035342926</v>
      </c>
      <c r="BF111" s="85">
        <f t="shared" si="55"/>
        <v>0.10130916475840879</v>
      </c>
    </row>
    <row r="112" spans="2:58" s="40" customFormat="1" ht="16.5" customHeight="1">
      <c r="B112" s="63" t="s">
        <v>24</v>
      </c>
      <c r="C112" s="64" t="s">
        <v>40</v>
      </c>
      <c r="D112" s="66" t="s">
        <v>70</v>
      </c>
      <c r="E112" s="78" t="s">
        <v>213</v>
      </c>
      <c r="F112" s="79" t="s">
        <v>214</v>
      </c>
      <c r="G112" s="102">
        <f>VLOOKUP($E112,'DTOC Backsheet'!$D$9:$Q$185,'DTOC Performance (Quarterly)'!G$10,0)</f>
        <v>730</v>
      </c>
      <c r="H112" s="103">
        <f>VLOOKUP($E112,'Population 18+ (2014)'!$D$11:$H$187,H$10,0)</f>
        <v>225154</v>
      </c>
      <c r="I112" s="104">
        <f t="shared" si="28"/>
        <v>324.22253213356191</v>
      </c>
      <c r="J112" s="102">
        <f>VLOOKUP($E112,'DTOC Backsheet'!$D$9:$Q$185,'DTOC Performance (Quarterly)'!J$10,0)</f>
        <v>1089</v>
      </c>
      <c r="K112" s="103">
        <f>VLOOKUP($E112,'Population 18+ (2014)'!$D$11:$H$187,K$10,0)</f>
        <v>225154</v>
      </c>
      <c r="L112" s="104">
        <f t="shared" si="29"/>
        <v>483.66895547047795</v>
      </c>
      <c r="M112" s="102">
        <f>VLOOKUP($E112,'DTOC Backsheet'!$D$9:$Q$185,'DTOC Performance (Quarterly)'!M$10,0)</f>
        <v>967</v>
      </c>
      <c r="N112" s="103">
        <f>VLOOKUP($E112,'Population 18+ (2014)'!$D$11:$H$187,N$10,0)</f>
        <v>225154</v>
      </c>
      <c r="O112" s="104">
        <f t="shared" si="30"/>
        <v>429.48381996322513</v>
      </c>
      <c r="P112" s="102">
        <f>VLOOKUP($E112,'DTOC Backsheet'!$D$9:$Q$185,'DTOC Performance (Quarterly)'!P$10,0)</f>
        <v>674</v>
      </c>
      <c r="Q112" s="103">
        <f>VLOOKUP($E112,'Population 18+ (2014)'!$D$11:$H$187,Q$10,0)</f>
        <v>229222.81200000001</v>
      </c>
      <c r="R112" s="104">
        <f t="shared" si="31"/>
        <v>294.03705247277048</v>
      </c>
      <c r="S112" s="102">
        <f>VLOOKUP($E112,'DTOC Backsheet'!$D$196:$Q$372,'DTOC Performance (Quarterly)'!S$10,0)</f>
        <v>740</v>
      </c>
      <c r="T112" s="103">
        <f>VLOOKUP($E112,'Population 18+ (2014)'!$D$11:$H$187,T$10,0)</f>
        <v>229222.81200000001</v>
      </c>
      <c r="U112" s="104">
        <f t="shared" si="32"/>
        <v>322.8299982638726</v>
      </c>
      <c r="V112" s="102">
        <f>VLOOKUP($E112,'DTOC Backsheet'!$D$196:$Q$372,'DTOC Performance (Quarterly)'!V$10,0)</f>
        <v>803.00000000000011</v>
      </c>
      <c r="W112" s="103">
        <f>VLOOKUP($E112,'Population 18+ (2014)'!$D$11:$H$187,W$10,0)</f>
        <v>229222.81200000001</v>
      </c>
      <c r="X112" s="104">
        <f t="shared" si="33"/>
        <v>350.31417379174292</v>
      </c>
      <c r="Y112" s="102">
        <f>VLOOKUP($E112,'DTOC Backsheet'!$D$196:$Q$372,'DTOC Performance (Quarterly)'!Y$10,0)</f>
        <v>839</v>
      </c>
      <c r="Z112" s="103">
        <f>VLOOKUP($E112,'Population 18+ (2014)'!$D$11:$H$187,Z$10,0)</f>
        <v>229222.81200000001</v>
      </c>
      <c r="AA112" s="104">
        <f t="shared" si="34"/>
        <v>366.01941695052579</v>
      </c>
      <c r="AB112" s="102">
        <f>VLOOKUP($E112,'DTOC Backsheet'!$D$196:$Q$372,'DTOC Performance (Quarterly)'!AB$10,0)</f>
        <v>1019</v>
      </c>
      <c r="AC112" s="103">
        <f>VLOOKUP($E112,'Population 18+ (2014)'!$D$11:$H$187,AC$10,0)</f>
        <v>232706.26800000001</v>
      </c>
      <c r="AD112" s="104">
        <f t="shared" si="35"/>
        <v>437.89108422296556</v>
      </c>
      <c r="AE112" s="102">
        <f>VLOOKUP($E112,'DTOC Backsheet'!$D$9:$Q$185,'DTOC Performance (Quarterly)'!AE$10,0)</f>
        <v>755</v>
      </c>
      <c r="AF112" s="103">
        <f>VLOOKUP($E112,'Population 18+ (2014)'!$D$11:$H$187,AF$10,0)</f>
        <v>229222.81200000001</v>
      </c>
      <c r="AG112" s="104">
        <f t="shared" si="36"/>
        <v>329.37384958003219</v>
      </c>
      <c r="AH112" s="102">
        <f>VLOOKUP($E112,'DTOC Backsheet'!$D$9:$Q$185,'DTOC Performance (Quarterly)'!AH$10,0)</f>
        <v>1289</v>
      </c>
      <c r="AI112" s="103">
        <f>VLOOKUP($E112,'Population 18+ (2014)'!$D$11:$H$187,AI$10,0)</f>
        <v>229222.81200000001</v>
      </c>
      <c r="AJ112" s="104">
        <f t="shared" si="37"/>
        <v>562.3349564353133</v>
      </c>
      <c r="AK112" s="102">
        <f>VLOOKUP($E112,'DTOC Backsheet'!$D$9:$Q$185,'DTOC Performance (Quarterly)'!AK$10,0)</f>
        <v>1340</v>
      </c>
      <c r="AL112" s="103">
        <f>VLOOKUP($E112,'Population 18+ (2014)'!$D$11:$H$187,AL$10,0)</f>
        <v>229222.81200000001</v>
      </c>
      <c r="AM112" s="104">
        <f t="shared" si="38"/>
        <v>584.58405091025588</v>
      </c>
      <c r="AN112" s="102">
        <f>VLOOKUP($E112,'DTOC Backsheet'!$D$9:$Q$185,'DTOC Performance (Quarterly)'!AN$10,0)</f>
        <v>1521</v>
      </c>
      <c r="AO112" s="103">
        <f>VLOOKUP($E112,'Population 18+ (2014)'!$D$11:$H$187,AO$10,0)</f>
        <v>232706.26800000001</v>
      </c>
      <c r="AP112" s="104">
        <f t="shared" si="39"/>
        <v>653.61367919836175</v>
      </c>
      <c r="AQ112" s="84">
        <f t="shared" si="40"/>
        <v>-5.1513174464702729</v>
      </c>
      <c r="AR112" s="85">
        <f t="shared" si="41"/>
        <v>-1.5888215456747505E-2</v>
      </c>
      <c r="AS112" s="105">
        <f t="shared" si="42"/>
        <v>-6.5438513161595893</v>
      </c>
      <c r="AT112" s="85">
        <f t="shared" si="43"/>
        <v>-2.0270270270270299E-2</v>
      </c>
      <c r="AU112" s="84">
        <f t="shared" si="44"/>
        <v>-78.666000964835348</v>
      </c>
      <c r="AV112" s="85">
        <f t="shared" si="45"/>
        <v>-0.16264430469455041</v>
      </c>
      <c r="AW112" s="105">
        <f t="shared" si="46"/>
        <v>-212.02078264357039</v>
      </c>
      <c r="AX112" s="85">
        <f t="shared" si="47"/>
        <v>-0.60523038605230373</v>
      </c>
      <c r="AY112" s="84">
        <f t="shared" si="48"/>
        <v>-155.10023094703075</v>
      </c>
      <c r="AZ112" s="85">
        <f t="shared" si="49"/>
        <v>-0.36113172077195205</v>
      </c>
      <c r="BA112" s="105">
        <f t="shared" si="50"/>
        <v>-218.56463395973009</v>
      </c>
      <c r="BB112" s="85">
        <f t="shared" si="51"/>
        <v>-0.59713945172824834</v>
      </c>
      <c r="BC112" s="84">
        <f t="shared" si="52"/>
        <v>-359.57662672559127</v>
      </c>
      <c r="BD112" s="85">
        <f t="shared" si="53"/>
        <v>-1.2228956306752876</v>
      </c>
      <c r="BE112" s="105">
        <f t="shared" si="54"/>
        <v>-215.72259497539619</v>
      </c>
      <c r="BF112" s="85">
        <f t="shared" si="55"/>
        <v>-0.49263984298331698</v>
      </c>
    </row>
    <row r="113" spans="2:58" s="40" customFormat="1" ht="16.5" customHeight="1">
      <c r="B113" s="63" t="s">
        <v>22</v>
      </c>
      <c r="C113" s="64" t="s">
        <v>34</v>
      </c>
      <c r="D113" s="66" t="s">
        <v>58</v>
      </c>
      <c r="E113" s="78" t="s">
        <v>215</v>
      </c>
      <c r="F113" s="79" t="s">
        <v>216</v>
      </c>
      <c r="G113" s="102">
        <f>VLOOKUP($E113,'DTOC Backsheet'!$D$9:$Q$185,'DTOC Performance (Quarterly)'!G$10,0)</f>
        <v>4394</v>
      </c>
      <c r="H113" s="103">
        <f>VLOOKUP($E113,'Population 18+ (2014)'!$D$11:$H$187,H$10,0)</f>
        <v>590137</v>
      </c>
      <c r="I113" s="104">
        <f t="shared" si="28"/>
        <v>744.57287036738933</v>
      </c>
      <c r="J113" s="102">
        <f>VLOOKUP($E113,'DTOC Backsheet'!$D$9:$Q$185,'DTOC Performance (Quarterly)'!J$10,0)</f>
        <v>5705</v>
      </c>
      <c r="K113" s="103">
        <f>VLOOKUP($E113,'Population 18+ (2014)'!$D$11:$H$187,K$10,0)</f>
        <v>590137</v>
      </c>
      <c r="L113" s="104">
        <f t="shared" si="29"/>
        <v>966.72467579562044</v>
      </c>
      <c r="M113" s="102">
        <f>VLOOKUP($E113,'DTOC Backsheet'!$D$9:$Q$185,'DTOC Performance (Quarterly)'!M$10,0)</f>
        <v>6779</v>
      </c>
      <c r="N113" s="103">
        <f>VLOOKUP($E113,'Population 18+ (2014)'!$D$11:$H$187,N$10,0)</f>
        <v>590137</v>
      </c>
      <c r="O113" s="104">
        <f t="shared" si="30"/>
        <v>1148.7163150251552</v>
      </c>
      <c r="P113" s="102">
        <f>VLOOKUP($E113,'DTOC Backsheet'!$D$9:$Q$185,'DTOC Performance (Quarterly)'!P$10,0)</f>
        <v>6850</v>
      </c>
      <c r="Q113" s="103">
        <f>VLOOKUP($E113,'Population 18+ (2014)'!$D$11:$H$187,Q$10,0)</f>
        <v>594359.82900000003</v>
      </c>
      <c r="R113" s="104">
        <f t="shared" si="31"/>
        <v>1152.5004998276893</v>
      </c>
      <c r="S113" s="102">
        <f>VLOOKUP($E113,'DTOC Backsheet'!$D$196:$Q$372,'DTOC Performance (Quarterly)'!S$10,0)</f>
        <v>3837</v>
      </c>
      <c r="T113" s="103">
        <f>VLOOKUP($E113,'Population 18+ (2014)'!$D$11:$H$187,T$10,0)</f>
        <v>594359.82900000003</v>
      </c>
      <c r="U113" s="104">
        <f t="shared" si="32"/>
        <v>645.5685281516561</v>
      </c>
      <c r="V113" s="102">
        <f>VLOOKUP($E113,'DTOC Backsheet'!$D$196:$Q$372,'DTOC Performance (Quarterly)'!V$10,0)</f>
        <v>3786.9999999999995</v>
      </c>
      <c r="W113" s="103">
        <f>VLOOKUP($E113,'Population 18+ (2014)'!$D$11:$H$187,W$10,0)</f>
        <v>594359.82900000003</v>
      </c>
      <c r="X113" s="104">
        <f t="shared" si="33"/>
        <v>637.15611574415459</v>
      </c>
      <c r="Y113" s="102">
        <f>VLOOKUP($E113,'DTOC Backsheet'!$D$196:$Q$372,'DTOC Performance (Quarterly)'!Y$10,0)</f>
        <v>3737</v>
      </c>
      <c r="Z113" s="103">
        <f>VLOOKUP($E113,'Population 18+ (2014)'!$D$11:$H$187,Z$10,0)</f>
        <v>594359.82900000003</v>
      </c>
      <c r="AA113" s="104">
        <f t="shared" si="34"/>
        <v>628.74370333665331</v>
      </c>
      <c r="AB113" s="102">
        <f>VLOOKUP($E113,'DTOC Backsheet'!$D$196:$Q$372,'DTOC Performance (Quarterly)'!AB$10,0)</f>
        <v>3689</v>
      </c>
      <c r="AC113" s="103">
        <f>VLOOKUP($E113,'Population 18+ (2014)'!$D$11:$H$187,AC$10,0)</f>
        <v>598594.83400000003</v>
      </c>
      <c r="AD113" s="104">
        <f t="shared" si="35"/>
        <v>616.27661825093537</v>
      </c>
      <c r="AE113" s="102">
        <f>VLOOKUP($E113,'DTOC Backsheet'!$D$9:$Q$185,'DTOC Performance (Quarterly)'!AE$10,0)</f>
        <v>6910</v>
      </c>
      <c r="AF113" s="103">
        <f>VLOOKUP($E113,'Population 18+ (2014)'!$D$11:$H$187,AF$10,0)</f>
        <v>594359.82900000003</v>
      </c>
      <c r="AG113" s="104">
        <f t="shared" si="36"/>
        <v>1162.5953947166911</v>
      </c>
      <c r="AH113" s="102">
        <f>VLOOKUP($E113,'DTOC Backsheet'!$D$9:$Q$185,'DTOC Performance (Quarterly)'!AH$10,0)</f>
        <v>8094</v>
      </c>
      <c r="AI113" s="103">
        <f>VLOOKUP($E113,'Population 18+ (2014)'!$D$11:$H$187,AI$10,0)</f>
        <v>594359.82900000003</v>
      </c>
      <c r="AJ113" s="104">
        <f t="shared" si="37"/>
        <v>1361.8013205263237</v>
      </c>
      <c r="AK113" s="102">
        <f>VLOOKUP($E113,'DTOC Backsheet'!$D$9:$Q$185,'DTOC Performance (Quarterly)'!AK$10,0)</f>
        <v>9386</v>
      </c>
      <c r="AL113" s="103">
        <f>VLOOKUP($E113,'Population 18+ (2014)'!$D$11:$H$187,AL$10,0)</f>
        <v>594359.82900000003</v>
      </c>
      <c r="AM113" s="104">
        <f t="shared" si="38"/>
        <v>1579.1780571361596</v>
      </c>
      <c r="AN113" s="102">
        <f>VLOOKUP($E113,'DTOC Backsheet'!$D$9:$Q$185,'DTOC Performance (Quarterly)'!AN$10,0)</f>
        <v>9052</v>
      </c>
      <c r="AO113" s="103">
        <f>VLOOKUP($E113,'Population 18+ (2014)'!$D$11:$H$187,AO$10,0)</f>
        <v>598594.83400000003</v>
      </c>
      <c r="AP113" s="104">
        <f t="shared" si="39"/>
        <v>1512.2081725149001</v>
      </c>
      <c r="AQ113" s="84">
        <f t="shared" si="40"/>
        <v>-418.02252434930176</v>
      </c>
      <c r="AR113" s="85">
        <f t="shared" si="41"/>
        <v>-0.56142594094657228</v>
      </c>
      <c r="AS113" s="105">
        <f t="shared" si="42"/>
        <v>-517.02686656503499</v>
      </c>
      <c r="AT113" s="85">
        <f t="shared" si="43"/>
        <v>-0.80088610893927548</v>
      </c>
      <c r="AU113" s="84">
        <f t="shared" si="44"/>
        <v>-395.07664473070326</v>
      </c>
      <c r="AV113" s="85">
        <f t="shared" si="45"/>
        <v>-0.40867545292102192</v>
      </c>
      <c r="AW113" s="105">
        <f t="shared" si="46"/>
        <v>-724.64520478216912</v>
      </c>
      <c r="AX113" s="85">
        <f t="shared" si="47"/>
        <v>-1.1373118563506737</v>
      </c>
      <c r="AY113" s="84">
        <f t="shared" si="48"/>
        <v>-430.46174211100447</v>
      </c>
      <c r="AZ113" s="85">
        <f t="shared" si="49"/>
        <v>-0.3747328530818142</v>
      </c>
      <c r="BA113" s="105">
        <f t="shared" si="50"/>
        <v>-950.43435379950631</v>
      </c>
      <c r="BB113" s="85">
        <f t="shared" si="51"/>
        <v>-1.511640353224512</v>
      </c>
      <c r="BC113" s="84">
        <f t="shared" si="52"/>
        <v>-359.70767268721079</v>
      </c>
      <c r="BD113" s="85">
        <f t="shared" si="53"/>
        <v>-0.31211064354504903</v>
      </c>
      <c r="BE113" s="105">
        <f t="shared" si="54"/>
        <v>-895.9315542639647</v>
      </c>
      <c r="BF113" s="85">
        <f t="shared" si="55"/>
        <v>-1.4537815126050417</v>
      </c>
    </row>
    <row r="114" spans="2:58" s="40" customFormat="1" ht="16.5" customHeight="1">
      <c r="B114" s="63" t="s">
        <v>20</v>
      </c>
      <c r="C114" s="64" t="s">
        <v>30</v>
      </c>
      <c r="D114" s="66" t="s">
        <v>52</v>
      </c>
      <c r="E114" s="78" t="s">
        <v>217</v>
      </c>
      <c r="F114" s="79" t="s">
        <v>218</v>
      </c>
      <c r="G114" s="102">
        <f>VLOOKUP($E114,'DTOC Backsheet'!$D$9:$Q$185,'DTOC Performance (Quarterly)'!G$10,0)</f>
        <v>2884</v>
      </c>
      <c r="H114" s="103">
        <f>VLOOKUP($E114,'Population 18+ (2014)'!$D$11:$H$187,H$10,0)</f>
        <v>383171</v>
      </c>
      <c r="I114" s="104">
        <f t="shared" si="28"/>
        <v>752.66656401450007</v>
      </c>
      <c r="J114" s="102">
        <f>VLOOKUP($E114,'DTOC Backsheet'!$D$9:$Q$185,'DTOC Performance (Quarterly)'!J$10,0)</f>
        <v>2665</v>
      </c>
      <c r="K114" s="103">
        <f>VLOOKUP($E114,'Population 18+ (2014)'!$D$11:$H$187,K$10,0)</f>
        <v>383171</v>
      </c>
      <c r="L114" s="104">
        <f t="shared" si="29"/>
        <v>695.51192548496624</v>
      </c>
      <c r="M114" s="102">
        <f>VLOOKUP($E114,'DTOC Backsheet'!$D$9:$Q$185,'DTOC Performance (Quarterly)'!M$10,0)</f>
        <v>2762</v>
      </c>
      <c r="N114" s="103">
        <f>VLOOKUP($E114,'Population 18+ (2014)'!$D$11:$H$187,N$10,0)</f>
        <v>383171</v>
      </c>
      <c r="O114" s="104">
        <f t="shared" si="30"/>
        <v>720.82699369211139</v>
      </c>
      <c r="P114" s="102">
        <f>VLOOKUP($E114,'DTOC Backsheet'!$D$9:$Q$185,'DTOC Performance (Quarterly)'!P$10,0)</f>
        <v>2759</v>
      </c>
      <c r="Q114" s="103">
        <f>VLOOKUP($E114,'Population 18+ (2014)'!$D$11:$H$187,Q$10,0)</f>
        <v>386116.80399999989</v>
      </c>
      <c r="R114" s="104">
        <f t="shared" si="31"/>
        <v>714.55061562148455</v>
      </c>
      <c r="S114" s="102">
        <f>VLOOKUP($E114,'DTOC Backsheet'!$D$196:$Q$372,'DTOC Performance (Quarterly)'!S$10,0)</f>
        <v>2501</v>
      </c>
      <c r="T114" s="103">
        <f>VLOOKUP($E114,'Population 18+ (2014)'!$D$11:$H$187,T$10,0)</f>
        <v>386116.80399999989</v>
      </c>
      <c r="U114" s="104">
        <f t="shared" si="32"/>
        <v>647.73145692980529</v>
      </c>
      <c r="V114" s="102">
        <f>VLOOKUP($E114,'DTOC Backsheet'!$D$196:$Q$372,'DTOC Performance (Quarterly)'!V$10,0)</f>
        <v>2492</v>
      </c>
      <c r="W114" s="103">
        <f>VLOOKUP($E114,'Population 18+ (2014)'!$D$11:$H$187,W$10,0)</f>
        <v>386116.80399999989</v>
      </c>
      <c r="X114" s="104">
        <f t="shared" si="33"/>
        <v>645.40055604521183</v>
      </c>
      <c r="Y114" s="102">
        <f>VLOOKUP($E114,'DTOC Backsheet'!$D$196:$Q$372,'DTOC Performance (Quarterly)'!Y$10,0)</f>
        <v>2482</v>
      </c>
      <c r="Z114" s="103">
        <f>VLOOKUP($E114,'Population 18+ (2014)'!$D$11:$H$187,Z$10,0)</f>
        <v>386116.80399999989</v>
      </c>
      <c r="AA114" s="104">
        <f t="shared" si="34"/>
        <v>642.81066617344129</v>
      </c>
      <c r="AB114" s="102">
        <f>VLOOKUP($E114,'DTOC Backsheet'!$D$196:$Q$372,'DTOC Performance (Quarterly)'!AB$10,0)</f>
        <v>2473</v>
      </c>
      <c r="AC114" s="103">
        <f>VLOOKUP($E114,'Population 18+ (2014)'!$D$11:$H$187,AC$10,0)</f>
        <v>388177.84200000012</v>
      </c>
      <c r="AD114" s="104">
        <f t="shared" si="35"/>
        <v>637.07912519128263</v>
      </c>
      <c r="AE114" s="102">
        <f>VLOOKUP($E114,'DTOC Backsheet'!$D$9:$Q$185,'DTOC Performance (Quarterly)'!AE$10,0)</f>
        <v>2489</v>
      </c>
      <c r="AF114" s="103">
        <f>VLOOKUP($E114,'Population 18+ (2014)'!$D$11:$H$187,AF$10,0)</f>
        <v>386116.80399999989</v>
      </c>
      <c r="AG114" s="104">
        <f t="shared" si="36"/>
        <v>644.62358908368071</v>
      </c>
      <c r="AH114" s="102">
        <f>VLOOKUP($E114,'DTOC Backsheet'!$D$9:$Q$185,'DTOC Performance (Quarterly)'!AH$10,0)</f>
        <v>2839</v>
      </c>
      <c r="AI114" s="103">
        <f>VLOOKUP($E114,'Population 18+ (2014)'!$D$11:$H$187,AI$10,0)</f>
        <v>386116.80399999989</v>
      </c>
      <c r="AJ114" s="104">
        <f t="shared" si="37"/>
        <v>735.26973459564863</v>
      </c>
      <c r="AK114" s="102">
        <f>VLOOKUP($E114,'DTOC Backsheet'!$D$9:$Q$185,'DTOC Performance (Quarterly)'!AK$10,0)</f>
        <v>4015</v>
      </c>
      <c r="AL114" s="103">
        <f>VLOOKUP($E114,'Population 18+ (2014)'!$D$11:$H$187,AL$10,0)</f>
        <v>386116.80399999989</v>
      </c>
      <c r="AM114" s="104">
        <f t="shared" si="38"/>
        <v>1039.8407835158609</v>
      </c>
      <c r="AN114" s="102">
        <f>VLOOKUP($E114,'DTOC Backsheet'!$D$9:$Q$185,'DTOC Performance (Quarterly)'!AN$10,0)</f>
        <v>5652</v>
      </c>
      <c r="AO114" s="103">
        <f>VLOOKUP($E114,'Population 18+ (2014)'!$D$11:$H$187,AO$10,0)</f>
        <v>388177.84200000012</v>
      </c>
      <c r="AP114" s="104">
        <f t="shared" si="39"/>
        <v>1456.0336496486573</v>
      </c>
      <c r="AQ114" s="84">
        <f t="shared" si="40"/>
        <v>108.04297493081935</v>
      </c>
      <c r="AR114" s="85">
        <f t="shared" si="41"/>
        <v>0.14354693046885222</v>
      </c>
      <c r="AS114" s="105">
        <f t="shared" si="42"/>
        <v>3.1078678461245772</v>
      </c>
      <c r="AT114" s="85">
        <f t="shared" si="43"/>
        <v>4.7980807676928638E-3</v>
      </c>
      <c r="AU114" s="84">
        <f t="shared" si="44"/>
        <v>-39.757809110682388</v>
      </c>
      <c r="AV114" s="85">
        <f t="shared" si="45"/>
        <v>-5.7163375139772162E-2</v>
      </c>
      <c r="AW114" s="105">
        <f t="shared" si="46"/>
        <v>-89.8691785504368</v>
      </c>
      <c r="AX114" s="85">
        <f t="shared" si="47"/>
        <v>-0.13924558587479935</v>
      </c>
      <c r="AY114" s="84">
        <f t="shared" si="48"/>
        <v>-319.01378982374956</v>
      </c>
      <c r="AZ114" s="85">
        <f t="shared" si="49"/>
        <v>-0.44256637530976084</v>
      </c>
      <c r="BA114" s="105">
        <f t="shared" si="50"/>
        <v>-397.03011734241966</v>
      </c>
      <c r="BB114" s="85">
        <f t="shared" si="51"/>
        <v>-0.61764705882352944</v>
      </c>
      <c r="BC114" s="84">
        <f t="shared" si="52"/>
        <v>-741.48303402717272</v>
      </c>
      <c r="BD114" s="85">
        <f t="shared" si="53"/>
        <v>-1.0376914074621062</v>
      </c>
      <c r="BE114" s="105">
        <f t="shared" si="54"/>
        <v>-818.95452445737465</v>
      </c>
      <c r="BF114" s="85">
        <f t="shared" si="55"/>
        <v>-1.2854832187626364</v>
      </c>
    </row>
    <row r="115" spans="2:58" s="40" customFormat="1" ht="16.5" customHeight="1">
      <c r="B115" s="63" t="s">
        <v>22</v>
      </c>
      <c r="C115" s="64" t="s">
        <v>38</v>
      </c>
      <c r="D115" s="66" t="s">
        <v>58</v>
      </c>
      <c r="E115" s="78" t="s">
        <v>219</v>
      </c>
      <c r="F115" s="79" t="s">
        <v>220</v>
      </c>
      <c r="G115" s="102">
        <f>VLOOKUP($E115,'DTOC Backsheet'!$D$9:$Q$185,'DTOC Performance (Quarterly)'!G$10,0)</f>
        <v>1734</v>
      </c>
      <c r="H115" s="103">
        <f>VLOOKUP($E115,'Population 18+ (2014)'!$D$11:$H$187,H$10,0)</f>
        <v>156245</v>
      </c>
      <c r="I115" s="104">
        <f t="shared" si="28"/>
        <v>1109.7955134564306</v>
      </c>
      <c r="J115" s="102">
        <f>VLOOKUP($E115,'DTOC Backsheet'!$D$9:$Q$185,'DTOC Performance (Quarterly)'!J$10,0)</f>
        <v>1427</v>
      </c>
      <c r="K115" s="103">
        <f>VLOOKUP($E115,'Population 18+ (2014)'!$D$11:$H$187,K$10,0)</f>
        <v>156245</v>
      </c>
      <c r="L115" s="104">
        <f t="shared" si="29"/>
        <v>913.30922589522868</v>
      </c>
      <c r="M115" s="102">
        <f>VLOOKUP($E115,'DTOC Backsheet'!$D$9:$Q$185,'DTOC Performance (Quarterly)'!M$10,0)</f>
        <v>1627</v>
      </c>
      <c r="N115" s="103">
        <f>VLOOKUP($E115,'Population 18+ (2014)'!$D$11:$H$187,N$10,0)</f>
        <v>156245</v>
      </c>
      <c r="O115" s="104">
        <f t="shared" si="30"/>
        <v>1041.3133220263048</v>
      </c>
      <c r="P115" s="102">
        <f>VLOOKUP($E115,'DTOC Backsheet'!$D$9:$Q$185,'DTOC Performance (Quarterly)'!P$10,0)</f>
        <v>985</v>
      </c>
      <c r="Q115" s="103">
        <f>VLOOKUP($E115,'Population 18+ (2014)'!$D$11:$H$187,Q$10,0)</f>
        <v>159175.93899999998</v>
      </c>
      <c r="R115" s="104">
        <f t="shared" si="31"/>
        <v>618.81211833152759</v>
      </c>
      <c r="S115" s="102">
        <f>VLOOKUP($E115,'DTOC Backsheet'!$D$196:$Q$372,'DTOC Performance (Quarterly)'!S$10,0)</f>
        <v>1299</v>
      </c>
      <c r="T115" s="103">
        <f>VLOOKUP($E115,'Population 18+ (2014)'!$D$11:$H$187,T$10,0)</f>
        <v>159175.93899999998</v>
      </c>
      <c r="U115" s="104">
        <f t="shared" si="32"/>
        <v>816.0781134138623</v>
      </c>
      <c r="V115" s="102">
        <f>VLOOKUP($E115,'DTOC Backsheet'!$D$196:$Q$372,'DTOC Performance (Quarterly)'!V$10,0)</f>
        <v>1292</v>
      </c>
      <c r="W115" s="103">
        <f>VLOOKUP($E115,'Population 18+ (2014)'!$D$11:$H$187,W$10,0)</f>
        <v>159175.93899999998</v>
      </c>
      <c r="X115" s="104">
        <f t="shared" si="33"/>
        <v>811.68046384196293</v>
      </c>
      <c r="Y115" s="102">
        <f>VLOOKUP($E115,'DTOC Backsheet'!$D$196:$Q$372,'DTOC Performance (Quarterly)'!Y$10,0)</f>
        <v>1285</v>
      </c>
      <c r="Z115" s="103">
        <f>VLOOKUP($E115,'Population 18+ (2014)'!$D$11:$H$187,Z$10,0)</f>
        <v>159175.93899999998</v>
      </c>
      <c r="AA115" s="104">
        <f t="shared" si="34"/>
        <v>807.2828142700638</v>
      </c>
      <c r="AB115" s="102">
        <f>VLOOKUP($E115,'DTOC Backsheet'!$D$196:$Q$372,'DTOC Performance (Quarterly)'!AB$10,0)</f>
        <v>1278</v>
      </c>
      <c r="AC115" s="103">
        <f>VLOOKUP($E115,'Population 18+ (2014)'!$D$11:$H$187,AC$10,0)</f>
        <v>161603.41100000002</v>
      </c>
      <c r="AD115" s="104">
        <f t="shared" si="35"/>
        <v>790.82489168499035</v>
      </c>
      <c r="AE115" s="102">
        <f>VLOOKUP($E115,'DTOC Backsheet'!$D$9:$Q$185,'DTOC Performance (Quarterly)'!AE$10,0)</f>
        <v>511</v>
      </c>
      <c r="AF115" s="103">
        <f>VLOOKUP($E115,'Population 18+ (2014)'!$D$11:$H$187,AF$10,0)</f>
        <v>159175.93899999998</v>
      </c>
      <c r="AG115" s="104">
        <f t="shared" si="36"/>
        <v>321.02841874864015</v>
      </c>
      <c r="AH115" s="102">
        <f>VLOOKUP($E115,'DTOC Backsheet'!$D$9:$Q$185,'DTOC Performance (Quarterly)'!AH$10,0)</f>
        <v>655</v>
      </c>
      <c r="AI115" s="103">
        <f>VLOOKUP($E115,'Population 18+ (2014)'!$D$11:$H$187,AI$10,0)</f>
        <v>159175.93899999998</v>
      </c>
      <c r="AJ115" s="104">
        <f t="shared" si="37"/>
        <v>411.49435279913757</v>
      </c>
      <c r="AK115" s="102">
        <f>VLOOKUP($E115,'DTOC Backsheet'!$D$9:$Q$185,'DTOC Performance (Quarterly)'!AK$10,0)</f>
        <v>1079</v>
      </c>
      <c r="AL115" s="103">
        <f>VLOOKUP($E115,'Population 18+ (2014)'!$D$11:$H$187,AL$10,0)</f>
        <v>159175.93899999998</v>
      </c>
      <c r="AM115" s="104">
        <f t="shared" si="38"/>
        <v>677.86626972560225</v>
      </c>
      <c r="AN115" s="102">
        <f>VLOOKUP($E115,'DTOC Backsheet'!$D$9:$Q$185,'DTOC Performance (Quarterly)'!AN$10,0)</f>
        <v>904</v>
      </c>
      <c r="AO115" s="103">
        <f>VLOOKUP($E115,'Population 18+ (2014)'!$D$11:$H$187,AO$10,0)</f>
        <v>161603.41100000002</v>
      </c>
      <c r="AP115" s="104">
        <f t="shared" si="39"/>
        <v>559.39413308547057</v>
      </c>
      <c r="AQ115" s="84">
        <f t="shared" si="40"/>
        <v>788.76709470779042</v>
      </c>
      <c r="AR115" s="85">
        <f t="shared" si="41"/>
        <v>0.71073191875789343</v>
      </c>
      <c r="AS115" s="105">
        <f t="shared" si="42"/>
        <v>495.04969466522215</v>
      </c>
      <c r="AT115" s="85">
        <f t="shared" si="43"/>
        <v>0.60662047729022328</v>
      </c>
      <c r="AU115" s="84">
        <f t="shared" si="44"/>
        <v>501.81487309609111</v>
      </c>
      <c r="AV115" s="85">
        <f t="shared" si="45"/>
        <v>0.54944684545829536</v>
      </c>
      <c r="AW115" s="105">
        <f t="shared" si="46"/>
        <v>400.18611104282536</v>
      </c>
      <c r="AX115" s="85">
        <f t="shared" si="47"/>
        <v>0.49303405572755415</v>
      </c>
      <c r="AY115" s="84">
        <f t="shared" si="48"/>
        <v>363.44705230070258</v>
      </c>
      <c r="AZ115" s="85">
        <f t="shared" si="49"/>
        <v>0.34902756414703917</v>
      </c>
      <c r="BA115" s="105">
        <f t="shared" si="50"/>
        <v>129.41654454446154</v>
      </c>
      <c r="BB115" s="85">
        <f t="shared" si="51"/>
        <v>0.16031128404669256</v>
      </c>
      <c r="BC115" s="84">
        <f t="shared" si="52"/>
        <v>59.417985246057015</v>
      </c>
      <c r="BD115" s="85">
        <f t="shared" si="53"/>
        <v>9.6019427360703249E-2</v>
      </c>
      <c r="BE115" s="105">
        <f t="shared" si="54"/>
        <v>231.43075859951978</v>
      </c>
      <c r="BF115" s="85">
        <f t="shared" si="55"/>
        <v>0.29264475743348972</v>
      </c>
    </row>
    <row r="116" spans="2:58" s="40" customFormat="1" ht="16.5" customHeight="1">
      <c r="B116" s="63" t="s">
        <v>20</v>
      </c>
      <c r="C116" s="64" t="s">
        <v>30</v>
      </c>
      <c r="D116" s="66" t="s">
        <v>48</v>
      </c>
      <c r="E116" s="78" t="s">
        <v>221</v>
      </c>
      <c r="F116" s="79" t="s">
        <v>222</v>
      </c>
      <c r="G116" s="102">
        <f>VLOOKUP($E116,'DTOC Backsheet'!$D$9:$Q$185,'DTOC Performance (Quarterly)'!G$10,0)</f>
        <v>3263</v>
      </c>
      <c r="H116" s="103">
        <f>VLOOKUP($E116,'Population 18+ (2014)'!$D$11:$H$187,H$10,0)</f>
        <v>405494</v>
      </c>
      <c r="I116" s="104">
        <f t="shared" si="28"/>
        <v>804.69748011067975</v>
      </c>
      <c r="J116" s="102">
        <f>VLOOKUP($E116,'DTOC Backsheet'!$D$9:$Q$185,'DTOC Performance (Quarterly)'!J$10,0)</f>
        <v>3710</v>
      </c>
      <c r="K116" s="103">
        <f>VLOOKUP($E116,'Population 18+ (2014)'!$D$11:$H$187,K$10,0)</f>
        <v>405494</v>
      </c>
      <c r="L116" s="104">
        <f t="shared" si="29"/>
        <v>914.93338988986284</v>
      </c>
      <c r="M116" s="102">
        <f>VLOOKUP($E116,'DTOC Backsheet'!$D$9:$Q$185,'DTOC Performance (Quarterly)'!M$10,0)</f>
        <v>3246</v>
      </c>
      <c r="N116" s="103">
        <f>VLOOKUP($E116,'Population 18+ (2014)'!$D$11:$H$187,N$10,0)</f>
        <v>405494</v>
      </c>
      <c r="O116" s="104">
        <f t="shared" si="30"/>
        <v>800.50506296024116</v>
      </c>
      <c r="P116" s="102">
        <f>VLOOKUP($E116,'DTOC Backsheet'!$D$9:$Q$185,'DTOC Performance (Quarterly)'!P$10,0)</f>
        <v>4248</v>
      </c>
      <c r="Q116" s="103">
        <f>VLOOKUP($E116,'Population 18+ (2014)'!$D$11:$H$187,Q$10,0)</f>
        <v>412120.51300000004</v>
      </c>
      <c r="R116" s="104">
        <f t="shared" si="31"/>
        <v>1030.7664544715344</v>
      </c>
      <c r="S116" s="102">
        <f>VLOOKUP($E116,'DTOC Backsheet'!$D$196:$Q$372,'DTOC Performance (Quarterly)'!S$10,0)</f>
        <v>2719.4321454175583</v>
      </c>
      <c r="T116" s="103">
        <f>VLOOKUP($E116,'Population 18+ (2014)'!$D$11:$H$187,T$10,0)</f>
        <v>412120.51300000004</v>
      </c>
      <c r="U116" s="104">
        <f t="shared" si="32"/>
        <v>659.86333114594515</v>
      </c>
      <c r="V116" s="102">
        <f>VLOOKUP($E116,'DTOC Backsheet'!$D$196:$Q$372,'DTOC Performance (Quarterly)'!V$10,0)</f>
        <v>2838.28666951687</v>
      </c>
      <c r="W116" s="103">
        <f>VLOOKUP($E116,'Population 18+ (2014)'!$D$11:$H$187,W$10,0)</f>
        <v>412120.51300000004</v>
      </c>
      <c r="X116" s="104">
        <f t="shared" si="33"/>
        <v>688.70308077017989</v>
      </c>
      <c r="Y116" s="102">
        <f>VLOOKUP($E116,'DTOC Backsheet'!$D$196:$Q$372,'DTOC Performance (Quarterly)'!Y$10,0)</f>
        <v>2069.287740087997</v>
      </c>
      <c r="Z116" s="103">
        <f>VLOOKUP($E116,'Population 18+ (2014)'!$D$11:$H$187,Z$10,0)</f>
        <v>412120.51300000004</v>
      </c>
      <c r="AA116" s="104">
        <f t="shared" si="34"/>
        <v>502.10743576551766</v>
      </c>
      <c r="AB116" s="102">
        <f>VLOOKUP($E116,'DTOC Backsheet'!$D$196:$Q$372,'DTOC Performance (Quarterly)'!AB$10,0)</f>
        <v>2409.7404365905363</v>
      </c>
      <c r="AC116" s="103">
        <f>VLOOKUP($E116,'Population 18+ (2014)'!$D$11:$H$187,AC$10,0)</f>
        <v>417088.77100000007</v>
      </c>
      <c r="AD116" s="104">
        <f t="shared" si="35"/>
        <v>577.75241246917574</v>
      </c>
      <c r="AE116" s="102">
        <f>VLOOKUP($E116,'DTOC Backsheet'!$D$9:$Q$185,'DTOC Performance (Quarterly)'!AE$10,0)</f>
        <v>3829</v>
      </c>
      <c r="AF116" s="103">
        <f>VLOOKUP($E116,'Population 18+ (2014)'!$D$11:$H$187,AF$10,0)</f>
        <v>412120.51300000004</v>
      </c>
      <c r="AG116" s="104">
        <f t="shared" si="36"/>
        <v>929.09716435299106</v>
      </c>
      <c r="AH116" s="102">
        <f>VLOOKUP($E116,'DTOC Backsheet'!$D$9:$Q$185,'DTOC Performance (Quarterly)'!AH$10,0)</f>
        <v>3741</v>
      </c>
      <c r="AI116" s="103">
        <f>VLOOKUP($E116,'Population 18+ (2014)'!$D$11:$H$187,AI$10,0)</f>
        <v>412120.51300000004</v>
      </c>
      <c r="AJ116" s="104">
        <f t="shared" si="37"/>
        <v>907.74418695339239</v>
      </c>
      <c r="AK116" s="102">
        <f>VLOOKUP($E116,'DTOC Backsheet'!$D$9:$Q$185,'DTOC Performance (Quarterly)'!AK$10,0)</f>
        <v>4278</v>
      </c>
      <c r="AL116" s="103">
        <f>VLOOKUP($E116,'Population 18+ (2014)'!$D$11:$H$187,AL$10,0)</f>
        <v>412120.51300000004</v>
      </c>
      <c r="AM116" s="104">
        <f t="shared" si="38"/>
        <v>1038.045878585034</v>
      </c>
      <c r="AN116" s="102">
        <f>VLOOKUP($E116,'DTOC Backsheet'!$D$9:$Q$185,'DTOC Performance (Quarterly)'!AN$10,0)</f>
        <v>6188</v>
      </c>
      <c r="AO116" s="103">
        <f>VLOOKUP($E116,'Population 18+ (2014)'!$D$11:$H$187,AO$10,0)</f>
        <v>417088.77100000007</v>
      </c>
      <c r="AP116" s="104">
        <f t="shared" si="39"/>
        <v>1483.6170211832432</v>
      </c>
      <c r="AQ116" s="84">
        <f t="shared" si="40"/>
        <v>-124.39968424231131</v>
      </c>
      <c r="AR116" s="85">
        <f t="shared" si="41"/>
        <v>-0.15459186503877348</v>
      </c>
      <c r="AS116" s="105">
        <f t="shared" si="42"/>
        <v>-269.2338332070459</v>
      </c>
      <c r="AT116" s="85">
        <f t="shared" si="43"/>
        <v>-0.40801453952515232</v>
      </c>
      <c r="AU116" s="84">
        <f t="shared" si="44"/>
        <v>7.1892029364704513</v>
      </c>
      <c r="AV116" s="85">
        <f t="shared" si="45"/>
        <v>7.8576244084128007E-3</v>
      </c>
      <c r="AW116" s="105">
        <f t="shared" si="46"/>
        <v>-219.04110618321249</v>
      </c>
      <c r="AX116" s="85">
        <f t="shared" si="47"/>
        <v>-0.3180486806277355</v>
      </c>
      <c r="AY116" s="84">
        <f t="shared" si="48"/>
        <v>-237.5408156247928</v>
      </c>
      <c r="AZ116" s="85">
        <f t="shared" si="49"/>
        <v>-0.29673867988588948</v>
      </c>
      <c r="BA116" s="105">
        <f t="shared" si="50"/>
        <v>-535.93844281951624</v>
      </c>
      <c r="BB116" s="85">
        <f t="shared" si="51"/>
        <v>-1.0673780243911735</v>
      </c>
      <c r="BC116" s="84">
        <f t="shared" si="52"/>
        <v>-452.85056671170878</v>
      </c>
      <c r="BD116" s="85">
        <f t="shared" si="53"/>
        <v>-0.43933382265906351</v>
      </c>
      <c r="BE116" s="105">
        <f t="shared" si="54"/>
        <v>-905.86460871406746</v>
      </c>
      <c r="BF116" s="85">
        <f t="shared" si="55"/>
        <v>-1.5679114256617617</v>
      </c>
    </row>
    <row r="117" spans="2:58" s="40" customFormat="1" ht="16.5" customHeight="1">
      <c r="B117" s="63" t="s">
        <v>26</v>
      </c>
      <c r="C117" s="64" t="s">
        <v>42</v>
      </c>
      <c r="D117" s="66" t="s">
        <v>64</v>
      </c>
      <c r="E117" s="78" t="s">
        <v>223</v>
      </c>
      <c r="F117" s="79" t="s">
        <v>224</v>
      </c>
      <c r="G117" s="102">
        <f>VLOOKUP($E117,'DTOC Backsheet'!$D$9:$Q$185,'DTOC Performance (Quarterly)'!G$10,0)</f>
        <v>1472</v>
      </c>
      <c r="H117" s="103">
        <f>VLOOKUP($E117,'Population 18+ (2014)'!$D$11:$H$187,H$10,0)</f>
        <v>211479</v>
      </c>
      <c r="I117" s="104">
        <f t="shared" si="28"/>
        <v>696.05019883770967</v>
      </c>
      <c r="J117" s="102">
        <f>VLOOKUP($E117,'DTOC Backsheet'!$D$9:$Q$185,'DTOC Performance (Quarterly)'!J$10,0)</f>
        <v>1292</v>
      </c>
      <c r="K117" s="103">
        <f>VLOOKUP($E117,'Population 18+ (2014)'!$D$11:$H$187,K$10,0)</f>
        <v>211479</v>
      </c>
      <c r="L117" s="104">
        <f t="shared" si="29"/>
        <v>610.93536474070709</v>
      </c>
      <c r="M117" s="102">
        <f>VLOOKUP($E117,'DTOC Backsheet'!$D$9:$Q$185,'DTOC Performance (Quarterly)'!M$10,0)</f>
        <v>1873</v>
      </c>
      <c r="N117" s="103">
        <f>VLOOKUP($E117,'Population 18+ (2014)'!$D$11:$H$187,N$10,0)</f>
        <v>211479</v>
      </c>
      <c r="O117" s="104">
        <f t="shared" si="30"/>
        <v>885.66713479825421</v>
      </c>
      <c r="P117" s="102">
        <f>VLOOKUP($E117,'DTOC Backsheet'!$D$9:$Q$185,'DTOC Performance (Quarterly)'!P$10,0)</f>
        <v>2236</v>
      </c>
      <c r="Q117" s="103">
        <f>VLOOKUP($E117,'Population 18+ (2014)'!$D$11:$H$187,Q$10,0)</f>
        <v>213940.97499999998</v>
      </c>
      <c r="R117" s="104">
        <f t="shared" si="31"/>
        <v>1045.1480834842414</v>
      </c>
      <c r="S117" s="102">
        <f>VLOOKUP($E117,'DTOC Backsheet'!$D$196:$Q$372,'DTOC Performance (Quarterly)'!S$10,0)</f>
        <v>1395.55</v>
      </c>
      <c r="T117" s="103">
        <f>VLOOKUP($E117,'Population 18+ (2014)'!$D$11:$H$187,T$10,0)</f>
        <v>213940.97499999998</v>
      </c>
      <c r="U117" s="104">
        <f t="shared" si="32"/>
        <v>652.30608582577509</v>
      </c>
      <c r="V117" s="102">
        <f>VLOOKUP($E117,'DTOC Backsheet'!$D$196:$Q$372,'DTOC Performance (Quarterly)'!V$10,0)</f>
        <v>1116.44</v>
      </c>
      <c r="W117" s="103">
        <f>VLOOKUP($E117,'Population 18+ (2014)'!$D$11:$H$187,W$10,0)</f>
        <v>213940.97499999998</v>
      </c>
      <c r="X117" s="104">
        <f t="shared" si="33"/>
        <v>521.84486866062014</v>
      </c>
      <c r="Y117" s="102">
        <f>VLOOKUP($E117,'DTOC Backsheet'!$D$196:$Q$372,'DTOC Performance (Quarterly)'!Y$10,0)</f>
        <v>893.15199999999993</v>
      </c>
      <c r="Z117" s="103">
        <f>VLOOKUP($E117,'Population 18+ (2014)'!$D$11:$H$187,Z$10,0)</f>
        <v>213940.97499999998</v>
      </c>
      <c r="AA117" s="104">
        <f t="shared" si="34"/>
        <v>417.47589492849602</v>
      </c>
      <c r="AB117" s="102">
        <f>VLOOKUP($E117,'DTOC Backsheet'!$D$196:$Q$372,'DTOC Performance (Quarterly)'!AB$10,0)</f>
        <v>1022.58</v>
      </c>
      <c r="AC117" s="103">
        <f>VLOOKUP($E117,'Population 18+ (2014)'!$D$11:$H$187,AC$10,0)</f>
        <v>216248.33899999998</v>
      </c>
      <c r="AD117" s="104">
        <f t="shared" si="35"/>
        <v>472.87299626380025</v>
      </c>
      <c r="AE117" s="102">
        <f>VLOOKUP($E117,'DTOC Backsheet'!$D$9:$Q$185,'DTOC Performance (Quarterly)'!AE$10,0)</f>
        <v>2225</v>
      </c>
      <c r="AF117" s="103">
        <f>VLOOKUP($E117,'Population 18+ (2014)'!$D$11:$H$187,AF$10,0)</f>
        <v>213940.97499999998</v>
      </c>
      <c r="AG117" s="104">
        <f t="shared" si="36"/>
        <v>1040.006478422378</v>
      </c>
      <c r="AH117" s="102">
        <f>VLOOKUP($E117,'DTOC Backsheet'!$D$9:$Q$185,'DTOC Performance (Quarterly)'!AH$10,0)</f>
        <v>2661</v>
      </c>
      <c r="AI117" s="103">
        <f>VLOOKUP($E117,'Population 18+ (2014)'!$D$11:$H$187,AI$10,0)</f>
        <v>213940.97499999998</v>
      </c>
      <c r="AJ117" s="104">
        <f t="shared" si="37"/>
        <v>1243.8010063289655</v>
      </c>
      <c r="AK117" s="102">
        <f>VLOOKUP($E117,'DTOC Backsheet'!$D$9:$Q$185,'DTOC Performance (Quarterly)'!AK$10,0)</f>
        <v>2226</v>
      </c>
      <c r="AL117" s="103">
        <f>VLOOKUP($E117,'Population 18+ (2014)'!$D$11:$H$187,AL$10,0)</f>
        <v>213940.97499999998</v>
      </c>
      <c r="AM117" s="104">
        <f t="shared" si="38"/>
        <v>1040.4738970643657</v>
      </c>
      <c r="AN117" s="102">
        <f>VLOOKUP($E117,'DTOC Backsheet'!$D$9:$Q$185,'DTOC Performance (Quarterly)'!AN$10,0)</f>
        <v>2182</v>
      </c>
      <c r="AO117" s="103">
        <f>VLOOKUP($E117,'Population 18+ (2014)'!$D$11:$H$187,AO$10,0)</f>
        <v>216248.33899999998</v>
      </c>
      <c r="AP117" s="104">
        <f t="shared" si="39"/>
        <v>1009.025091286366</v>
      </c>
      <c r="AQ117" s="84">
        <f t="shared" si="40"/>
        <v>-343.95627958466832</v>
      </c>
      <c r="AR117" s="85">
        <f t="shared" si="41"/>
        <v>-0.49415441610248689</v>
      </c>
      <c r="AS117" s="105">
        <f t="shared" si="42"/>
        <v>-387.70039259660291</v>
      </c>
      <c r="AT117" s="85">
        <f t="shared" si="43"/>
        <v>-0.59435348070653149</v>
      </c>
      <c r="AU117" s="84">
        <f t="shared" si="44"/>
        <v>-632.86564158825843</v>
      </c>
      <c r="AV117" s="85">
        <f t="shared" si="45"/>
        <v>-1.0358962307851649</v>
      </c>
      <c r="AW117" s="105">
        <f t="shared" si="46"/>
        <v>-721.95613766834538</v>
      </c>
      <c r="AX117" s="85">
        <f t="shared" si="47"/>
        <v>-1.3834688832360003</v>
      </c>
      <c r="AY117" s="84">
        <f t="shared" si="48"/>
        <v>-154.80676226611149</v>
      </c>
      <c r="AZ117" s="85">
        <f t="shared" si="49"/>
        <v>-0.17479113335437796</v>
      </c>
      <c r="BA117" s="105">
        <f t="shared" si="50"/>
        <v>-622.99800213586968</v>
      </c>
      <c r="BB117" s="85">
        <f t="shared" si="51"/>
        <v>-1.4922969438572611</v>
      </c>
      <c r="BC117" s="84">
        <f t="shared" si="52"/>
        <v>36.122992197875419</v>
      </c>
      <c r="BD117" s="85">
        <f t="shared" si="53"/>
        <v>3.4562558903089714E-2</v>
      </c>
      <c r="BE117" s="105">
        <f t="shared" si="54"/>
        <v>-536.15209502256573</v>
      </c>
      <c r="BF117" s="85">
        <f t="shared" si="55"/>
        <v>-1.1338183809579689</v>
      </c>
    </row>
    <row r="118" spans="2:58" s="40" customFormat="1" ht="16.5" customHeight="1">
      <c r="B118" s="63" t="s">
        <v>24</v>
      </c>
      <c r="C118" s="64" t="s">
        <v>40</v>
      </c>
      <c r="D118" s="66" t="s">
        <v>70</v>
      </c>
      <c r="E118" s="78" t="s">
        <v>225</v>
      </c>
      <c r="F118" s="79" t="s">
        <v>226</v>
      </c>
      <c r="G118" s="102">
        <f>VLOOKUP($E118,'DTOC Backsheet'!$D$9:$Q$185,'DTOC Performance (Quarterly)'!G$10,0)</f>
        <v>336</v>
      </c>
      <c r="H118" s="103">
        <f>VLOOKUP($E118,'Population 18+ (2014)'!$D$11:$H$187,H$10,0)</f>
        <v>157875</v>
      </c>
      <c r="I118" s="104">
        <f t="shared" si="28"/>
        <v>212.82660332541565</v>
      </c>
      <c r="J118" s="102">
        <f>VLOOKUP($E118,'DTOC Backsheet'!$D$9:$Q$185,'DTOC Performance (Quarterly)'!J$10,0)</f>
        <v>396</v>
      </c>
      <c r="K118" s="103">
        <f>VLOOKUP($E118,'Population 18+ (2014)'!$D$11:$H$187,K$10,0)</f>
        <v>157875</v>
      </c>
      <c r="L118" s="104">
        <f t="shared" si="29"/>
        <v>250.83135391923989</v>
      </c>
      <c r="M118" s="102">
        <f>VLOOKUP($E118,'DTOC Backsheet'!$D$9:$Q$185,'DTOC Performance (Quarterly)'!M$10,0)</f>
        <v>539</v>
      </c>
      <c r="N118" s="103">
        <f>VLOOKUP($E118,'Population 18+ (2014)'!$D$11:$H$187,N$10,0)</f>
        <v>157875</v>
      </c>
      <c r="O118" s="104">
        <f t="shared" si="30"/>
        <v>341.409342834521</v>
      </c>
      <c r="P118" s="102">
        <f>VLOOKUP($E118,'DTOC Backsheet'!$D$9:$Q$185,'DTOC Performance (Quarterly)'!P$10,0)</f>
        <v>685</v>
      </c>
      <c r="Q118" s="103">
        <f>VLOOKUP($E118,'Population 18+ (2014)'!$D$11:$H$187,Q$10,0)</f>
        <v>159987.84399999998</v>
      </c>
      <c r="R118" s="104">
        <f t="shared" si="31"/>
        <v>428.15752926828623</v>
      </c>
      <c r="S118" s="102">
        <f>VLOOKUP($E118,'DTOC Backsheet'!$D$196:$Q$372,'DTOC Performance (Quarterly)'!S$10,0)</f>
        <v>469.99999999999994</v>
      </c>
      <c r="T118" s="103">
        <f>VLOOKUP($E118,'Population 18+ (2014)'!$D$11:$H$187,T$10,0)</f>
        <v>159987.84399999998</v>
      </c>
      <c r="U118" s="104">
        <f t="shared" si="32"/>
        <v>293.77231935196278</v>
      </c>
      <c r="V118" s="102">
        <f>VLOOKUP($E118,'DTOC Backsheet'!$D$196:$Q$372,'DTOC Performance (Quarterly)'!V$10,0)</f>
        <v>431.00000000000006</v>
      </c>
      <c r="W118" s="103">
        <f>VLOOKUP($E118,'Population 18+ (2014)'!$D$11:$H$187,W$10,0)</f>
        <v>159987.84399999998</v>
      </c>
      <c r="X118" s="104">
        <f t="shared" si="33"/>
        <v>269.39546732062979</v>
      </c>
      <c r="Y118" s="102">
        <f>VLOOKUP($E118,'DTOC Backsheet'!$D$196:$Q$372,'DTOC Performance (Quarterly)'!Y$10,0)</f>
        <v>402.99999999999994</v>
      </c>
      <c r="Z118" s="103">
        <f>VLOOKUP($E118,'Population 18+ (2014)'!$D$11:$H$187,Z$10,0)</f>
        <v>159987.84399999998</v>
      </c>
      <c r="AA118" s="104">
        <f t="shared" si="34"/>
        <v>251.8941376571085</v>
      </c>
      <c r="AB118" s="102">
        <f>VLOOKUP($E118,'DTOC Backsheet'!$D$196:$Q$372,'DTOC Performance (Quarterly)'!AB$10,0)</f>
        <v>267</v>
      </c>
      <c r="AC118" s="103">
        <f>VLOOKUP($E118,'Population 18+ (2014)'!$D$11:$H$187,AC$10,0)</f>
        <v>161736.728</v>
      </c>
      <c r="AD118" s="104">
        <f t="shared" si="35"/>
        <v>165.0830972665652</v>
      </c>
      <c r="AE118" s="102">
        <f>VLOOKUP($E118,'DTOC Backsheet'!$D$9:$Q$185,'DTOC Performance (Quarterly)'!AE$10,0)</f>
        <v>1009</v>
      </c>
      <c r="AF118" s="103">
        <f>VLOOKUP($E118,'Population 18+ (2014)'!$D$11:$H$187,AF$10,0)</f>
        <v>159987.84399999998</v>
      </c>
      <c r="AG118" s="104">
        <f t="shared" si="36"/>
        <v>630.67291537474557</v>
      </c>
      <c r="AH118" s="102">
        <f>VLOOKUP($E118,'DTOC Backsheet'!$D$9:$Q$185,'DTOC Performance (Quarterly)'!AH$10,0)</f>
        <v>925</v>
      </c>
      <c r="AI118" s="103">
        <f>VLOOKUP($E118,'Population 18+ (2014)'!$D$11:$H$187,AI$10,0)</f>
        <v>159987.84399999998</v>
      </c>
      <c r="AJ118" s="104">
        <f t="shared" si="37"/>
        <v>578.1689263841821</v>
      </c>
      <c r="AK118" s="102">
        <f>VLOOKUP($E118,'DTOC Backsheet'!$D$9:$Q$185,'DTOC Performance (Quarterly)'!AK$10,0)</f>
        <v>1484</v>
      </c>
      <c r="AL118" s="103">
        <f>VLOOKUP($E118,'Population 18+ (2014)'!$D$11:$H$187,AL$10,0)</f>
        <v>159987.84399999998</v>
      </c>
      <c r="AM118" s="104">
        <f t="shared" si="38"/>
        <v>927.57047216662295</v>
      </c>
      <c r="AN118" s="102">
        <f>VLOOKUP($E118,'DTOC Backsheet'!$D$9:$Q$185,'DTOC Performance (Quarterly)'!AN$10,0)</f>
        <v>944</v>
      </c>
      <c r="AO118" s="103">
        <f>VLOOKUP($E118,'Population 18+ (2014)'!$D$11:$H$187,AO$10,0)</f>
        <v>161736.728</v>
      </c>
      <c r="AP118" s="104">
        <f t="shared" si="39"/>
        <v>583.6645835941481</v>
      </c>
      <c r="AQ118" s="84">
        <f t="shared" si="40"/>
        <v>-417.84631204932992</v>
      </c>
      <c r="AR118" s="85">
        <f t="shared" si="41"/>
        <v>-1.9633180510353563</v>
      </c>
      <c r="AS118" s="105">
        <f t="shared" si="42"/>
        <v>-336.90059602278279</v>
      </c>
      <c r="AT118" s="85">
        <f t="shared" si="43"/>
        <v>-1.1468085106382977</v>
      </c>
      <c r="AU118" s="84">
        <f t="shared" si="44"/>
        <v>-327.33757246494224</v>
      </c>
      <c r="AV118" s="85">
        <f t="shared" si="45"/>
        <v>-1.3050105871945141</v>
      </c>
      <c r="AW118" s="105">
        <f t="shared" si="46"/>
        <v>-308.77345906355231</v>
      </c>
      <c r="AX118" s="85">
        <f t="shared" si="47"/>
        <v>-1.1461716937354982</v>
      </c>
      <c r="AY118" s="84">
        <f t="shared" si="48"/>
        <v>-586.16112933210195</v>
      </c>
      <c r="AZ118" s="85">
        <f t="shared" si="49"/>
        <v>-1.7168866102654099</v>
      </c>
      <c r="BA118" s="105">
        <f t="shared" si="50"/>
        <v>-675.67633450951439</v>
      </c>
      <c r="BB118" s="85">
        <f t="shared" si="51"/>
        <v>-2.6823821339950373</v>
      </c>
      <c r="BC118" s="84">
        <f t="shared" si="52"/>
        <v>-155.50705432586187</v>
      </c>
      <c r="BD118" s="85">
        <f t="shared" si="53"/>
        <v>-0.36320055983044541</v>
      </c>
      <c r="BE118" s="105">
        <f t="shared" si="54"/>
        <v>-418.58148632758287</v>
      </c>
      <c r="BF118" s="85">
        <f t="shared" si="55"/>
        <v>-2.535580524344569</v>
      </c>
    </row>
    <row r="119" spans="2:58" s="40" customFormat="1" ht="16.5" customHeight="1">
      <c r="B119" s="63" t="s">
        <v>20</v>
      </c>
      <c r="C119" s="64" t="s">
        <v>28</v>
      </c>
      <c r="D119" s="66" t="s">
        <v>50</v>
      </c>
      <c r="E119" s="78" t="s">
        <v>227</v>
      </c>
      <c r="F119" s="79" t="s">
        <v>228</v>
      </c>
      <c r="G119" s="102">
        <f>VLOOKUP($E119,'DTOC Backsheet'!$D$9:$Q$185,'DTOC Performance (Quarterly)'!G$10,0)</f>
        <v>1174</v>
      </c>
      <c r="H119" s="103">
        <f>VLOOKUP($E119,'Population 18+ (2014)'!$D$11:$H$187,H$10,0)</f>
        <v>107318</v>
      </c>
      <c r="I119" s="104">
        <f t="shared" si="28"/>
        <v>1093.9450977468832</v>
      </c>
      <c r="J119" s="102">
        <f>VLOOKUP($E119,'DTOC Backsheet'!$D$9:$Q$185,'DTOC Performance (Quarterly)'!J$10,0)</f>
        <v>1542</v>
      </c>
      <c r="K119" s="103">
        <f>VLOOKUP($E119,'Population 18+ (2014)'!$D$11:$H$187,K$10,0)</f>
        <v>107318</v>
      </c>
      <c r="L119" s="104">
        <f t="shared" si="29"/>
        <v>1436.8512271939469</v>
      </c>
      <c r="M119" s="102">
        <f>VLOOKUP($E119,'DTOC Backsheet'!$D$9:$Q$185,'DTOC Performance (Quarterly)'!M$10,0)</f>
        <v>878</v>
      </c>
      <c r="N119" s="103">
        <f>VLOOKUP($E119,'Population 18+ (2014)'!$D$11:$H$187,N$10,0)</f>
        <v>107318</v>
      </c>
      <c r="O119" s="104">
        <f t="shared" si="30"/>
        <v>818.12929797424488</v>
      </c>
      <c r="P119" s="102">
        <f>VLOOKUP($E119,'DTOC Backsheet'!$D$9:$Q$185,'DTOC Performance (Quarterly)'!P$10,0)</f>
        <v>1161</v>
      </c>
      <c r="Q119" s="103">
        <f>VLOOKUP($E119,'Population 18+ (2014)'!$D$11:$H$187,Q$10,0)</f>
        <v>107968.81799999996</v>
      </c>
      <c r="R119" s="104">
        <f t="shared" si="31"/>
        <v>1075.3104660273307</v>
      </c>
      <c r="S119" s="102">
        <f>VLOOKUP($E119,'DTOC Backsheet'!$D$196:$Q$372,'DTOC Performance (Quarterly)'!S$10,0)</f>
        <v>1055.2230323424938</v>
      </c>
      <c r="T119" s="103">
        <f>VLOOKUP($E119,'Population 18+ (2014)'!$D$11:$H$187,T$10,0)</f>
        <v>107968.81799999996</v>
      </c>
      <c r="U119" s="104">
        <f t="shared" si="32"/>
        <v>977.34054321359179</v>
      </c>
      <c r="V119" s="102">
        <f>VLOOKUP($E119,'DTOC Backsheet'!$D$196:$Q$372,'DTOC Performance (Quarterly)'!V$10,0)</f>
        <v>1320.0022434099833</v>
      </c>
      <c r="W119" s="103">
        <f>VLOOKUP($E119,'Population 18+ (2014)'!$D$11:$H$187,W$10,0)</f>
        <v>107968.81799999996</v>
      </c>
      <c r="X119" s="104">
        <f t="shared" si="33"/>
        <v>1222.5772846841612</v>
      </c>
      <c r="Y119" s="102">
        <f>VLOOKUP($E119,'DTOC Backsheet'!$D$196:$Q$372,'DTOC Performance (Quarterly)'!Y$10,0)</f>
        <v>1635.4010095344925</v>
      </c>
      <c r="Z119" s="103">
        <f>VLOOKUP($E119,'Population 18+ (2014)'!$D$11:$H$187,Z$10,0)</f>
        <v>107968.81799999996</v>
      </c>
      <c r="AA119" s="104">
        <f t="shared" si="34"/>
        <v>1514.6975208476331</v>
      </c>
      <c r="AB119" s="102">
        <f>VLOOKUP($E119,'DTOC Backsheet'!$D$196:$Q$372,'DTOC Performance (Quarterly)'!AB$10,0)</f>
        <v>1196.3737147130305</v>
      </c>
      <c r="AC119" s="103">
        <f>VLOOKUP($E119,'Population 18+ (2014)'!$D$11:$H$187,AC$10,0)</f>
        <v>108394.08300000003</v>
      </c>
      <c r="AD119" s="104">
        <f t="shared" si="35"/>
        <v>1103.7260352237402</v>
      </c>
      <c r="AE119" s="102">
        <f>VLOOKUP($E119,'DTOC Backsheet'!$D$9:$Q$185,'DTOC Performance (Quarterly)'!AE$10,0)</f>
        <v>616</v>
      </c>
      <c r="AF119" s="103">
        <f>VLOOKUP($E119,'Population 18+ (2014)'!$D$11:$H$187,AF$10,0)</f>
        <v>107968.81799999996</v>
      </c>
      <c r="AG119" s="104">
        <f t="shared" si="36"/>
        <v>570.53509653129686</v>
      </c>
      <c r="AH119" s="102">
        <f>VLOOKUP($E119,'DTOC Backsheet'!$D$9:$Q$185,'DTOC Performance (Quarterly)'!AH$10,0)</f>
        <v>905</v>
      </c>
      <c r="AI119" s="103">
        <f>VLOOKUP($E119,'Population 18+ (2014)'!$D$11:$H$187,AI$10,0)</f>
        <v>107968.81799999996</v>
      </c>
      <c r="AJ119" s="104">
        <f t="shared" si="37"/>
        <v>838.20497136497352</v>
      </c>
      <c r="AK119" s="102">
        <f>VLOOKUP($E119,'DTOC Backsheet'!$D$9:$Q$185,'DTOC Performance (Quarterly)'!AK$10,0)</f>
        <v>1147</v>
      </c>
      <c r="AL119" s="103">
        <f>VLOOKUP($E119,'Population 18+ (2014)'!$D$11:$H$187,AL$10,0)</f>
        <v>107968.81799999996</v>
      </c>
      <c r="AM119" s="104">
        <f t="shared" si="38"/>
        <v>1062.3437592879829</v>
      </c>
      <c r="AN119" s="102">
        <f>VLOOKUP($E119,'DTOC Backsheet'!$D$9:$Q$185,'DTOC Performance (Quarterly)'!AN$10,0)</f>
        <v>1356</v>
      </c>
      <c r="AO119" s="103">
        <f>VLOOKUP($E119,'Population 18+ (2014)'!$D$11:$H$187,AO$10,0)</f>
        <v>108394.08300000003</v>
      </c>
      <c r="AP119" s="104">
        <f t="shared" si="39"/>
        <v>1250.9907943960368</v>
      </c>
      <c r="AQ119" s="84">
        <f t="shared" si="40"/>
        <v>523.41000121558636</v>
      </c>
      <c r="AR119" s="85">
        <f t="shared" si="41"/>
        <v>0.47846094131562428</v>
      </c>
      <c r="AS119" s="105">
        <f t="shared" si="42"/>
        <v>406.80544668229493</v>
      </c>
      <c r="AT119" s="85">
        <f t="shared" si="43"/>
        <v>0.41623715449752924</v>
      </c>
      <c r="AU119" s="84">
        <f t="shared" si="44"/>
        <v>598.64625582897338</v>
      </c>
      <c r="AV119" s="85">
        <f t="shared" si="45"/>
        <v>0.4166376062454849</v>
      </c>
      <c r="AW119" s="105">
        <f t="shared" si="46"/>
        <v>384.3723133191877</v>
      </c>
      <c r="AX119" s="85">
        <f t="shared" si="47"/>
        <v>0.31439510461580827</v>
      </c>
      <c r="AY119" s="84">
        <f t="shared" si="48"/>
        <v>-244.21446131373807</v>
      </c>
      <c r="AZ119" s="85">
        <f t="shared" si="49"/>
        <v>-0.29850350295293554</v>
      </c>
      <c r="BA119" s="105">
        <f t="shared" si="50"/>
        <v>452.35376155965014</v>
      </c>
      <c r="BB119" s="85">
        <f t="shared" si="51"/>
        <v>0.29864296688523689</v>
      </c>
      <c r="BC119" s="84">
        <f t="shared" si="52"/>
        <v>-175.68032836870611</v>
      </c>
      <c r="BD119" s="85">
        <f t="shared" si="53"/>
        <v>-0.16337637725944065</v>
      </c>
      <c r="BE119" s="105">
        <f t="shared" si="54"/>
        <v>-147.26475917229664</v>
      </c>
      <c r="BF119" s="85">
        <f t="shared" si="55"/>
        <v>-0.13342510231032476</v>
      </c>
    </row>
    <row r="120" spans="2:58" s="40" customFormat="1" ht="16.5" customHeight="1">
      <c r="B120" s="63" t="s">
        <v>22</v>
      </c>
      <c r="C120" s="64" t="s">
        <v>42</v>
      </c>
      <c r="D120" s="66" t="s">
        <v>58</v>
      </c>
      <c r="E120" s="78" t="s">
        <v>229</v>
      </c>
      <c r="F120" s="79" t="s">
        <v>230</v>
      </c>
      <c r="G120" s="102">
        <f>VLOOKUP($E120,'DTOC Backsheet'!$D$9:$Q$185,'DTOC Performance (Quarterly)'!G$10,0)</f>
        <v>1369</v>
      </c>
      <c r="H120" s="103">
        <f>VLOOKUP($E120,'Population 18+ (2014)'!$D$11:$H$187,H$10,0)</f>
        <v>194016</v>
      </c>
      <c r="I120" s="104">
        <f t="shared" si="28"/>
        <v>705.61190829622296</v>
      </c>
      <c r="J120" s="102">
        <f>VLOOKUP($E120,'DTOC Backsheet'!$D$9:$Q$185,'DTOC Performance (Quarterly)'!J$10,0)</f>
        <v>2268</v>
      </c>
      <c r="K120" s="103">
        <f>VLOOKUP($E120,'Population 18+ (2014)'!$D$11:$H$187,K$10,0)</f>
        <v>194016</v>
      </c>
      <c r="L120" s="104">
        <f t="shared" si="29"/>
        <v>1168.9757545769421</v>
      </c>
      <c r="M120" s="102">
        <f>VLOOKUP($E120,'DTOC Backsheet'!$D$9:$Q$185,'DTOC Performance (Quarterly)'!M$10,0)</f>
        <v>2776</v>
      </c>
      <c r="N120" s="103">
        <f>VLOOKUP($E120,'Population 18+ (2014)'!$D$11:$H$187,N$10,0)</f>
        <v>194016</v>
      </c>
      <c r="O120" s="104">
        <f t="shared" si="30"/>
        <v>1430.8098301171037</v>
      </c>
      <c r="P120" s="102">
        <f>VLOOKUP($E120,'DTOC Backsheet'!$D$9:$Q$185,'DTOC Performance (Quarterly)'!P$10,0)</f>
        <v>2448</v>
      </c>
      <c r="Q120" s="103">
        <f>VLOOKUP($E120,'Population 18+ (2014)'!$D$11:$H$187,Q$10,0)</f>
        <v>196599.40100000004</v>
      </c>
      <c r="R120" s="104">
        <f t="shared" si="31"/>
        <v>1245.1716472930655</v>
      </c>
      <c r="S120" s="102">
        <f>VLOOKUP($E120,'DTOC Backsheet'!$D$196:$Q$372,'DTOC Performance (Quarterly)'!S$10,0)</f>
        <v>1386</v>
      </c>
      <c r="T120" s="103">
        <f>VLOOKUP($E120,'Population 18+ (2014)'!$D$11:$H$187,T$10,0)</f>
        <v>196599.40100000004</v>
      </c>
      <c r="U120" s="104">
        <f t="shared" si="32"/>
        <v>704.98688854092677</v>
      </c>
      <c r="V120" s="102">
        <f>VLOOKUP($E120,'DTOC Backsheet'!$D$196:$Q$372,'DTOC Performance (Quarterly)'!V$10,0)</f>
        <v>2137</v>
      </c>
      <c r="W120" s="103">
        <f>VLOOKUP($E120,'Population 18+ (2014)'!$D$11:$H$187,W$10,0)</f>
        <v>196599.40100000004</v>
      </c>
      <c r="X120" s="104">
        <f t="shared" si="33"/>
        <v>1086.981948637778</v>
      </c>
      <c r="Y120" s="102">
        <f>VLOOKUP($E120,'DTOC Backsheet'!$D$196:$Q$372,'DTOC Performance (Quarterly)'!Y$10,0)</f>
        <v>1506.0000000000002</v>
      </c>
      <c r="Z120" s="103">
        <f>VLOOKUP($E120,'Population 18+ (2014)'!$D$11:$H$187,Z$10,0)</f>
        <v>196599.40100000004</v>
      </c>
      <c r="AA120" s="104">
        <f t="shared" si="34"/>
        <v>766.02471438862619</v>
      </c>
      <c r="AB120" s="102">
        <f>VLOOKUP($E120,'DTOC Backsheet'!$D$196:$Q$372,'DTOC Performance (Quarterly)'!AB$10,0)</f>
        <v>1718.9999999999998</v>
      </c>
      <c r="AC120" s="103">
        <f>VLOOKUP($E120,'Population 18+ (2014)'!$D$11:$H$187,AC$10,0)</f>
        <v>199087.98200000002</v>
      </c>
      <c r="AD120" s="104">
        <f t="shared" si="35"/>
        <v>863.4373520346395</v>
      </c>
      <c r="AE120" s="102">
        <f>VLOOKUP($E120,'DTOC Backsheet'!$D$9:$Q$185,'DTOC Performance (Quarterly)'!AE$10,0)</f>
        <v>3269</v>
      </c>
      <c r="AF120" s="103">
        <f>VLOOKUP($E120,'Population 18+ (2014)'!$D$11:$H$187,AF$10,0)</f>
        <v>196599.40100000004</v>
      </c>
      <c r="AG120" s="104">
        <f t="shared" si="36"/>
        <v>1662.7721058010748</v>
      </c>
      <c r="AH120" s="102">
        <f>VLOOKUP($E120,'DTOC Backsheet'!$D$9:$Q$185,'DTOC Performance (Quarterly)'!AH$10,0)</f>
        <v>3456</v>
      </c>
      <c r="AI120" s="103">
        <f>VLOOKUP($E120,'Population 18+ (2014)'!$D$11:$H$187,AI$10,0)</f>
        <v>196599.40100000004</v>
      </c>
      <c r="AJ120" s="104">
        <f t="shared" si="37"/>
        <v>1757.8893844137394</v>
      </c>
      <c r="AK120" s="102">
        <f>VLOOKUP($E120,'DTOC Backsheet'!$D$9:$Q$185,'DTOC Performance (Quarterly)'!AK$10,0)</f>
        <v>3183</v>
      </c>
      <c r="AL120" s="103">
        <f>VLOOKUP($E120,'Population 18+ (2014)'!$D$11:$H$187,AL$10,0)</f>
        <v>196599.40100000004</v>
      </c>
      <c r="AM120" s="104">
        <f t="shared" si="38"/>
        <v>1619.0283306102237</v>
      </c>
      <c r="AN120" s="102">
        <f>VLOOKUP($E120,'DTOC Backsheet'!$D$9:$Q$185,'DTOC Performance (Quarterly)'!AN$10,0)</f>
        <v>2682</v>
      </c>
      <c r="AO120" s="103">
        <f>VLOOKUP($E120,'Population 18+ (2014)'!$D$11:$H$187,AO$10,0)</f>
        <v>199087.98200000002</v>
      </c>
      <c r="AP120" s="104">
        <f t="shared" si="39"/>
        <v>1347.1430937503799</v>
      </c>
      <c r="AQ120" s="84">
        <f t="shared" si="40"/>
        <v>-957.16019750485179</v>
      </c>
      <c r="AR120" s="85">
        <f t="shared" si="41"/>
        <v>-1.3564966609138154</v>
      </c>
      <c r="AS120" s="105">
        <f t="shared" si="42"/>
        <v>-957.78521726014799</v>
      </c>
      <c r="AT120" s="85">
        <f t="shared" si="43"/>
        <v>-1.3585858585858586</v>
      </c>
      <c r="AU120" s="84">
        <f t="shared" si="44"/>
        <v>-588.91362983679733</v>
      </c>
      <c r="AV120" s="85">
        <f t="shared" si="45"/>
        <v>-0.50378600884663172</v>
      </c>
      <c r="AW120" s="105">
        <f t="shared" si="46"/>
        <v>-670.9074357759614</v>
      </c>
      <c r="AX120" s="85">
        <f t="shared" si="47"/>
        <v>-0.61722040243331788</v>
      </c>
      <c r="AY120" s="84">
        <f t="shared" si="48"/>
        <v>-188.21850049312002</v>
      </c>
      <c r="AZ120" s="85">
        <f t="shared" si="49"/>
        <v>-0.13154683210256907</v>
      </c>
      <c r="BA120" s="105">
        <f t="shared" si="50"/>
        <v>-853.00361622159755</v>
      </c>
      <c r="BB120" s="85">
        <f t="shared" si="51"/>
        <v>-1.1135458167330676</v>
      </c>
      <c r="BC120" s="84">
        <f t="shared" si="52"/>
        <v>-101.97144645731441</v>
      </c>
      <c r="BD120" s="85">
        <f t="shared" si="53"/>
        <v>-8.1893485672432972E-2</v>
      </c>
      <c r="BE120" s="105">
        <f t="shared" si="54"/>
        <v>-483.70574171574037</v>
      </c>
      <c r="BF120" s="85">
        <f t="shared" si="55"/>
        <v>-0.5602094240837695</v>
      </c>
    </row>
    <row r="121" spans="2:58" s="40" customFormat="1" ht="16.5" customHeight="1">
      <c r="B121" s="63" t="s">
        <v>20</v>
      </c>
      <c r="C121" s="64" t="s">
        <v>28</v>
      </c>
      <c r="D121" s="66" t="s">
        <v>50</v>
      </c>
      <c r="E121" s="78" t="s">
        <v>231</v>
      </c>
      <c r="F121" s="79" t="s">
        <v>232</v>
      </c>
      <c r="G121" s="102">
        <f>VLOOKUP($E121,'DTOC Backsheet'!$D$9:$Q$185,'DTOC Performance (Quarterly)'!G$10,0)</f>
        <v>2080</v>
      </c>
      <c r="H121" s="103">
        <f>VLOOKUP($E121,'Population 18+ (2014)'!$D$11:$H$187,H$10,0)</f>
        <v>233572</v>
      </c>
      <c r="I121" s="104">
        <f t="shared" si="28"/>
        <v>890.51769903926834</v>
      </c>
      <c r="J121" s="102">
        <f>VLOOKUP($E121,'DTOC Backsheet'!$D$9:$Q$185,'DTOC Performance (Quarterly)'!J$10,0)</f>
        <v>2124</v>
      </c>
      <c r="K121" s="103">
        <f>VLOOKUP($E121,'Population 18+ (2014)'!$D$11:$H$187,K$10,0)</f>
        <v>233572</v>
      </c>
      <c r="L121" s="104">
        <f t="shared" si="29"/>
        <v>909.35557344202221</v>
      </c>
      <c r="M121" s="102">
        <f>VLOOKUP($E121,'DTOC Backsheet'!$D$9:$Q$185,'DTOC Performance (Quarterly)'!M$10,0)</f>
        <v>1981</v>
      </c>
      <c r="N121" s="103">
        <f>VLOOKUP($E121,'Population 18+ (2014)'!$D$11:$H$187,N$10,0)</f>
        <v>233572</v>
      </c>
      <c r="O121" s="104">
        <f t="shared" si="30"/>
        <v>848.13248163307253</v>
      </c>
      <c r="P121" s="102">
        <f>VLOOKUP($E121,'DTOC Backsheet'!$D$9:$Q$185,'DTOC Performance (Quarterly)'!P$10,0)</f>
        <v>1660</v>
      </c>
      <c r="Q121" s="103">
        <f>VLOOKUP($E121,'Population 18+ (2014)'!$D$11:$H$187,Q$10,0)</f>
        <v>236380.41599999994</v>
      </c>
      <c r="R121" s="104">
        <f t="shared" si="31"/>
        <v>702.25783848354024</v>
      </c>
      <c r="S121" s="102">
        <f>VLOOKUP($E121,'DTOC Backsheet'!$D$196:$Q$372,'DTOC Performance (Quarterly)'!S$10,0)</f>
        <v>1470.98</v>
      </c>
      <c r="T121" s="103">
        <f>VLOOKUP($E121,'Population 18+ (2014)'!$D$11:$H$187,T$10,0)</f>
        <v>236380.41599999994</v>
      </c>
      <c r="U121" s="104">
        <f t="shared" si="32"/>
        <v>622.29351521236026</v>
      </c>
      <c r="V121" s="102">
        <f>VLOOKUP($E121,'DTOC Backsheet'!$D$196:$Q$372,'DTOC Performance (Quarterly)'!V$10,0)</f>
        <v>2089.36</v>
      </c>
      <c r="W121" s="103">
        <f>VLOOKUP($E121,'Population 18+ (2014)'!$D$11:$H$187,W$10,0)</f>
        <v>236380.41599999994</v>
      </c>
      <c r="X121" s="104">
        <f t="shared" si="33"/>
        <v>883.89725145419857</v>
      </c>
      <c r="Y121" s="102">
        <f>VLOOKUP($E121,'DTOC Backsheet'!$D$196:$Q$372,'DTOC Performance (Quarterly)'!Y$10,0)</f>
        <v>1306.3399999999999</v>
      </c>
      <c r="Z121" s="103">
        <f>VLOOKUP($E121,'Population 18+ (2014)'!$D$11:$H$187,Z$10,0)</f>
        <v>236380.41599999994</v>
      </c>
      <c r="AA121" s="104">
        <f t="shared" si="34"/>
        <v>552.64307513529388</v>
      </c>
      <c r="AB121" s="102">
        <f>VLOOKUP($E121,'DTOC Backsheet'!$D$196:$Q$372,'DTOC Performance (Quarterly)'!AB$10,0)</f>
        <v>2144.2399999999998</v>
      </c>
      <c r="AC121" s="103">
        <f>VLOOKUP($E121,'Population 18+ (2014)'!$D$11:$H$187,AC$10,0)</f>
        <v>238217.85600000015</v>
      </c>
      <c r="AD121" s="104">
        <f t="shared" si="35"/>
        <v>900.11724393993313</v>
      </c>
      <c r="AE121" s="102">
        <f>VLOOKUP($E121,'DTOC Backsheet'!$D$9:$Q$185,'DTOC Performance (Quarterly)'!AE$10,0)</f>
        <v>1209</v>
      </c>
      <c r="AF121" s="103">
        <f>VLOOKUP($E121,'Population 18+ (2014)'!$D$11:$H$187,AF$10,0)</f>
        <v>236380.41599999994</v>
      </c>
      <c r="AG121" s="104">
        <f t="shared" si="36"/>
        <v>511.46369079915672</v>
      </c>
      <c r="AH121" s="102">
        <f>VLOOKUP($E121,'DTOC Backsheet'!$D$9:$Q$185,'DTOC Performance (Quarterly)'!AH$10,0)</f>
        <v>1460</v>
      </c>
      <c r="AI121" s="103">
        <f>VLOOKUP($E121,'Population 18+ (2014)'!$D$11:$H$187,AI$10,0)</f>
        <v>236380.41599999994</v>
      </c>
      <c r="AJ121" s="104">
        <f t="shared" si="37"/>
        <v>617.6484603529932</v>
      </c>
      <c r="AK121" s="102">
        <f>VLOOKUP($E121,'DTOC Backsheet'!$D$9:$Q$185,'DTOC Performance (Quarterly)'!AK$10,0)</f>
        <v>1576</v>
      </c>
      <c r="AL121" s="103">
        <f>VLOOKUP($E121,'Population 18+ (2014)'!$D$11:$H$187,AL$10,0)</f>
        <v>236380.41599999994</v>
      </c>
      <c r="AM121" s="104">
        <f t="shared" si="38"/>
        <v>666.72189966871042</v>
      </c>
      <c r="AN121" s="102">
        <f>VLOOKUP($E121,'DTOC Backsheet'!$D$9:$Q$185,'DTOC Performance (Quarterly)'!AN$10,0)</f>
        <v>1451</v>
      </c>
      <c r="AO121" s="103">
        <f>VLOOKUP($E121,'Population 18+ (2014)'!$D$11:$H$187,AO$10,0)</f>
        <v>238217.85600000015</v>
      </c>
      <c r="AP121" s="104">
        <f t="shared" si="39"/>
        <v>609.10631317242621</v>
      </c>
      <c r="AQ121" s="84">
        <f t="shared" si="40"/>
        <v>379.05400824011161</v>
      </c>
      <c r="AR121" s="85">
        <f t="shared" si="41"/>
        <v>0.42565578275317001</v>
      </c>
      <c r="AS121" s="105">
        <f t="shared" si="42"/>
        <v>110.82982441320354</v>
      </c>
      <c r="AT121" s="85">
        <f t="shared" si="43"/>
        <v>0.17809895443853757</v>
      </c>
      <c r="AU121" s="84">
        <f t="shared" si="44"/>
        <v>291.70711308902901</v>
      </c>
      <c r="AV121" s="85">
        <f t="shared" si="45"/>
        <v>0.32078443417340247</v>
      </c>
      <c r="AW121" s="105">
        <f t="shared" si="46"/>
        <v>266.24879110120537</v>
      </c>
      <c r="AX121" s="85">
        <f t="shared" si="47"/>
        <v>0.30122142665696677</v>
      </c>
      <c r="AY121" s="84">
        <f t="shared" si="48"/>
        <v>181.41058196436211</v>
      </c>
      <c r="AZ121" s="85">
        <f t="shared" si="49"/>
        <v>0.21389415674194842</v>
      </c>
      <c r="BA121" s="105">
        <f t="shared" si="50"/>
        <v>-114.07882453341654</v>
      </c>
      <c r="BB121" s="85">
        <f t="shared" si="51"/>
        <v>-0.20642405499334018</v>
      </c>
      <c r="BC121" s="84">
        <f t="shared" si="52"/>
        <v>93.151525311114028</v>
      </c>
      <c r="BD121" s="85">
        <f t="shared" si="53"/>
        <v>0.13264576086792565</v>
      </c>
      <c r="BE121" s="105">
        <f t="shared" si="54"/>
        <v>291.01093076750692</v>
      </c>
      <c r="BF121" s="85">
        <f t="shared" si="55"/>
        <v>0.32330336156400391</v>
      </c>
    </row>
    <row r="122" spans="2:58" s="40" customFormat="1" ht="16.5" customHeight="1">
      <c r="B122" s="63" t="s">
        <v>24</v>
      </c>
      <c r="C122" s="64" t="s">
        <v>40</v>
      </c>
      <c r="D122" s="66" t="s">
        <v>70</v>
      </c>
      <c r="E122" s="78" t="s">
        <v>233</v>
      </c>
      <c r="F122" s="79" t="s">
        <v>234</v>
      </c>
      <c r="G122" s="102">
        <f>VLOOKUP($E122,'DTOC Backsheet'!$D$9:$Q$185,'DTOC Performance (Quarterly)'!G$10,0)</f>
        <v>543</v>
      </c>
      <c r="H122" s="103">
        <f>VLOOKUP($E122,'Population 18+ (2014)'!$D$11:$H$187,H$10,0)</f>
        <v>241785</v>
      </c>
      <c r="I122" s="104">
        <f t="shared" si="28"/>
        <v>224.57968856628824</v>
      </c>
      <c r="J122" s="102">
        <f>VLOOKUP($E122,'DTOC Backsheet'!$D$9:$Q$185,'DTOC Performance (Quarterly)'!J$10,0)</f>
        <v>2145</v>
      </c>
      <c r="K122" s="103">
        <f>VLOOKUP($E122,'Population 18+ (2014)'!$D$11:$H$187,K$10,0)</f>
        <v>241785</v>
      </c>
      <c r="L122" s="104">
        <f t="shared" si="29"/>
        <v>887.15180842484017</v>
      </c>
      <c r="M122" s="102">
        <f>VLOOKUP($E122,'DTOC Backsheet'!$D$9:$Q$185,'DTOC Performance (Quarterly)'!M$10,0)</f>
        <v>1965</v>
      </c>
      <c r="N122" s="103">
        <f>VLOOKUP($E122,'Population 18+ (2014)'!$D$11:$H$187,N$10,0)</f>
        <v>241785</v>
      </c>
      <c r="O122" s="104">
        <f t="shared" si="30"/>
        <v>812.70550282275565</v>
      </c>
      <c r="P122" s="102">
        <f>VLOOKUP($E122,'DTOC Backsheet'!$D$9:$Q$185,'DTOC Performance (Quarterly)'!P$10,0)</f>
        <v>1173</v>
      </c>
      <c r="Q122" s="103">
        <f>VLOOKUP($E122,'Population 18+ (2014)'!$D$11:$H$187,Q$10,0)</f>
        <v>250005.21800000005</v>
      </c>
      <c r="R122" s="104">
        <f t="shared" si="31"/>
        <v>469.19020706199808</v>
      </c>
      <c r="S122" s="102">
        <f>VLOOKUP($E122,'DTOC Backsheet'!$D$196:$Q$372,'DTOC Performance (Quarterly)'!S$10,0)</f>
        <v>720</v>
      </c>
      <c r="T122" s="103">
        <f>VLOOKUP($E122,'Population 18+ (2014)'!$D$11:$H$187,T$10,0)</f>
        <v>250005.21800000005</v>
      </c>
      <c r="U122" s="104">
        <f t="shared" si="32"/>
        <v>287.99398898946174</v>
      </c>
      <c r="V122" s="102">
        <f>VLOOKUP($E122,'DTOC Backsheet'!$D$196:$Q$372,'DTOC Performance (Quarterly)'!V$10,0)</f>
        <v>820</v>
      </c>
      <c r="W122" s="103">
        <f>VLOOKUP($E122,'Population 18+ (2014)'!$D$11:$H$187,W$10,0)</f>
        <v>250005.21800000005</v>
      </c>
      <c r="X122" s="104">
        <f t="shared" si="33"/>
        <v>327.99315412688696</v>
      </c>
      <c r="Y122" s="102">
        <f>VLOOKUP($E122,'DTOC Backsheet'!$D$196:$Q$372,'DTOC Performance (Quarterly)'!Y$10,0)</f>
        <v>760</v>
      </c>
      <c r="Z122" s="103">
        <f>VLOOKUP($E122,'Population 18+ (2014)'!$D$11:$H$187,Z$10,0)</f>
        <v>250005.21800000005</v>
      </c>
      <c r="AA122" s="104">
        <f t="shared" si="34"/>
        <v>303.99365504443188</v>
      </c>
      <c r="AB122" s="102">
        <f>VLOOKUP($E122,'DTOC Backsheet'!$D$196:$Q$372,'DTOC Performance (Quarterly)'!AB$10,0)</f>
        <v>1276.5</v>
      </c>
      <c r="AC122" s="103">
        <f>VLOOKUP($E122,'Population 18+ (2014)'!$D$11:$H$187,AC$10,0)</f>
        <v>256139.62399999987</v>
      </c>
      <c r="AD122" s="104">
        <f t="shared" si="35"/>
        <v>498.36100329404746</v>
      </c>
      <c r="AE122" s="102">
        <f>VLOOKUP($E122,'DTOC Backsheet'!$D$9:$Q$185,'DTOC Performance (Quarterly)'!AE$10,0)</f>
        <v>964</v>
      </c>
      <c r="AF122" s="103">
        <f>VLOOKUP($E122,'Population 18+ (2014)'!$D$11:$H$187,AF$10,0)</f>
        <v>250005.21800000005</v>
      </c>
      <c r="AG122" s="104">
        <f t="shared" si="36"/>
        <v>385.59195192477932</v>
      </c>
      <c r="AH122" s="102">
        <f>VLOOKUP($E122,'DTOC Backsheet'!$D$9:$Q$185,'DTOC Performance (Quarterly)'!AH$10,0)</f>
        <v>948</v>
      </c>
      <c r="AI122" s="103">
        <f>VLOOKUP($E122,'Population 18+ (2014)'!$D$11:$H$187,AI$10,0)</f>
        <v>250005.21800000005</v>
      </c>
      <c r="AJ122" s="104">
        <f t="shared" si="37"/>
        <v>379.19208550279131</v>
      </c>
      <c r="AK122" s="102">
        <f>VLOOKUP($E122,'DTOC Backsheet'!$D$9:$Q$185,'DTOC Performance (Quarterly)'!AK$10,0)</f>
        <v>789</v>
      </c>
      <c r="AL122" s="103">
        <f>VLOOKUP($E122,'Population 18+ (2014)'!$D$11:$H$187,AL$10,0)</f>
        <v>250005.21800000005</v>
      </c>
      <c r="AM122" s="104">
        <f t="shared" si="38"/>
        <v>315.59341293428514</v>
      </c>
      <c r="AN122" s="102">
        <f>VLOOKUP($E122,'DTOC Backsheet'!$D$9:$Q$185,'DTOC Performance (Quarterly)'!AN$10,0)</f>
        <v>798</v>
      </c>
      <c r="AO122" s="103">
        <f>VLOOKUP($E122,'Population 18+ (2014)'!$D$11:$H$187,AO$10,0)</f>
        <v>256139.62399999987</v>
      </c>
      <c r="AP122" s="104">
        <f t="shared" si="39"/>
        <v>311.54882932130812</v>
      </c>
      <c r="AQ122" s="84">
        <f t="shared" si="40"/>
        <v>-161.01226335849108</v>
      </c>
      <c r="AR122" s="85">
        <f t="shared" si="41"/>
        <v>-0.71694935720318165</v>
      </c>
      <c r="AS122" s="105">
        <f t="shared" si="42"/>
        <v>-97.597962935317582</v>
      </c>
      <c r="AT122" s="85">
        <f t="shared" si="43"/>
        <v>-0.33888888888888885</v>
      </c>
      <c r="AU122" s="84">
        <f t="shared" si="44"/>
        <v>507.95972292204885</v>
      </c>
      <c r="AV122" s="85">
        <f t="shared" si="45"/>
        <v>0.57257362054409133</v>
      </c>
      <c r="AW122" s="105">
        <f t="shared" si="46"/>
        <v>-51.198931375904351</v>
      </c>
      <c r="AX122" s="85">
        <f t="shared" si="47"/>
        <v>-0.15609756097560989</v>
      </c>
      <c r="AY122" s="84">
        <f t="shared" si="48"/>
        <v>497.11208988847051</v>
      </c>
      <c r="AZ122" s="85">
        <f t="shared" si="49"/>
        <v>0.61167555548948527</v>
      </c>
      <c r="BA122" s="105">
        <f t="shared" si="50"/>
        <v>-11.599757889853265</v>
      </c>
      <c r="BB122" s="85">
        <f t="shared" si="51"/>
        <v>-3.8157894736841919E-2</v>
      </c>
      <c r="BC122" s="84">
        <f t="shared" si="52"/>
        <v>157.64137774068996</v>
      </c>
      <c r="BD122" s="85">
        <f t="shared" si="53"/>
        <v>0.33598607849856393</v>
      </c>
      <c r="BE122" s="105">
        <f t="shared" si="54"/>
        <v>186.81217397273934</v>
      </c>
      <c r="BF122" s="85">
        <f t="shared" si="55"/>
        <v>0.37485311398354887</v>
      </c>
    </row>
    <row r="123" spans="2:58" s="40" customFormat="1" ht="16.5" customHeight="1">
      <c r="B123" s="63" t="s">
        <v>22</v>
      </c>
      <c r="C123" s="64" t="s">
        <v>38</v>
      </c>
      <c r="D123" s="66" t="s">
        <v>60</v>
      </c>
      <c r="E123" s="78" t="s">
        <v>235</v>
      </c>
      <c r="F123" s="79" t="s">
        <v>236</v>
      </c>
      <c r="G123" s="102">
        <f>VLOOKUP($E123,'DTOC Backsheet'!$D$9:$Q$185,'DTOC Performance (Quarterly)'!G$10,0)</f>
        <v>5476</v>
      </c>
      <c r="H123" s="103">
        <f>VLOOKUP($E123,'Population 18+ (2014)'!$D$11:$H$187,H$10,0)</f>
        <v>710629</v>
      </c>
      <c r="I123" s="104">
        <f t="shared" si="28"/>
        <v>770.58493250345828</v>
      </c>
      <c r="J123" s="102">
        <f>VLOOKUP($E123,'DTOC Backsheet'!$D$9:$Q$185,'DTOC Performance (Quarterly)'!J$10,0)</f>
        <v>7246</v>
      </c>
      <c r="K123" s="103">
        <f>VLOOKUP($E123,'Population 18+ (2014)'!$D$11:$H$187,K$10,0)</f>
        <v>710629</v>
      </c>
      <c r="L123" s="104">
        <f t="shared" si="29"/>
        <v>1019.6600476479289</v>
      </c>
      <c r="M123" s="102">
        <f>VLOOKUP($E123,'DTOC Backsheet'!$D$9:$Q$185,'DTOC Performance (Quarterly)'!M$10,0)</f>
        <v>7481</v>
      </c>
      <c r="N123" s="103">
        <f>VLOOKUP($E123,'Population 18+ (2014)'!$D$11:$H$187,N$10,0)</f>
        <v>710629</v>
      </c>
      <c r="O123" s="104">
        <f t="shared" si="30"/>
        <v>1052.7293425964886</v>
      </c>
      <c r="P123" s="102">
        <f>VLOOKUP($E123,'DTOC Backsheet'!$D$9:$Q$185,'DTOC Performance (Quarterly)'!P$10,0)</f>
        <v>6199</v>
      </c>
      <c r="Q123" s="103">
        <f>VLOOKUP($E123,'Population 18+ (2014)'!$D$11:$H$187,Q$10,0)</f>
        <v>716275.77100000007</v>
      </c>
      <c r="R123" s="104">
        <f t="shared" si="31"/>
        <v>865.4487909517743</v>
      </c>
      <c r="S123" s="102">
        <f>VLOOKUP($E123,'DTOC Backsheet'!$D$196:$Q$372,'DTOC Performance (Quarterly)'!S$10,0)</f>
        <v>7097</v>
      </c>
      <c r="T123" s="103">
        <f>VLOOKUP($E123,'Population 18+ (2014)'!$D$11:$H$187,T$10,0)</f>
        <v>716275.77100000007</v>
      </c>
      <c r="U123" s="104">
        <f t="shared" si="32"/>
        <v>990.81949820692716</v>
      </c>
      <c r="V123" s="102">
        <f>VLOOKUP($E123,'DTOC Backsheet'!$D$196:$Q$372,'DTOC Performance (Quarterly)'!V$10,0)</f>
        <v>7097</v>
      </c>
      <c r="W123" s="103">
        <f>VLOOKUP($E123,'Population 18+ (2014)'!$D$11:$H$187,W$10,0)</f>
        <v>716275.77100000007</v>
      </c>
      <c r="X123" s="104">
        <f t="shared" si="33"/>
        <v>990.81949820692716</v>
      </c>
      <c r="Y123" s="102">
        <f>VLOOKUP($E123,'DTOC Backsheet'!$D$196:$Q$372,'DTOC Performance (Quarterly)'!Y$10,0)</f>
        <v>7097</v>
      </c>
      <c r="Z123" s="103">
        <f>VLOOKUP($E123,'Population 18+ (2014)'!$D$11:$H$187,Z$10,0)</f>
        <v>716275.77100000007</v>
      </c>
      <c r="AA123" s="104">
        <f t="shared" si="34"/>
        <v>990.81949820692716</v>
      </c>
      <c r="AB123" s="102">
        <f>VLOOKUP($E123,'DTOC Backsheet'!$D$196:$Q$372,'DTOC Performance (Quarterly)'!AB$10,0)</f>
        <v>7097</v>
      </c>
      <c r="AC123" s="103">
        <f>VLOOKUP($E123,'Population 18+ (2014)'!$D$11:$H$187,AC$10,0)</f>
        <v>721584.83200000005</v>
      </c>
      <c r="AD123" s="104">
        <f t="shared" si="35"/>
        <v>983.52954292697768</v>
      </c>
      <c r="AE123" s="102">
        <f>VLOOKUP($E123,'DTOC Backsheet'!$D$9:$Q$185,'DTOC Performance (Quarterly)'!AE$10,0)</f>
        <v>4135</v>
      </c>
      <c r="AF123" s="103">
        <f>VLOOKUP($E123,'Population 18+ (2014)'!$D$11:$H$187,AF$10,0)</f>
        <v>716275.77100000007</v>
      </c>
      <c r="AG123" s="104">
        <f t="shared" si="36"/>
        <v>577.29161971053179</v>
      </c>
      <c r="AH123" s="102">
        <f>VLOOKUP($E123,'DTOC Backsheet'!$D$9:$Q$185,'DTOC Performance (Quarterly)'!AH$10,0)</f>
        <v>6274</v>
      </c>
      <c r="AI123" s="103">
        <f>VLOOKUP($E123,'Population 18+ (2014)'!$D$11:$H$187,AI$10,0)</f>
        <v>716275.77100000007</v>
      </c>
      <c r="AJ123" s="104">
        <f t="shared" si="37"/>
        <v>875.9196183951334</v>
      </c>
      <c r="AK123" s="102">
        <f>VLOOKUP($E123,'DTOC Backsheet'!$D$9:$Q$185,'DTOC Performance (Quarterly)'!AK$10,0)</f>
        <v>9470</v>
      </c>
      <c r="AL123" s="103">
        <f>VLOOKUP($E123,'Population 18+ (2014)'!$D$11:$H$187,AL$10,0)</f>
        <v>716275.77100000007</v>
      </c>
      <c r="AM123" s="104">
        <f t="shared" si="38"/>
        <v>1322.1164785148094</v>
      </c>
      <c r="AN123" s="102">
        <f>VLOOKUP($E123,'DTOC Backsheet'!$D$9:$Q$185,'DTOC Performance (Quarterly)'!AN$10,0)</f>
        <v>8005</v>
      </c>
      <c r="AO123" s="103">
        <f>VLOOKUP($E123,'Population 18+ (2014)'!$D$11:$H$187,AO$10,0)</f>
        <v>721584.83200000005</v>
      </c>
      <c r="AP123" s="104">
        <f t="shared" si="39"/>
        <v>1109.3636735424061</v>
      </c>
      <c r="AQ123" s="84">
        <f t="shared" si="40"/>
        <v>193.29331279292649</v>
      </c>
      <c r="AR123" s="85">
        <f t="shared" si="41"/>
        <v>0.25083972530446408</v>
      </c>
      <c r="AS123" s="105">
        <f t="shared" si="42"/>
        <v>413.52787849639537</v>
      </c>
      <c r="AT123" s="85">
        <f t="shared" si="43"/>
        <v>0.41735944765393823</v>
      </c>
      <c r="AU123" s="84">
        <f t="shared" si="44"/>
        <v>143.74042925279548</v>
      </c>
      <c r="AV123" s="85">
        <f t="shared" si="45"/>
        <v>0.14096897253586088</v>
      </c>
      <c r="AW123" s="105">
        <f t="shared" si="46"/>
        <v>114.89987981179377</v>
      </c>
      <c r="AX123" s="85">
        <f t="shared" si="47"/>
        <v>0.11596449203888957</v>
      </c>
      <c r="AY123" s="84">
        <f t="shared" si="48"/>
        <v>-269.38713591832084</v>
      </c>
      <c r="AZ123" s="85">
        <f t="shared" si="49"/>
        <v>-0.25589401284654512</v>
      </c>
      <c r="BA123" s="105">
        <f t="shared" si="50"/>
        <v>-331.29698030788222</v>
      </c>
      <c r="BB123" s="85">
        <f t="shared" si="51"/>
        <v>-0.33436663378892517</v>
      </c>
      <c r="BC123" s="84">
        <f t="shared" si="52"/>
        <v>-243.91488259063181</v>
      </c>
      <c r="BD123" s="85">
        <f t="shared" si="53"/>
        <v>-0.28183629712208308</v>
      </c>
      <c r="BE123" s="105">
        <f t="shared" si="54"/>
        <v>-125.83413061542842</v>
      </c>
      <c r="BF123" s="85">
        <f t="shared" si="55"/>
        <v>-0.1279413836832464</v>
      </c>
    </row>
    <row r="124" spans="2:58" s="40" customFormat="1" ht="16.5" customHeight="1">
      <c r="B124" s="63" t="s">
        <v>20</v>
      </c>
      <c r="C124" s="64" t="s">
        <v>32</v>
      </c>
      <c r="D124" s="66" t="s">
        <v>46</v>
      </c>
      <c r="E124" s="78" t="s">
        <v>237</v>
      </c>
      <c r="F124" s="79" t="s">
        <v>238</v>
      </c>
      <c r="G124" s="102">
        <f>VLOOKUP($E124,'DTOC Backsheet'!$D$9:$Q$185,'DTOC Performance (Quarterly)'!G$10,0)</f>
        <v>714</v>
      </c>
      <c r="H124" s="103">
        <f>VLOOKUP($E124,'Population 18+ (2014)'!$D$11:$H$187,H$10,0)</f>
        <v>125495</v>
      </c>
      <c r="I124" s="104">
        <f t="shared" si="28"/>
        <v>568.94696999880478</v>
      </c>
      <c r="J124" s="102">
        <f>VLOOKUP($E124,'DTOC Backsheet'!$D$9:$Q$185,'DTOC Performance (Quarterly)'!J$10,0)</f>
        <v>877</v>
      </c>
      <c r="K124" s="103">
        <f>VLOOKUP($E124,'Population 18+ (2014)'!$D$11:$H$187,K$10,0)</f>
        <v>125495</v>
      </c>
      <c r="L124" s="104">
        <f t="shared" si="29"/>
        <v>698.83262281365796</v>
      </c>
      <c r="M124" s="102">
        <f>VLOOKUP($E124,'DTOC Backsheet'!$D$9:$Q$185,'DTOC Performance (Quarterly)'!M$10,0)</f>
        <v>865</v>
      </c>
      <c r="N124" s="103">
        <f>VLOOKUP($E124,'Population 18+ (2014)'!$D$11:$H$187,N$10,0)</f>
        <v>125495</v>
      </c>
      <c r="O124" s="104">
        <f t="shared" si="30"/>
        <v>689.27048886409818</v>
      </c>
      <c r="P124" s="102">
        <f>VLOOKUP($E124,'DTOC Backsheet'!$D$9:$Q$185,'DTOC Performance (Quarterly)'!P$10,0)</f>
        <v>1091</v>
      </c>
      <c r="Q124" s="103">
        <f>VLOOKUP($E124,'Population 18+ (2014)'!$D$11:$H$187,Q$10,0)</f>
        <v>125715.60199999996</v>
      </c>
      <c r="R124" s="104">
        <f t="shared" si="31"/>
        <v>867.83182249725883</v>
      </c>
      <c r="S124" s="102">
        <f>VLOOKUP($E124,'DTOC Backsheet'!$D$196:$Q$372,'DTOC Performance (Quarterly)'!S$10,0)</f>
        <v>915</v>
      </c>
      <c r="T124" s="103">
        <f>VLOOKUP($E124,'Population 18+ (2014)'!$D$11:$H$187,T$10,0)</f>
        <v>125715.60199999996</v>
      </c>
      <c r="U124" s="104">
        <f t="shared" si="32"/>
        <v>727.83328834554709</v>
      </c>
      <c r="V124" s="102">
        <f>VLOOKUP($E124,'DTOC Backsheet'!$D$196:$Q$372,'DTOC Performance (Quarterly)'!V$10,0)</f>
        <v>911</v>
      </c>
      <c r="W124" s="103">
        <f>VLOOKUP($E124,'Population 18+ (2014)'!$D$11:$H$187,W$10,0)</f>
        <v>125715.60199999996</v>
      </c>
      <c r="X124" s="104">
        <f t="shared" si="33"/>
        <v>724.6515034784627</v>
      </c>
      <c r="Y124" s="102">
        <f>VLOOKUP($E124,'DTOC Backsheet'!$D$196:$Q$372,'DTOC Performance (Quarterly)'!Y$10,0)</f>
        <v>907</v>
      </c>
      <c r="Z124" s="103">
        <f>VLOOKUP($E124,'Population 18+ (2014)'!$D$11:$H$187,Z$10,0)</f>
        <v>125715.60199999996</v>
      </c>
      <c r="AA124" s="104">
        <f t="shared" si="34"/>
        <v>721.46971861137831</v>
      </c>
      <c r="AB124" s="102">
        <f>VLOOKUP($E124,'DTOC Backsheet'!$D$196:$Q$372,'DTOC Performance (Quarterly)'!AB$10,0)</f>
        <v>904</v>
      </c>
      <c r="AC124" s="103">
        <f>VLOOKUP($E124,'Population 18+ (2014)'!$D$11:$H$187,AC$10,0)</f>
        <v>125846.61200000002</v>
      </c>
      <c r="AD124" s="104">
        <f t="shared" si="35"/>
        <v>718.33479315279442</v>
      </c>
      <c r="AE124" s="102">
        <f>VLOOKUP($E124,'DTOC Backsheet'!$D$9:$Q$185,'DTOC Performance (Quarterly)'!AE$10,0)</f>
        <v>982</v>
      </c>
      <c r="AF124" s="103">
        <f>VLOOKUP($E124,'Population 18+ (2014)'!$D$11:$H$187,AF$10,0)</f>
        <v>125715.60199999996</v>
      </c>
      <c r="AG124" s="104">
        <f t="shared" si="36"/>
        <v>781.12818486921003</v>
      </c>
      <c r="AH124" s="102">
        <f>VLOOKUP($E124,'DTOC Backsheet'!$D$9:$Q$185,'DTOC Performance (Quarterly)'!AH$10,0)</f>
        <v>742</v>
      </c>
      <c r="AI124" s="103">
        <f>VLOOKUP($E124,'Population 18+ (2014)'!$D$11:$H$187,AI$10,0)</f>
        <v>125715.60199999996</v>
      </c>
      <c r="AJ124" s="104">
        <f t="shared" si="37"/>
        <v>590.22109284414853</v>
      </c>
      <c r="AK124" s="102">
        <f>VLOOKUP($E124,'DTOC Backsheet'!$D$9:$Q$185,'DTOC Performance (Quarterly)'!AK$10,0)</f>
        <v>846</v>
      </c>
      <c r="AL124" s="103">
        <f>VLOOKUP($E124,'Population 18+ (2014)'!$D$11:$H$187,AL$10,0)</f>
        <v>125715.60199999996</v>
      </c>
      <c r="AM124" s="104">
        <f t="shared" si="38"/>
        <v>672.94749938834184</v>
      </c>
      <c r="AN124" s="102">
        <f>VLOOKUP($E124,'DTOC Backsheet'!$D$9:$Q$185,'DTOC Performance (Quarterly)'!AN$10,0)</f>
        <v>1068</v>
      </c>
      <c r="AO124" s="103">
        <f>VLOOKUP($E124,'Population 18+ (2014)'!$D$11:$H$187,AO$10,0)</f>
        <v>125846.61200000002</v>
      </c>
      <c r="AP124" s="104">
        <f t="shared" si="39"/>
        <v>848.65216713184122</v>
      </c>
      <c r="AQ124" s="84">
        <f t="shared" si="40"/>
        <v>-212.18121487040526</v>
      </c>
      <c r="AR124" s="85">
        <f t="shared" si="41"/>
        <v>-0.37293671652887261</v>
      </c>
      <c r="AS124" s="105">
        <f t="shared" si="42"/>
        <v>-53.294896523662942</v>
      </c>
      <c r="AT124" s="85">
        <f t="shared" si="43"/>
        <v>-7.3224043715846898E-2</v>
      </c>
      <c r="AU124" s="84">
        <f t="shared" si="44"/>
        <v>108.61152996950943</v>
      </c>
      <c r="AV124" s="85">
        <f t="shared" si="45"/>
        <v>0.15541851714394053</v>
      </c>
      <c r="AW124" s="105">
        <f t="shared" si="46"/>
        <v>134.43041063431417</v>
      </c>
      <c r="AX124" s="85">
        <f t="shared" si="47"/>
        <v>0.18551042810098795</v>
      </c>
      <c r="AY124" s="84">
        <f t="shared" si="48"/>
        <v>16.322989475756344</v>
      </c>
      <c r="AZ124" s="85">
        <f t="shared" si="49"/>
        <v>2.3681544095491818E-2</v>
      </c>
      <c r="BA124" s="105">
        <f t="shared" si="50"/>
        <v>48.522219223036473</v>
      </c>
      <c r="BB124" s="85">
        <f t="shared" si="51"/>
        <v>6.725468577728777E-2</v>
      </c>
      <c r="BC124" s="84">
        <f t="shared" si="52"/>
        <v>19.179655365417602</v>
      </c>
      <c r="BD124" s="85">
        <f t="shared" si="53"/>
        <v>2.2100659215545399E-2</v>
      </c>
      <c r="BE124" s="105">
        <f t="shared" si="54"/>
        <v>-130.31737397904681</v>
      </c>
      <c r="BF124" s="85">
        <f t="shared" si="55"/>
        <v>-0.18141592920353986</v>
      </c>
    </row>
    <row r="125" spans="2:58" s="40" customFormat="1" ht="16.5" customHeight="1">
      <c r="B125" s="63" t="s">
        <v>20</v>
      </c>
      <c r="C125" s="64" t="s">
        <v>32</v>
      </c>
      <c r="D125" s="66" t="s">
        <v>46</v>
      </c>
      <c r="E125" s="78" t="s">
        <v>239</v>
      </c>
      <c r="F125" s="79" t="s">
        <v>240</v>
      </c>
      <c r="G125" s="102">
        <f>VLOOKUP($E125,'DTOC Backsheet'!$D$9:$Q$185,'DTOC Performance (Quarterly)'!G$10,0)</f>
        <v>1108</v>
      </c>
      <c r="H125" s="103">
        <f>VLOOKUP($E125,'Population 18+ (2014)'!$D$11:$H$187,H$10,0)</f>
        <v>134027</v>
      </c>
      <c r="I125" s="104">
        <f t="shared" si="28"/>
        <v>826.69909794295188</v>
      </c>
      <c r="J125" s="102">
        <f>VLOOKUP($E125,'DTOC Backsheet'!$D$9:$Q$185,'DTOC Performance (Quarterly)'!J$10,0)</f>
        <v>950</v>
      </c>
      <c r="K125" s="103">
        <f>VLOOKUP($E125,'Population 18+ (2014)'!$D$11:$H$187,K$10,0)</f>
        <v>134027</v>
      </c>
      <c r="L125" s="104">
        <f t="shared" si="29"/>
        <v>708.8124034709424</v>
      </c>
      <c r="M125" s="102">
        <f>VLOOKUP($E125,'DTOC Backsheet'!$D$9:$Q$185,'DTOC Performance (Quarterly)'!M$10,0)</f>
        <v>794</v>
      </c>
      <c r="N125" s="103">
        <f>VLOOKUP($E125,'Population 18+ (2014)'!$D$11:$H$187,N$10,0)</f>
        <v>134027</v>
      </c>
      <c r="O125" s="104">
        <f t="shared" si="30"/>
        <v>592.41794563781923</v>
      </c>
      <c r="P125" s="102">
        <f>VLOOKUP($E125,'DTOC Backsheet'!$D$9:$Q$185,'DTOC Performance (Quarterly)'!P$10,0)</f>
        <v>640</v>
      </c>
      <c r="Q125" s="103">
        <f>VLOOKUP($E125,'Population 18+ (2014)'!$D$11:$H$187,Q$10,0)</f>
        <v>134611.88400000002</v>
      </c>
      <c r="R125" s="104">
        <f t="shared" si="31"/>
        <v>475.44093506632737</v>
      </c>
      <c r="S125" s="102">
        <f>VLOOKUP($E125,'DTOC Backsheet'!$D$196:$Q$372,'DTOC Performance (Quarterly)'!S$10,0)</f>
        <v>771</v>
      </c>
      <c r="T125" s="103">
        <f>VLOOKUP($E125,'Population 18+ (2014)'!$D$11:$H$187,T$10,0)</f>
        <v>134611.88400000002</v>
      </c>
      <c r="U125" s="104">
        <f t="shared" si="32"/>
        <v>572.75775146271621</v>
      </c>
      <c r="V125" s="102">
        <f>VLOOKUP($E125,'DTOC Backsheet'!$D$196:$Q$372,'DTOC Performance (Quarterly)'!V$10,0)</f>
        <v>747</v>
      </c>
      <c r="W125" s="103">
        <f>VLOOKUP($E125,'Population 18+ (2014)'!$D$11:$H$187,W$10,0)</f>
        <v>134611.88400000002</v>
      </c>
      <c r="X125" s="104">
        <f t="shared" si="33"/>
        <v>554.92871639772898</v>
      </c>
      <c r="Y125" s="102">
        <f>VLOOKUP($E125,'DTOC Backsheet'!$D$196:$Q$372,'DTOC Performance (Quarterly)'!Y$10,0)</f>
        <v>723</v>
      </c>
      <c r="Z125" s="103">
        <f>VLOOKUP($E125,'Population 18+ (2014)'!$D$11:$H$187,Z$10,0)</f>
        <v>134611.88400000002</v>
      </c>
      <c r="AA125" s="104">
        <f t="shared" si="34"/>
        <v>537.09968133274174</v>
      </c>
      <c r="AB125" s="102">
        <f>VLOOKUP($E125,'DTOC Backsheet'!$D$196:$Q$372,'DTOC Performance (Quarterly)'!AB$10,0)</f>
        <v>699</v>
      </c>
      <c r="AC125" s="103">
        <f>VLOOKUP($E125,'Population 18+ (2014)'!$D$11:$H$187,AC$10,0)</f>
        <v>135186.34099999999</v>
      </c>
      <c r="AD125" s="104">
        <f t="shared" si="35"/>
        <v>517.06407232369725</v>
      </c>
      <c r="AE125" s="102">
        <f>VLOOKUP($E125,'DTOC Backsheet'!$D$9:$Q$185,'DTOC Performance (Quarterly)'!AE$10,0)</f>
        <v>672</v>
      </c>
      <c r="AF125" s="103">
        <f>VLOOKUP($E125,'Population 18+ (2014)'!$D$11:$H$187,AF$10,0)</f>
        <v>134611.88400000002</v>
      </c>
      <c r="AG125" s="104">
        <f t="shared" si="36"/>
        <v>499.21298181964374</v>
      </c>
      <c r="AH125" s="102">
        <f>VLOOKUP($E125,'DTOC Backsheet'!$D$9:$Q$185,'DTOC Performance (Quarterly)'!AH$10,0)</f>
        <v>1037</v>
      </c>
      <c r="AI125" s="103">
        <f>VLOOKUP($E125,'Population 18+ (2014)'!$D$11:$H$187,AI$10,0)</f>
        <v>134611.88400000002</v>
      </c>
      <c r="AJ125" s="104">
        <f t="shared" si="37"/>
        <v>770.36289009965856</v>
      </c>
      <c r="AK125" s="102">
        <f>VLOOKUP($E125,'DTOC Backsheet'!$D$9:$Q$185,'DTOC Performance (Quarterly)'!AK$10,0)</f>
        <v>876</v>
      </c>
      <c r="AL125" s="103">
        <f>VLOOKUP($E125,'Population 18+ (2014)'!$D$11:$H$187,AL$10,0)</f>
        <v>134611.88400000002</v>
      </c>
      <c r="AM125" s="104">
        <f t="shared" si="38"/>
        <v>650.75977987203555</v>
      </c>
      <c r="AN125" s="102">
        <f>VLOOKUP($E125,'DTOC Backsheet'!$D$9:$Q$185,'DTOC Performance (Quarterly)'!AN$10,0)</f>
        <v>884</v>
      </c>
      <c r="AO125" s="103">
        <f>VLOOKUP($E125,'Population 18+ (2014)'!$D$11:$H$187,AO$10,0)</f>
        <v>135186.34099999999</v>
      </c>
      <c r="AP125" s="104">
        <f t="shared" si="39"/>
        <v>653.91221735929673</v>
      </c>
      <c r="AQ125" s="84">
        <f t="shared" si="40"/>
        <v>327.48611612330814</v>
      </c>
      <c r="AR125" s="85">
        <f t="shared" si="41"/>
        <v>0.39613701882363372</v>
      </c>
      <c r="AS125" s="105">
        <f t="shared" si="42"/>
        <v>73.54476964307247</v>
      </c>
      <c r="AT125" s="85">
        <f t="shared" si="43"/>
        <v>0.12840466926070032</v>
      </c>
      <c r="AU125" s="84">
        <f t="shared" si="44"/>
        <v>-61.550486628716158</v>
      </c>
      <c r="AV125" s="85">
        <f t="shared" si="45"/>
        <v>-8.6836074435652014E-2</v>
      </c>
      <c r="AW125" s="105">
        <f t="shared" si="46"/>
        <v>-215.43417370192958</v>
      </c>
      <c r="AX125" s="85">
        <f t="shared" si="47"/>
        <v>-0.38821954484605087</v>
      </c>
      <c r="AY125" s="84">
        <f t="shared" si="48"/>
        <v>-58.341834234216321</v>
      </c>
      <c r="AZ125" s="85">
        <f t="shared" si="49"/>
        <v>-9.8480869230595861E-2</v>
      </c>
      <c r="BA125" s="105">
        <f t="shared" si="50"/>
        <v>-113.66009853929381</v>
      </c>
      <c r="BB125" s="85">
        <f t="shared" si="51"/>
        <v>-0.21161825726141065</v>
      </c>
      <c r="BC125" s="84">
        <f t="shared" si="52"/>
        <v>-178.47128229296936</v>
      </c>
      <c r="BD125" s="85">
        <f t="shared" si="53"/>
        <v>-0.37538055545863203</v>
      </c>
      <c r="BE125" s="105">
        <f t="shared" si="54"/>
        <v>-136.84814503559949</v>
      </c>
      <c r="BF125" s="85">
        <f t="shared" si="55"/>
        <v>-0.26466380543633777</v>
      </c>
    </row>
    <row r="126" spans="2:58" s="40" customFormat="1" ht="16.5" customHeight="1">
      <c r="B126" s="63" t="s">
        <v>26</v>
      </c>
      <c r="C126" s="64" t="s">
        <v>44</v>
      </c>
      <c r="D126" s="66" t="s">
        <v>62</v>
      </c>
      <c r="E126" s="78" t="s">
        <v>241</v>
      </c>
      <c r="F126" s="79" t="s">
        <v>242</v>
      </c>
      <c r="G126" s="102">
        <f>VLOOKUP($E126,'DTOC Backsheet'!$D$9:$Q$185,'DTOC Performance (Quarterly)'!G$10,0)</f>
        <v>1479</v>
      </c>
      <c r="H126" s="103">
        <f>VLOOKUP($E126,'Population 18+ (2014)'!$D$11:$H$187,H$10,0)</f>
        <v>165679</v>
      </c>
      <c r="I126" s="104">
        <f t="shared" si="28"/>
        <v>892.69008142250982</v>
      </c>
      <c r="J126" s="102">
        <f>VLOOKUP($E126,'DTOC Backsheet'!$D$9:$Q$185,'DTOC Performance (Quarterly)'!J$10,0)</f>
        <v>1311</v>
      </c>
      <c r="K126" s="103">
        <f>VLOOKUP($E126,'Population 18+ (2014)'!$D$11:$H$187,K$10,0)</f>
        <v>165679</v>
      </c>
      <c r="L126" s="104">
        <f t="shared" si="29"/>
        <v>791.28917967877646</v>
      </c>
      <c r="M126" s="102">
        <f>VLOOKUP($E126,'DTOC Backsheet'!$D$9:$Q$185,'DTOC Performance (Quarterly)'!M$10,0)</f>
        <v>1788</v>
      </c>
      <c r="N126" s="103">
        <f>VLOOKUP($E126,'Population 18+ (2014)'!$D$11:$H$187,N$10,0)</f>
        <v>165679</v>
      </c>
      <c r="O126" s="104">
        <f t="shared" si="30"/>
        <v>1079.195311415448</v>
      </c>
      <c r="P126" s="102">
        <f>VLOOKUP($E126,'DTOC Backsheet'!$D$9:$Q$185,'DTOC Performance (Quarterly)'!P$10,0)</f>
        <v>1545</v>
      </c>
      <c r="Q126" s="103">
        <f>VLOOKUP($E126,'Population 18+ (2014)'!$D$11:$H$187,Q$10,0)</f>
        <v>167160.05100000006</v>
      </c>
      <c r="R126" s="104">
        <f t="shared" si="31"/>
        <v>924.26389604296025</v>
      </c>
      <c r="S126" s="102">
        <f>VLOOKUP($E126,'DTOC Backsheet'!$D$196:$Q$372,'DTOC Performance (Quarterly)'!S$10,0)</f>
        <v>1660</v>
      </c>
      <c r="T126" s="103">
        <f>VLOOKUP($E126,'Population 18+ (2014)'!$D$11:$H$187,T$10,0)</f>
        <v>167160.05100000006</v>
      </c>
      <c r="U126" s="104">
        <f t="shared" si="32"/>
        <v>993.06023781962074</v>
      </c>
      <c r="V126" s="102">
        <f>VLOOKUP($E126,'DTOC Backsheet'!$D$196:$Q$372,'DTOC Performance (Quarterly)'!V$10,0)</f>
        <v>1215</v>
      </c>
      <c r="W126" s="103">
        <f>VLOOKUP($E126,'Population 18+ (2014)'!$D$11:$H$187,W$10,0)</f>
        <v>167160.05100000006</v>
      </c>
      <c r="X126" s="104">
        <f t="shared" si="33"/>
        <v>726.84830659689112</v>
      </c>
      <c r="Y126" s="102">
        <f>VLOOKUP($E126,'DTOC Backsheet'!$D$196:$Q$372,'DTOC Performance (Quarterly)'!Y$10,0)</f>
        <v>2047</v>
      </c>
      <c r="Z126" s="103">
        <f>VLOOKUP($E126,'Population 18+ (2014)'!$D$11:$H$187,Z$10,0)</f>
        <v>167160.05100000006</v>
      </c>
      <c r="AA126" s="104">
        <f t="shared" si="34"/>
        <v>1224.5748836245564</v>
      </c>
      <c r="AB126" s="102">
        <f>VLOOKUP($E126,'DTOC Backsheet'!$D$196:$Q$372,'DTOC Performance (Quarterly)'!AB$10,0)</f>
        <v>1375</v>
      </c>
      <c r="AC126" s="103">
        <f>VLOOKUP($E126,'Population 18+ (2014)'!$D$11:$H$187,AC$10,0)</f>
        <v>168553.37700000007</v>
      </c>
      <c r="AD126" s="104">
        <f t="shared" si="35"/>
        <v>815.76532281521679</v>
      </c>
      <c r="AE126" s="102">
        <f>VLOOKUP($E126,'DTOC Backsheet'!$D$9:$Q$185,'DTOC Performance (Quarterly)'!AE$10,0)</f>
        <v>1994</v>
      </c>
      <c r="AF126" s="103">
        <f>VLOOKUP($E126,'Population 18+ (2014)'!$D$11:$H$187,AF$10,0)</f>
        <v>167160.05100000006</v>
      </c>
      <c r="AG126" s="104">
        <f t="shared" si="36"/>
        <v>1192.8687435013999</v>
      </c>
      <c r="AH126" s="102">
        <f>VLOOKUP($E126,'DTOC Backsheet'!$D$9:$Q$185,'DTOC Performance (Quarterly)'!AH$10,0)</f>
        <v>2410</v>
      </c>
      <c r="AI126" s="103">
        <f>VLOOKUP($E126,'Population 18+ (2014)'!$D$11:$H$187,AI$10,0)</f>
        <v>167160.05100000006</v>
      </c>
      <c r="AJ126" s="104">
        <f t="shared" si="37"/>
        <v>1441.7320320152326</v>
      </c>
      <c r="AK126" s="102">
        <f>VLOOKUP($E126,'DTOC Backsheet'!$D$9:$Q$185,'DTOC Performance (Quarterly)'!AK$10,0)</f>
        <v>3559</v>
      </c>
      <c r="AL126" s="103">
        <f>VLOOKUP($E126,'Population 18+ (2014)'!$D$11:$H$187,AL$10,0)</f>
        <v>167160.05100000006</v>
      </c>
      <c r="AM126" s="104">
        <f t="shared" si="38"/>
        <v>2129.0972207229097</v>
      </c>
      <c r="AN126" s="102">
        <f>VLOOKUP($E126,'DTOC Backsheet'!$D$9:$Q$185,'DTOC Performance (Quarterly)'!AN$10,0)</f>
        <v>3900</v>
      </c>
      <c r="AO126" s="103">
        <f>VLOOKUP($E126,'Population 18+ (2014)'!$D$11:$H$187,AO$10,0)</f>
        <v>168553.37700000007</v>
      </c>
      <c r="AP126" s="104">
        <f t="shared" si="39"/>
        <v>2313.8070974395241</v>
      </c>
      <c r="AQ126" s="84">
        <f t="shared" si="40"/>
        <v>-300.17866207889006</v>
      </c>
      <c r="AR126" s="85">
        <f t="shared" si="41"/>
        <v>-0.33626301930066549</v>
      </c>
      <c r="AS126" s="105">
        <f t="shared" si="42"/>
        <v>-199.80850568177914</v>
      </c>
      <c r="AT126" s="85">
        <f t="shared" si="43"/>
        <v>-0.20120481927710845</v>
      </c>
      <c r="AU126" s="84">
        <f t="shared" si="44"/>
        <v>-650.4428523364561</v>
      </c>
      <c r="AV126" s="85">
        <f t="shared" si="45"/>
        <v>-0.82200397659993674</v>
      </c>
      <c r="AW126" s="105">
        <f t="shared" si="46"/>
        <v>-714.88372541834144</v>
      </c>
      <c r="AX126" s="85">
        <f t="shared" si="47"/>
        <v>-0.98353909465020573</v>
      </c>
      <c r="AY126" s="84">
        <f t="shared" si="48"/>
        <v>-1049.9019093074617</v>
      </c>
      <c r="AZ126" s="85">
        <f t="shared" si="49"/>
        <v>-0.97285625521337205</v>
      </c>
      <c r="BA126" s="105">
        <f t="shared" si="50"/>
        <v>-904.52233709835332</v>
      </c>
      <c r="BB126" s="85">
        <f t="shared" si="51"/>
        <v>-0.73864191499755738</v>
      </c>
      <c r="BC126" s="84">
        <f t="shared" si="52"/>
        <v>-1389.5432013965637</v>
      </c>
      <c r="BD126" s="85">
        <f t="shared" si="53"/>
        <v>-1.5034052583310871</v>
      </c>
      <c r="BE126" s="105">
        <f t="shared" si="54"/>
        <v>-1498.0417746243074</v>
      </c>
      <c r="BF126" s="85">
        <f t="shared" si="55"/>
        <v>-1.8363636363636366</v>
      </c>
    </row>
    <row r="127" spans="2:58" s="40" customFormat="1" ht="16.5" customHeight="1">
      <c r="B127" s="63" t="s">
        <v>20</v>
      </c>
      <c r="C127" s="64" t="s">
        <v>28</v>
      </c>
      <c r="D127" s="66" t="s">
        <v>50</v>
      </c>
      <c r="E127" s="78" t="s">
        <v>243</v>
      </c>
      <c r="F127" s="79" t="s">
        <v>244</v>
      </c>
      <c r="G127" s="102">
        <f>VLOOKUP($E127,'DTOC Backsheet'!$D$9:$Q$185,'DTOC Performance (Quarterly)'!G$10,0)</f>
        <v>565</v>
      </c>
      <c r="H127" s="103">
        <f>VLOOKUP($E127,'Population 18+ (2014)'!$D$11:$H$187,H$10,0)</f>
        <v>162280</v>
      </c>
      <c r="I127" s="104">
        <f t="shared" si="28"/>
        <v>348.16366773477938</v>
      </c>
      <c r="J127" s="102">
        <f>VLOOKUP($E127,'DTOC Backsheet'!$D$9:$Q$185,'DTOC Performance (Quarterly)'!J$10,0)</f>
        <v>842</v>
      </c>
      <c r="K127" s="103">
        <f>VLOOKUP($E127,'Population 18+ (2014)'!$D$11:$H$187,K$10,0)</f>
        <v>162280</v>
      </c>
      <c r="L127" s="104">
        <f t="shared" si="29"/>
        <v>518.85629775696327</v>
      </c>
      <c r="M127" s="102">
        <f>VLOOKUP($E127,'DTOC Backsheet'!$D$9:$Q$185,'DTOC Performance (Quarterly)'!M$10,0)</f>
        <v>513</v>
      </c>
      <c r="N127" s="103">
        <f>VLOOKUP($E127,'Population 18+ (2014)'!$D$11:$H$187,N$10,0)</f>
        <v>162280</v>
      </c>
      <c r="O127" s="104">
        <f t="shared" si="30"/>
        <v>316.12028592556078</v>
      </c>
      <c r="P127" s="102">
        <f>VLOOKUP($E127,'DTOC Backsheet'!$D$9:$Q$185,'DTOC Performance (Quarterly)'!P$10,0)</f>
        <v>914</v>
      </c>
      <c r="Q127" s="103">
        <f>VLOOKUP($E127,'Population 18+ (2014)'!$D$11:$H$187,Q$10,0)</f>
        <v>163068.11099999998</v>
      </c>
      <c r="R127" s="104">
        <f t="shared" si="31"/>
        <v>560.50198557828401</v>
      </c>
      <c r="S127" s="102">
        <f>VLOOKUP($E127,'DTOC Backsheet'!$D$196:$Q$372,'DTOC Performance (Quarterly)'!S$10,0)</f>
        <v>923</v>
      </c>
      <c r="T127" s="103">
        <f>VLOOKUP($E127,'Population 18+ (2014)'!$D$11:$H$187,T$10,0)</f>
        <v>163068.11099999998</v>
      </c>
      <c r="U127" s="104">
        <f t="shared" si="32"/>
        <v>566.02115173824518</v>
      </c>
      <c r="V127" s="102">
        <f>VLOOKUP($E127,'DTOC Backsheet'!$D$196:$Q$372,'DTOC Performance (Quarterly)'!V$10,0)</f>
        <v>802</v>
      </c>
      <c r="W127" s="103">
        <f>VLOOKUP($E127,'Population 18+ (2014)'!$D$11:$H$187,W$10,0)</f>
        <v>163068.11099999998</v>
      </c>
      <c r="X127" s="104">
        <f t="shared" si="33"/>
        <v>491.81902892098879</v>
      </c>
      <c r="Y127" s="102">
        <f>VLOOKUP($E127,'DTOC Backsheet'!$D$196:$Q$372,'DTOC Performance (Quarterly)'!Y$10,0)</f>
        <v>653</v>
      </c>
      <c r="Z127" s="103">
        <f>VLOOKUP($E127,'Population 18+ (2014)'!$D$11:$H$187,Z$10,0)</f>
        <v>163068.11099999998</v>
      </c>
      <c r="AA127" s="104">
        <f t="shared" si="34"/>
        <v>400.44616693940861</v>
      </c>
      <c r="AB127" s="102">
        <f>VLOOKUP($E127,'DTOC Backsheet'!$D$196:$Q$372,'DTOC Performance (Quarterly)'!AB$10,0)</f>
        <v>823</v>
      </c>
      <c r="AC127" s="103">
        <f>VLOOKUP($E127,'Population 18+ (2014)'!$D$11:$H$187,AC$10,0)</f>
        <v>163962.89600000001</v>
      </c>
      <c r="AD127" s="104">
        <f t="shared" si="35"/>
        <v>501.94282979729758</v>
      </c>
      <c r="AE127" s="102">
        <f>VLOOKUP($E127,'DTOC Backsheet'!$D$9:$Q$185,'DTOC Performance (Quarterly)'!AE$10,0)</f>
        <v>755</v>
      </c>
      <c r="AF127" s="103">
        <f>VLOOKUP($E127,'Population 18+ (2014)'!$D$11:$H$187,AF$10,0)</f>
        <v>163068.11099999998</v>
      </c>
      <c r="AG127" s="104">
        <f t="shared" si="36"/>
        <v>462.99671675230246</v>
      </c>
      <c r="AH127" s="102">
        <f>VLOOKUP($E127,'DTOC Backsheet'!$D$9:$Q$185,'DTOC Performance (Quarterly)'!AH$10,0)</f>
        <v>720</v>
      </c>
      <c r="AI127" s="103">
        <f>VLOOKUP($E127,'Population 18+ (2014)'!$D$11:$H$187,AI$10,0)</f>
        <v>163068.11099999998</v>
      </c>
      <c r="AJ127" s="104">
        <f t="shared" si="37"/>
        <v>441.53329279689768</v>
      </c>
      <c r="AK127" s="102">
        <f>VLOOKUP($E127,'DTOC Backsheet'!$D$9:$Q$185,'DTOC Performance (Quarterly)'!AK$10,0)</f>
        <v>719</v>
      </c>
      <c r="AL127" s="103">
        <f>VLOOKUP($E127,'Population 18+ (2014)'!$D$11:$H$187,AL$10,0)</f>
        <v>163068.11099999998</v>
      </c>
      <c r="AM127" s="104">
        <f t="shared" si="38"/>
        <v>440.92005211245754</v>
      </c>
      <c r="AN127" s="102">
        <f>VLOOKUP($E127,'DTOC Backsheet'!$D$9:$Q$185,'DTOC Performance (Quarterly)'!AN$10,0)</f>
        <v>752</v>
      </c>
      <c r="AO127" s="103">
        <f>VLOOKUP($E127,'Population 18+ (2014)'!$D$11:$H$187,AO$10,0)</f>
        <v>163962.89600000001</v>
      </c>
      <c r="AP127" s="104">
        <f t="shared" si="39"/>
        <v>458.64034994844195</v>
      </c>
      <c r="AQ127" s="84">
        <f t="shared" si="40"/>
        <v>-114.83304901752308</v>
      </c>
      <c r="AR127" s="85">
        <f t="shared" si="41"/>
        <v>-0.32982490609847159</v>
      </c>
      <c r="AS127" s="105">
        <f t="shared" si="42"/>
        <v>103.02443498594272</v>
      </c>
      <c r="AT127" s="85">
        <f t="shared" si="43"/>
        <v>0.18201516793066078</v>
      </c>
      <c r="AU127" s="84">
        <f t="shared" si="44"/>
        <v>77.323004960065589</v>
      </c>
      <c r="AV127" s="85">
        <f t="shared" si="45"/>
        <v>0.14902585801567036</v>
      </c>
      <c r="AW127" s="105">
        <f t="shared" si="46"/>
        <v>50.285736124091102</v>
      </c>
      <c r="AX127" s="85">
        <f t="shared" si="47"/>
        <v>0.10224438902743138</v>
      </c>
      <c r="AY127" s="84">
        <f t="shared" si="48"/>
        <v>-124.79976618689676</v>
      </c>
      <c r="AZ127" s="85">
        <f t="shared" si="49"/>
        <v>-0.39478569311519696</v>
      </c>
      <c r="BA127" s="105">
        <f t="shared" si="50"/>
        <v>-40.473885173048927</v>
      </c>
      <c r="BB127" s="85">
        <f t="shared" si="51"/>
        <v>-0.10107197549770283</v>
      </c>
      <c r="BC127" s="84">
        <f t="shared" si="52"/>
        <v>101.86163562984206</v>
      </c>
      <c r="BD127" s="85">
        <f t="shared" si="53"/>
        <v>0.18173287205173563</v>
      </c>
      <c r="BE127" s="105">
        <f t="shared" si="54"/>
        <v>43.302479848855626</v>
      </c>
      <c r="BF127" s="85">
        <f t="shared" si="55"/>
        <v>8.6269744835966097E-2</v>
      </c>
    </row>
    <row r="128" spans="2:58" s="40" customFormat="1" ht="16.5" customHeight="1">
      <c r="B128" s="63" t="s">
        <v>20</v>
      </c>
      <c r="C128" s="64" t="s">
        <v>32</v>
      </c>
      <c r="D128" s="66" t="s">
        <v>46</v>
      </c>
      <c r="E128" s="78" t="s">
        <v>245</v>
      </c>
      <c r="F128" s="79" t="s">
        <v>246</v>
      </c>
      <c r="G128" s="102">
        <f>VLOOKUP($E128,'DTOC Backsheet'!$D$9:$Q$185,'DTOC Performance (Quarterly)'!G$10,0)</f>
        <v>3646</v>
      </c>
      <c r="H128" s="103">
        <f>VLOOKUP($E128,'Population 18+ (2014)'!$D$11:$H$187,H$10,0)</f>
        <v>484157</v>
      </c>
      <c r="I128" s="104">
        <f t="shared" si="28"/>
        <v>753.0615069078832</v>
      </c>
      <c r="J128" s="102">
        <f>VLOOKUP($E128,'DTOC Backsheet'!$D$9:$Q$185,'DTOC Performance (Quarterly)'!J$10,0)</f>
        <v>3423</v>
      </c>
      <c r="K128" s="103">
        <f>VLOOKUP($E128,'Population 18+ (2014)'!$D$11:$H$187,K$10,0)</f>
        <v>484157</v>
      </c>
      <c r="L128" s="104">
        <f t="shared" si="29"/>
        <v>707.00206751115854</v>
      </c>
      <c r="M128" s="102">
        <f>VLOOKUP($E128,'DTOC Backsheet'!$D$9:$Q$185,'DTOC Performance (Quarterly)'!M$10,0)</f>
        <v>3019</v>
      </c>
      <c r="N128" s="103">
        <f>VLOOKUP($E128,'Population 18+ (2014)'!$D$11:$H$187,N$10,0)</f>
        <v>484157</v>
      </c>
      <c r="O128" s="104">
        <f t="shared" si="30"/>
        <v>623.55806071171128</v>
      </c>
      <c r="P128" s="102">
        <f>VLOOKUP($E128,'DTOC Backsheet'!$D$9:$Q$185,'DTOC Performance (Quarterly)'!P$10,0)</f>
        <v>3137</v>
      </c>
      <c r="Q128" s="103">
        <f>VLOOKUP($E128,'Population 18+ (2014)'!$D$11:$H$187,Q$10,0)</f>
        <v>485164.88800000009</v>
      </c>
      <c r="R128" s="104">
        <f t="shared" si="31"/>
        <v>646.58430104694617</v>
      </c>
      <c r="S128" s="102">
        <f>VLOOKUP($E128,'DTOC Backsheet'!$D$196:$Q$372,'DTOC Performance (Quarterly)'!S$10,0)</f>
        <v>2752</v>
      </c>
      <c r="T128" s="103">
        <f>VLOOKUP($E128,'Population 18+ (2014)'!$D$11:$H$187,T$10,0)</f>
        <v>485164.88800000009</v>
      </c>
      <c r="U128" s="104">
        <f t="shared" si="32"/>
        <v>567.22983630258079</v>
      </c>
      <c r="V128" s="102">
        <f>VLOOKUP($E128,'DTOC Backsheet'!$D$196:$Q$372,'DTOC Performance (Quarterly)'!V$10,0)</f>
        <v>2722</v>
      </c>
      <c r="W128" s="103">
        <f>VLOOKUP($E128,'Population 18+ (2014)'!$D$11:$H$187,W$10,0)</f>
        <v>485164.88800000009</v>
      </c>
      <c r="X128" s="104">
        <f t="shared" si="33"/>
        <v>561.0463715173056</v>
      </c>
      <c r="Y128" s="102">
        <f>VLOOKUP($E128,'DTOC Backsheet'!$D$196:$Q$372,'DTOC Performance (Quarterly)'!Y$10,0)</f>
        <v>3195</v>
      </c>
      <c r="Z128" s="103">
        <f>VLOOKUP($E128,'Population 18+ (2014)'!$D$11:$H$187,Z$10,0)</f>
        <v>485164.88800000009</v>
      </c>
      <c r="AA128" s="104">
        <f t="shared" si="34"/>
        <v>658.53899963181163</v>
      </c>
      <c r="AB128" s="102">
        <f>VLOOKUP($E128,'DTOC Backsheet'!$D$196:$Q$372,'DTOC Performance (Quarterly)'!AB$10,0)</f>
        <v>3433</v>
      </c>
      <c r="AC128" s="103">
        <f>VLOOKUP($E128,'Population 18+ (2014)'!$D$11:$H$187,AC$10,0)</f>
        <v>486576.73499999993</v>
      </c>
      <c r="AD128" s="104">
        <f t="shared" si="35"/>
        <v>705.54133666090718</v>
      </c>
      <c r="AE128" s="102">
        <f>VLOOKUP($E128,'DTOC Backsheet'!$D$9:$Q$185,'DTOC Performance (Quarterly)'!AE$10,0)</f>
        <v>3014</v>
      </c>
      <c r="AF128" s="103">
        <f>VLOOKUP($E128,'Population 18+ (2014)'!$D$11:$H$187,AF$10,0)</f>
        <v>485164.88800000009</v>
      </c>
      <c r="AG128" s="104">
        <f t="shared" si="36"/>
        <v>621.23209542731786</v>
      </c>
      <c r="AH128" s="102">
        <f>VLOOKUP($E128,'DTOC Backsheet'!$D$9:$Q$185,'DTOC Performance (Quarterly)'!AH$10,0)</f>
        <v>3047</v>
      </c>
      <c r="AI128" s="103">
        <f>VLOOKUP($E128,'Population 18+ (2014)'!$D$11:$H$187,AI$10,0)</f>
        <v>485164.88800000009</v>
      </c>
      <c r="AJ128" s="104">
        <f t="shared" si="37"/>
        <v>628.03390669112048</v>
      </c>
      <c r="AK128" s="102">
        <f>VLOOKUP($E128,'DTOC Backsheet'!$D$9:$Q$185,'DTOC Performance (Quarterly)'!AK$10,0)</f>
        <v>3973</v>
      </c>
      <c r="AL128" s="103">
        <f>VLOOKUP($E128,'Population 18+ (2014)'!$D$11:$H$187,AL$10,0)</f>
        <v>485164.88800000009</v>
      </c>
      <c r="AM128" s="104">
        <f t="shared" si="38"/>
        <v>818.89685306328249</v>
      </c>
      <c r="AN128" s="102">
        <f>VLOOKUP($E128,'DTOC Backsheet'!$D$9:$Q$185,'DTOC Performance (Quarterly)'!AN$10,0)</f>
        <v>4256</v>
      </c>
      <c r="AO128" s="103">
        <f>VLOOKUP($E128,'Population 18+ (2014)'!$D$11:$H$187,AO$10,0)</f>
        <v>486576.73499999993</v>
      </c>
      <c r="AP128" s="104">
        <f t="shared" si="39"/>
        <v>874.68218142406681</v>
      </c>
      <c r="AQ128" s="84">
        <f t="shared" si="40"/>
        <v>131.82941148056534</v>
      </c>
      <c r="AR128" s="85">
        <f t="shared" si="41"/>
        <v>0.17505796043388938</v>
      </c>
      <c r="AS128" s="105">
        <f t="shared" si="42"/>
        <v>-54.002259124737066</v>
      </c>
      <c r="AT128" s="85">
        <f t="shared" si="43"/>
        <v>-9.5203488372093178E-2</v>
      </c>
      <c r="AU128" s="84">
        <f t="shared" si="44"/>
        <v>78.968160820038065</v>
      </c>
      <c r="AV128" s="85">
        <f t="shared" si="45"/>
        <v>0.11169438456952138</v>
      </c>
      <c r="AW128" s="105">
        <f t="shared" si="46"/>
        <v>-66.987535173814877</v>
      </c>
      <c r="AX128" s="85">
        <f t="shared" si="47"/>
        <v>-0.1193975018368845</v>
      </c>
      <c r="AY128" s="84">
        <f t="shared" si="48"/>
        <v>-195.33879235157121</v>
      </c>
      <c r="AZ128" s="85">
        <f t="shared" si="49"/>
        <v>-0.31326480188327149</v>
      </c>
      <c r="BA128" s="105">
        <f t="shared" si="50"/>
        <v>-160.35785343147086</v>
      </c>
      <c r="BB128" s="85">
        <f t="shared" si="51"/>
        <v>-0.24350547730829419</v>
      </c>
      <c r="BC128" s="84">
        <f t="shared" si="52"/>
        <v>-228.09788037712065</v>
      </c>
      <c r="BD128" s="85">
        <f t="shared" si="53"/>
        <v>-0.35277361359962756</v>
      </c>
      <c r="BE128" s="105">
        <f t="shared" si="54"/>
        <v>-169.14084476315963</v>
      </c>
      <c r="BF128" s="85">
        <f t="shared" si="55"/>
        <v>-0.2397320128167785</v>
      </c>
    </row>
    <row r="129" spans="2:58" s="40" customFormat="1" ht="16.5" customHeight="1">
      <c r="B129" s="63" t="s">
        <v>22</v>
      </c>
      <c r="C129" s="64" t="s">
        <v>34</v>
      </c>
      <c r="D129" s="66" t="s">
        <v>58</v>
      </c>
      <c r="E129" s="78" t="s">
        <v>247</v>
      </c>
      <c r="F129" s="79" t="s">
        <v>248</v>
      </c>
      <c r="G129" s="102">
        <f>VLOOKUP($E129,'DTOC Backsheet'!$D$9:$Q$185,'DTOC Performance (Quarterly)'!G$10,0)</f>
        <v>13975</v>
      </c>
      <c r="H129" s="103">
        <f>VLOOKUP($E129,'Population 18+ (2014)'!$D$11:$H$187,H$10,0)</f>
        <v>553700</v>
      </c>
      <c r="I129" s="104">
        <f t="shared" si="28"/>
        <v>2523.929925952682</v>
      </c>
      <c r="J129" s="102">
        <f>VLOOKUP($E129,'DTOC Backsheet'!$D$9:$Q$185,'DTOC Performance (Quarterly)'!J$10,0)</f>
        <v>14401</v>
      </c>
      <c r="K129" s="103">
        <f>VLOOKUP($E129,'Population 18+ (2014)'!$D$11:$H$187,K$10,0)</f>
        <v>553700</v>
      </c>
      <c r="L129" s="104">
        <f t="shared" si="29"/>
        <v>2600.8668954307386</v>
      </c>
      <c r="M129" s="102">
        <f>VLOOKUP($E129,'DTOC Backsheet'!$D$9:$Q$185,'DTOC Performance (Quarterly)'!M$10,0)</f>
        <v>13587</v>
      </c>
      <c r="N129" s="103">
        <f>VLOOKUP($E129,'Population 18+ (2014)'!$D$11:$H$187,N$10,0)</f>
        <v>553700</v>
      </c>
      <c r="O129" s="104">
        <f t="shared" si="30"/>
        <v>2453.8558786346398</v>
      </c>
      <c r="P129" s="102">
        <f>VLOOKUP($E129,'DTOC Backsheet'!$D$9:$Q$185,'DTOC Performance (Quarterly)'!P$10,0)</f>
        <v>12451</v>
      </c>
      <c r="Q129" s="103">
        <f>VLOOKUP($E129,'Population 18+ (2014)'!$D$11:$H$187,Q$10,0)</f>
        <v>559164.19099999999</v>
      </c>
      <c r="R129" s="104">
        <f t="shared" si="31"/>
        <v>2226.7162669578033</v>
      </c>
      <c r="S129" s="102">
        <f>VLOOKUP($E129,'DTOC Backsheet'!$D$196:$Q$372,'DTOC Performance (Quarterly)'!S$10,0)</f>
        <v>7650</v>
      </c>
      <c r="T129" s="103">
        <f>VLOOKUP($E129,'Population 18+ (2014)'!$D$11:$H$187,T$10,0)</f>
        <v>559164.19099999999</v>
      </c>
      <c r="U129" s="104">
        <f t="shared" si="32"/>
        <v>1368.1133597483893</v>
      </c>
      <c r="V129" s="102">
        <f>VLOOKUP($E129,'DTOC Backsheet'!$D$196:$Q$372,'DTOC Performance (Quarterly)'!V$10,0)</f>
        <v>6300</v>
      </c>
      <c r="W129" s="103">
        <f>VLOOKUP($E129,'Population 18+ (2014)'!$D$11:$H$187,W$10,0)</f>
        <v>559164.19099999999</v>
      </c>
      <c r="X129" s="104">
        <f t="shared" si="33"/>
        <v>1126.6815903810264</v>
      </c>
      <c r="Y129" s="102">
        <f>VLOOKUP($E129,'DTOC Backsheet'!$D$196:$Q$372,'DTOC Performance (Quarterly)'!Y$10,0)</f>
        <v>4950</v>
      </c>
      <c r="Z129" s="103">
        <f>VLOOKUP($E129,'Population 18+ (2014)'!$D$11:$H$187,Z$10,0)</f>
        <v>559164.19099999999</v>
      </c>
      <c r="AA129" s="104">
        <f t="shared" si="34"/>
        <v>885.24982101366356</v>
      </c>
      <c r="AB129" s="102">
        <f>VLOOKUP($E129,'DTOC Backsheet'!$D$196:$Q$372,'DTOC Performance (Quarterly)'!AB$10,0)</f>
        <v>4500</v>
      </c>
      <c r="AC129" s="103">
        <f>VLOOKUP($E129,'Population 18+ (2014)'!$D$11:$H$187,AC$10,0)</f>
        <v>564395.87400000007</v>
      </c>
      <c r="AD129" s="104">
        <f t="shared" si="35"/>
        <v>797.31270324630327</v>
      </c>
      <c r="AE129" s="102">
        <f>VLOOKUP($E129,'DTOC Backsheet'!$D$9:$Q$185,'DTOC Performance (Quarterly)'!AE$10,0)</f>
        <v>12709</v>
      </c>
      <c r="AF129" s="103">
        <f>VLOOKUP($E129,'Population 18+ (2014)'!$D$11:$H$187,AF$10,0)</f>
        <v>559164.19099999999</v>
      </c>
      <c r="AG129" s="104">
        <f t="shared" si="36"/>
        <v>2272.8565606591214</v>
      </c>
      <c r="AH129" s="102">
        <f>VLOOKUP($E129,'DTOC Backsheet'!$D$9:$Q$185,'DTOC Performance (Quarterly)'!AH$10,0)</f>
        <v>12470</v>
      </c>
      <c r="AI129" s="103">
        <f>VLOOKUP($E129,'Population 18+ (2014)'!$D$11:$H$187,AI$10,0)</f>
        <v>559164.19099999999</v>
      </c>
      <c r="AJ129" s="104">
        <f t="shared" si="37"/>
        <v>2230.114195563714</v>
      </c>
      <c r="AK129" s="102">
        <f>VLOOKUP($E129,'DTOC Backsheet'!$D$9:$Q$185,'DTOC Performance (Quarterly)'!AK$10,0)</f>
        <v>13632</v>
      </c>
      <c r="AL129" s="103">
        <f>VLOOKUP($E129,'Population 18+ (2014)'!$D$11:$H$187,AL$10,0)</f>
        <v>559164.19099999999</v>
      </c>
      <c r="AM129" s="104">
        <f t="shared" si="38"/>
        <v>2437.9243555673256</v>
      </c>
      <c r="AN129" s="102">
        <f>VLOOKUP($E129,'DTOC Backsheet'!$D$9:$Q$185,'DTOC Performance (Quarterly)'!AN$10,0)</f>
        <v>13189</v>
      </c>
      <c r="AO129" s="103">
        <f>VLOOKUP($E129,'Population 18+ (2014)'!$D$11:$H$187,AO$10,0)</f>
        <v>564395.87400000007</v>
      </c>
      <c r="AP129" s="104">
        <f t="shared" si="39"/>
        <v>2336.8349429145542</v>
      </c>
      <c r="AQ129" s="84">
        <f t="shared" si="40"/>
        <v>251.07336529356053</v>
      </c>
      <c r="AR129" s="85">
        <f t="shared" si="41"/>
        <v>9.9477153748153468E-2</v>
      </c>
      <c r="AS129" s="105">
        <f t="shared" si="42"/>
        <v>-904.74320091073218</v>
      </c>
      <c r="AT129" s="85">
        <f t="shared" si="43"/>
        <v>-0.66130718954248369</v>
      </c>
      <c r="AU129" s="84">
        <f t="shared" si="44"/>
        <v>370.7526998670246</v>
      </c>
      <c r="AV129" s="85">
        <f t="shared" si="45"/>
        <v>0.14254966315976081</v>
      </c>
      <c r="AW129" s="105">
        <f t="shared" si="46"/>
        <v>-1103.4326051826877</v>
      </c>
      <c r="AX129" s="85">
        <f t="shared" si="47"/>
        <v>-0.97936507936507933</v>
      </c>
      <c r="AY129" s="84">
        <f t="shared" si="48"/>
        <v>15.931523067314174</v>
      </c>
      <c r="AZ129" s="85">
        <f t="shared" si="49"/>
        <v>6.492444485443334E-3</v>
      </c>
      <c r="BA129" s="105">
        <f t="shared" si="50"/>
        <v>-1552.6745345536619</v>
      </c>
      <c r="BB129" s="85">
        <f t="shared" si="51"/>
        <v>-1.7539393939393939</v>
      </c>
      <c r="BC129" s="84">
        <f t="shared" si="52"/>
        <v>-110.11867595675085</v>
      </c>
      <c r="BD129" s="85">
        <f t="shared" si="53"/>
        <v>-4.9453393587139773E-2</v>
      </c>
      <c r="BE129" s="105">
        <f t="shared" si="54"/>
        <v>-1539.5222396682509</v>
      </c>
      <c r="BF129" s="85">
        <f t="shared" si="55"/>
        <v>-1.9308888888888889</v>
      </c>
    </row>
    <row r="130" spans="2:58" s="40" customFormat="1" ht="16.5" customHeight="1">
      <c r="B130" s="63" t="s">
        <v>20</v>
      </c>
      <c r="C130" s="64" t="s">
        <v>28</v>
      </c>
      <c r="D130" s="66" t="s">
        <v>50</v>
      </c>
      <c r="E130" s="78" t="s">
        <v>249</v>
      </c>
      <c r="F130" s="79" t="s">
        <v>250</v>
      </c>
      <c r="G130" s="102">
        <f>VLOOKUP($E130,'DTOC Backsheet'!$D$9:$Q$185,'DTOC Performance (Quarterly)'!G$10,0)</f>
        <v>777</v>
      </c>
      <c r="H130" s="103">
        <f>VLOOKUP($E130,'Population 18+ (2014)'!$D$11:$H$187,H$10,0)</f>
        <v>256193</v>
      </c>
      <c r="I130" s="104">
        <f t="shared" si="28"/>
        <v>303.2869750539632</v>
      </c>
      <c r="J130" s="102">
        <f>VLOOKUP($E130,'DTOC Backsheet'!$D$9:$Q$185,'DTOC Performance (Quarterly)'!J$10,0)</f>
        <v>796</v>
      </c>
      <c r="K130" s="103">
        <f>VLOOKUP($E130,'Population 18+ (2014)'!$D$11:$H$187,K$10,0)</f>
        <v>256193</v>
      </c>
      <c r="L130" s="104">
        <f t="shared" si="29"/>
        <v>310.70325887124159</v>
      </c>
      <c r="M130" s="102">
        <f>VLOOKUP($E130,'DTOC Backsheet'!$D$9:$Q$185,'DTOC Performance (Quarterly)'!M$10,0)</f>
        <v>632</v>
      </c>
      <c r="N130" s="103">
        <f>VLOOKUP($E130,'Population 18+ (2014)'!$D$11:$H$187,N$10,0)</f>
        <v>256193</v>
      </c>
      <c r="O130" s="104">
        <f t="shared" si="30"/>
        <v>246.68901960631243</v>
      </c>
      <c r="P130" s="102">
        <f>VLOOKUP($E130,'DTOC Backsheet'!$D$9:$Q$185,'DTOC Performance (Quarterly)'!P$10,0)</f>
        <v>901</v>
      </c>
      <c r="Q130" s="103">
        <f>VLOOKUP($E130,'Population 18+ (2014)'!$D$11:$H$187,Q$10,0)</f>
        <v>256640.41200000001</v>
      </c>
      <c r="R130" s="104">
        <f t="shared" si="31"/>
        <v>351.07487280685945</v>
      </c>
      <c r="S130" s="102">
        <f>VLOOKUP($E130,'DTOC Backsheet'!$D$196:$Q$372,'DTOC Performance (Quarterly)'!S$10,0)</f>
        <v>1027</v>
      </c>
      <c r="T130" s="103">
        <f>VLOOKUP($E130,'Population 18+ (2014)'!$D$11:$H$187,T$10,0)</f>
        <v>256640.41200000001</v>
      </c>
      <c r="U130" s="104">
        <f t="shared" si="32"/>
        <v>400.1708039651993</v>
      </c>
      <c r="V130" s="102">
        <f>VLOOKUP($E130,'DTOC Backsheet'!$D$196:$Q$372,'DTOC Performance (Quarterly)'!V$10,0)</f>
        <v>929</v>
      </c>
      <c r="W130" s="103">
        <f>VLOOKUP($E130,'Population 18+ (2014)'!$D$11:$H$187,W$10,0)</f>
        <v>256640.41200000001</v>
      </c>
      <c r="X130" s="104">
        <f t="shared" si="33"/>
        <v>361.98507973093496</v>
      </c>
      <c r="Y130" s="102">
        <f>VLOOKUP($E130,'DTOC Backsheet'!$D$196:$Q$372,'DTOC Performance (Quarterly)'!Y$10,0)</f>
        <v>860</v>
      </c>
      <c r="Z130" s="103">
        <f>VLOOKUP($E130,'Population 18+ (2014)'!$D$11:$H$187,Z$10,0)</f>
        <v>256640.41200000001</v>
      </c>
      <c r="AA130" s="104">
        <f t="shared" si="34"/>
        <v>335.09921266803451</v>
      </c>
      <c r="AB130" s="102">
        <f>VLOOKUP($E130,'DTOC Backsheet'!$D$196:$Q$372,'DTOC Performance (Quarterly)'!AB$10,0)</f>
        <v>1263</v>
      </c>
      <c r="AC130" s="103">
        <f>VLOOKUP($E130,'Population 18+ (2014)'!$D$11:$H$187,AC$10,0)</f>
        <v>257276.97499999995</v>
      </c>
      <c r="AD130" s="104">
        <f t="shared" si="35"/>
        <v>490.9106226859206</v>
      </c>
      <c r="AE130" s="102">
        <f>VLOOKUP($E130,'DTOC Backsheet'!$D$9:$Q$185,'DTOC Performance (Quarterly)'!AE$10,0)</f>
        <v>723</v>
      </c>
      <c r="AF130" s="103">
        <f>VLOOKUP($E130,'Population 18+ (2014)'!$D$11:$H$187,AF$10,0)</f>
        <v>256640.41200000001</v>
      </c>
      <c r="AG130" s="104">
        <f t="shared" si="36"/>
        <v>281.71712878952206</v>
      </c>
      <c r="AH130" s="102">
        <f>VLOOKUP($E130,'DTOC Backsheet'!$D$9:$Q$185,'DTOC Performance (Quarterly)'!AH$10,0)</f>
        <v>576</v>
      </c>
      <c r="AI130" s="103">
        <f>VLOOKUP($E130,'Population 18+ (2014)'!$D$11:$H$187,AI$10,0)</f>
        <v>256640.41200000001</v>
      </c>
      <c r="AJ130" s="104">
        <f t="shared" si="37"/>
        <v>224.43854243812544</v>
      </c>
      <c r="AK130" s="102">
        <f>VLOOKUP($E130,'DTOC Backsheet'!$D$9:$Q$185,'DTOC Performance (Quarterly)'!AK$10,0)</f>
        <v>504</v>
      </c>
      <c r="AL130" s="103">
        <f>VLOOKUP($E130,'Population 18+ (2014)'!$D$11:$H$187,AL$10,0)</f>
        <v>256640.41200000001</v>
      </c>
      <c r="AM130" s="104">
        <f t="shared" si="38"/>
        <v>196.38372463335975</v>
      </c>
      <c r="AN130" s="102">
        <f>VLOOKUP($E130,'DTOC Backsheet'!$D$9:$Q$185,'DTOC Performance (Quarterly)'!AN$10,0)</f>
        <v>860</v>
      </c>
      <c r="AO130" s="103">
        <f>VLOOKUP($E130,'Population 18+ (2014)'!$D$11:$H$187,AO$10,0)</f>
        <v>257276.97499999995</v>
      </c>
      <c r="AP130" s="104">
        <f t="shared" si="39"/>
        <v>334.27009937441943</v>
      </c>
      <c r="AQ130" s="84">
        <f t="shared" si="40"/>
        <v>21.569846264441139</v>
      </c>
      <c r="AR130" s="85">
        <f t="shared" si="41"/>
        <v>7.1120252561466785E-2</v>
      </c>
      <c r="AS130" s="105">
        <f t="shared" si="42"/>
        <v>118.45367517567723</v>
      </c>
      <c r="AT130" s="85">
        <f t="shared" si="43"/>
        <v>0.29600778967867558</v>
      </c>
      <c r="AU130" s="84">
        <f t="shared" si="44"/>
        <v>86.264716433116149</v>
      </c>
      <c r="AV130" s="85">
        <f t="shared" si="45"/>
        <v>0.27764342333102171</v>
      </c>
      <c r="AW130" s="105">
        <f t="shared" si="46"/>
        <v>137.54653729280952</v>
      </c>
      <c r="AX130" s="85">
        <f t="shared" si="47"/>
        <v>0.37997847147470398</v>
      </c>
      <c r="AY130" s="84">
        <f t="shared" si="48"/>
        <v>50.30529497295268</v>
      </c>
      <c r="AZ130" s="85">
        <f t="shared" si="49"/>
        <v>0.20392190561717827</v>
      </c>
      <c r="BA130" s="105">
        <f t="shared" si="50"/>
        <v>138.71548803467476</v>
      </c>
      <c r="BB130" s="85">
        <f t="shared" si="51"/>
        <v>0.41395348837209306</v>
      </c>
      <c r="BC130" s="84">
        <f t="shared" si="52"/>
        <v>16.804773432440015</v>
      </c>
      <c r="BD130" s="85">
        <f t="shared" si="53"/>
        <v>4.786663681762552E-2</v>
      </c>
      <c r="BE130" s="105">
        <f t="shared" si="54"/>
        <v>156.64052331150117</v>
      </c>
      <c r="BF130" s="85">
        <f t="shared" si="55"/>
        <v>0.31908155186064918</v>
      </c>
    </row>
    <row r="131" spans="2:58" s="40" customFormat="1" ht="16.5" customHeight="1">
      <c r="B131" s="63" t="s">
        <v>22</v>
      </c>
      <c r="C131" s="64" t="s">
        <v>34</v>
      </c>
      <c r="D131" s="66" t="s">
        <v>54</v>
      </c>
      <c r="E131" s="78" t="s">
        <v>251</v>
      </c>
      <c r="F131" s="79" t="s">
        <v>252</v>
      </c>
      <c r="G131" s="102">
        <f>VLOOKUP($E131,'DTOC Backsheet'!$D$9:$Q$185,'DTOC Performance (Quarterly)'!G$10,0)</f>
        <v>1469</v>
      </c>
      <c r="H131" s="103">
        <f>VLOOKUP($E131,'Population 18+ (2014)'!$D$11:$H$187,H$10,0)</f>
        <v>249290</v>
      </c>
      <c r="I131" s="104">
        <f t="shared" si="28"/>
        <v>589.27353684463878</v>
      </c>
      <c r="J131" s="102">
        <f>VLOOKUP($E131,'DTOC Backsheet'!$D$9:$Q$185,'DTOC Performance (Quarterly)'!J$10,0)</f>
        <v>2153</v>
      </c>
      <c r="K131" s="103">
        <f>VLOOKUP($E131,'Population 18+ (2014)'!$D$11:$H$187,K$10,0)</f>
        <v>249290</v>
      </c>
      <c r="L131" s="104">
        <f t="shared" si="29"/>
        <v>863.65277387781305</v>
      </c>
      <c r="M131" s="102">
        <f>VLOOKUP($E131,'DTOC Backsheet'!$D$9:$Q$185,'DTOC Performance (Quarterly)'!M$10,0)</f>
        <v>1907</v>
      </c>
      <c r="N131" s="103">
        <f>VLOOKUP($E131,'Population 18+ (2014)'!$D$11:$H$187,N$10,0)</f>
        <v>249290</v>
      </c>
      <c r="O131" s="104">
        <f t="shared" si="30"/>
        <v>764.97252196237309</v>
      </c>
      <c r="P131" s="102">
        <f>VLOOKUP($E131,'DTOC Backsheet'!$D$9:$Q$185,'DTOC Performance (Quarterly)'!P$10,0)</f>
        <v>2440</v>
      </c>
      <c r="Q131" s="103">
        <f>VLOOKUP($E131,'Population 18+ (2014)'!$D$11:$H$187,Q$10,0)</f>
        <v>251983.11799999993</v>
      </c>
      <c r="R131" s="104">
        <f t="shared" si="31"/>
        <v>968.31883793103975</v>
      </c>
      <c r="S131" s="102">
        <f>VLOOKUP($E131,'DTOC Backsheet'!$D$196:$Q$372,'DTOC Performance (Quarterly)'!S$10,0)</f>
        <v>2416.1879999999996</v>
      </c>
      <c r="T131" s="103">
        <f>VLOOKUP($E131,'Population 18+ (2014)'!$D$11:$H$187,T$10,0)</f>
        <v>251983.11799999993</v>
      </c>
      <c r="U131" s="104">
        <f t="shared" si="32"/>
        <v>958.86899851759119</v>
      </c>
      <c r="V131" s="102">
        <f>VLOOKUP($E131,'DTOC Backsheet'!$D$196:$Q$372,'DTOC Performance (Quarterly)'!V$10,0)</f>
        <v>2285.4360000000001</v>
      </c>
      <c r="W131" s="103">
        <f>VLOOKUP($E131,'Population 18+ (2014)'!$D$11:$H$187,W$10,0)</f>
        <v>251983.11799999993</v>
      </c>
      <c r="X131" s="104">
        <f t="shared" si="33"/>
        <v>906.97980806793612</v>
      </c>
      <c r="Y131" s="102">
        <f>VLOOKUP($E131,'DTOC Backsheet'!$D$196:$Q$372,'DTOC Performance (Quarterly)'!Y$10,0)</f>
        <v>2714.9199999999996</v>
      </c>
      <c r="Z131" s="103">
        <f>VLOOKUP($E131,'Population 18+ (2014)'!$D$11:$H$187,Z$10,0)</f>
        <v>251983.11799999993</v>
      </c>
      <c r="AA131" s="104">
        <f t="shared" si="34"/>
        <v>1077.4213850310402</v>
      </c>
      <c r="AB131" s="102">
        <f>VLOOKUP($E131,'DTOC Backsheet'!$D$196:$Q$372,'DTOC Performance (Quarterly)'!AB$10,0)</f>
        <v>1897.7199999999998</v>
      </c>
      <c r="AC131" s="103">
        <f>VLOOKUP($E131,'Population 18+ (2014)'!$D$11:$H$187,AC$10,0)</f>
        <v>253870.19200000001</v>
      </c>
      <c r="AD131" s="104">
        <f t="shared" si="35"/>
        <v>747.51588008410215</v>
      </c>
      <c r="AE131" s="102">
        <f>VLOOKUP($E131,'DTOC Backsheet'!$D$9:$Q$185,'DTOC Performance (Quarterly)'!AE$10,0)</f>
        <v>2340</v>
      </c>
      <c r="AF131" s="103">
        <f>VLOOKUP($E131,'Population 18+ (2014)'!$D$11:$H$187,AF$10,0)</f>
        <v>251983.11799999993</v>
      </c>
      <c r="AG131" s="104">
        <f t="shared" si="36"/>
        <v>928.63363965517749</v>
      </c>
      <c r="AH131" s="102">
        <f>VLOOKUP($E131,'DTOC Backsheet'!$D$9:$Q$185,'DTOC Performance (Quarterly)'!AH$10,0)</f>
        <v>4175</v>
      </c>
      <c r="AI131" s="103">
        <f>VLOOKUP($E131,'Population 18+ (2014)'!$D$11:$H$187,AI$10,0)</f>
        <v>251983.11799999993</v>
      </c>
      <c r="AJ131" s="104">
        <f t="shared" si="37"/>
        <v>1656.8570280172505</v>
      </c>
      <c r="AK131" s="102">
        <f>VLOOKUP($E131,'DTOC Backsheet'!$D$9:$Q$185,'DTOC Performance (Quarterly)'!AK$10,0)</f>
        <v>3515</v>
      </c>
      <c r="AL131" s="103">
        <f>VLOOKUP($E131,'Population 18+ (2014)'!$D$11:$H$187,AL$10,0)</f>
        <v>251983.11799999993</v>
      </c>
      <c r="AM131" s="104">
        <f t="shared" si="38"/>
        <v>1394.9347193965593</v>
      </c>
      <c r="AN131" s="102">
        <f>VLOOKUP($E131,'DTOC Backsheet'!$D$9:$Q$185,'DTOC Performance (Quarterly)'!AN$10,0)</f>
        <v>3436</v>
      </c>
      <c r="AO131" s="103">
        <f>VLOOKUP($E131,'Population 18+ (2014)'!$D$11:$H$187,AO$10,0)</f>
        <v>253870.19200000001</v>
      </c>
      <c r="AP131" s="104">
        <f t="shared" si="39"/>
        <v>1353.4475918307101</v>
      </c>
      <c r="AQ131" s="84">
        <f t="shared" si="40"/>
        <v>-339.36010281053871</v>
      </c>
      <c r="AR131" s="85">
        <f t="shared" si="41"/>
        <v>-0.57589571157004216</v>
      </c>
      <c r="AS131" s="105">
        <f t="shared" si="42"/>
        <v>30.235358862413705</v>
      </c>
      <c r="AT131" s="85">
        <f t="shared" si="43"/>
        <v>3.153231453843798E-2</v>
      </c>
      <c r="AU131" s="84">
        <f t="shared" si="44"/>
        <v>-793.20425413943747</v>
      </c>
      <c r="AV131" s="85">
        <f t="shared" si="45"/>
        <v>-0.91842957972327155</v>
      </c>
      <c r="AW131" s="105">
        <f t="shared" si="46"/>
        <v>-749.87721994931439</v>
      </c>
      <c r="AX131" s="85">
        <f t="shared" si="47"/>
        <v>-0.82678491106292173</v>
      </c>
      <c r="AY131" s="84">
        <f t="shared" si="48"/>
        <v>-629.96219743418624</v>
      </c>
      <c r="AZ131" s="85">
        <f t="shared" si="49"/>
        <v>-0.82350957628929367</v>
      </c>
      <c r="BA131" s="105">
        <f t="shared" si="50"/>
        <v>-317.51333436551909</v>
      </c>
      <c r="BB131" s="85">
        <f t="shared" si="51"/>
        <v>-0.29469744964860856</v>
      </c>
      <c r="BC131" s="84">
        <f t="shared" si="52"/>
        <v>-385.1287538996703</v>
      </c>
      <c r="BD131" s="85">
        <f t="shared" si="53"/>
        <v>-0.3977292796684162</v>
      </c>
      <c r="BE131" s="105">
        <f t="shared" si="54"/>
        <v>-605.9317117466079</v>
      </c>
      <c r="BF131" s="85">
        <f t="shared" si="55"/>
        <v>-0.81059376514975867</v>
      </c>
    </row>
    <row r="132" spans="2:58" s="40" customFormat="1" ht="16.5" customHeight="1">
      <c r="B132" s="63" t="s">
        <v>22</v>
      </c>
      <c r="C132" s="64" t="s">
        <v>34</v>
      </c>
      <c r="D132" s="66" t="s">
        <v>54</v>
      </c>
      <c r="E132" s="78" t="s">
        <v>253</v>
      </c>
      <c r="F132" s="79" t="s">
        <v>254</v>
      </c>
      <c r="G132" s="102">
        <f>VLOOKUP($E132,'DTOC Backsheet'!$D$9:$Q$185,'DTOC Performance (Quarterly)'!G$10,0)</f>
        <v>7692</v>
      </c>
      <c r="H132" s="103">
        <f>VLOOKUP($E132,'Population 18+ (2014)'!$D$11:$H$187,H$10,0)</f>
        <v>638312</v>
      </c>
      <c r="I132" s="104">
        <f t="shared" si="28"/>
        <v>1205.0533281530036</v>
      </c>
      <c r="J132" s="102">
        <f>VLOOKUP($E132,'DTOC Backsheet'!$D$9:$Q$185,'DTOC Performance (Quarterly)'!J$10,0)</f>
        <v>7296</v>
      </c>
      <c r="K132" s="103">
        <f>VLOOKUP($E132,'Population 18+ (2014)'!$D$11:$H$187,K$10,0)</f>
        <v>638312</v>
      </c>
      <c r="L132" s="104">
        <f t="shared" si="29"/>
        <v>1143.0147012746118</v>
      </c>
      <c r="M132" s="102">
        <f>VLOOKUP($E132,'DTOC Backsheet'!$D$9:$Q$185,'DTOC Performance (Quarterly)'!M$10,0)</f>
        <v>6247</v>
      </c>
      <c r="N132" s="103">
        <f>VLOOKUP($E132,'Population 18+ (2014)'!$D$11:$H$187,N$10,0)</f>
        <v>638312</v>
      </c>
      <c r="O132" s="104">
        <f t="shared" si="30"/>
        <v>978.67500532654878</v>
      </c>
      <c r="P132" s="102">
        <f>VLOOKUP($E132,'DTOC Backsheet'!$D$9:$Q$185,'DTOC Performance (Quarterly)'!P$10,0)</f>
        <v>6290</v>
      </c>
      <c r="Q132" s="103">
        <f>VLOOKUP($E132,'Population 18+ (2014)'!$D$11:$H$187,Q$10,0)</f>
        <v>642571.96700000006</v>
      </c>
      <c r="R132" s="104">
        <f t="shared" si="31"/>
        <v>978.87868177106452</v>
      </c>
      <c r="S132" s="102">
        <f>VLOOKUP($E132,'DTOC Backsheet'!$D$196:$Q$372,'DTOC Performance (Quarterly)'!S$10,0)</f>
        <v>7369</v>
      </c>
      <c r="T132" s="103">
        <f>VLOOKUP($E132,'Population 18+ (2014)'!$D$11:$H$187,T$10,0)</f>
        <v>642571.96700000006</v>
      </c>
      <c r="U132" s="104">
        <f t="shared" si="32"/>
        <v>1146.7976162116017</v>
      </c>
      <c r="V132" s="102">
        <f>VLOOKUP($E132,'DTOC Backsheet'!$D$196:$Q$372,'DTOC Performance (Quarterly)'!V$10,0)</f>
        <v>7176.9999999999991</v>
      </c>
      <c r="W132" s="103">
        <f>VLOOKUP($E132,'Population 18+ (2014)'!$D$11:$H$187,W$10,0)</f>
        <v>642571.96700000006</v>
      </c>
      <c r="X132" s="104">
        <f t="shared" si="33"/>
        <v>1116.917694605871</v>
      </c>
      <c r="Y132" s="102">
        <f>VLOOKUP($E132,'DTOC Backsheet'!$D$196:$Q$372,'DTOC Performance (Quarterly)'!Y$10,0)</f>
        <v>7509</v>
      </c>
      <c r="Z132" s="103">
        <f>VLOOKUP($E132,'Population 18+ (2014)'!$D$11:$H$187,Z$10,0)</f>
        <v>642571.96700000006</v>
      </c>
      <c r="AA132" s="104">
        <f t="shared" si="34"/>
        <v>1168.5850590491134</v>
      </c>
      <c r="AB132" s="102">
        <f>VLOOKUP($E132,'DTOC Backsheet'!$D$196:$Q$372,'DTOC Performance (Quarterly)'!AB$10,0)</f>
        <v>7320</v>
      </c>
      <c r="AC132" s="103">
        <f>VLOOKUP($E132,'Population 18+ (2014)'!$D$11:$H$187,AC$10,0)</f>
        <v>646720.82700000005</v>
      </c>
      <c r="AD132" s="104">
        <f t="shared" si="35"/>
        <v>1131.8639657788538</v>
      </c>
      <c r="AE132" s="102">
        <f>VLOOKUP($E132,'DTOC Backsheet'!$D$9:$Q$185,'DTOC Performance (Quarterly)'!AE$10,0)</f>
        <v>3521</v>
      </c>
      <c r="AF132" s="103">
        <f>VLOOKUP($E132,'Population 18+ (2014)'!$D$11:$H$187,AF$10,0)</f>
        <v>642571.96700000006</v>
      </c>
      <c r="AG132" s="104">
        <f t="shared" si="36"/>
        <v>547.95418736342106</v>
      </c>
      <c r="AH132" s="102">
        <f>VLOOKUP($E132,'DTOC Backsheet'!$D$9:$Q$185,'DTOC Performance (Quarterly)'!AH$10,0)</f>
        <v>5213</v>
      </c>
      <c r="AI132" s="103">
        <f>VLOOKUP($E132,'Population 18+ (2014)'!$D$11:$H$187,AI$10,0)</f>
        <v>642571.96700000006</v>
      </c>
      <c r="AJ132" s="104">
        <f t="shared" si="37"/>
        <v>811.27099651392041</v>
      </c>
      <c r="AK132" s="102">
        <f>VLOOKUP($E132,'DTOC Backsheet'!$D$9:$Q$185,'DTOC Performance (Quarterly)'!AK$10,0)</f>
        <v>6727</v>
      </c>
      <c r="AL132" s="103">
        <f>VLOOKUP($E132,'Population 18+ (2014)'!$D$11:$H$187,AL$10,0)</f>
        <v>642571.96700000006</v>
      </c>
      <c r="AM132" s="104">
        <f t="shared" si="38"/>
        <v>1046.8866283424406</v>
      </c>
      <c r="AN132" s="102">
        <f>VLOOKUP($E132,'DTOC Backsheet'!$D$9:$Q$185,'DTOC Performance (Quarterly)'!AN$10,0)</f>
        <v>6182</v>
      </c>
      <c r="AO132" s="103">
        <f>VLOOKUP($E132,'Population 18+ (2014)'!$D$11:$H$187,AO$10,0)</f>
        <v>646720.82700000005</v>
      </c>
      <c r="AP132" s="104">
        <f t="shared" si="39"/>
        <v>955.89932191869866</v>
      </c>
      <c r="AQ132" s="84">
        <f t="shared" si="40"/>
        <v>657.09914078958252</v>
      </c>
      <c r="AR132" s="85">
        <f t="shared" si="41"/>
        <v>0.54528635823671345</v>
      </c>
      <c r="AS132" s="105">
        <f t="shared" si="42"/>
        <v>598.84342884818068</v>
      </c>
      <c r="AT132" s="85">
        <f t="shared" si="43"/>
        <v>0.5221875424073823</v>
      </c>
      <c r="AU132" s="84">
        <f t="shared" si="44"/>
        <v>331.74370476069134</v>
      </c>
      <c r="AV132" s="85">
        <f t="shared" si="45"/>
        <v>0.2902357287187588</v>
      </c>
      <c r="AW132" s="105">
        <f t="shared" si="46"/>
        <v>305.64669809195061</v>
      </c>
      <c r="AX132" s="85">
        <f t="shared" si="47"/>
        <v>0.27365194370907048</v>
      </c>
      <c r="AY132" s="84">
        <f t="shared" si="48"/>
        <v>-68.21162301589186</v>
      </c>
      <c r="AZ132" s="85">
        <f t="shared" si="49"/>
        <v>-6.9697931023723333E-2</v>
      </c>
      <c r="BA132" s="105">
        <f t="shared" si="50"/>
        <v>121.69843070667275</v>
      </c>
      <c r="BB132" s="85">
        <f t="shared" si="51"/>
        <v>0.1041416966307097</v>
      </c>
      <c r="BC132" s="84">
        <f t="shared" si="52"/>
        <v>22.97935985236586</v>
      </c>
      <c r="BD132" s="85">
        <f t="shared" si="53"/>
        <v>2.347518674202792E-2</v>
      </c>
      <c r="BE132" s="105">
        <f t="shared" si="54"/>
        <v>175.96464386015509</v>
      </c>
      <c r="BF132" s="85">
        <f t="shared" si="55"/>
        <v>0.15546448087431691</v>
      </c>
    </row>
    <row r="133" spans="2:58" s="40" customFormat="1" ht="16.5" customHeight="1">
      <c r="B133" s="63" t="s">
        <v>20</v>
      </c>
      <c r="C133" s="64" t="s">
        <v>30</v>
      </c>
      <c r="D133" s="66" t="s">
        <v>48</v>
      </c>
      <c r="E133" s="78" t="s">
        <v>255</v>
      </c>
      <c r="F133" s="79" t="s">
        <v>256</v>
      </c>
      <c r="G133" s="102">
        <f>VLOOKUP($E133,'DTOC Backsheet'!$D$9:$Q$185,'DTOC Performance (Quarterly)'!G$10,0)</f>
        <v>551</v>
      </c>
      <c r="H133" s="103">
        <f>VLOOKUP($E133,'Population 18+ (2014)'!$D$11:$H$187,H$10,0)</f>
        <v>171094</v>
      </c>
      <c r="I133" s="104">
        <f t="shared" si="28"/>
        <v>322.04519153214022</v>
      </c>
      <c r="J133" s="102">
        <f>VLOOKUP($E133,'DTOC Backsheet'!$D$9:$Q$185,'DTOC Performance (Quarterly)'!J$10,0)</f>
        <v>493</v>
      </c>
      <c r="K133" s="103">
        <f>VLOOKUP($E133,'Population 18+ (2014)'!$D$11:$H$187,K$10,0)</f>
        <v>171094</v>
      </c>
      <c r="L133" s="104">
        <f t="shared" si="29"/>
        <v>288.14569768665177</v>
      </c>
      <c r="M133" s="102">
        <f>VLOOKUP($E133,'DTOC Backsheet'!$D$9:$Q$185,'DTOC Performance (Quarterly)'!M$10,0)</f>
        <v>503</v>
      </c>
      <c r="N133" s="103">
        <f>VLOOKUP($E133,'Population 18+ (2014)'!$D$11:$H$187,N$10,0)</f>
        <v>171094</v>
      </c>
      <c r="O133" s="104">
        <f t="shared" si="30"/>
        <v>293.99043800483946</v>
      </c>
      <c r="P133" s="102">
        <f>VLOOKUP($E133,'DTOC Backsheet'!$D$9:$Q$185,'DTOC Performance (Quarterly)'!P$10,0)</f>
        <v>667</v>
      </c>
      <c r="Q133" s="103">
        <f>VLOOKUP($E133,'Population 18+ (2014)'!$D$11:$H$187,Q$10,0)</f>
        <v>172033.68299999999</v>
      </c>
      <c r="R133" s="104">
        <f t="shared" si="31"/>
        <v>387.71477094982617</v>
      </c>
      <c r="S133" s="102">
        <f>VLOOKUP($E133,'DTOC Backsheet'!$D$196:$Q$372,'DTOC Performance (Quarterly)'!S$10,0)</f>
        <v>433.62047534001636</v>
      </c>
      <c r="T133" s="103">
        <f>VLOOKUP($E133,'Population 18+ (2014)'!$D$11:$H$187,T$10,0)</f>
        <v>172033.68299999999</v>
      </c>
      <c r="U133" s="104">
        <f t="shared" si="32"/>
        <v>252.05556712984884</v>
      </c>
      <c r="V133" s="102">
        <f>VLOOKUP($E133,'DTOC Backsheet'!$D$196:$Q$372,'DTOC Performance (Quarterly)'!V$10,0)</f>
        <v>403.49831689334417</v>
      </c>
      <c r="W133" s="103">
        <f>VLOOKUP($E133,'Population 18+ (2014)'!$D$11:$H$187,W$10,0)</f>
        <v>172033.68299999999</v>
      </c>
      <c r="X133" s="104">
        <f t="shared" si="33"/>
        <v>234.54611321280854</v>
      </c>
      <c r="Y133" s="102">
        <f>VLOOKUP($E133,'DTOC Backsheet'!$D$196:$Q$372,'DTOC Performance (Quarterly)'!Y$10,0)</f>
        <v>373.37615844667204</v>
      </c>
      <c r="Z133" s="103">
        <f>VLOOKUP($E133,'Population 18+ (2014)'!$D$11:$H$187,Z$10,0)</f>
        <v>172033.68299999999</v>
      </c>
      <c r="AA133" s="104">
        <f t="shared" si="34"/>
        <v>217.03665929576829</v>
      </c>
      <c r="AB133" s="102">
        <f>VLOOKUP($E133,'DTOC Backsheet'!$D$196:$Q$372,'DTOC Performance (Quarterly)'!AB$10,0)</f>
        <v>344.81200000000001</v>
      </c>
      <c r="AC133" s="103">
        <f>VLOOKUP($E133,'Population 18+ (2014)'!$D$11:$H$187,AC$10,0)</f>
        <v>172809.89300000007</v>
      </c>
      <c r="AD133" s="104">
        <f t="shared" si="35"/>
        <v>199.5325580115948</v>
      </c>
      <c r="AE133" s="102">
        <f>VLOOKUP($E133,'DTOC Backsheet'!$D$9:$Q$185,'DTOC Performance (Quarterly)'!AE$10,0)</f>
        <v>411</v>
      </c>
      <c r="AF133" s="103">
        <f>VLOOKUP($E133,'Population 18+ (2014)'!$D$11:$H$187,AF$10,0)</f>
        <v>172033.68299999999</v>
      </c>
      <c r="AG133" s="104">
        <f t="shared" si="36"/>
        <v>238.90670293909827</v>
      </c>
      <c r="AH133" s="102">
        <f>VLOOKUP($E133,'DTOC Backsheet'!$D$9:$Q$185,'DTOC Performance (Quarterly)'!AH$10,0)</f>
        <v>331</v>
      </c>
      <c r="AI133" s="103">
        <f>VLOOKUP($E133,'Population 18+ (2014)'!$D$11:$H$187,AI$10,0)</f>
        <v>172033.68299999999</v>
      </c>
      <c r="AJ133" s="104">
        <f t="shared" si="37"/>
        <v>192.40418168574581</v>
      </c>
      <c r="AK133" s="102">
        <f>VLOOKUP($E133,'DTOC Backsheet'!$D$9:$Q$185,'DTOC Performance (Quarterly)'!AK$10,0)</f>
        <v>471</v>
      </c>
      <c r="AL133" s="103">
        <f>VLOOKUP($E133,'Population 18+ (2014)'!$D$11:$H$187,AL$10,0)</f>
        <v>172033.68299999999</v>
      </c>
      <c r="AM133" s="104">
        <f t="shared" si="38"/>
        <v>273.78359387911263</v>
      </c>
      <c r="AN133" s="102">
        <f>VLOOKUP($E133,'DTOC Backsheet'!$D$9:$Q$185,'DTOC Performance (Quarterly)'!AN$10,0)</f>
        <v>574</v>
      </c>
      <c r="AO133" s="103">
        <f>VLOOKUP($E133,'Population 18+ (2014)'!$D$11:$H$187,AO$10,0)</f>
        <v>172809.89300000007</v>
      </c>
      <c r="AP133" s="104">
        <f t="shared" si="39"/>
        <v>332.15690955841268</v>
      </c>
      <c r="AQ133" s="84">
        <f t="shared" si="40"/>
        <v>83.138488593041956</v>
      </c>
      <c r="AR133" s="85">
        <f t="shared" si="41"/>
        <v>0.25815783243807477</v>
      </c>
      <c r="AS133" s="105">
        <f t="shared" si="42"/>
        <v>13.148864190750572</v>
      </c>
      <c r="AT133" s="85">
        <f t="shared" si="43"/>
        <v>5.2166529549322785E-2</v>
      </c>
      <c r="AU133" s="84">
        <f t="shared" si="44"/>
        <v>95.74151600090596</v>
      </c>
      <c r="AV133" s="85">
        <f t="shared" si="45"/>
        <v>0.3322677269504869</v>
      </c>
      <c r="AW133" s="105">
        <f t="shared" si="46"/>
        <v>42.141931527062724</v>
      </c>
      <c r="AX133" s="85">
        <f t="shared" si="47"/>
        <v>0.17967439728505105</v>
      </c>
      <c r="AY133" s="84">
        <f t="shared" si="48"/>
        <v>20.206844125726832</v>
      </c>
      <c r="AZ133" s="85">
        <f t="shared" si="49"/>
        <v>6.8732997790200923E-2</v>
      </c>
      <c r="BA133" s="105">
        <f t="shared" si="50"/>
        <v>-56.746934583344341</v>
      </c>
      <c r="BB133" s="85">
        <f t="shared" si="51"/>
        <v>-0.26146244034291022</v>
      </c>
      <c r="BC133" s="84">
        <f t="shared" si="52"/>
        <v>55.557861391413496</v>
      </c>
      <c r="BD133" s="85">
        <f t="shared" si="53"/>
        <v>0.14329570486909096</v>
      </c>
      <c r="BE133" s="105">
        <f t="shared" si="54"/>
        <v>-132.62435154681788</v>
      </c>
      <c r="BF133" s="85">
        <f t="shared" si="55"/>
        <v>-0.66467524332099781</v>
      </c>
    </row>
    <row r="134" spans="2:58" s="40" customFormat="1" ht="16.5" customHeight="1">
      <c r="B134" s="63" t="s">
        <v>26</v>
      </c>
      <c r="C134" s="64" t="s">
        <v>42</v>
      </c>
      <c r="D134" s="66" t="s">
        <v>66</v>
      </c>
      <c r="E134" s="78" t="s">
        <v>257</v>
      </c>
      <c r="F134" s="79" t="s">
        <v>258</v>
      </c>
      <c r="G134" s="102">
        <f>VLOOKUP($E134,'DTOC Backsheet'!$D$9:$Q$185,'DTOC Performance (Quarterly)'!G$10,0)</f>
        <v>10810</v>
      </c>
      <c r="H134" s="103">
        <f>VLOOKUP($E134,'Population 18+ (2014)'!$D$11:$H$187,H$10,0)</f>
        <v>531363</v>
      </c>
      <c r="I134" s="104">
        <f t="shared" si="28"/>
        <v>2034.3908025210637</v>
      </c>
      <c r="J134" s="102">
        <f>VLOOKUP($E134,'DTOC Backsheet'!$D$9:$Q$185,'DTOC Performance (Quarterly)'!J$10,0)</f>
        <v>13098</v>
      </c>
      <c r="K134" s="103">
        <f>VLOOKUP($E134,'Population 18+ (2014)'!$D$11:$H$187,K$10,0)</f>
        <v>531363</v>
      </c>
      <c r="L134" s="104">
        <f t="shared" si="29"/>
        <v>2464.9815662739034</v>
      </c>
      <c r="M134" s="102">
        <f>VLOOKUP($E134,'DTOC Backsheet'!$D$9:$Q$185,'DTOC Performance (Quarterly)'!M$10,0)</f>
        <v>13135</v>
      </c>
      <c r="N134" s="103">
        <f>VLOOKUP($E134,'Population 18+ (2014)'!$D$11:$H$187,N$10,0)</f>
        <v>531363</v>
      </c>
      <c r="O134" s="104">
        <f t="shared" si="30"/>
        <v>2471.9447910373888</v>
      </c>
      <c r="P134" s="102">
        <f>VLOOKUP($E134,'DTOC Backsheet'!$D$9:$Q$185,'DTOC Performance (Quarterly)'!P$10,0)</f>
        <v>16069</v>
      </c>
      <c r="Q134" s="103">
        <f>VLOOKUP($E134,'Population 18+ (2014)'!$D$11:$H$187,Q$10,0)</f>
        <v>536159.32400000002</v>
      </c>
      <c r="R134" s="104">
        <f t="shared" si="31"/>
        <v>2997.056897214381</v>
      </c>
      <c r="S134" s="102">
        <f>VLOOKUP($E134,'DTOC Backsheet'!$D$196:$Q$372,'DTOC Performance (Quarterly)'!S$10,0)</f>
        <v>8619</v>
      </c>
      <c r="T134" s="103">
        <f>VLOOKUP($E134,'Population 18+ (2014)'!$D$11:$H$187,T$10,0)</f>
        <v>536159.32400000002</v>
      </c>
      <c r="U134" s="104">
        <f t="shared" si="32"/>
        <v>1607.5445514400863</v>
      </c>
      <c r="V134" s="102">
        <f>VLOOKUP($E134,'DTOC Backsheet'!$D$196:$Q$372,'DTOC Performance (Quarterly)'!V$10,0)</f>
        <v>8619</v>
      </c>
      <c r="W134" s="103">
        <f>VLOOKUP($E134,'Population 18+ (2014)'!$D$11:$H$187,W$10,0)</f>
        <v>536159.32400000002</v>
      </c>
      <c r="X134" s="104">
        <f t="shared" si="33"/>
        <v>1607.5445514400863</v>
      </c>
      <c r="Y134" s="102">
        <f>VLOOKUP($E134,'DTOC Backsheet'!$D$196:$Q$372,'DTOC Performance (Quarterly)'!Y$10,0)</f>
        <v>8619</v>
      </c>
      <c r="Z134" s="103">
        <f>VLOOKUP($E134,'Population 18+ (2014)'!$D$11:$H$187,Z$10,0)</f>
        <v>536159.32400000002</v>
      </c>
      <c r="AA134" s="104">
        <f t="shared" si="34"/>
        <v>1607.5445514400863</v>
      </c>
      <c r="AB134" s="102">
        <f>VLOOKUP($E134,'DTOC Backsheet'!$D$196:$Q$372,'DTOC Performance (Quarterly)'!AB$10,0)</f>
        <v>9051</v>
      </c>
      <c r="AC134" s="103">
        <f>VLOOKUP($E134,'Population 18+ (2014)'!$D$11:$H$187,AC$10,0)</f>
        <v>540394.24200000009</v>
      </c>
      <c r="AD134" s="104">
        <f t="shared" si="35"/>
        <v>1674.8883123739868</v>
      </c>
      <c r="AE134" s="102">
        <f>VLOOKUP($E134,'DTOC Backsheet'!$D$9:$Q$185,'DTOC Performance (Quarterly)'!AE$10,0)</f>
        <v>14989</v>
      </c>
      <c r="AF134" s="103">
        <f>VLOOKUP($E134,'Population 18+ (2014)'!$D$11:$H$187,AF$10,0)</f>
        <v>536159.32400000002</v>
      </c>
      <c r="AG134" s="104">
        <f t="shared" si="36"/>
        <v>2795.6242350081743</v>
      </c>
      <c r="AH134" s="102">
        <f>VLOOKUP($E134,'DTOC Backsheet'!$D$9:$Q$185,'DTOC Performance (Quarterly)'!AH$10,0)</f>
        <v>15918</v>
      </c>
      <c r="AI134" s="103">
        <f>VLOOKUP($E134,'Population 18+ (2014)'!$D$11:$H$187,AI$10,0)</f>
        <v>536159.32400000002</v>
      </c>
      <c r="AJ134" s="104">
        <f t="shared" si="37"/>
        <v>2968.8936268503649</v>
      </c>
      <c r="AK134" s="102">
        <f>VLOOKUP($E134,'DTOC Backsheet'!$D$9:$Q$185,'DTOC Performance (Quarterly)'!AK$10,0)</f>
        <v>14954</v>
      </c>
      <c r="AL134" s="103">
        <f>VLOOKUP($E134,'Population 18+ (2014)'!$D$11:$H$187,AL$10,0)</f>
        <v>536159.32400000002</v>
      </c>
      <c r="AM134" s="104">
        <f t="shared" si="38"/>
        <v>2789.0963246588994</v>
      </c>
      <c r="AN134" s="102">
        <f>VLOOKUP($E134,'DTOC Backsheet'!$D$9:$Q$185,'DTOC Performance (Quarterly)'!AN$10,0)</f>
        <v>13574</v>
      </c>
      <c r="AO134" s="103">
        <f>VLOOKUP($E134,'Population 18+ (2014)'!$D$11:$H$187,AO$10,0)</f>
        <v>540394.24200000009</v>
      </c>
      <c r="AP134" s="104">
        <f t="shared" si="39"/>
        <v>2511.8698433504028</v>
      </c>
      <c r="AQ134" s="84">
        <f t="shared" si="40"/>
        <v>-761.23343248711058</v>
      </c>
      <c r="AR134" s="85">
        <f t="shared" si="41"/>
        <v>-0.37418249804500325</v>
      </c>
      <c r="AS134" s="105">
        <f t="shared" si="42"/>
        <v>-1188.0796835680881</v>
      </c>
      <c r="AT134" s="85">
        <f t="shared" si="43"/>
        <v>-0.73906485671191569</v>
      </c>
      <c r="AU134" s="84">
        <f t="shared" si="44"/>
        <v>-503.9120605764615</v>
      </c>
      <c r="AV134" s="85">
        <f t="shared" si="45"/>
        <v>-0.20442832817536288</v>
      </c>
      <c r="AW134" s="105">
        <f t="shared" si="46"/>
        <v>-1361.3490754102786</v>
      </c>
      <c r="AX134" s="85">
        <f t="shared" si="47"/>
        <v>-0.84684998259658906</v>
      </c>
      <c r="AY134" s="84">
        <f t="shared" si="48"/>
        <v>-317.15153362151068</v>
      </c>
      <c r="AZ134" s="85">
        <f t="shared" si="49"/>
        <v>-0.12830041138920958</v>
      </c>
      <c r="BA134" s="105">
        <f t="shared" si="50"/>
        <v>-1181.5517732188132</v>
      </c>
      <c r="BB134" s="85">
        <f t="shared" si="51"/>
        <v>-0.73500406079591629</v>
      </c>
      <c r="BC134" s="84">
        <f t="shared" si="52"/>
        <v>485.18705386397824</v>
      </c>
      <c r="BD134" s="85">
        <f t="shared" si="53"/>
        <v>0.16188783546783381</v>
      </c>
      <c r="BE134" s="105">
        <f t="shared" si="54"/>
        <v>-836.98153097641602</v>
      </c>
      <c r="BF134" s="85">
        <f t="shared" si="55"/>
        <v>-0.49972378742680362</v>
      </c>
    </row>
    <row r="135" spans="2:58" s="40" customFormat="1" ht="16.5" customHeight="1">
      <c r="B135" s="63" t="s">
        <v>22</v>
      </c>
      <c r="C135" s="64" t="s">
        <v>38</v>
      </c>
      <c r="D135" s="66" t="s">
        <v>60</v>
      </c>
      <c r="E135" s="78" t="s">
        <v>259</v>
      </c>
      <c r="F135" s="79" t="s">
        <v>260</v>
      </c>
      <c r="G135" s="102">
        <f>VLOOKUP($E135,'DTOC Backsheet'!$D$9:$Q$185,'DTOC Performance (Quarterly)'!G$10,0)</f>
        <v>1950</v>
      </c>
      <c r="H135" s="103">
        <f>VLOOKUP($E135,'Population 18+ (2014)'!$D$11:$H$187,H$10,0)</f>
        <v>143854</v>
      </c>
      <c r="I135" s="104">
        <f t="shared" si="28"/>
        <v>1355.5410346601413</v>
      </c>
      <c r="J135" s="102">
        <f>VLOOKUP($E135,'DTOC Backsheet'!$D$9:$Q$185,'DTOC Performance (Quarterly)'!J$10,0)</f>
        <v>2162</v>
      </c>
      <c r="K135" s="103">
        <f>VLOOKUP($E135,'Population 18+ (2014)'!$D$11:$H$187,K$10,0)</f>
        <v>143854</v>
      </c>
      <c r="L135" s="104">
        <f t="shared" si="29"/>
        <v>1502.9126753513979</v>
      </c>
      <c r="M135" s="102">
        <f>VLOOKUP($E135,'DTOC Backsheet'!$D$9:$Q$185,'DTOC Performance (Quarterly)'!M$10,0)</f>
        <v>2149</v>
      </c>
      <c r="N135" s="103">
        <f>VLOOKUP($E135,'Population 18+ (2014)'!$D$11:$H$187,N$10,0)</f>
        <v>143854</v>
      </c>
      <c r="O135" s="104">
        <f t="shared" si="30"/>
        <v>1493.8757351203303</v>
      </c>
      <c r="P135" s="102">
        <f>VLOOKUP($E135,'DTOC Backsheet'!$D$9:$Q$185,'DTOC Performance (Quarterly)'!P$10,0)</f>
        <v>1747</v>
      </c>
      <c r="Q135" s="103">
        <f>VLOOKUP($E135,'Population 18+ (2014)'!$D$11:$H$187,Q$10,0)</f>
        <v>145642.52000000005</v>
      </c>
      <c r="R135" s="104">
        <f t="shared" si="31"/>
        <v>1199.5123402149313</v>
      </c>
      <c r="S135" s="102">
        <f>VLOOKUP($E135,'DTOC Backsheet'!$D$196:$Q$372,'DTOC Performance (Quarterly)'!S$10,0)</f>
        <v>1104.0000000000002</v>
      </c>
      <c r="T135" s="103">
        <f>VLOOKUP($E135,'Population 18+ (2014)'!$D$11:$H$187,T$10,0)</f>
        <v>145642.52000000005</v>
      </c>
      <c r="U135" s="104">
        <f t="shared" si="32"/>
        <v>758.02039129781599</v>
      </c>
      <c r="V135" s="102">
        <f>VLOOKUP($E135,'DTOC Backsheet'!$D$196:$Q$372,'DTOC Performance (Quarterly)'!V$10,0)</f>
        <v>1103.9999999999998</v>
      </c>
      <c r="W135" s="103">
        <f>VLOOKUP($E135,'Population 18+ (2014)'!$D$11:$H$187,W$10,0)</f>
        <v>145642.52000000005</v>
      </c>
      <c r="X135" s="104">
        <f t="shared" si="33"/>
        <v>758.02039129781565</v>
      </c>
      <c r="Y135" s="102">
        <f>VLOOKUP($E135,'DTOC Backsheet'!$D$196:$Q$372,'DTOC Performance (Quarterly)'!Y$10,0)</f>
        <v>1103.9999999999998</v>
      </c>
      <c r="Z135" s="103">
        <f>VLOOKUP($E135,'Population 18+ (2014)'!$D$11:$H$187,Z$10,0)</f>
        <v>145642.52000000005</v>
      </c>
      <c r="AA135" s="104">
        <f t="shared" si="34"/>
        <v>758.02039129781565</v>
      </c>
      <c r="AB135" s="102">
        <f>VLOOKUP($E135,'DTOC Backsheet'!$D$196:$Q$372,'DTOC Performance (Quarterly)'!AB$10,0)</f>
        <v>1104</v>
      </c>
      <c r="AC135" s="103">
        <f>VLOOKUP($E135,'Population 18+ (2014)'!$D$11:$H$187,AC$10,0)</f>
        <v>147153.55100000001</v>
      </c>
      <c r="AD135" s="104">
        <f t="shared" si="35"/>
        <v>750.23673740635718</v>
      </c>
      <c r="AE135" s="102">
        <f>VLOOKUP($E135,'DTOC Backsheet'!$D$9:$Q$185,'DTOC Performance (Quarterly)'!AE$10,0)</f>
        <v>1427</v>
      </c>
      <c r="AF135" s="103">
        <f>VLOOKUP($E135,'Population 18+ (2014)'!$D$11:$H$187,AF$10,0)</f>
        <v>145642.52000000005</v>
      </c>
      <c r="AG135" s="104">
        <f t="shared" si="36"/>
        <v>979.7962847662892</v>
      </c>
      <c r="AH135" s="102">
        <f>VLOOKUP($E135,'DTOC Backsheet'!$D$9:$Q$185,'DTOC Performance (Quarterly)'!AH$10,0)</f>
        <v>1501</v>
      </c>
      <c r="AI135" s="103">
        <f>VLOOKUP($E135,'Population 18+ (2014)'!$D$11:$H$187,AI$10,0)</f>
        <v>145642.52000000005</v>
      </c>
      <c r="AJ135" s="104">
        <f t="shared" si="37"/>
        <v>1030.6056225887876</v>
      </c>
      <c r="AK135" s="102">
        <f>VLOOKUP($E135,'DTOC Backsheet'!$D$9:$Q$185,'DTOC Performance (Quarterly)'!AK$10,0)</f>
        <v>1319</v>
      </c>
      <c r="AL135" s="103">
        <f>VLOOKUP($E135,'Population 18+ (2014)'!$D$11:$H$187,AL$10,0)</f>
        <v>145642.52000000005</v>
      </c>
      <c r="AM135" s="104">
        <f t="shared" si="38"/>
        <v>905.64211605237233</v>
      </c>
      <c r="AN135" s="102">
        <f>VLOOKUP($E135,'DTOC Backsheet'!$D$9:$Q$185,'DTOC Performance (Quarterly)'!AN$10,0)</f>
        <v>1885</v>
      </c>
      <c r="AO135" s="103">
        <f>VLOOKUP($E135,'Population 18+ (2014)'!$D$11:$H$187,AO$10,0)</f>
        <v>147153.55100000001</v>
      </c>
      <c r="AP135" s="104">
        <f t="shared" si="39"/>
        <v>1280.9748641403835</v>
      </c>
      <c r="AQ135" s="84">
        <f t="shared" si="40"/>
        <v>375.74474989385214</v>
      </c>
      <c r="AR135" s="85">
        <f t="shared" si="41"/>
        <v>0.27719171923707803</v>
      </c>
      <c r="AS135" s="105">
        <f t="shared" si="42"/>
        <v>-221.77589346847321</v>
      </c>
      <c r="AT135" s="85">
        <f t="shared" si="43"/>
        <v>-0.2925724637681158</v>
      </c>
      <c r="AU135" s="84">
        <f t="shared" si="44"/>
        <v>472.30705276261028</v>
      </c>
      <c r="AV135" s="85">
        <f t="shared" si="45"/>
        <v>0.31426114138812461</v>
      </c>
      <c r="AW135" s="105">
        <f t="shared" si="46"/>
        <v>-272.58523129097193</v>
      </c>
      <c r="AX135" s="85">
        <f t="shared" si="47"/>
        <v>-0.35960144927536258</v>
      </c>
      <c r="AY135" s="84">
        <f t="shared" si="48"/>
        <v>588.23361906795799</v>
      </c>
      <c r="AZ135" s="85">
        <f t="shared" si="49"/>
        <v>0.39376342036948364</v>
      </c>
      <c r="BA135" s="105">
        <f t="shared" si="50"/>
        <v>-147.62172475455668</v>
      </c>
      <c r="BB135" s="85">
        <f t="shared" si="51"/>
        <v>-0.19474637681159446</v>
      </c>
      <c r="BC135" s="84">
        <f t="shared" si="52"/>
        <v>-81.46252392545216</v>
      </c>
      <c r="BD135" s="85">
        <f t="shared" si="53"/>
        <v>-6.7913035318048931E-2</v>
      </c>
      <c r="BE135" s="105">
        <f t="shared" si="54"/>
        <v>-530.73812673402631</v>
      </c>
      <c r="BF135" s="85">
        <f t="shared" si="55"/>
        <v>-0.70742753623188415</v>
      </c>
    </row>
    <row r="136" spans="2:58" s="40" customFormat="1" ht="16.5" customHeight="1">
      <c r="B136" s="63" t="s">
        <v>26</v>
      </c>
      <c r="C136" s="64" t="s">
        <v>44</v>
      </c>
      <c r="D136" s="66" t="s">
        <v>62</v>
      </c>
      <c r="E136" s="78" t="s">
        <v>261</v>
      </c>
      <c r="F136" s="79" t="s">
        <v>262</v>
      </c>
      <c r="G136" s="102">
        <f>VLOOKUP($E136,'DTOC Backsheet'!$D$9:$Q$185,'DTOC Performance (Quarterly)'!G$10,0)</f>
        <v>3375</v>
      </c>
      <c r="H136" s="103">
        <f>VLOOKUP($E136,'Population 18+ (2014)'!$D$11:$H$187,H$10,0)</f>
        <v>209837</v>
      </c>
      <c r="I136" s="104">
        <f t="shared" si="28"/>
        <v>1608.3912751326027</v>
      </c>
      <c r="J136" s="102">
        <f>VLOOKUP($E136,'DTOC Backsheet'!$D$9:$Q$185,'DTOC Performance (Quarterly)'!J$10,0)</f>
        <v>3381</v>
      </c>
      <c r="K136" s="103">
        <f>VLOOKUP($E136,'Population 18+ (2014)'!$D$11:$H$187,K$10,0)</f>
        <v>209837</v>
      </c>
      <c r="L136" s="104">
        <f t="shared" si="29"/>
        <v>1611.2506373995052</v>
      </c>
      <c r="M136" s="102">
        <f>VLOOKUP($E136,'DTOC Backsheet'!$D$9:$Q$185,'DTOC Performance (Quarterly)'!M$10,0)</f>
        <v>3137</v>
      </c>
      <c r="N136" s="103">
        <f>VLOOKUP($E136,'Population 18+ (2014)'!$D$11:$H$187,N$10,0)</f>
        <v>209837</v>
      </c>
      <c r="O136" s="104">
        <f t="shared" si="30"/>
        <v>1494.9699052121409</v>
      </c>
      <c r="P136" s="102">
        <f>VLOOKUP($E136,'DTOC Backsheet'!$D$9:$Q$185,'DTOC Performance (Quarterly)'!P$10,0)</f>
        <v>2405</v>
      </c>
      <c r="Q136" s="103">
        <f>VLOOKUP($E136,'Population 18+ (2014)'!$D$11:$H$187,Q$10,0)</f>
        <v>211217.818</v>
      </c>
      <c r="R136" s="104">
        <f t="shared" si="31"/>
        <v>1138.6349990605434</v>
      </c>
      <c r="S136" s="102">
        <f>VLOOKUP($E136,'DTOC Backsheet'!$D$196:$Q$372,'DTOC Performance (Quarterly)'!S$10,0)</f>
        <v>1775</v>
      </c>
      <c r="T136" s="103">
        <f>VLOOKUP($E136,'Population 18+ (2014)'!$D$11:$H$187,T$10,0)</f>
        <v>211217.818</v>
      </c>
      <c r="U136" s="104">
        <f t="shared" si="32"/>
        <v>840.36470824634682</v>
      </c>
      <c r="V136" s="102">
        <f>VLOOKUP($E136,'DTOC Backsheet'!$D$196:$Q$372,'DTOC Performance (Quarterly)'!V$10,0)</f>
        <v>1775</v>
      </c>
      <c r="W136" s="103">
        <f>VLOOKUP($E136,'Population 18+ (2014)'!$D$11:$H$187,W$10,0)</f>
        <v>211217.818</v>
      </c>
      <c r="X136" s="104">
        <f t="shared" si="33"/>
        <v>840.36470824634682</v>
      </c>
      <c r="Y136" s="102">
        <f>VLOOKUP($E136,'DTOC Backsheet'!$D$196:$Q$372,'DTOC Performance (Quarterly)'!Y$10,0)</f>
        <v>1774.9999999999998</v>
      </c>
      <c r="Z136" s="103">
        <f>VLOOKUP($E136,'Population 18+ (2014)'!$D$11:$H$187,Z$10,0)</f>
        <v>211217.818</v>
      </c>
      <c r="AA136" s="104">
        <f t="shared" si="34"/>
        <v>840.36470824634682</v>
      </c>
      <c r="AB136" s="102">
        <f>VLOOKUP($E136,'DTOC Backsheet'!$D$196:$Q$372,'DTOC Performance (Quarterly)'!AB$10,0)</f>
        <v>1775</v>
      </c>
      <c r="AC136" s="103">
        <f>VLOOKUP($E136,'Population 18+ (2014)'!$D$11:$H$187,AC$10,0)</f>
        <v>212333.65600000005</v>
      </c>
      <c r="AD136" s="104">
        <f t="shared" si="35"/>
        <v>835.94849419443869</v>
      </c>
      <c r="AE136" s="102">
        <f>VLOOKUP($E136,'DTOC Backsheet'!$D$9:$Q$185,'DTOC Performance (Quarterly)'!AE$10,0)</f>
        <v>2780</v>
      </c>
      <c r="AF136" s="103">
        <f>VLOOKUP($E136,'Population 18+ (2014)'!$D$11:$H$187,AF$10,0)</f>
        <v>211217.818</v>
      </c>
      <c r="AG136" s="104">
        <f t="shared" si="36"/>
        <v>1316.1768388308983</v>
      </c>
      <c r="AH136" s="102">
        <f>VLOOKUP($E136,'DTOC Backsheet'!$D$9:$Q$185,'DTOC Performance (Quarterly)'!AH$10,0)</f>
        <v>3663</v>
      </c>
      <c r="AI136" s="103">
        <f>VLOOKUP($E136,'Population 18+ (2014)'!$D$11:$H$187,AI$10,0)</f>
        <v>211217.818</v>
      </c>
      <c r="AJ136" s="104">
        <f t="shared" si="37"/>
        <v>1734.2286908768274</v>
      </c>
      <c r="AK136" s="102">
        <f>VLOOKUP($E136,'DTOC Backsheet'!$D$9:$Q$185,'DTOC Performance (Quarterly)'!AK$10,0)</f>
        <v>2982</v>
      </c>
      <c r="AL136" s="103">
        <f>VLOOKUP($E136,'Population 18+ (2014)'!$D$11:$H$187,AL$10,0)</f>
        <v>211217.818</v>
      </c>
      <c r="AM136" s="104">
        <f t="shared" si="38"/>
        <v>1411.8127098538628</v>
      </c>
      <c r="AN136" s="102">
        <f>VLOOKUP($E136,'DTOC Backsheet'!$D$9:$Q$185,'DTOC Performance (Quarterly)'!AN$10,0)</f>
        <v>3089</v>
      </c>
      <c r="AO136" s="103">
        <f>VLOOKUP($E136,'Population 18+ (2014)'!$D$11:$H$187,AO$10,0)</f>
        <v>212333.65600000005</v>
      </c>
      <c r="AP136" s="104">
        <f t="shared" si="39"/>
        <v>1454.7858583473924</v>
      </c>
      <c r="AQ136" s="84">
        <f t="shared" si="40"/>
        <v>292.21443630170438</v>
      </c>
      <c r="AR136" s="85">
        <f t="shared" si="41"/>
        <v>0.1816811871710837</v>
      </c>
      <c r="AS136" s="105">
        <f t="shared" si="42"/>
        <v>-475.81213058455148</v>
      </c>
      <c r="AT136" s="85">
        <f t="shared" si="43"/>
        <v>-0.56619718309859179</v>
      </c>
      <c r="AU136" s="84">
        <f t="shared" si="44"/>
        <v>-122.97805347732219</v>
      </c>
      <c r="AV136" s="85">
        <f t="shared" si="45"/>
        <v>-7.632459570399544E-2</v>
      </c>
      <c r="AW136" s="105">
        <f t="shared" si="46"/>
        <v>-893.86398263048056</v>
      </c>
      <c r="AX136" s="85">
        <f t="shared" si="47"/>
        <v>-1.0636619718309861</v>
      </c>
      <c r="AY136" s="84">
        <f t="shared" si="48"/>
        <v>83.157195358278159</v>
      </c>
      <c r="AZ136" s="85">
        <f t="shared" si="49"/>
        <v>5.5624661786404253E-2</v>
      </c>
      <c r="BA136" s="105">
        <f t="shared" si="50"/>
        <v>-571.44800160751595</v>
      </c>
      <c r="BB136" s="85">
        <f t="shared" si="51"/>
        <v>-0.68000000000000016</v>
      </c>
      <c r="BC136" s="84">
        <f t="shared" si="52"/>
        <v>-316.15085928684903</v>
      </c>
      <c r="BD136" s="85">
        <f t="shared" si="53"/>
        <v>-0.27765777404321529</v>
      </c>
      <c r="BE136" s="105">
        <f t="shared" si="54"/>
        <v>-618.83736415295368</v>
      </c>
      <c r="BF136" s="85">
        <f t="shared" si="55"/>
        <v>-0.74028169014084533</v>
      </c>
    </row>
    <row r="137" spans="2:58" s="40" customFormat="1" ht="16.5" customHeight="1">
      <c r="B137" s="63" t="s">
        <v>26</v>
      </c>
      <c r="C137" s="64" t="s">
        <v>42</v>
      </c>
      <c r="D137" s="66" t="s">
        <v>68</v>
      </c>
      <c r="E137" s="78" t="s">
        <v>263</v>
      </c>
      <c r="F137" s="79" t="s">
        <v>264</v>
      </c>
      <c r="G137" s="102">
        <f>VLOOKUP($E137,'DTOC Backsheet'!$D$9:$Q$185,'DTOC Performance (Quarterly)'!G$10,0)</f>
        <v>417</v>
      </c>
      <c r="H137" s="103">
        <f>VLOOKUP($E137,'Population 18+ (2014)'!$D$11:$H$187,H$10,0)</f>
        <v>165725</v>
      </c>
      <c r="I137" s="104">
        <f t="shared" si="28"/>
        <v>251.62166239251772</v>
      </c>
      <c r="J137" s="102">
        <f>VLOOKUP($E137,'DTOC Backsheet'!$D$9:$Q$185,'DTOC Performance (Quarterly)'!J$10,0)</f>
        <v>687</v>
      </c>
      <c r="K137" s="103">
        <f>VLOOKUP($E137,'Population 18+ (2014)'!$D$11:$H$187,K$10,0)</f>
        <v>165725</v>
      </c>
      <c r="L137" s="104">
        <f t="shared" si="29"/>
        <v>414.54216322220549</v>
      </c>
      <c r="M137" s="102">
        <f>VLOOKUP($E137,'DTOC Backsheet'!$D$9:$Q$185,'DTOC Performance (Quarterly)'!M$10,0)</f>
        <v>529</v>
      </c>
      <c r="N137" s="103">
        <f>VLOOKUP($E137,'Population 18+ (2014)'!$D$11:$H$187,N$10,0)</f>
        <v>165725</v>
      </c>
      <c r="O137" s="104">
        <f t="shared" si="30"/>
        <v>319.20349977372149</v>
      </c>
      <c r="P137" s="102">
        <f>VLOOKUP($E137,'DTOC Backsheet'!$D$9:$Q$185,'DTOC Performance (Quarterly)'!P$10,0)</f>
        <v>309</v>
      </c>
      <c r="Q137" s="103">
        <f>VLOOKUP($E137,'Population 18+ (2014)'!$D$11:$H$187,Q$10,0)</f>
        <v>167461.35699999999</v>
      </c>
      <c r="R137" s="104">
        <f t="shared" si="31"/>
        <v>184.52018157239704</v>
      </c>
      <c r="S137" s="102">
        <f>VLOOKUP($E137,'DTOC Backsheet'!$D$196:$Q$372,'DTOC Performance (Quarterly)'!S$10,0)</f>
        <v>290</v>
      </c>
      <c r="T137" s="103">
        <f>VLOOKUP($E137,'Population 18+ (2014)'!$D$11:$H$187,T$10,0)</f>
        <v>167461.35699999999</v>
      </c>
      <c r="U137" s="104">
        <f t="shared" si="32"/>
        <v>173.17428044011373</v>
      </c>
      <c r="V137" s="102">
        <f>VLOOKUP($E137,'DTOC Backsheet'!$D$196:$Q$372,'DTOC Performance (Quarterly)'!V$10,0)</f>
        <v>550</v>
      </c>
      <c r="W137" s="103">
        <f>VLOOKUP($E137,'Population 18+ (2014)'!$D$11:$H$187,W$10,0)</f>
        <v>167461.35699999999</v>
      </c>
      <c r="X137" s="104">
        <f t="shared" si="33"/>
        <v>328.43398014504328</v>
      </c>
      <c r="Y137" s="102">
        <f>VLOOKUP($E137,'DTOC Backsheet'!$D$196:$Q$372,'DTOC Performance (Quarterly)'!Y$10,0)</f>
        <v>560</v>
      </c>
      <c r="Z137" s="103">
        <f>VLOOKUP($E137,'Population 18+ (2014)'!$D$11:$H$187,Z$10,0)</f>
        <v>167461.35699999999</v>
      </c>
      <c r="AA137" s="104">
        <f t="shared" si="34"/>
        <v>334.40550705677134</v>
      </c>
      <c r="AB137" s="102">
        <f>VLOOKUP($E137,'DTOC Backsheet'!$D$196:$Q$372,'DTOC Performance (Quarterly)'!AB$10,0)</f>
        <v>247.99999999999997</v>
      </c>
      <c r="AC137" s="103">
        <f>VLOOKUP($E137,'Population 18+ (2014)'!$D$11:$H$187,AC$10,0)</f>
        <v>168994.34400000007</v>
      </c>
      <c r="AD137" s="104">
        <f t="shared" si="35"/>
        <v>146.75047349513656</v>
      </c>
      <c r="AE137" s="102">
        <f>VLOOKUP($E137,'DTOC Backsheet'!$D$9:$Q$185,'DTOC Performance (Quarterly)'!AE$10,0)</f>
        <v>363</v>
      </c>
      <c r="AF137" s="103">
        <f>VLOOKUP($E137,'Population 18+ (2014)'!$D$11:$H$187,AF$10,0)</f>
        <v>167461.35699999999</v>
      </c>
      <c r="AG137" s="104">
        <f t="shared" si="36"/>
        <v>216.76642689572853</v>
      </c>
      <c r="AH137" s="102">
        <f>VLOOKUP($E137,'DTOC Backsheet'!$D$9:$Q$185,'DTOC Performance (Quarterly)'!AH$10,0)</f>
        <v>769</v>
      </c>
      <c r="AI137" s="103">
        <f>VLOOKUP($E137,'Population 18+ (2014)'!$D$11:$H$187,AI$10,0)</f>
        <v>167461.35699999999</v>
      </c>
      <c r="AJ137" s="104">
        <f t="shared" si="37"/>
        <v>459.21041951188784</v>
      </c>
      <c r="AK137" s="102">
        <f>VLOOKUP($E137,'DTOC Backsheet'!$D$9:$Q$185,'DTOC Performance (Quarterly)'!AK$10,0)</f>
        <v>1070</v>
      </c>
      <c r="AL137" s="103">
        <f>VLOOKUP($E137,'Population 18+ (2014)'!$D$11:$H$187,AL$10,0)</f>
        <v>167461.35699999999</v>
      </c>
      <c r="AM137" s="104">
        <f t="shared" si="38"/>
        <v>638.95337955490231</v>
      </c>
      <c r="AN137" s="102">
        <f>VLOOKUP($E137,'DTOC Backsheet'!$D$9:$Q$185,'DTOC Performance (Quarterly)'!AN$10,0)</f>
        <v>900</v>
      </c>
      <c r="AO137" s="103">
        <f>VLOOKUP($E137,'Population 18+ (2014)'!$D$11:$H$187,AO$10,0)</f>
        <v>168994.34400000007</v>
      </c>
      <c r="AP137" s="104">
        <f t="shared" si="39"/>
        <v>532.56220220009232</v>
      </c>
      <c r="AQ137" s="84">
        <f t="shared" si="40"/>
        <v>34.855235496789192</v>
      </c>
      <c r="AR137" s="85">
        <f t="shared" si="41"/>
        <v>0.13852239574833067</v>
      </c>
      <c r="AS137" s="105">
        <f t="shared" si="42"/>
        <v>-43.592146455614795</v>
      </c>
      <c r="AT137" s="85">
        <f t="shared" si="43"/>
        <v>-0.25172413793103426</v>
      </c>
      <c r="AU137" s="84">
        <f t="shared" si="44"/>
        <v>-44.668256289682347</v>
      </c>
      <c r="AV137" s="85">
        <f t="shared" si="45"/>
        <v>-0.10775322814567113</v>
      </c>
      <c r="AW137" s="105">
        <f t="shared" si="46"/>
        <v>-130.77643936684456</v>
      </c>
      <c r="AX137" s="85">
        <f t="shared" si="47"/>
        <v>-0.39818181818181836</v>
      </c>
      <c r="AY137" s="84">
        <f t="shared" si="48"/>
        <v>-319.74987978118082</v>
      </c>
      <c r="AZ137" s="85">
        <f t="shared" si="49"/>
        <v>-1.0017116980479432</v>
      </c>
      <c r="BA137" s="105">
        <f t="shared" si="50"/>
        <v>-304.54787249813097</v>
      </c>
      <c r="BB137" s="85">
        <f t="shared" si="51"/>
        <v>-0.91071428571428548</v>
      </c>
      <c r="BC137" s="84">
        <f t="shared" si="52"/>
        <v>-348.04202062769525</v>
      </c>
      <c r="BD137" s="85">
        <f t="shared" si="53"/>
        <v>-1.8862002934412891</v>
      </c>
      <c r="BE137" s="105">
        <f t="shared" si="54"/>
        <v>-385.81172870495573</v>
      </c>
      <c r="BF137" s="85">
        <f t="shared" si="55"/>
        <v>-2.6290322580645156</v>
      </c>
    </row>
    <row r="138" spans="2:58" s="40" customFormat="1" ht="16.5" customHeight="1">
      <c r="B138" s="63" t="s">
        <v>26</v>
      </c>
      <c r="C138" s="64" t="s">
        <v>42</v>
      </c>
      <c r="D138" s="66" t="s">
        <v>66</v>
      </c>
      <c r="E138" s="78" t="s">
        <v>265</v>
      </c>
      <c r="F138" s="79" t="s">
        <v>266</v>
      </c>
      <c r="G138" s="102">
        <f>VLOOKUP($E138,'DTOC Backsheet'!$D$9:$Q$185,'DTOC Performance (Quarterly)'!G$10,0)</f>
        <v>901</v>
      </c>
      <c r="H138" s="103">
        <f>VLOOKUP($E138,'Population 18+ (2014)'!$D$11:$H$187,H$10,0)</f>
        <v>124975</v>
      </c>
      <c r="I138" s="104">
        <f t="shared" si="28"/>
        <v>720.94418883776757</v>
      </c>
      <c r="J138" s="102">
        <f>VLOOKUP($E138,'DTOC Backsheet'!$D$9:$Q$185,'DTOC Performance (Quarterly)'!J$10,0)</f>
        <v>1444</v>
      </c>
      <c r="K138" s="103">
        <f>VLOOKUP($E138,'Population 18+ (2014)'!$D$11:$H$187,K$10,0)</f>
        <v>124975</v>
      </c>
      <c r="L138" s="104">
        <f t="shared" si="29"/>
        <v>1155.4310862172433</v>
      </c>
      <c r="M138" s="102">
        <f>VLOOKUP($E138,'DTOC Backsheet'!$D$9:$Q$185,'DTOC Performance (Quarterly)'!M$10,0)</f>
        <v>1878</v>
      </c>
      <c r="N138" s="103">
        <f>VLOOKUP($E138,'Population 18+ (2014)'!$D$11:$H$187,N$10,0)</f>
        <v>124975</v>
      </c>
      <c r="O138" s="104">
        <f t="shared" si="30"/>
        <v>1502.7005401080216</v>
      </c>
      <c r="P138" s="102">
        <f>VLOOKUP($E138,'DTOC Backsheet'!$D$9:$Q$185,'DTOC Performance (Quarterly)'!P$10,0)</f>
        <v>1035</v>
      </c>
      <c r="Q138" s="103">
        <f>VLOOKUP($E138,'Population 18+ (2014)'!$D$11:$H$187,Q$10,0)</f>
        <v>126198.86399999997</v>
      </c>
      <c r="R138" s="104">
        <f t="shared" si="31"/>
        <v>820.1341653915365</v>
      </c>
      <c r="S138" s="102">
        <f>VLOOKUP($E138,'DTOC Backsheet'!$D$196:$Q$372,'DTOC Performance (Quarterly)'!S$10,0)</f>
        <v>800</v>
      </c>
      <c r="T138" s="103">
        <f>VLOOKUP($E138,'Population 18+ (2014)'!$D$11:$H$187,T$10,0)</f>
        <v>126198.86399999997</v>
      </c>
      <c r="U138" s="104">
        <f t="shared" si="32"/>
        <v>633.92012783886878</v>
      </c>
      <c r="V138" s="102">
        <f>VLOOKUP($E138,'DTOC Backsheet'!$D$196:$Q$372,'DTOC Performance (Quarterly)'!V$10,0)</f>
        <v>699.99999999999989</v>
      </c>
      <c r="W138" s="103">
        <f>VLOOKUP($E138,'Population 18+ (2014)'!$D$11:$H$187,W$10,0)</f>
        <v>126198.86399999997</v>
      </c>
      <c r="X138" s="104">
        <f t="shared" si="33"/>
        <v>554.68011185901014</v>
      </c>
      <c r="Y138" s="102">
        <f>VLOOKUP($E138,'DTOC Backsheet'!$D$196:$Q$372,'DTOC Performance (Quarterly)'!Y$10,0)</f>
        <v>700</v>
      </c>
      <c r="Z138" s="103">
        <f>VLOOKUP($E138,'Population 18+ (2014)'!$D$11:$H$187,Z$10,0)</f>
        <v>126198.86399999997</v>
      </c>
      <c r="AA138" s="104">
        <f t="shared" si="34"/>
        <v>554.68011185901014</v>
      </c>
      <c r="AB138" s="102">
        <f>VLOOKUP($E138,'DTOC Backsheet'!$D$196:$Q$372,'DTOC Performance (Quarterly)'!AB$10,0)</f>
        <v>700</v>
      </c>
      <c r="AC138" s="103">
        <f>VLOOKUP($E138,'Population 18+ (2014)'!$D$11:$H$187,AC$10,0)</f>
        <v>126970.01800000001</v>
      </c>
      <c r="AD138" s="104">
        <f t="shared" si="35"/>
        <v>551.31125522877369</v>
      </c>
      <c r="AE138" s="102">
        <f>VLOOKUP($E138,'DTOC Backsheet'!$D$9:$Q$185,'DTOC Performance (Quarterly)'!AE$10,0)</f>
        <v>1217</v>
      </c>
      <c r="AF138" s="103">
        <f>VLOOKUP($E138,'Population 18+ (2014)'!$D$11:$H$187,AF$10,0)</f>
        <v>126198.86399999997</v>
      </c>
      <c r="AG138" s="104">
        <f t="shared" si="36"/>
        <v>964.35099447487914</v>
      </c>
      <c r="AH138" s="102">
        <f>VLOOKUP($E138,'DTOC Backsheet'!$D$9:$Q$185,'DTOC Performance (Quarterly)'!AH$10,0)</f>
        <v>959</v>
      </c>
      <c r="AI138" s="103">
        <f>VLOOKUP($E138,'Population 18+ (2014)'!$D$11:$H$187,AI$10,0)</f>
        <v>126198.86399999997</v>
      </c>
      <c r="AJ138" s="104">
        <f t="shared" si="37"/>
        <v>759.911753246844</v>
      </c>
      <c r="AK138" s="102">
        <f>VLOOKUP($E138,'DTOC Backsheet'!$D$9:$Q$185,'DTOC Performance (Quarterly)'!AK$10,0)</f>
        <v>1005</v>
      </c>
      <c r="AL138" s="103">
        <f>VLOOKUP($E138,'Population 18+ (2014)'!$D$11:$H$187,AL$10,0)</f>
        <v>126198.86399999997</v>
      </c>
      <c r="AM138" s="104">
        <f t="shared" si="38"/>
        <v>796.36216059757896</v>
      </c>
      <c r="AN138" s="102">
        <f>VLOOKUP($E138,'DTOC Backsheet'!$D$9:$Q$185,'DTOC Performance (Quarterly)'!AN$10,0)</f>
        <v>1045</v>
      </c>
      <c r="AO138" s="103">
        <f>VLOOKUP($E138,'Population 18+ (2014)'!$D$11:$H$187,AO$10,0)</f>
        <v>126970.01800000001</v>
      </c>
      <c r="AP138" s="104">
        <f t="shared" si="39"/>
        <v>823.02894530581227</v>
      </c>
      <c r="AQ138" s="84">
        <f t="shared" si="40"/>
        <v>-243.40680563711157</v>
      </c>
      <c r="AR138" s="85">
        <f t="shared" si="41"/>
        <v>-0.3376222589844397</v>
      </c>
      <c r="AS138" s="105">
        <f t="shared" si="42"/>
        <v>-330.43086663601036</v>
      </c>
      <c r="AT138" s="85">
        <f t="shared" si="43"/>
        <v>-0.52124999999999999</v>
      </c>
      <c r="AU138" s="84">
        <f t="shared" si="44"/>
        <v>395.51933297039932</v>
      </c>
      <c r="AV138" s="85">
        <f t="shared" si="45"/>
        <v>0.3423132177145129</v>
      </c>
      <c r="AW138" s="105">
        <f t="shared" si="46"/>
        <v>-205.23164138783386</v>
      </c>
      <c r="AX138" s="85">
        <f t="shared" si="47"/>
        <v>-0.37000000000000022</v>
      </c>
      <c r="AY138" s="84">
        <f t="shared" si="48"/>
        <v>706.33837951044268</v>
      </c>
      <c r="AZ138" s="85">
        <f t="shared" si="49"/>
        <v>0.47004600095483268</v>
      </c>
      <c r="BA138" s="105">
        <f t="shared" si="50"/>
        <v>-241.68204873856882</v>
      </c>
      <c r="BB138" s="85">
        <f t="shared" si="51"/>
        <v>-0.43571428571428594</v>
      </c>
      <c r="BC138" s="84">
        <f t="shared" si="52"/>
        <v>-2.8947799142757731</v>
      </c>
      <c r="BD138" s="85">
        <f t="shared" si="53"/>
        <v>-3.5296419005953609E-3</v>
      </c>
      <c r="BE138" s="105">
        <f t="shared" si="54"/>
        <v>-271.71769007703858</v>
      </c>
      <c r="BF138" s="85">
        <f t="shared" si="55"/>
        <v>-0.4928571428571431</v>
      </c>
    </row>
    <row r="139" spans="2:58" s="40" customFormat="1" ht="16.5" customHeight="1">
      <c r="B139" s="63" t="s">
        <v>24</v>
      </c>
      <c r="C139" s="64" t="s">
        <v>40</v>
      </c>
      <c r="D139" s="66" t="s">
        <v>70</v>
      </c>
      <c r="E139" s="78" t="s">
        <v>267</v>
      </c>
      <c r="F139" s="79" t="s">
        <v>268</v>
      </c>
      <c r="G139" s="102">
        <f>VLOOKUP($E139,'DTOC Backsheet'!$D$9:$Q$185,'DTOC Performance (Quarterly)'!G$10,0)</f>
        <v>1061</v>
      </c>
      <c r="H139" s="103">
        <f>VLOOKUP($E139,'Population 18+ (2014)'!$D$11:$H$187,H$10,0)</f>
        <v>218702</v>
      </c>
      <c r="I139" s="104">
        <f t="shared" si="28"/>
        <v>485.13502391381883</v>
      </c>
      <c r="J139" s="102">
        <f>VLOOKUP($E139,'DTOC Backsheet'!$D$9:$Q$185,'DTOC Performance (Quarterly)'!J$10,0)</f>
        <v>653</v>
      </c>
      <c r="K139" s="103">
        <f>VLOOKUP($E139,'Population 18+ (2014)'!$D$11:$H$187,K$10,0)</f>
        <v>218702</v>
      </c>
      <c r="L139" s="104">
        <f t="shared" si="29"/>
        <v>298.57980265383947</v>
      </c>
      <c r="M139" s="102">
        <f>VLOOKUP($E139,'DTOC Backsheet'!$D$9:$Q$185,'DTOC Performance (Quarterly)'!M$10,0)</f>
        <v>731</v>
      </c>
      <c r="N139" s="103">
        <f>VLOOKUP($E139,'Population 18+ (2014)'!$D$11:$H$187,N$10,0)</f>
        <v>218702</v>
      </c>
      <c r="O139" s="104">
        <f t="shared" si="30"/>
        <v>334.24477142412962</v>
      </c>
      <c r="P139" s="102">
        <f>VLOOKUP($E139,'DTOC Backsheet'!$D$9:$Q$185,'DTOC Performance (Quarterly)'!P$10,0)</f>
        <v>771</v>
      </c>
      <c r="Q139" s="103">
        <f>VLOOKUP($E139,'Population 18+ (2014)'!$D$11:$H$187,Q$10,0)</f>
        <v>223006.21999999994</v>
      </c>
      <c r="R139" s="104">
        <f t="shared" si="31"/>
        <v>345.73026707506193</v>
      </c>
      <c r="S139" s="102">
        <f>VLOOKUP($E139,'DTOC Backsheet'!$D$196:$Q$372,'DTOC Performance (Quarterly)'!S$10,0)</f>
        <v>929</v>
      </c>
      <c r="T139" s="103">
        <f>VLOOKUP($E139,'Population 18+ (2014)'!$D$11:$H$187,T$10,0)</f>
        <v>223006.21999999994</v>
      </c>
      <c r="U139" s="104">
        <f t="shared" si="32"/>
        <v>416.58030883622899</v>
      </c>
      <c r="V139" s="102">
        <f>VLOOKUP($E139,'DTOC Backsheet'!$D$196:$Q$372,'DTOC Performance (Quarterly)'!V$10,0)</f>
        <v>784</v>
      </c>
      <c r="W139" s="103">
        <f>VLOOKUP($E139,'Population 18+ (2014)'!$D$11:$H$187,W$10,0)</f>
        <v>223006.21999999994</v>
      </c>
      <c r="X139" s="104">
        <f t="shared" si="33"/>
        <v>351.55970089085417</v>
      </c>
      <c r="Y139" s="102">
        <f>VLOOKUP($E139,'DTOC Backsheet'!$D$196:$Q$372,'DTOC Performance (Quarterly)'!Y$10,0)</f>
        <v>1127</v>
      </c>
      <c r="Z139" s="103">
        <f>VLOOKUP($E139,'Population 18+ (2014)'!$D$11:$H$187,Z$10,0)</f>
        <v>223006.21999999994</v>
      </c>
      <c r="AA139" s="104">
        <f t="shared" si="34"/>
        <v>505.36707003060292</v>
      </c>
      <c r="AB139" s="102">
        <f>VLOOKUP($E139,'DTOC Backsheet'!$D$196:$Q$372,'DTOC Performance (Quarterly)'!AB$10,0)</f>
        <v>1202.9916356877322</v>
      </c>
      <c r="AC139" s="103">
        <f>VLOOKUP($E139,'Population 18+ (2014)'!$D$11:$H$187,AC$10,0)</f>
        <v>226675.78200000001</v>
      </c>
      <c r="AD139" s="104">
        <f t="shared" si="35"/>
        <v>530.71026162280191</v>
      </c>
      <c r="AE139" s="102">
        <f>VLOOKUP($E139,'DTOC Backsheet'!$D$9:$Q$185,'DTOC Performance (Quarterly)'!AE$10,0)</f>
        <v>1111</v>
      </c>
      <c r="AF139" s="103">
        <f>VLOOKUP($E139,'Population 18+ (2014)'!$D$11:$H$187,AF$10,0)</f>
        <v>223006.21999999994</v>
      </c>
      <c r="AG139" s="104">
        <f t="shared" si="36"/>
        <v>498.19238225732016</v>
      </c>
      <c r="AH139" s="102">
        <f>VLOOKUP($E139,'DTOC Backsheet'!$D$9:$Q$185,'DTOC Performance (Quarterly)'!AH$10,0)</f>
        <v>970</v>
      </c>
      <c r="AI139" s="103">
        <f>VLOOKUP($E139,'Population 18+ (2014)'!$D$11:$H$187,AI$10,0)</f>
        <v>223006.21999999994</v>
      </c>
      <c r="AJ139" s="104">
        <f t="shared" si="37"/>
        <v>434.96544625526599</v>
      </c>
      <c r="AK139" s="102">
        <f>VLOOKUP($E139,'DTOC Backsheet'!$D$9:$Q$185,'DTOC Performance (Quarterly)'!AK$10,0)</f>
        <v>894</v>
      </c>
      <c r="AL139" s="103">
        <f>VLOOKUP($E139,'Population 18+ (2014)'!$D$11:$H$187,AL$10,0)</f>
        <v>223006.21999999994</v>
      </c>
      <c r="AM139" s="104">
        <f t="shared" si="38"/>
        <v>400.88567933217303</v>
      </c>
      <c r="AN139" s="102">
        <f>VLOOKUP($E139,'DTOC Backsheet'!$D$9:$Q$185,'DTOC Performance (Quarterly)'!AN$10,0)</f>
        <v>767</v>
      </c>
      <c r="AO139" s="103">
        <f>VLOOKUP($E139,'Population 18+ (2014)'!$D$11:$H$187,AO$10,0)</f>
        <v>226675.78200000001</v>
      </c>
      <c r="AP139" s="104">
        <f t="shared" si="39"/>
        <v>338.36874554159476</v>
      </c>
      <c r="AQ139" s="84">
        <f t="shared" si="40"/>
        <v>-13.057358343501335</v>
      </c>
      <c r="AR139" s="85">
        <f t="shared" si="41"/>
        <v>-2.6914895235065305E-2</v>
      </c>
      <c r="AS139" s="105">
        <f t="shared" si="42"/>
        <v>-81.612073421091168</v>
      </c>
      <c r="AT139" s="85">
        <f t="shared" si="43"/>
        <v>-0.19590958019375676</v>
      </c>
      <c r="AU139" s="84">
        <f t="shared" si="44"/>
        <v>-136.38564360142652</v>
      </c>
      <c r="AV139" s="85">
        <f t="shared" si="45"/>
        <v>-0.45678121021315748</v>
      </c>
      <c r="AW139" s="105">
        <f t="shared" si="46"/>
        <v>-83.405745364411814</v>
      </c>
      <c r="AX139" s="85">
        <f t="shared" si="47"/>
        <v>-0.23724489795918363</v>
      </c>
      <c r="AY139" s="84">
        <f t="shared" si="48"/>
        <v>-66.640907908043403</v>
      </c>
      <c r="AZ139" s="85">
        <f t="shared" si="49"/>
        <v>-0.19937756280854868</v>
      </c>
      <c r="BA139" s="105">
        <f t="shared" si="50"/>
        <v>104.48139069842989</v>
      </c>
      <c r="BB139" s="85">
        <f t="shared" si="51"/>
        <v>0.20674356699201421</v>
      </c>
      <c r="BC139" s="84">
        <f t="shared" si="52"/>
        <v>7.3615215334671689</v>
      </c>
      <c r="BD139" s="85">
        <f t="shared" si="53"/>
        <v>2.1292673030183094E-2</v>
      </c>
      <c r="BE139" s="105">
        <f t="shared" si="54"/>
        <v>192.34151608120715</v>
      </c>
      <c r="BF139" s="85">
        <f t="shared" si="55"/>
        <v>0.36242283217412585</v>
      </c>
    </row>
    <row r="140" spans="2:58" s="40" customFormat="1" ht="16.5" customHeight="1">
      <c r="B140" s="63" t="s">
        <v>20</v>
      </c>
      <c r="C140" s="64" t="s">
        <v>28</v>
      </c>
      <c r="D140" s="66" t="s">
        <v>50</v>
      </c>
      <c r="E140" s="78" t="s">
        <v>269</v>
      </c>
      <c r="F140" s="79" t="s">
        <v>270</v>
      </c>
      <c r="G140" s="102">
        <f>VLOOKUP($E140,'DTOC Backsheet'!$D$9:$Q$185,'DTOC Performance (Quarterly)'!G$10,0)</f>
        <v>1609</v>
      </c>
      <c r="H140" s="103">
        <f>VLOOKUP($E140,'Population 18+ (2014)'!$D$11:$H$187,H$10,0)</f>
        <v>107718</v>
      </c>
      <c r="I140" s="104">
        <f t="shared" si="28"/>
        <v>1493.7150708331012</v>
      </c>
      <c r="J140" s="102">
        <f>VLOOKUP($E140,'DTOC Backsheet'!$D$9:$Q$185,'DTOC Performance (Quarterly)'!J$10,0)</f>
        <v>1808</v>
      </c>
      <c r="K140" s="103">
        <f>VLOOKUP($E140,'Population 18+ (2014)'!$D$11:$H$187,K$10,0)</f>
        <v>107718</v>
      </c>
      <c r="L140" s="104">
        <f t="shared" si="29"/>
        <v>1678.4567110417943</v>
      </c>
      <c r="M140" s="102">
        <f>VLOOKUP($E140,'DTOC Backsheet'!$D$9:$Q$185,'DTOC Performance (Quarterly)'!M$10,0)</f>
        <v>1458</v>
      </c>
      <c r="N140" s="103">
        <f>VLOOKUP($E140,'Population 18+ (2014)'!$D$11:$H$187,N$10,0)</f>
        <v>107718</v>
      </c>
      <c r="O140" s="104">
        <f t="shared" si="30"/>
        <v>1353.5342282626859</v>
      </c>
      <c r="P140" s="102">
        <f>VLOOKUP($E140,'DTOC Backsheet'!$D$9:$Q$185,'DTOC Performance (Quarterly)'!P$10,0)</f>
        <v>1805</v>
      </c>
      <c r="Q140" s="103">
        <f>VLOOKUP($E140,'Population 18+ (2014)'!$D$11:$H$187,Q$10,0)</f>
        <v>107694.52799999999</v>
      </c>
      <c r="R140" s="104">
        <f t="shared" si="31"/>
        <v>1676.0368734797744</v>
      </c>
      <c r="S140" s="102">
        <f>VLOOKUP($E140,'DTOC Backsheet'!$D$196:$Q$372,'DTOC Performance (Quarterly)'!S$10,0)</f>
        <v>1209.4424160000001</v>
      </c>
      <c r="T140" s="103">
        <f>VLOOKUP($E140,'Population 18+ (2014)'!$D$11:$H$187,T$10,0)</f>
        <v>107694.52799999999</v>
      </c>
      <c r="U140" s="104">
        <f t="shared" si="32"/>
        <v>1123.0305183193711</v>
      </c>
      <c r="V140" s="102">
        <f>VLOOKUP($E140,'DTOC Backsheet'!$D$196:$Q$372,'DTOC Performance (Quarterly)'!V$10,0)</f>
        <v>1345.126432</v>
      </c>
      <c r="W140" s="103">
        <f>VLOOKUP($E140,'Population 18+ (2014)'!$D$11:$H$187,W$10,0)</f>
        <v>107694.52799999999</v>
      </c>
      <c r="X140" s="104">
        <f t="shared" si="33"/>
        <v>1249.0202213430939</v>
      </c>
      <c r="Y140" s="102">
        <f>VLOOKUP($E140,'DTOC Backsheet'!$D$196:$Q$372,'DTOC Performance (Quarterly)'!Y$10,0)</f>
        <v>1239.7028800000001</v>
      </c>
      <c r="Z140" s="103">
        <f>VLOOKUP($E140,'Population 18+ (2014)'!$D$11:$H$187,Z$10,0)</f>
        <v>107694.52799999999</v>
      </c>
      <c r="AA140" s="104">
        <f t="shared" si="34"/>
        <v>1151.1289412958847</v>
      </c>
      <c r="AB140" s="102">
        <f>VLOOKUP($E140,'DTOC Backsheet'!$D$196:$Q$372,'DTOC Performance (Quarterly)'!AB$10,0)</f>
        <v>1350.9832960000001</v>
      </c>
      <c r="AC140" s="103">
        <f>VLOOKUP($E140,'Population 18+ (2014)'!$D$11:$H$187,AC$10,0)</f>
        <v>107684.45900000005</v>
      </c>
      <c r="AD140" s="104">
        <f t="shared" si="35"/>
        <v>1254.5759235322894</v>
      </c>
      <c r="AE140" s="102">
        <f>VLOOKUP($E140,'DTOC Backsheet'!$D$9:$Q$185,'DTOC Performance (Quarterly)'!AE$10,0)</f>
        <v>913</v>
      </c>
      <c r="AF140" s="103">
        <f>VLOOKUP($E140,'Population 18+ (2014)'!$D$11:$H$187,AF$10,0)</f>
        <v>107694.52799999999</v>
      </c>
      <c r="AG140" s="104">
        <f t="shared" si="36"/>
        <v>847.76823572688863</v>
      </c>
      <c r="AH140" s="102">
        <f>VLOOKUP($E140,'DTOC Backsheet'!$D$9:$Q$185,'DTOC Performance (Quarterly)'!AH$10,0)</f>
        <v>831</v>
      </c>
      <c r="AI140" s="103">
        <f>VLOOKUP($E140,'Population 18+ (2014)'!$D$11:$H$187,AI$10,0)</f>
        <v>107694.52799999999</v>
      </c>
      <c r="AJ140" s="104">
        <f t="shared" si="37"/>
        <v>771.62694839982953</v>
      </c>
      <c r="AK140" s="102">
        <f>VLOOKUP($E140,'DTOC Backsheet'!$D$9:$Q$185,'DTOC Performance (Quarterly)'!AK$10,0)</f>
        <v>1092</v>
      </c>
      <c r="AL140" s="103">
        <f>VLOOKUP($E140,'Population 18+ (2014)'!$D$11:$H$187,AL$10,0)</f>
        <v>107694.52799999999</v>
      </c>
      <c r="AM140" s="104">
        <f t="shared" si="38"/>
        <v>1013.9790946481515</v>
      </c>
      <c r="AN140" s="102">
        <f>VLOOKUP($E140,'DTOC Backsheet'!$D$9:$Q$185,'DTOC Performance (Quarterly)'!AN$10,0)</f>
        <v>1717</v>
      </c>
      <c r="AO140" s="103">
        <f>VLOOKUP($E140,'Population 18+ (2014)'!$D$11:$H$187,AO$10,0)</f>
        <v>107684.45900000005</v>
      </c>
      <c r="AP140" s="104">
        <f t="shared" si="39"/>
        <v>1594.4733492137423</v>
      </c>
      <c r="AQ140" s="84">
        <f t="shared" si="40"/>
        <v>645.94683510621257</v>
      </c>
      <c r="AR140" s="85">
        <f t="shared" si="41"/>
        <v>0.43244313973878812</v>
      </c>
      <c r="AS140" s="105">
        <f t="shared" si="42"/>
        <v>275.26228259248251</v>
      </c>
      <c r="AT140" s="85">
        <f t="shared" si="43"/>
        <v>0.24510668063091987</v>
      </c>
      <c r="AU140" s="84">
        <f t="shared" si="44"/>
        <v>906.82976264196475</v>
      </c>
      <c r="AV140" s="85">
        <f t="shared" si="45"/>
        <v>0.54027593126253959</v>
      </c>
      <c r="AW140" s="105">
        <f t="shared" si="46"/>
        <v>477.39327294326438</v>
      </c>
      <c r="AX140" s="85">
        <f t="shared" si="47"/>
        <v>0.38221420661221545</v>
      </c>
      <c r="AY140" s="84">
        <f t="shared" si="48"/>
        <v>339.55513361453438</v>
      </c>
      <c r="AZ140" s="85">
        <f t="shared" si="49"/>
        <v>0.2508655684683842</v>
      </c>
      <c r="BA140" s="105">
        <f t="shared" si="50"/>
        <v>137.14984664773317</v>
      </c>
      <c r="BB140" s="85">
        <f t="shared" si="51"/>
        <v>0.11914377419208709</v>
      </c>
      <c r="BC140" s="84">
        <f t="shared" si="52"/>
        <v>81.563524266032118</v>
      </c>
      <c r="BD140" s="85">
        <f t="shared" si="53"/>
        <v>4.8664516608569942E-2</v>
      </c>
      <c r="BE140" s="105">
        <f t="shared" si="54"/>
        <v>-339.89742568145289</v>
      </c>
      <c r="BF140" s="85">
        <f t="shared" si="55"/>
        <v>-0.27092615066648446</v>
      </c>
    </row>
    <row r="141" spans="2:58" s="40" customFormat="1" ht="16.5" customHeight="1">
      <c r="B141" s="63" t="s">
        <v>24</v>
      </c>
      <c r="C141" s="64" t="s">
        <v>40</v>
      </c>
      <c r="D141" s="66" t="s">
        <v>70</v>
      </c>
      <c r="E141" s="78" t="s">
        <v>271</v>
      </c>
      <c r="F141" s="79" t="s">
        <v>272</v>
      </c>
      <c r="G141" s="102">
        <f>VLOOKUP($E141,'DTOC Backsheet'!$D$9:$Q$185,'DTOC Performance (Quarterly)'!G$10,0)</f>
        <v>761</v>
      </c>
      <c r="H141" s="103">
        <f>VLOOKUP($E141,'Population 18+ (2014)'!$D$11:$H$187,H$10,0)</f>
        <v>149880</v>
      </c>
      <c r="I141" s="104">
        <f t="shared" si="28"/>
        <v>507.73952495329598</v>
      </c>
      <c r="J141" s="102">
        <f>VLOOKUP($E141,'DTOC Backsheet'!$D$9:$Q$185,'DTOC Performance (Quarterly)'!J$10,0)</f>
        <v>1166</v>
      </c>
      <c r="K141" s="103">
        <f>VLOOKUP($E141,'Population 18+ (2014)'!$D$11:$H$187,K$10,0)</f>
        <v>149880</v>
      </c>
      <c r="L141" s="104">
        <f t="shared" si="29"/>
        <v>777.95569789164665</v>
      </c>
      <c r="M141" s="102">
        <f>VLOOKUP($E141,'DTOC Backsheet'!$D$9:$Q$185,'DTOC Performance (Quarterly)'!M$10,0)</f>
        <v>1513</v>
      </c>
      <c r="N141" s="103">
        <f>VLOOKUP($E141,'Population 18+ (2014)'!$D$11:$H$187,N$10,0)</f>
        <v>149880</v>
      </c>
      <c r="O141" s="104">
        <f t="shared" si="30"/>
        <v>1009.4742460635174</v>
      </c>
      <c r="P141" s="102">
        <f>VLOOKUP($E141,'DTOC Backsheet'!$D$9:$Q$185,'DTOC Performance (Quarterly)'!P$10,0)</f>
        <v>1172</v>
      </c>
      <c r="Q141" s="103">
        <f>VLOOKUP($E141,'Population 18+ (2014)'!$D$11:$H$187,Q$10,0)</f>
        <v>151961.40400000007</v>
      </c>
      <c r="R141" s="104">
        <f t="shared" si="31"/>
        <v>771.24846780173175</v>
      </c>
      <c r="S141" s="102">
        <f>VLOOKUP($E141,'DTOC Backsheet'!$D$196:$Q$372,'DTOC Performance (Quarterly)'!S$10,0)</f>
        <v>705</v>
      </c>
      <c r="T141" s="103">
        <f>VLOOKUP($E141,'Population 18+ (2014)'!$D$11:$H$187,T$10,0)</f>
        <v>151961.40400000007</v>
      </c>
      <c r="U141" s="104">
        <f t="shared" si="32"/>
        <v>463.93359197971063</v>
      </c>
      <c r="V141" s="102">
        <f>VLOOKUP($E141,'DTOC Backsheet'!$D$196:$Q$372,'DTOC Performance (Quarterly)'!V$10,0)</f>
        <v>705</v>
      </c>
      <c r="W141" s="103">
        <f>VLOOKUP($E141,'Population 18+ (2014)'!$D$11:$H$187,W$10,0)</f>
        <v>151961.40400000007</v>
      </c>
      <c r="X141" s="104">
        <f t="shared" si="33"/>
        <v>463.93359197971063</v>
      </c>
      <c r="Y141" s="102">
        <f>VLOOKUP($E141,'DTOC Backsheet'!$D$196:$Q$372,'DTOC Performance (Quarterly)'!Y$10,0)</f>
        <v>705</v>
      </c>
      <c r="Z141" s="103">
        <f>VLOOKUP($E141,'Population 18+ (2014)'!$D$11:$H$187,Z$10,0)</f>
        <v>151961.40400000007</v>
      </c>
      <c r="AA141" s="104">
        <f t="shared" si="34"/>
        <v>463.93359197971063</v>
      </c>
      <c r="AB141" s="102">
        <f>VLOOKUP($E141,'DTOC Backsheet'!$D$196:$Q$372,'DTOC Performance (Quarterly)'!AB$10,0)</f>
        <v>705</v>
      </c>
      <c r="AC141" s="103">
        <f>VLOOKUP($E141,'Population 18+ (2014)'!$D$11:$H$187,AC$10,0)</f>
        <v>154100.79000000007</v>
      </c>
      <c r="AD141" s="104">
        <f t="shared" si="35"/>
        <v>457.49278767487158</v>
      </c>
      <c r="AE141" s="102">
        <f>VLOOKUP($E141,'DTOC Backsheet'!$D$9:$Q$185,'DTOC Performance (Quarterly)'!AE$10,0)</f>
        <v>1741</v>
      </c>
      <c r="AF141" s="103">
        <f>VLOOKUP($E141,'Population 18+ (2014)'!$D$11:$H$187,AF$10,0)</f>
        <v>151961.40400000007</v>
      </c>
      <c r="AG141" s="104">
        <f t="shared" si="36"/>
        <v>1145.685650548477</v>
      </c>
      <c r="AH141" s="102">
        <f>VLOOKUP($E141,'DTOC Backsheet'!$D$9:$Q$185,'DTOC Performance (Quarterly)'!AH$10,0)</f>
        <v>1903</v>
      </c>
      <c r="AI141" s="103">
        <f>VLOOKUP($E141,'Population 18+ (2014)'!$D$11:$H$187,AI$10,0)</f>
        <v>151961.40400000007</v>
      </c>
      <c r="AJ141" s="104">
        <f t="shared" si="37"/>
        <v>1252.2916674289211</v>
      </c>
      <c r="AK141" s="102">
        <f>VLOOKUP($E141,'DTOC Backsheet'!$D$9:$Q$185,'DTOC Performance (Quarterly)'!AK$10,0)</f>
        <v>1402</v>
      </c>
      <c r="AL141" s="103">
        <f>VLOOKUP($E141,'Population 18+ (2014)'!$D$11:$H$187,AL$10,0)</f>
        <v>151961.40400000007</v>
      </c>
      <c r="AM141" s="104">
        <f t="shared" si="38"/>
        <v>922.60268929865856</v>
      </c>
      <c r="AN141" s="102">
        <f>VLOOKUP($E141,'DTOC Backsheet'!$D$9:$Q$185,'DTOC Performance (Quarterly)'!AN$10,0)</f>
        <v>1598</v>
      </c>
      <c r="AO141" s="103">
        <f>VLOOKUP($E141,'Population 18+ (2014)'!$D$11:$H$187,AO$10,0)</f>
        <v>154100.79000000007</v>
      </c>
      <c r="AP141" s="104">
        <f t="shared" si="39"/>
        <v>1036.9836520630422</v>
      </c>
      <c r="AQ141" s="84">
        <f t="shared" si="40"/>
        <v>-637.946125595181</v>
      </c>
      <c r="AR141" s="85">
        <f t="shared" si="41"/>
        <v>-1.2564436965073025</v>
      </c>
      <c r="AS141" s="105">
        <f t="shared" si="42"/>
        <v>-681.75205856876642</v>
      </c>
      <c r="AT141" s="85">
        <f t="shared" si="43"/>
        <v>-1.4695035460992911</v>
      </c>
      <c r="AU141" s="84">
        <f t="shared" si="44"/>
        <v>-474.33596953727442</v>
      </c>
      <c r="AV141" s="85">
        <f t="shared" si="45"/>
        <v>-0.60972105586832492</v>
      </c>
      <c r="AW141" s="105">
        <f t="shared" si="46"/>
        <v>-788.35807544921045</v>
      </c>
      <c r="AX141" s="85">
        <f t="shared" si="47"/>
        <v>-1.699290780141844</v>
      </c>
      <c r="AY141" s="84">
        <f t="shared" si="48"/>
        <v>86.871556764858838</v>
      </c>
      <c r="AZ141" s="85">
        <f t="shared" si="49"/>
        <v>8.6056238783324815E-2</v>
      </c>
      <c r="BA141" s="105">
        <f t="shared" si="50"/>
        <v>-458.66909731894793</v>
      </c>
      <c r="BB141" s="85">
        <f t="shared" si="51"/>
        <v>-0.98865248226950353</v>
      </c>
      <c r="BC141" s="84">
        <f t="shared" si="52"/>
        <v>-265.73518426131045</v>
      </c>
      <c r="BD141" s="85">
        <f t="shared" si="53"/>
        <v>-0.34455197689886907</v>
      </c>
      <c r="BE141" s="105">
        <f t="shared" si="54"/>
        <v>-579.49086438817062</v>
      </c>
      <c r="BF141" s="85">
        <f t="shared" si="55"/>
        <v>-1.2666666666666666</v>
      </c>
    </row>
    <row r="142" spans="2:58" s="40" customFormat="1" ht="16.5" customHeight="1">
      <c r="B142" s="63" t="s">
        <v>20</v>
      </c>
      <c r="C142" s="64" t="s">
        <v>30</v>
      </c>
      <c r="D142" s="66" t="s">
        <v>48</v>
      </c>
      <c r="E142" s="78" t="s">
        <v>273</v>
      </c>
      <c r="F142" s="79" t="s">
        <v>274</v>
      </c>
      <c r="G142" s="102">
        <f>VLOOKUP($E142,'DTOC Backsheet'!$D$9:$Q$185,'DTOC Performance (Quarterly)'!G$10,0)</f>
        <v>971</v>
      </c>
      <c r="H142" s="103">
        <f>VLOOKUP($E142,'Population 18+ (2014)'!$D$11:$H$187,H$10,0)</f>
        <v>162376</v>
      </c>
      <c r="I142" s="104">
        <f t="shared" si="28"/>
        <v>597.99477755333305</v>
      </c>
      <c r="J142" s="102">
        <f>VLOOKUP($E142,'DTOC Backsheet'!$D$9:$Q$185,'DTOC Performance (Quarterly)'!J$10,0)</f>
        <v>1193</v>
      </c>
      <c r="K142" s="103">
        <f>VLOOKUP($E142,'Population 18+ (2014)'!$D$11:$H$187,K$10,0)</f>
        <v>162376</v>
      </c>
      <c r="L142" s="104">
        <f t="shared" si="29"/>
        <v>734.71448982608263</v>
      </c>
      <c r="M142" s="102">
        <f>VLOOKUP($E142,'DTOC Backsheet'!$D$9:$Q$185,'DTOC Performance (Quarterly)'!M$10,0)</f>
        <v>804</v>
      </c>
      <c r="N142" s="103">
        <f>VLOOKUP($E142,'Population 18+ (2014)'!$D$11:$H$187,N$10,0)</f>
        <v>162376</v>
      </c>
      <c r="O142" s="104">
        <f t="shared" si="30"/>
        <v>495.14706606887717</v>
      </c>
      <c r="P142" s="102">
        <f>VLOOKUP($E142,'DTOC Backsheet'!$D$9:$Q$185,'DTOC Performance (Quarterly)'!P$10,0)</f>
        <v>1028</v>
      </c>
      <c r="Q142" s="103">
        <f>VLOOKUP($E142,'Population 18+ (2014)'!$D$11:$H$187,Q$10,0)</f>
        <v>162852.78799999997</v>
      </c>
      <c r="R142" s="104">
        <f t="shared" si="31"/>
        <v>631.24494988688809</v>
      </c>
      <c r="S142" s="102">
        <f>VLOOKUP($E142,'DTOC Backsheet'!$D$196:$Q$372,'DTOC Performance (Quarterly)'!S$10,0)</f>
        <v>569</v>
      </c>
      <c r="T142" s="103">
        <f>VLOOKUP($E142,'Population 18+ (2014)'!$D$11:$H$187,T$10,0)</f>
        <v>162852.78799999997</v>
      </c>
      <c r="U142" s="104">
        <f t="shared" si="32"/>
        <v>349.39530786540797</v>
      </c>
      <c r="V142" s="102">
        <f>VLOOKUP($E142,'DTOC Backsheet'!$D$196:$Q$372,'DTOC Performance (Quarterly)'!V$10,0)</f>
        <v>640</v>
      </c>
      <c r="W142" s="103">
        <f>VLOOKUP($E142,'Population 18+ (2014)'!$D$11:$H$187,W$10,0)</f>
        <v>162852.78799999997</v>
      </c>
      <c r="X142" s="104">
        <f t="shared" si="33"/>
        <v>392.9929649101249</v>
      </c>
      <c r="Y142" s="102">
        <f>VLOOKUP($E142,'DTOC Backsheet'!$D$196:$Q$372,'DTOC Performance (Quarterly)'!Y$10,0)</f>
        <v>385</v>
      </c>
      <c r="Z142" s="103">
        <f>VLOOKUP($E142,'Population 18+ (2014)'!$D$11:$H$187,Z$10,0)</f>
        <v>162852.78799999997</v>
      </c>
      <c r="AA142" s="104">
        <f t="shared" si="34"/>
        <v>236.40983045374702</v>
      </c>
      <c r="AB142" s="102">
        <f>VLOOKUP($E142,'DTOC Backsheet'!$D$196:$Q$372,'DTOC Performance (Quarterly)'!AB$10,0)</f>
        <v>555</v>
      </c>
      <c r="AC142" s="103">
        <f>VLOOKUP($E142,'Population 18+ (2014)'!$D$11:$H$187,AC$10,0)</f>
        <v>163330.67300000001</v>
      </c>
      <c r="AD142" s="104">
        <f t="shared" si="35"/>
        <v>339.80145297019618</v>
      </c>
      <c r="AE142" s="102">
        <f>VLOOKUP($E142,'DTOC Backsheet'!$D$9:$Q$185,'DTOC Performance (Quarterly)'!AE$10,0)</f>
        <v>861</v>
      </c>
      <c r="AF142" s="103">
        <f>VLOOKUP($E142,'Population 18+ (2014)'!$D$11:$H$187,AF$10,0)</f>
        <v>162852.78799999997</v>
      </c>
      <c r="AG142" s="104">
        <f t="shared" si="36"/>
        <v>528.69834810565237</v>
      </c>
      <c r="AH142" s="102">
        <f>VLOOKUP($E142,'DTOC Backsheet'!$D$9:$Q$185,'DTOC Performance (Quarterly)'!AH$10,0)</f>
        <v>873</v>
      </c>
      <c r="AI142" s="103">
        <f>VLOOKUP($E142,'Population 18+ (2014)'!$D$11:$H$187,AI$10,0)</f>
        <v>162852.78799999997</v>
      </c>
      <c r="AJ142" s="104">
        <f t="shared" si="37"/>
        <v>536.06696619771731</v>
      </c>
      <c r="AK142" s="102">
        <f>VLOOKUP($E142,'DTOC Backsheet'!$D$9:$Q$185,'DTOC Performance (Quarterly)'!AK$10,0)</f>
        <v>1029</v>
      </c>
      <c r="AL142" s="103">
        <f>VLOOKUP($E142,'Population 18+ (2014)'!$D$11:$H$187,AL$10,0)</f>
        <v>162852.78799999997</v>
      </c>
      <c r="AM142" s="104">
        <f t="shared" si="38"/>
        <v>631.85900139456021</v>
      </c>
      <c r="AN142" s="102">
        <f>VLOOKUP($E142,'DTOC Backsheet'!$D$9:$Q$185,'DTOC Performance (Quarterly)'!AN$10,0)</f>
        <v>1406</v>
      </c>
      <c r="AO142" s="103">
        <f>VLOOKUP($E142,'Population 18+ (2014)'!$D$11:$H$187,AO$10,0)</f>
        <v>163330.67300000001</v>
      </c>
      <c r="AP142" s="104">
        <f t="shared" si="39"/>
        <v>860.83034752449714</v>
      </c>
      <c r="AQ142" s="84">
        <f t="shared" si="40"/>
        <v>69.29642944768068</v>
      </c>
      <c r="AR142" s="85">
        <f t="shared" si="41"/>
        <v>0.11588132881561893</v>
      </c>
      <c r="AS142" s="105">
        <f t="shared" si="42"/>
        <v>-179.3030402402444</v>
      </c>
      <c r="AT142" s="85">
        <f t="shared" si="43"/>
        <v>-0.51318101933216131</v>
      </c>
      <c r="AU142" s="84">
        <f t="shared" si="44"/>
        <v>198.64752362836532</v>
      </c>
      <c r="AV142" s="85">
        <f t="shared" si="45"/>
        <v>0.27037376610795849</v>
      </c>
      <c r="AW142" s="105">
        <f t="shared" si="46"/>
        <v>-143.07400128759241</v>
      </c>
      <c r="AX142" s="85">
        <f t="shared" si="47"/>
        <v>-0.36406250000000018</v>
      </c>
      <c r="AY142" s="84">
        <f t="shared" si="48"/>
        <v>-136.71193532568304</v>
      </c>
      <c r="AZ142" s="85">
        <f t="shared" si="49"/>
        <v>-0.27610369664730239</v>
      </c>
      <c r="BA142" s="105">
        <f t="shared" si="50"/>
        <v>-395.44917094081319</v>
      </c>
      <c r="BB142" s="85">
        <f t="shared" si="51"/>
        <v>-1.6727272727272726</v>
      </c>
      <c r="BC142" s="84">
        <f t="shared" si="52"/>
        <v>-229.58539763760905</v>
      </c>
      <c r="BD142" s="85">
        <f t="shared" si="53"/>
        <v>-0.36370254950752184</v>
      </c>
      <c r="BE142" s="105">
        <f t="shared" si="54"/>
        <v>-521.0288945543009</v>
      </c>
      <c r="BF142" s="85">
        <f t="shared" si="55"/>
        <v>-1.5333333333333337</v>
      </c>
    </row>
    <row r="143" spans="2:58" s="40" customFormat="1" ht="16.5" customHeight="1">
      <c r="B143" s="63" t="s">
        <v>20</v>
      </c>
      <c r="C143" s="64" t="s">
        <v>32</v>
      </c>
      <c r="D143" s="66" t="s">
        <v>46</v>
      </c>
      <c r="E143" s="78" t="s">
        <v>275</v>
      </c>
      <c r="F143" s="79" t="s">
        <v>276</v>
      </c>
      <c r="G143" s="102">
        <f>VLOOKUP($E143,'DTOC Backsheet'!$D$9:$Q$185,'DTOC Performance (Quarterly)'!G$10,0)</f>
        <v>1372</v>
      </c>
      <c r="H143" s="103">
        <f>VLOOKUP($E143,'Population 18+ (2014)'!$D$11:$H$187,H$10,0)</f>
        <v>203672</v>
      </c>
      <c r="I143" s="104">
        <f t="shared" ref="I143:I190" si="56">(G143/H143)*100000</f>
        <v>673.63211437998348</v>
      </c>
      <c r="J143" s="102">
        <f>VLOOKUP($E143,'DTOC Backsheet'!$D$9:$Q$185,'DTOC Performance (Quarterly)'!J$10,0)</f>
        <v>1670</v>
      </c>
      <c r="K143" s="103">
        <f>VLOOKUP($E143,'Population 18+ (2014)'!$D$11:$H$187,K$10,0)</f>
        <v>203672</v>
      </c>
      <c r="L143" s="104">
        <f t="shared" ref="L143:L190" si="57">(J143/K143)*100000</f>
        <v>819.94579520012576</v>
      </c>
      <c r="M143" s="102">
        <f>VLOOKUP($E143,'DTOC Backsheet'!$D$9:$Q$185,'DTOC Performance (Quarterly)'!M$10,0)</f>
        <v>1888</v>
      </c>
      <c r="N143" s="103">
        <f>VLOOKUP($E143,'Population 18+ (2014)'!$D$11:$H$187,N$10,0)</f>
        <v>203672</v>
      </c>
      <c r="O143" s="104">
        <f t="shared" ref="O143:O190" si="58">(M143/N143)*100000</f>
        <v>926.98063553163911</v>
      </c>
      <c r="P143" s="102">
        <f>VLOOKUP($E143,'DTOC Backsheet'!$D$9:$Q$185,'DTOC Performance (Quarterly)'!P$10,0)</f>
        <v>1844</v>
      </c>
      <c r="Q143" s="103">
        <f>VLOOKUP($E143,'Population 18+ (2014)'!$D$11:$H$187,Q$10,0)</f>
        <v>204338.25100000005</v>
      </c>
      <c r="R143" s="104">
        <f t="shared" ref="R143:R190" si="59">(P143/Q143)*100000</f>
        <v>902.42526349117065</v>
      </c>
      <c r="S143" s="102">
        <f>VLOOKUP($E143,'DTOC Backsheet'!$D$196:$Q$372,'DTOC Performance (Quarterly)'!S$10,0)</f>
        <v>1096</v>
      </c>
      <c r="T143" s="103">
        <f>VLOOKUP($E143,'Population 18+ (2014)'!$D$11:$H$187,T$10,0)</f>
        <v>204338.25100000005</v>
      </c>
      <c r="U143" s="104">
        <f t="shared" ref="U143:U190" si="60">(S143/T143)*100000</f>
        <v>536.36555791015337</v>
      </c>
      <c r="V143" s="102">
        <f>VLOOKUP($E143,'DTOC Backsheet'!$D$196:$Q$372,'DTOC Performance (Quarterly)'!V$10,0)</f>
        <v>1096</v>
      </c>
      <c r="W143" s="103">
        <f>VLOOKUP($E143,'Population 18+ (2014)'!$D$11:$H$187,W$10,0)</f>
        <v>204338.25100000005</v>
      </c>
      <c r="X143" s="104">
        <f t="shared" ref="X143:X190" si="61">(V143/W143)*100000</f>
        <v>536.36555791015337</v>
      </c>
      <c r="Y143" s="102">
        <f>VLOOKUP($E143,'DTOC Backsheet'!$D$196:$Q$372,'DTOC Performance (Quarterly)'!Y$10,0)</f>
        <v>1096</v>
      </c>
      <c r="Z143" s="103">
        <f>VLOOKUP($E143,'Population 18+ (2014)'!$D$11:$H$187,Z$10,0)</f>
        <v>204338.25100000005</v>
      </c>
      <c r="AA143" s="104">
        <f t="shared" ref="AA143:AA190" si="62">(Y143/Z143)*100000</f>
        <v>536.36555791015337</v>
      </c>
      <c r="AB143" s="102">
        <f>VLOOKUP($E143,'DTOC Backsheet'!$D$196:$Q$372,'DTOC Performance (Quarterly)'!AB$10,0)</f>
        <v>1096</v>
      </c>
      <c r="AC143" s="103">
        <f>VLOOKUP($E143,'Population 18+ (2014)'!$D$11:$H$187,AC$10,0)</f>
        <v>204995.20499999999</v>
      </c>
      <c r="AD143" s="104">
        <f t="shared" ref="AD143:AD190" si="63">(AB143/AC143)*100000</f>
        <v>534.64665185705201</v>
      </c>
      <c r="AE143" s="102">
        <f>VLOOKUP($E143,'DTOC Backsheet'!$D$9:$Q$185,'DTOC Performance (Quarterly)'!AE$10,0)</f>
        <v>1598</v>
      </c>
      <c r="AF143" s="103">
        <f>VLOOKUP($E143,'Population 18+ (2014)'!$D$11:$H$187,AF$10,0)</f>
        <v>204338.25100000005</v>
      </c>
      <c r="AG143" s="104">
        <f t="shared" ref="AG143:AG190" si="64">(AE143/AF143)*100000</f>
        <v>782.0366437412639</v>
      </c>
      <c r="AH143" s="102">
        <f>VLOOKUP($E143,'DTOC Backsheet'!$D$9:$Q$185,'DTOC Performance (Quarterly)'!AH$10,0)</f>
        <v>1470</v>
      </c>
      <c r="AI143" s="103">
        <f>VLOOKUP($E143,'Population 18+ (2014)'!$D$11:$H$187,AI$10,0)</f>
        <v>204338.25100000005</v>
      </c>
      <c r="AJ143" s="104">
        <f t="shared" ref="AJ143:AJ190" si="65">(AH143/AI143)*100000</f>
        <v>719.39541070066207</v>
      </c>
      <c r="AK143" s="102">
        <f>VLOOKUP($E143,'DTOC Backsheet'!$D$9:$Q$185,'DTOC Performance (Quarterly)'!AK$10,0)</f>
        <v>1171</v>
      </c>
      <c r="AL143" s="103">
        <f>VLOOKUP($E143,'Population 18+ (2014)'!$D$11:$H$187,AL$10,0)</f>
        <v>204338.25100000005</v>
      </c>
      <c r="AM143" s="104">
        <f t="shared" ref="AM143:AM190" si="66">(AK143/AL143)*100000</f>
        <v>573.06940539488107</v>
      </c>
      <c r="AN143" s="102">
        <f>VLOOKUP($E143,'DTOC Backsheet'!$D$9:$Q$185,'DTOC Performance (Quarterly)'!AN$10,0)</f>
        <v>1453</v>
      </c>
      <c r="AO143" s="103">
        <f>VLOOKUP($E143,'Population 18+ (2014)'!$D$11:$H$187,AO$10,0)</f>
        <v>204995.20499999999</v>
      </c>
      <c r="AP143" s="104">
        <f t="shared" ref="AP143:AP190" si="67">(AN143/AO143)*100000</f>
        <v>708.79706674114652</v>
      </c>
      <c r="AQ143" s="84">
        <f t="shared" ref="AQ143:AQ190" si="68">I143-AG143</f>
        <v>-108.40452936128042</v>
      </c>
      <c r="AR143" s="85">
        <f t="shared" ref="AR143:AR190" si="69">IFERROR(AQ143/I143,"")</f>
        <v>-0.16092541766815385</v>
      </c>
      <c r="AS143" s="105">
        <f t="shared" ref="AS143:AS190" si="70">U143-AG143</f>
        <v>-245.67108583111053</v>
      </c>
      <c r="AT143" s="85">
        <f t="shared" ref="AT143:AT190" si="71">IFERROR(AS143/U143,"")</f>
        <v>-0.45802919708029222</v>
      </c>
      <c r="AU143" s="84">
        <f t="shared" ref="AU143:AU190" si="72">L143-AJ143</f>
        <v>100.55038449946369</v>
      </c>
      <c r="AV143" s="85">
        <f t="shared" ref="AV143:AV190" si="73">IFERROR(AU143/L143,"")</f>
        <v>0.12263052641781298</v>
      </c>
      <c r="AW143" s="105">
        <f t="shared" ref="AW143:AW190" si="74">X143-AJ143</f>
        <v>-183.0298527905087</v>
      </c>
      <c r="AX143" s="85">
        <f t="shared" ref="AX143:AX190" si="75">IFERROR(AW143/X143,"")</f>
        <v>-0.34124087591240904</v>
      </c>
      <c r="AY143" s="84">
        <f t="shared" ref="AY143:AY190" si="76">O143-AM143</f>
        <v>353.91123013675804</v>
      </c>
      <c r="AZ143" s="85">
        <f t="shared" ref="AZ143:AZ190" si="77">IFERROR(AY143/O143,"")</f>
        <v>0.38178923762931027</v>
      </c>
      <c r="BA143" s="105">
        <f t="shared" ref="BA143:BA190" si="78">AA143-AM143</f>
        <v>-36.703847484727703</v>
      </c>
      <c r="BB143" s="85">
        <f t="shared" ref="BB143:BB190" si="79">IFERROR(BA143/AA143,"")</f>
        <v>-6.8430656934306666E-2</v>
      </c>
      <c r="BC143" s="84">
        <f t="shared" ref="BC143:BC190" si="80">R143-AP143</f>
        <v>193.62819675002413</v>
      </c>
      <c r="BD143" s="85">
        <f t="shared" ref="BD143:BD190" si="81">IFERROR(BC143/R143,"")</f>
        <v>0.21456424657366499</v>
      </c>
      <c r="BE143" s="105">
        <f t="shared" ref="BE143:BE190" si="82">AD143-AP143</f>
        <v>-174.15041488409452</v>
      </c>
      <c r="BF143" s="85">
        <f t="shared" ref="BF143:BF190" si="83">IFERROR(BE143/AD143,"")</f>
        <v>-0.3257299270072993</v>
      </c>
    </row>
    <row r="144" spans="2:58" s="40" customFormat="1" ht="16.5" customHeight="1">
      <c r="B144" s="63" t="s">
        <v>22</v>
      </c>
      <c r="C144" s="64" t="s">
        <v>34</v>
      </c>
      <c r="D144" s="66" t="s">
        <v>58</v>
      </c>
      <c r="E144" s="78" t="s">
        <v>277</v>
      </c>
      <c r="F144" s="79" t="s">
        <v>278</v>
      </c>
      <c r="G144" s="102">
        <f>VLOOKUP($E144,'DTOC Backsheet'!$D$9:$Q$185,'DTOC Performance (Quarterly)'!G$10,0)</f>
        <v>321</v>
      </c>
      <c r="H144" s="103">
        <f>VLOOKUP($E144,'Population 18+ (2014)'!$D$11:$H$187,H$10,0)</f>
        <v>30337</v>
      </c>
      <c r="I144" s="104">
        <f t="shared" si="56"/>
        <v>1058.1138543692521</v>
      </c>
      <c r="J144" s="102">
        <f>VLOOKUP($E144,'DTOC Backsheet'!$D$9:$Q$185,'DTOC Performance (Quarterly)'!J$10,0)</f>
        <v>354</v>
      </c>
      <c r="K144" s="103">
        <f>VLOOKUP($E144,'Population 18+ (2014)'!$D$11:$H$187,K$10,0)</f>
        <v>30337</v>
      </c>
      <c r="L144" s="104">
        <f t="shared" si="57"/>
        <v>1166.8919141642218</v>
      </c>
      <c r="M144" s="102">
        <f>VLOOKUP($E144,'DTOC Backsheet'!$D$9:$Q$185,'DTOC Performance (Quarterly)'!M$10,0)</f>
        <v>402</v>
      </c>
      <c r="N144" s="103">
        <f>VLOOKUP($E144,'Population 18+ (2014)'!$D$11:$H$187,N$10,0)</f>
        <v>30337</v>
      </c>
      <c r="O144" s="104">
        <f t="shared" si="58"/>
        <v>1325.1145465932689</v>
      </c>
      <c r="P144" s="102">
        <f>VLOOKUP($E144,'DTOC Backsheet'!$D$9:$Q$185,'DTOC Performance (Quarterly)'!P$10,0)</f>
        <v>548</v>
      </c>
      <c r="Q144" s="103">
        <f>VLOOKUP($E144,'Population 18+ (2014)'!$D$11:$H$187,Q$10,0)</f>
        <v>30221.566999999995</v>
      </c>
      <c r="R144" s="104">
        <f t="shared" si="59"/>
        <v>1813.2746061777671</v>
      </c>
      <c r="S144" s="102">
        <f>VLOOKUP($E144,'DTOC Backsheet'!$D$196:$Q$372,'DTOC Performance (Quarterly)'!S$10,0)</f>
        <v>194</v>
      </c>
      <c r="T144" s="103">
        <f>VLOOKUP($E144,'Population 18+ (2014)'!$D$11:$H$187,T$10,0)</f>
        <v>30221.566999999995</v>
      </c>
      <c r="U144" s="104">
        <f t="shared" si="60"/>
        <v>641.92568174906364</v>
      </c>
      <c r="V144" s="102">
        <f>VLOOKUP($E144,'DTOC Backsheet'!$D$196:$Q$372,'DTOC Performance (Quarterly)'!V$10,0)</f>
        <v>311</v>
      </c>
      <c r="W144" s="103">
        <f>VLOOKUP($E144,'Population 18+ (2014)'!$D$11:$H$187,W$10,0)</f>
        <v>30221.566999999995</v>
      </c>
      <c r="X144" s="104">
        <f t="shared" si="61"/>
        <v>1029.0664279585503</v>
      </c>
      <c r="Y144" s="102">
        <f>VLOOKUP($E144,'DTOC Backsheet'!$D$196:$Q$372,'DTOC Performance (Quarterly)'!Y$10,0)</f>
        <v>197</v>
      </c>
      <c r="Z144" s="103">
        <f>VLOOKUP($E144,'Population 18+ (2014)'!$D$11:$H$187,Z$10,0)</f>
        <v>30221.566999999995</v>
      </c>
      <c r="AA144" s="104">
        <f t="shared" si="62"/>
        <v>651.8523675493069</v>
      </c>
      <c r="AB144" s="102">
        <f>VLOOKUP($E144,'DTOC Backsheet'!$D$196:$Q$372,'DTOC Performance (Quarterly)'!AB$10,0)</f>
        <v>198</v>
      </c>
      <c r="AC144" s="103">
        <f>VLOOKUP($E144,'Population 18+ (2014)'!$D$11:$H$187,AC$10,0)</f>
        <v>30272.435999999983</v>
      </c>
      <c r="AD144" s="104">
        <f t="shared" si="63"/>
        <v>654.06034717523266</v>
      </c>
      <c r="AE144" s="102">
        <f>VLOOKUP($E144,'DTOC Backsheet'!$D$9:$Q$185,'DTOC Performance (Quarterly)'!AE$10,0)</f>
        <v>211</v>
      </c>
      <c r="AF144" s="103">
        <f>VLOOKUP($E144,'Population 18+ (2014)'!$D$11:$H$187,AF$10,0)</f>
        <v>30221.566999999995</v>
      </c>
      <c r="AG144" s="104">
        <f t="shared" si="64"/>
        <v>698.17690128377535</v>
      </c>
      <c r="AH144" s="102">
        <f>VLOOKUP($E144,'DTOC Backsheet'!$D$9:$Q$185,'DTOC Performance (Quarterly)'!AH$10,0)</f>
        <v>143</v>
      </c>
      <c r="AI144" s="103">
        <f>VLOOKUP($E144,'Population 18+ (2014)'!$D$11:$H$187,AI$10,0)</f>
        <v>30221.566999999995</v>
      </c>
      <c r="AJ144" s="104">
        <f t="shared" si="65"/>
        <v>473.17202314492835</v>
      </c>
      <c r="AK144" s="102">
        <f>VLOOKUP($E144,'DTOC Backsheet'!$D$9:$Q$185,'DTOC Performance (Quarterly)'!AK$10,0)</f>
        <v>278</v>
      </c>
      <c r="AL144" s="103">
        <f>VLOOKUP($E144,'Population 18+ (2014)'!$D$11:$H$187,AL$10,0)</f>
        <v>30221.566999999995</v>
      </c>
      <c r="AM144" s="104">
        <f t="shared" si="66"/>
        <v>919.87288415587466</v>
      </c>
      <c r="AN144" s="102">
        <f>VLOOKUP($E144,'DTOC Backsheet'!$D$9:$Q$185,'DTOC Performance (Quarterly)'!AN$10,0)</f>
        <v>341</v>
      </c>
      <c r="AO144" s="103">
        <f>VLOOKUP($E144,'Population 18+ (2014)'!$D$11:$H$187,AO$10,0)</f>
        <v>30272.435999999983</v>
      </c>
      <c r="AP144" s="104">
        <f t="shared" si="67"/>
        <v>1126.4372645795675</v>
      </c>
      <c r="AQ144" s="84">
        <f t="shared" si="68"/>
        <v>359.93695308547672</v>
      </c>
      <c r="AR144" s="85">
        <f t="shared" si="69"/>
        <v>0.34016845313875721</v>
      </c>
      <c r="AS144" s="105">
        <f t="shared" si="70"/>
        <v>-56.251219534711709</v>
      </c>
      <c r="AT144" s="85">
        <f t="shared" si="71"/>
        <v>-8.7628865979381354E-2</v>
      </c>
      <c r="AU144" s="84">
        <f t="shared" si="72"/>
        <v>693.71989101929353</v>
      </c>
      <c r="AV144" s="85">
        <f t="shared" si="73"/>
        <v>0.59450226931786188</v>
      </c>
      <c r="AW144" s="105">
        <f t="shared" si="74"/>
        <v>555.89440481362203</v>
      </c>
      <c r="AX144" s="85">
        <f t="shared" si="75"/>
        <v>0.54019292604501612</v>
      </c>
      <c r="AY144" s="84">
        <f t="shared" si="76"/>
        <v>405.24166243739421</v>
      </c>
      <c r="AZ144" s="85">
        <f t="shared" si="77"/>
        <v>0.30581632620306537</v>
      </c>
      <c r="BA144" s="105">
        <f t="shared" si="78"/>
        <v>-268.02051660656775</v>
      </c>
      <c r="BB144" s="85">
        <f t="shared" si="79"/>
        <v>-0.41116751269035523</v>
      </c>
      <c r="BC144" s="84">
        <f t="shared" si="80"/>
        <v>686.8373415981996</v>
      </c>
      <c r="BD144" s="85">
        <f t="shared" si="81"/>
        <v>0.37878286016809992</v>
      </c>
      <c r="BE144" s="105">
        <f t="shared" si="82"/>
        <v>-472.37691740433479</v>
      </c>
      <c r="BF144" s="85">
        <f t="shared" si="83"/>
        <v>-0.72222222222222232</v>
      </c>
    </row>
    <row r="145" spans="2:58" s="40" customFormat="1" ht="16.5" customHeight="1">
      <c r="B145" s="63" t="s">
        <v>20</v>
      </c>
      <c r="C145" s="64" t="s">
        <v>30</v>
      </c>
      <c r="D145" s="66" t="s">
        <v>48</v>
      </c>
      <c r="E145" s="78" t="s">
        <v>279</v>
      </c>
      <c r="F145" s="79" t="s">
        <v>280</v>
      </c>
      <c r="G145" s="102">
        <f>VLOOKUP($E145,'DTOC Backsheet'!$D$9:$Q$185,'DTOC Performance (Quarterly)'!G$10,0)</f>
        <v>1088</v>
      </c>
      <c r="H145" s="103">
        <f>VLOOKUP($E145,'Population 18+ (2014)'!$D$11:$H$187,H$10,0)</f>
        <v>188963</v>
      </c>
      <c r="I145" s="104">
        <f t="shared" si="56"/>
        <v>575.77409334102435</v>
      </c>
      <c r="J145" s="102">
        <f>VLOOKUP($E145,'DTOC Backsheet'!$D$9:$Q$185,'DTOC Performance (Quarterly)'!J$10,0)</f>
        <v>1054</v>
      </c>
      <c r="K145" s="103">
        <f>VLOOKUP($E145,'Population 18+ (2014)'!$D$11:$H$187,K$10,0)</f>
        <v>188963</v>
      </c>
      <c r="L145" s="104">
        <f t="shared" si="57"/>
        <v>557.78115292411746</v>
      </c>
      <c r="M145" s="102">
        <f>VLOOKUP($E145,'DTOC Backsheet'!$D$9:$Q$185,'DTOC Performance (Quarterly)'!M$10,0)</f>
        <v>1571</v>
      </c>
      <c r="N145" s="103">
        <f>VLOOKUP($E145,'Population 18+ (2014)'!$D$11:$H$187,N$10,0)</f>
        <v>188963</v>
      </c>
      <c r="O145" s="104">
        <f t="shared" si="58"/>
        <v>831.37968808708592</v>
      </c>
      <c r="P145" s="102">
        <f>VLOOKUP($E145,'DTOC Backsheet'!$D$9:$Q$185,'DTOC Performance (Quarterly)'!P$10,0)</f>
        <v>1367</v>
      </c>
      <c r="Q145" s="103">
        <f>VLOOKUP($E145,'Population 18+ (2014)'!$D$11:$H$187,Q$10,0)</f>
        <v>191494.42600000004</v>
      </c>
      <c r="R145" s="104">
        <f t="shared" si="59"/>
        <v>713.85889843080849</v>
      </c>
      <c r="S145" s="102">
        <f>VLOOKUP($E145,'DTOC Backsheet'!$D$196:$Q$372,'DTOC Performance (Quarterly)'!S$10,0)</f>
        <v>1529</v>
      </c>
      <c r="T145" s="103">
        <f>VLOOKUP($E145,'Population 18+ (2014)'!$D$11:$H$187,T$10,0)</f>
        <v>191494.42600000004</v>
      </c>
      <c r="U145" s="104">
        <f t="shared" si="60"/>
        <v>798.45666108317937</v>
      </c>
      <c r="V145" s="102">
        <f>VLOOKUP($E145,'DTOC Backsheet'!$D$196:$Q$372,'DTOC Performance (Quarterly)'!V$10,0)</f>
        <v>1279</v>
      </c>
      <c r="W145" s="103">
        <f>VLOOKUP($E145,'Population 18+ (2014)'!$D$11:$H$187,W$10,0)</f>
        <v>191494.42600000004</v>
      </c>
      <c r="X145" s="104">
        <f t="shared" si="61"/>
        <v>667.90455822458239</v>
      </c>
      <c r="Y145" s="102">
        <f>VLOOKUP($E145,'DTOC Backsheet'!$D$196:$Q$372,'DTOC Performance (Quarterly)'!Y$10,0)</f>
        <v>1158</v>
      </c>
      <c r="Z145" s="103">
        <f>VLOOKUP($E145,'Population 18+ (2014)'!$D$11:$H$187,Z$10,0)</f>
        <v>191494.42600000004</v>
      </c>
      <c r="AA145" s="104">
        <f t="shared" si="62"/>
        <v>604.71734044102141</v>
      </c>
      <c r="AB145" s="102">
        <f>VLOOKUP($E145,'DTOC Backsheet'!$D$196:$Q$372,'DTOC Performance (Quarterly)'!AB$10,0)</f>
        <v>1375</v>
      </c>
      <c r="AC145" s="103">
        <f>VLOOKUP($E145,'Population 18+ (2014)'!$D$11:$H$187,AC$10,0)</f>
        <v>193635.755</v>
      </c>
      <c r="AD145" s="104">
        <f t="shared" si="63"/>
        <v>710.09612868243255</v>
      </c>
      <c r="AE145" s="102">
        <f>VLOOKUP($E145,'DTOC Backsheet'!$D$9:$Q$185,'DTOC Performance (Quarterly)'!AE$10,0)</f>
        <v>1309</v>
      </c>
      <c r="AF145" s="103">
        <f>VLOOKUP($E145,'Population 18+ (2014)'!$D$11:$H$187,AF$10,0)</f>
        <v>191494.42600000004</v>
      </c>
      <c r="AG145" s="104">
        <f t="shared" si="64"/>
        <v>683.57081056761399</v>
      </c>
      <c r="AH145" s="102">
        <f>VLOOKUP($E145,'DTOC Backsheet'!$D$9:$Q$185,'DTOC Performance (Quarterly)'!AH$10,0)</f>
        <v>869</v>
      </c>
      <c r="AI145" s="103">
        <f>VLOOKUP($E145,'Population 18+ (2014)'!$D$11:$H$187,AI$10,0)</f>
        <v>191494.42600000004</v>
      </c>
      <c r="AJ145" s="104">
        <f t="shared" si="65"/>
        <v>453.79910953648323</v>
      </c>
      <c r="AK145" s="102">
        <f>VLOOKUP($E145,'DTOC Backsheet'!$D$9:$Q$185,'DTOC Performance (Quarterly)'!AK$10,0)</f>
        <v>900</v>
      </c>
      <c r="AL145" s="103">
        <f>VLOOKUP($E145,'Population 18+ (2014)'!$D$11:$H$187,AL$10,0)</f>
        <v>191494.42600000004</v>
      </c>
      <c r="AM145" s="104">
        <f t="shared" si="66"/>
        <v>469.98757029094929</v>
      </c>
      <c r="AN145" s="102">
        <f>VLOOKUP($E145,'DTOC Backsheet'!$D$9:$Q$185,'DTOC Performance (Quarterly)'!AN$10,0)</f>
        <v>651</v>
      </c>
      <c r="AO145" s="103">
        <f>VLOOKUP($E145,'Population 18+ (2014)'!$D$11:$H$187,AO$10,0)</f>
        <v>193635.755</v>
      </c>
      <c r="AP145" s="104">
        <f t="shared" si="67"/>
        <v>336.19823983437357</v>
      </c>
      <c r="AQ145" s="84">
        <f t="shared" si="68"/>
        <v>-107.79671722658964</v>
      </c>
      <c r="AR145" s="85">
        <f t="shared" si="69"/>
        <v>-0.18722050622507408</v>
      </c>
      <c r="AS145" s="105">
        <f t="shared" si="70"/>
        <v>114.88585051556538</v>
      </c>
      <c r="AT145" s="85">
        <f t="shared" si="71"/>
        <v>0.14388489208633093</v>
      </c>
      <c r="AU145" s="84">
        <f t="shared" si="72"/>
        <v>103.98204338763423</v>
      </c>
      <c r="AV145" s="85">
        <f t="shared" si="73"/>
        <v>0.18642086209352493</v>
      </c>
      <c r="AW145" s="105">
        <f t="shared" si="74"/>
        <v>214.10544868809916</v>
      </c>
      <c r="AX145" s="85">
        <f t="shared" si="75"/>
        <v>0.32056293979671624</v>
      </c>
      <c r="AY145" s="84">
        <f t="shared" si="76"/>
        <v>361.39211779613663</v>
      </c>
      <c r="AZ145" s="85">
        <f t="shared" si="77"/>
        <v>0.43468961651885013</v>
      </c>
      <c r="BA145" s="105">
        <f t="shared" si="78"/>
        <v>134.72977015007211</v>
      </c>
      <c r="BB145" s="85">
        <f t="shared" si="79"/>
        <v>0.22279792746113988</v>
      </c>
      <c r="BC145" s="84">
        <f t="shared" si="80"/>
        <v>377.66065859643493</v>
      </c>
      <c r="BD145" s="85">
        <f t="shared" si="81"/>
        <v>0.52904104638409866</v>
      </c>
      <c r="BE145" s="105">
        <f t="shared" si="82"/>
        <v>373.89788884805898</v>
      </c>
      <c r="BF145" s="85">
        <f t="shared" si="83"/>
        <v>0.52654545454545443</v>
      </c>
    </row>
    <row r="146" spans="2:58" s="40" customFormat="1" ht="16.5" customHeight="1">
      <c r="B146" s="63" t="s">
        <v>22</v>
      </c>
      <c r="C146" s="64" t="s">
        <v>36</v>
      </c>
      <c r="D146" s="66" t="s">
        <v>56</v>
      </c>
      <c r="E146" s="78" t="s">
        <v>281</v>
      </c>
      <c r="F146" s="79" t="s">
        <v>282</v>
      </c>
      <c r="G146" s="102">
        <f>VLOOKUP($E146,'DTOC Backsheet'!$D$9:$Q$185,'DTOC Performance (Quarterly)'!G$10,0)</f>
        <v>3351</v>
      </c>
      <c r="H146" s="103">
        <f>VLOOKUP($E146,'Population 18+ (2014)'!$D$11:$H$187,H$10,0)</f>
        <v>239016</v>
      </c>
      <c r="I146" s="104">
        <f t="shared" si="56"/>
        <v>1401.9981925896175</v>
      </c>
      <c r="J146" s="102">
        <f>VLOOKUP($E146,'DTOC Backsheet'!$D$9:$Q$185,'DTOC Performance (Quarterly)'!J$10,0)</f>
        <v>3371</v>
      </c>
      <c r="K146" s="103">
        <f>VLOOKUP($E146,'Population 18+ (2014)'!$D$11:$H$187,K$10,0)</f>
        <v>239016</v>
      </c>
      <c r="L146" s="104">
        <f t="shared" si="57"/>
        <v>1410.365833249657</v>
      </c>
      <c r="M146" s="102">
        <f>VLOOKUP($E146,'DTOC Backsheet'!$D$9:$Q$185,'DTOC Performance (Quarterly)'!M$10,0)</f>
        <v>2954</v>
      </c>
      <c r="N146" s="103">
        <f>VLOOKUP($E146,'Population 18+ (2014)'!$D$11:$H$187,N$10,0)</f>
        <v>239016</v>
      </c>
      <c r="O146" s="104">
        <f t="shared" si="58"/>
        <v>1235.9005254878334</v>
      </c>
      <c r="P146" s="102">
        <f>VLOOKUP($E146,'DTOC Backsheet'!$D$9:$Q$185,'DTOC Performance (Quarterly)'!P$10,0)</f>
        <v>1761</v>
      </c>
      <c r="Q146" s="103">
        <f>VLOOKUP($E146,'Population 18+ (2014)'!$D$11:$H$187,Q$10,0)</f>
        <v>241077.96000000002</v>
      </c>
      <c r="R146" s="104">
        <f t="shared" si="59"/>
        <v>730.46909804612574</v>
      </c>
      <c r="S146" s="102">
        <f>VLOOKUP($E146,'DTOC Backsheet'!$D$196:$Q$372,'DTOC Performance (Quarterly)'!S$10,0)</f>
        <v>2385</v>
      </c>
      <c r="T146" s="103">
        <f>VLOOKUP($E146,'Population 18+ (2014)'!$D$11:$H$187,T$10,0)</f>
        <v>241077.96000000002</v>
      </c>
      <c r="U146" s="104">
        <f t="shared" si="60"/>
        <v>989.30652972175471</v>
      </c>
      <c r="V146" s="102">
        <f>VLOOKUP($E146,'DTOC Backsheet'!$D$196:$Q$372,'DTOC Performance (Quarterly)'!V$10,0)</f>
        <v>2385</v>
      </c>
      <c r="W146" s="103">
        <f>VLOOKUP($E146,'Population 18+ (2014)'!$D$11:$H$187,W$10,0)</f>
        <v>241077.96000000002</v>
      </c>
      <c r="X146" s="104">
        <f t="shared" si="61"/>
        <v>989.30652972175471</v>
      </c>
      <c r="Y146" s="102">
        <f>VLOOKUP($E146,'DTOC Backsheet'!$D$196:$Q$372,'DTOC Performance (Quarterly)'!Y$10,0)</f>
        <v>2385</v>
      </c>
      <c r="Z146" s="103">
        <f>VLOOKUP($E146,'Population 18+ (2014)'!$D$11:$H$187,Z$10,0)</f>
        <v>241077.96000000002</v>
      </c>
      <c r="AA146" s="104">
        <f t="shared" si="62"/>
        <v>989.30652972175471</v>
      </c>
      <c r="AB146" s="102">
        <f>VLOOKUP($E146,'DTOC Backsheet'!$D$196:$Q$372,'DTOC Performance (Quarterly)'!AB$10,0)</f>
        <v>2385</v>
      </c>
      <c r="AC146" s="103">
        <f>VLOOKUP($E146,'Population 18+ (2014)'!$D$11:$H$187,AC$10,0)</f>
        <v>243042.70300000007</v>
      </c>
      <c r="AD146" s="104">
        <f t="shared" si="63"/>
        <v>981.30903358164164</v>
      </c>
      <c r="AE146" s="102">
        <f>VLOOKUP($E146,'DTOC Backsheet'!$D$9:$Q$185,'DTOC Performance (Quarterly)'!AE$10,0)</f>
        <v>1525</v>
      </c>
      <c r="AF146" s="103">
        <f>VLOOKUP($E146,'Population 18+ (2014)'!$D$11:$H$187,AF$10,0)</f>
        <v>241077.96000000002</v>
      </c>
      <c r="AG146" s="104">
        <f t="shared" si="64"/>
        <v>632.57545401495838</v>
      </c>
      <c r="AH146" s="102">
        <f>VLOOKUP($E146,'DTOC Backsheet'!$D$9:$Q$185,'DTOC Performance (Quarterly)'!AH$10,0)</f>
        <v>1454</v>
      </c>
      <c r="AI146" s="103">
        <f>VLOOKUP($E146,'Population 18+ (2014)'!$D$11:$H$187,AI$10,0)</f>
        <v>241077.96000000002</v>
      </c>
      <c r="AJ146" s="104">
        <f t="shared" si="65"/>
        <v>603.12440009032753</v>
      </c>
      <c r="AK146" s="102">
        <f>VLOOKUP($E146,'DTOC Backsheet'!$D$9:$Q$185,'DTOC Performance (Quarterly)'!AK$10,0)</f>
        <v>1296</v>
      </c>
      <c r="AL146" s="103">
        <f>VLOOKUP($E146,'Population 18+ (2014)'!$D$11:$H$187,AL$10,0)</f>
        <v>241077.96000000002</v>
      </c>
      <c r="AM146" s="104">
        <f t="shared" si="66"/>
        <v>537.58543501861379</v>
      </c>
      <c r="AN146" s="102">
        <f>VLOOKUP($E146,'DTOC Backsheet'!$D$9:$Q$185,'DTOC Performance (Quarterly)'!AN$10,0)</f>
        <v>1165</v>
      </c>
      <c r="AO146" s="103">
        <f>VLOOKUP($E146,'Population 18+ (2014)'!$D$11:$H$187,AO$10,0)</f>
        <v>243042.70300000007</v>
      </c>
      <c r="AP146" s="104">
        <f t="shared" si="67"/>
        <v>479.33963275581232</v>
      </c>
      <c r="AQ146" s="84">
        <f t="shared" si="68"/>
        <v>769.42273857465909</v>
      </c>
      <c r="AR146" s="85">
        <f t="shared" si="69"/>
        <v>0.54880437267430826</v>
      </c>
      <c r="AS146" s="105">
        <f t="shared" si="70"/>
        <v>356.73107570679633</v>
      </c>
      <c r="AT146" s="85">
        <f t="shared" si="71"/>
        <v>0.36058700209643613</v>
      </c>
      <c r="AU146" s="84">
        <f t="shared" si="72"/>
        <v>807.24143315932952</v>
      </c>
      <c r="AV146" s="85">
        <f t="shared" si="73"/>
        <v>0.57236315155149897</v>
      </c>
      <c r="AW146" s="105">
        <f t="shared" si="74"/>
        <v>386.18212963142719</v>
      </c>
      <c r="AX146" s="85">
        <f t="shared" si="75"/>
        <v>0.39035639412997913</v>
      </c>
      <c r="AY146" s="84">
        <f t="shared" si="76"/>
        <v>698.31509046921963</v>
      </c>
      <c r="AZ146" s="85">
        <f t="shared" si="77"/>
        <v>0.56502532045900811</v>
      </c>
      <c r="BA146" s="105">
        <f t="shared" si="78"/>
        <v>451.72109470314092</v>
      </c>
      <c r="BB146" s="85">
        <f t="shared" si="79"/>
        <v>0.45660377358490573</v>
      </c>
      <c r="BC146" s="84">
        <f t="shared" si="80"/>
        <v>251.12946529031342</v>
      </c>
      <c r="BD146" s="85">
        <f t="shared" si="81"/>
        <v>0.34379204536104246</v>
      </c>
      <c r="BE146" s="105">
        <f t="shared" si="82"/>
        <v>501.96940082582933</v>
      </c>
      <c r="BF146" s="85">
        <f t="shared" si="83"/>
        <v>0.51153039832285119</v>
      </c>
    </row>
    <row r="147" spans="2:58" s="40" customFormat="1" ht="16.5" customHeight="1">
      <c r="B147" s="63" t="s">
        <v>20</v>
      </c>
      <c r="C147" s="64" t="s">
        <v>30</v>
      </c>
      <c r="D147" s="66" t="s">
        <v>52</v>
      </c>
      <c r="E147" s="78" t="s">
        <v>283</v>
      </c>
      <c r="F147" s="79" t="s">
        <v>284</v>
      </c>
      <c r="G147" s="102">
        <f>VLOOKUP($E147,'DTOC Backsheet'!$D$9:$Q$185,'DTOC Performance (Quarterly)'!G$10,0)</f>
        <v>1363</v>
      </c>
      <c r="H147" s="103">
        <f>VLOOKUP($E147,'Population 18+ (2014)'!$D$11:$H$187,H$10,0)</f>
        <v>220051</v>
      </c>
      <c r="I147" s="104">
        <f t="shared" si="56"/>
        <v>619.40186593107956</v>
      </c>
      <c r="J147" s="102">
        <f>VLOOKUP($E147,'DTOC Backsheet'!$D$9:$Q$185,'DTOC Performance (Quarterly)'!J$10,0)</f>
        <v>1131</v>
      </c>
      <c r="K147" s="103">
        <f>VLOOKUP($E147,'Population 18+ (2014)'!$D$11:$H$187,K$10,0)</f>
        <v>220051</v>
      </c>
      <c r="L147" s="104">
        <f t="shared" si="57"/>
        <v>513.97176109174688</v>
      </c>
      <c r="M147" s="102">
        <f>VLOOKUP($E147,'DTOC Backsheet'!$D$9:$Q$185,'DTOC Performance (Quarterly)'!M$10,0)</f>
        <v>1136</v>
      </c>
      <c r="N147" s="103">
        <f>VLOOKUP($E147,'Population 18+ (2014)'!$D$11:$H$187,N$10,0)</f>
        <v>220051</v>
      </c>
      <c r="O147" s="104">
        <f t="shared" si="58"/>
        <v>516.2439616270774</v>
      </c>
      <c r="P147" s="102">
        <f>VLOOKUP($E147,'DTOC Backsheet'!$D$9:$Q$185,'DTOC Performance (Quarterly)'!P$10,0)</f>
        <v>1057</v>
      </c>
      <c r="Q147" s="103">
        <f>VLOOKUP($E147,'Population 18+ (2014)'!$D$11:$H$187,Q$10,0)</f>
        <v>220334.20599999998</v>
      </c>
      <c r="R147" s="104">
        <f t="shared" si="59"/>
        <v>479.72578529182169</v>
      </c>
      <c r="S147" s="102">
        <f>VLOOKUP($E147,'DTOC Backsheet'!$D$196:$Q$372,'DTOC Performance (Quarterly)'!S$10,0)</f>
        <v>1435</v>
      </c>
      <c r="T147" s="103">
        <f>VLOOKUP($E147,'Population 18+ (2014)'!$D$11:$H$187,T$10,0)</f>
        <v>220334.20599999998</v>
      </c>
      <c r="U147" s="104">
        <f t="shared" si="60"/>
        <v>651.28335089287043</v>
      </c>
      <c r="V147" s="102">
        <f>VLOOKUP($E147,'DTOC Backsheet'!$D$196:$Q$372,'DTOC Performance (Quarterly)'!V$10,0)</f>
        <v>1092</v>
      </c>
      <c r="W147" s="103">
        <f>VLOOKUP($E147,'Population 18+ (2014)'!$D$11:$H$187,W$10,0)</f>
        <v>220334.20599999998</v>
      </c>
      <c r="X147" s="104">
        <f t="shared" si="61"/>
        <v>495.61074506969663</v>
      </c>
      <c r="Y147" s="102">
        <f>VLOOKUP($E147,'DTOC Backsheet'!$D$196:$Q$372,'DTOC Performance (Quarterly)'!Y$10,0)</f>
        <v>1491</v>
      </c>
      <c r="Z147" s="103">
        <f>VLOOKUP($E147,'Population 18+ (2014)'!$D$11:$H$187,Z$10,0)</f>
        <v>220334.20599999998</v>
      </c>
      <c r="AA147" s="104">
        <f t="shared" si="62"/>
        <v>676.69928653747036</v>
      </c>
      <c r="AB147" s="102">
        <f>VLOOKUP($E147,'DTOC Backsheet'!$D$196:$Q$372,'DTOC Performance (Quarterly)'!AB$10,0)</f>
        <v>1563.0032113037894</v>
      </c>
      <c r="AC147" s="103">
        <f>VLOOKUP($E147,'Population 18+ (2014)'!$D$11:$H$187,AC$10,0)</f>
        <v>220520.856</v>
      </c>
      <c r="AD147" s="104">
        <f t="shared" si="63"/>
        <v>708.77795400167929</v>
      </c>
      <c r="AE147" s="102">
        <f>VLOOKUP($E147,'DTOC Backsheet'!$D$9:$Q$185,'DTOC Performance (Quarterly)'!AE$10,0)</f>
        <v>1163</v>
      </c>
      <c r="AF147" s="103">
        <f>VLOOKUP($E147,'Population 18+ (2014)'!$D$11:$H$187,AF$10,0)</f>
        <v>220334.20599999998</v>
      </c>
      <c r="AG147" s="104">
        <f t="shared" si="64"/>
        <v>527.83452061909998</v>
      </c>
      <c r="AH147" s="102">
        <f>VLOOKUP($E147,'DTOC Backsheet'!$D$9:$Q$185,'DTOC Performance (Quarterly)'!AH$10,0)</f>
        <v>1344</v>
      </c>
      <c r="AI147" s="103">
        <f>VLOOKUP($E147,'Population 18+ (2014)'!$D$11:$H$187,AI$10,0)</f>
        <v>220334.20599999998</v>
      </c>
      <c r="AJ147" s="104">
        <f t="shared" si="65"/>
        <v>609.98245547039585</v>
      </c>
      <c r="AK147" s="102">
        <f>VLOOKUP($E147,'DTOC Backsheet'!$D$9:$Q$185,'DTOC Performance (Quarterly)'!AK$10,0)</f>
        <v>2022</v>
      </c>
      <c r="AL147" s="103">
        <f>VLOOKUP($E147,'Population 18+ (2014)'!$D$11:$H$187,AL$10,0)</f>
        <v>220334.20599999998</v>
      </c>
      <c r="AM147" s="104">
        <f t="shared" si="66"/>
        <v>917.69681916751506</v>
      </c>
      <c r="AN147" s="102">
        <f>VLOOKUP($E147,'DTOC Backsheet'!$D$9:$Q$185,'DTOC Performance (Quarterly)'!AN$10,0)</f>
        <v>2261</v>
      </c>
      <c r="AO147" s="103">
        <f>VLOOKUP($E147,'Population 18+ (2014)'!$D$11:$H$187,AO$10,0)</f>
        <v>220520.856</v>
      </c>
      <c r="AP147" s="104">
        <f t="shared" si="67"/>
        <v>1025.2998473758871</v>
      </c>
      <c r="AQ147" s="84">
        <f t="shared" si="68"/>
        <v>91.567345311979579</v>
      </c>
      <c r="AR147" s="85">
        <f t="shared" si="69"/>
        <v>0.1478318848367309</v>
      </c>
      <c r="AS147" s="105">
        <f t="shared" si="70"/>
        <v>123.44883027377045</v>
      </c>
      <c r="AT147" s="85">
        <f t="shared" si="71"/>
        <v>0.18954703832752598</v>
      </c>
      <c r="AU147" s="84">
        <f t="shared" si="72"/>
        <v>-96.010694378648964</v>
      </c>
      <c r="AV147" s="85">
        <f t="shared" si="73"/>
        <v>-0.18680149698245874</v>
      </c>
      <c r="AW147" s="105">
        <f t="shared" si="74"/>
        <v>-114.37171040069921</v>
      </c>
      <c r="AX147" s="85">
        <f t="shared" si="75"/>
        <v>-0.23076923076923075</v>
      </c>
      <c r="AY147" s="84">
        <f t="shared" si="76"/>
        <v>-401.45285754043766</v>
      </c>
      <c r="AZ147" s="85">
        <f t="shared" si="77"/>
        <v>-0.7776417496006236</v>
      </c>
      <c r="BA147" s="105">
        <f t="shared" si="78"/>
        <v>-240.9975326300447</v>
      </c>
      <c r="BB147" s="85">
        <f t="shared" si="79"/>
        <v>-0.35613682092555321</v>
      </c>
      <c r="BC147" s="84">
        <f t="shared" si="80"/>
        <v>-545.57406208406542</v>
      </c>
      <c r="BD147" s="85">
        <f t="shared" si="81"/>
        <v>-1.1372623252931622</v>
      </c>
      <c r="BE147" s="105">
        <f t="shared" si="82"/>
        <v>-316.52189337420782</v>
      </c>
      <c r="BF147" s="85">
        <f t="shared" si="83"/>
        <v>-0.44657412323162904</v>
      </c>
    </row>
    <row r="148" spans="2:58" s="40" customFormat="1" ht="16.5" customHeight="1">
      <c r="B148" s="63" t="s">
        <v>20</v>
      </c>
      <c r="C148" s="64" t="s">
        <v>32</v>
      </c>
      <c r="D148" s="66" t="s">
        <v>46</v>
      </c>
      <c r="E148" s="78" t="s">
        <v>285</v>
      </c>
      <c r="F148" s="79" t="s">
        <v>286</v>
      </c>
      <c r="G148" s="102">
        <f>VLOOKUP($E148,'DTOC Backsheet'!$D$9:$Q$185,'DTOC Performance (Quarterly)'!G$10,0)</f>
        <v>6403</v>
      </c>
      <c r="H148" s="103">
        <f>VLOOKUP($E148,'Population 18+ (2014)'!$D$11:$H$187,H$10,0)</f>
        <v>448589</v>
      </c>
      <c r="I148" s="104">
        <f t="shared" si="56"/>
        <v>1427.3644694809725</v>
      </c>
      <c r="J148" s="102">
        <f>VLOOKUP($E148,'DTOC Backsheet'!$D$9:$Q$185,'DTOC Performance (Quarterly)'!J$10,0)</f>
        <v>5332</v>
      </c>
      <c r="K148" s="103">
        <f>VLOOKUP($E148,'Population 18+ (2014)'!$D$11:$H$187,K$10,0)</f>
        <v>448589</v>
      </c>
      <c r="L148" s="104">
        <f t="shared" si="57"/>
        <v>1188.6158599519827</v>
      </c>
      <c r="M148" s="102">
        <f>VLOOKUP($E148,'DTOC Backsheet'!$D$9:$Q$185,'DTOC Performance (Quarterly)'!M$10,0)</f>
        <v>4466</v>
      </c>
      <c r="N148" s="103">
        <f>VLOOKUP($E148,'Population 18+ (2014)'!$D$11:$H$187,N$10,0)</f>
        <v>448589</v>
      </c>
      <c r="O148" s="104">
        <f t="shared" si="58"/>
        <v>995.56609725160445</v>
      </c>
      <c r="P148" s="102">
        <f>VLOOKUP($E148,'DTOC Backsheet'!$D$9:$Q$185,'DTOC Performance (Quarterly)'!P$10,0)</f>
        <v>7937</v>
      </c>
      <c r="Q148" s="103">
        <f>VLOOKUP($E148,'Population 18+ (2014)'!$D$11:$H$187,Q$10,0)</f>
        <v>453362.22599999985</v>
      </c>
      <c r="R148" s="104">
        <f t="shared" si="59"/>
        <v>1750.6972449001526</v>
      </c>
      <c r="S148" s="102">
        <f>VLOOKUP($E148,'DTOC Backsheet'!$D$196:$Q$372,'DTOC Performance (Quarterly)'!S$10,0)</f>
        <v>7664.9999999999991</v>
      </c>
      <c r="T148" s="103">
        <f>VLOOKUP($E148,'Population 18+ (2014)'!$D$11:$H$187,T$10,0)</f>
        <v>453362.22599999985</v>
      </c>
      <c r="U148" s="104">
        <f t="shared" si="60"/>
        <v>1690.7010686858594</v>
      </c>
      <c r="V148" s="102">
        <f>VLOOKUP($E148,'DTOC Backsheet'!$D$196:$Q$372,'DTOC Performance (Quarterly)'!V$10,0)</f>
        <v>7365.0000000000009</v>
      </c>
      <c r="W148" s="103">
        <f>VLOOKUP($E148,'Population 18+ (2014)'!$D$11:$H$187,W$10,0)</f>
        <v>453362.22599999985</v>
      </c>
      <c r="X148" s="104">
        <f t="shared" si="61"/>
        <v>1624.528815508331</v>
      </c>
      <c r="Y148" s="102">
        <f>VLOOKUP($E148,'DTOC Backsheet'!$D$196:$Q$372,'DTOC Performance (Quarterly)'!Y$10,0)</f>
        <v>7062</v>
      </c>
      <c r="Z148" s="103">
        <f>VLOOKUP($E148,'Population 18+ (2014)'!$D$11:$H$187,Z$10,0)</f>
        <v>453362.22599999985</v>
      </c>
      <c r="AA148" s="104">
        <f t="shared" si="62"/>
        <v>1557.694839799027</v>
      </c>
      <c r="AB148" s="102">
        <f>VLOOKUP($E148,'DTOC Backsheet'!$D$196:$Q$372,'DTOC Performance (Quarterly)'!AB$10,0)</f>
        <v>6762</v>
      </c>
      <c r="AC148" s="103">
        <f>VLOOKUP($E148,'Population 18+ (2014)'!$D$11:$H$187,AC$10,0)</f>
        <v>457379.31899999996</v>
      </c>
      <c r="AD148" s="104">
        <f t="shared" si="63"/>
        <v>1478.422770575685</v>
      </c>
      <c r="AE148" s="102">
        <f>VLOOKUP($E148,'DTOC Backsheet'!$D$9:$Q$185,'DTOC Performance (Quarterly)'!AE$10,0)</f>
        <v>6199</v>
      </c>
      <c r="AF148" s="103">
        <f>VLOOKUP($E148,'Population 18+ (2014)'!$D$11:$H$187,AF$10,0)</f>
        <v>453362.22599999985</v>
      </c>
      <c r="AG148" s="104">
        <f t="shared" si="64"/>
        <v>1367.3393248250024</v>
      </c>
      <c r="AH148" s="102">
        <f>VLOOKUP($E148,'DTOC Backsheet'!$D$9:$Q$185,'DTOC Performance (Quarterly)'!AH$10,0)</f>
        <v>5787</v>
      </c>
      <c r="AI148" s="103">
        <f>VLOOKUP($E148,'Population 18+ (2014)'!$D$11:$H$187,AI$10,0)</f>
        <v>453362.22599999985</v>
      </c>
      <c r="AJ148" s="104">
        <f t="shared" si="65"/>
        <v>1276.4627637945296</v>
      </c>
      <c r="AK148" s="102">
        <f>VLOOKUP($E148,'DTOC Backsheet'!$D$9:$Q$185,'DTOC Performance (Quarterly)'!AK$10,0)</f>
        <v>3908</v>
      </c>
      <c r="AL148" s="103">
        <f>VLOOKUP($E148,'Population 18+ (2014)'!$D$11:$H$187,AL$10,0)</f>
        <v>453362.22599999985</v>
      </c>
      <c r="AM148" s="104">
        <f t="shared" si="66"/>
        <v>862.00388472594125</v>
      </c>
      <c r="AN148" s="102">
        <f>VLOOKUP($E148,'DTOC Backsheet'!$D$9:$Q$185,'DTOC Performance (Quarterly)'!AN$10,0)</f>
        <v>7517</v>
      </c>
      <c r="AO148" s="103">
        <f>VLOOKUP($E148,'Population 18+ (2014)'!$D$11:$H$187,AO$10,0)</f>
        <v>457379.31899999996</v>
      </c>
      <c r="AP148" s="104">
        <f t="shared" si="67"/>
        <v>1643.4936359682674</v>
      </c>
      <c r="AQ148" s="84">
        <f t="shared" si="68"/>
        <v>60.025144655970053</v>
      </c>
      <c r="AR148" s="85">
        <f t="shared" si="69"/>
        <v>4.2053130745083475E-2</v>
      </c>
      <c r="AS148" s="105">
        <f t="shared" si="70"/>
        <v>323.3617438608569</v>
      </c>
      <c r="AT148" s="85">
        <f t="shared" si="71"/>
        <v>0.19125896934116099</v>
      </c>
      <c r="AU148" s="84">
        <f t="shared" si="72"/>
        <v>-87.846903842546908</v>
      </c>
      <c r="AV148" s="85">
        <f t="shared" si="73"/>
        <v>-7.3906891875139311E-2</v>
      </c>
      <c r="AW148" s="105">
        <f t="shared" si="74"/>
        <v>348.06605171380147</v>
      </c>
      <c r="AX148" s="85">
        <f t="shared" si="75"/>
        <v>0.21425661914460298</v>
      </c>
      <c r="AY148" s="84">
        <f t="shared" si="76"/>
        <v>133.5622125256632</v>
      </c>
      <c r="AZ148" s="85">
        <f t="shared" si="77"/>
        <v>0.13415705184656232</v>
      </c>
      <c r="BA148" s="105">
        <f t="shared" si="78"/>
        <v>695.69095507308577</v>
      </c>
      <c r="BB148" s="85">
        <f t="shared" si="79"/>
        <v>0.44661568960634385</v>
      </c>
      <c r="BC148" s="84">
        <f t="shared" si="80"/>
        <v>107.20360893188513</v>
      </c>
      <c r="BD148" s="85">
        <f t="shared" si="81"/>
        <v>6.123480758547676E-2</v>
      </c>
      <c r="BE148" s="105">
        <f t="shared" si="82"/>
        <v>-165.07086539258239</v>
      </c>
      <c r="BF148" s="85">
        <f t="shared" si="83"/>
        <v>-0.11165335699497189</v>
      </c>
    </row>
    <row r="149" spans="2:58" s="40" customFormat="1" ht="16.5" customHeight="1">
      <c r="B149" s="63" t="s">
        <v>22</v>
      </c>
      <c r="C149" s="64" t="s">
        <v>36</v>
      </c>
      <c r="D149" s="66" t="s">
        <v>54</v>
      </c>
      <c r="E149" s="78" t="s">
        <v>287</v>
      </c>
      <c r="F149" s="79" t="s">
        <v>288</v>
      </c>
      <c r="G149" s="102">
        <f>VLOOKUP($E149,'DTOC Backsheet'!$D$9:$Q$185,'DTOC Performance (Quarterly)'!G$10,0)</f>
        <v>1842</v>
      </c>
      <c r="H149" s="103">
        <f>VLOOKUP($E149,'Population 18+ (2014)'!$D$11:$H$187,H$10,0)</f>
        <v>250359</v>
      </c>
      <c r="I149" s="104">
        <f t="shared" si="56"/>
        <v>735.74347237367147</v>
      </c>
      <c r="J149" s="102">
        <f>VLOOKUP($E149,'DTOC Backsheet'!$D$9:$Q$185,'DTOC Performance (Quarterly)'!J$10,0)</f>
        <v>2333</v>
      </c>
      <c r="K149" s="103">
        <f>VLOOKUP($E149,'Population 18+ (2014)'!$D$11:$H$187,K$10,0)</f>
        <v>250359</v>
      </c>
      <c r="L149" s="104">
        <f t="shared" si="57"/>
        <v>931.86184638858595</v>
      </c>
      <c r="M149" s="102">
        <f>VLOOKUP($E149,'DTOC Backsheet'!$D$9:$Q$185,'DTOC Performance (Quarterly)'!M$10,0)</f>
        <v>2808</v>
      </c>
      <c r="N149" s="103">
        <f>VLOOKUP($E149,'Population 18+ (2014)'!$D$11:$H$187,N$10,0)</f>
        <v>250359</v>
      </c>
      <c r="O149" s="104">
        <f t="shared" si="58"/>
        <v>1121.5893976250104</v>
      </c>
      <c r="P149" s="102">
        <f>VLOOKUP($E149,'DTOC Backsheet'!$D$9:$Q$185,'DTOC Performance (Quarterly)'!P$10,0)</f>
        <v>2596</v>
      </c>
      <c r="Q149" s="103">
        <f>VLOOKUP($E149,'Population 18+ (2014)'!$D$11:$H$187,Q$10,0)</f>
        <v>251846.62699999995</v>
      </c>
      <c r="R149" s="104">
        <f t="shared" si="59"/>
        <v>1030.7860902977272</v>
      </c>
      <c r="S149" s="102">
        <f>VLOOKUP($E149,'DTOC Backsheet'!$D$196:$Q$372,'DTOC Performance (Quarterly)'!S$10,0)</f>
        <v>2316</v>
      </c>
      <c r="T149" s="103">
        <f>VLOOKUP($E149,'Population 18+ (2014)'!$D$11:$H$187,T$10,0)</f>
        <v>251846.62699999995</v>
      </c>
      <c r="U149" s="104">
        <f t="shared" si="60"/>
        <v>919.60731322401261</v>
      </c>
      <c r="V149" s="102">
        <f>VLOOKUP($E149,'DTOC Backsheet'!$D$196:$Q$372,'DTOC Performance (Quarterly)'!V$10,0)</f>
        <v>1755</v>
      </c>
      <c r="W149" s="103">
        <f>VLOOKUP($E149,'Population 18+ (2014)'!$D$11:$H$187,W$10,0)</f>
        <v>251846.62699999995</v>
      </c>
      <c r="X149" s="104">
        <f t="shared" si="61"/>
        <v>696.85269201560527</v>
      </c>
      <c r="Y149" s="102">
        <f>VLOOKUP($E149,'DTOC Backsheet'!$D$196:$Q$372,'DTOC Performance (Quarterly)'!Y$10,0)</f>
        <v>1090</v>
      </c>
      <c r="Z149" s="103">
        <f>VLOOKUP($E149,'Population 18+ (2014)'!$D$11:$H$187,Z$10,0)</f>
        <v>251846.62699999995</v>
      </c>
      <c r="AA149" s="104">
        <f t="shared" si="62"/>
        <v>432.80309646553263</v>
      </c>
      <c r="AB149" s="102">
        <f>VLOOKUP($E149,'DTOC Backsheet'!$D$196:$Q$372,'DTOC Performance (Quarterly)'!AB$10,0)</f>
        <v>1677</v>
      </c>
      <c r="AC149" s="103">
        <f>VLOOKUP($E149,'Population 18+ (2014)'!$D$11:$H$187,AC$10,0)</f>
        <v>253356.18399999995</v>
      </c>
      <c r="AD149" s="104">
        <f t="shared" si="63"/>
        <v>661.91397956956928</v>
      </c>
      <c r="AE149" s="102">
        <f>VLOOKUP($E149,'DTOC Backsheet'!$D$9:$Q$185,'DTOC Performance (Quarterly)'!AE$10,0)</f>
        <v>2792</v>
      </c>
      <c r="AF149" s="103">
        <f>VLOOKUP($E149,'Population 18+ (2014)'!$D$11:$H$187,AF$10,0)</f>
        <v>251846.62699999995</v>
      </c>
      <c r="AG149" s="104">
        <f t="shared" si="64"/>
        <v>1108.6112342493277</v>
      </c>
      <c r="AH149" s="102">
        <f>VLOOKUP($E149,'DTOC Backsheet'!$D$9:$Q$185,'DTOC Performance (Quarterly)'!AH$10,0)</f>
        <v>2949</v>
      </c>
      <c r="AI149" s="103">
        <f>VLOOKUP($E149,'Population 18+ (2014)'!$D$11:$H$187,AI$10,0)</f>
        <v>251846.62699999995</v>
      </c>
      <c r="AJ149" s="104">
        <f t="shared" si="65"/>
        <v>1170.9507628228034</v>
      </c>
      <c r="AK149" s="102">
        <f>VLOOKUP($E149,'DTOC Backsheet'!$D$9:$Q$185,'DTOC Performance (Quarterly)'!AK$10,0)</f>
        <v>3873</v>
      </c>
      <c r="AL149" s="103">
        <f>VLOOKUP($E149,'Population 18+ (2014)'!$D$11:$H$187,AL$10,0)</f>
        <v>251846.62699999995</v>
      </c>
      <c r="AM149" s="104">
        <f t="shared" si="66"/>
        <v>1537.8407271660624</v>
      </c>
      <c r="AN149" s="102">
        <f>VLOOKUP($E149,'DTOC Backsheet'!$D$9:$Q$185,'DTOC Performance (Quarterly)'!AN$10,0)</f>
        <v>2897</v>
      </c>
      <c r="AO149" s="103">
        <f>VLOOKUP($E149,'Population 18+ (2014)'!$D$11:$H$187,AO$10,0)</f>
        <v>253356.18399999995</v>
      </c>
      <c r="AP149" s="104">
        <f t="shared" si="67"/>
        <v>1143.44949243473</v>
      </c>
      <c r="AQ149" s="84">
        <f t="shared" si="68"/>
        <v>-372.86776187565624</v>
      </c>
      <c r="AR149" s="85">
        <f t="shared" si="69"/>
        <v>-0.50679044514347127</v>
      </c>
      <c r="AS149" s="105">
        <f t="shared" si="70"/>
        <v>-189.00392102531509</v>
      </c>
      <c r="AT149" s="85">
        <f t="shared" si="71"/>
        <v>-0.20552677029360955</v>
      </c>
      <c r="AU149" s="84">
        <f t="shared" si="72"/>
        <v>-239.08891643421748</v>
      </c>
      <c r="AV149" s="85">
        <f t="shared" si="73"/>
        <v>-0.25657120458445887</v>
      </c>
      <c r="AW149" s="105">
        <f t="shared" si="74"/>
        <v>-474.09807080719816</v>
      </c>
      <c r="AX149" s="85">
        <f t="shared" si="75"/>
        <v>-0.68034188034188037</v>
      </c>
      <c r="AY149" s="84">
        <f t="shared" si="76"/>
        <v>-416.25132954105197</v>
      </c>
      <c r="AZ149" s="85">
        <f t="shared" si="77"/>
        <v>-0.37112630560031423</v>
      </c>
      <c r="BA149" s="105">
        <f t="shared" si="78"/>
        <v>-1105.0376307005297</v>
      </c>
      <c r="BB149" s="85">
        <f t="shared" si="79"/>
        <v>-2.5532110091743121</v>
      </c>
      <c r="BC149" s="84">
        <f t="shared" si="80"/>
        <v>-112.66340213700278</v>
      </c>
      <c r="BD149" s="85">
        <f t="shared" si="81"/>
        <v>-0.1092985277910198</v>
      </c>
      <c r="BE149" s="105">
        <f t="shared" si="82"/>
        <v>-481.53551286516074</v>
      </c>
      <c r="BF149" s="85">
        <f t="shared" si="83"/>
        <v>-0.72748956469886705</v>
      </c>
    </row>
    <row r="150" spans="2:58" s="40" customFormat="1" ht="16.5" customHeight="1">
      <c r="B150" s="63" t="s">
        <v>26</v>
      </c>
      <c r="C150" s="64" t="s">
        <v>42</v>
      </c>
      <c r="D150" s="66" t="s">
        <v>66</v>
      </c>
      <c r="E150" s="78" t="s">
        <v>289</v>
      </c>
      <c r="F150" s="79" t="s">
        <v>290</v>
      </c>
      <c r="G150" s="102">
        <f>VLOOKUP($E150,'DTOC Backsheet'!$D$9:$Q$185,'DTOC Performance (Quarterly)'!G$10,0)</f>
        <v>573</v>
      </c>
      <c r="H150" s="103">
        <f>VLOOKUP($E150,'Population 18+ (2014)'!$D$11:$H$187,H$10,0)</f>
        <v>104708</v>
      </c>
      <c r="I150" s="104">
        <f t="shared" si="56"/>
        <v>547.23612331435993</v>
      </c>
      <c r="J150" s="102">
        <f>VLOOKUP($E150,'DTOC Backsheet'!$D$9:$Q$185,'DTOC Performance (Quarterly)'!J$10,0)</f>
        <v>534</v>
      </c>
      <c r="K150" s="103">
        <f>VLOOKUP($E150,'Population 18+ (2014)'!$D$11:$H$187,K$10,0)</f>
        <v>104708</v>
      </c>
      <c r="L150" s="104">
        <f t="shared" si="57"/>
        <v>509.98968560186427</v>
      </c>
      <c r="M150" s="102">
        <f>VLOOKUP($E150,'DTOC Backsheet'!$D$9:$Q$185,'DTOC Performance (Quarterly)'!M$10,0)</f>
        <v>395</v>
      </c>
      <c r="N150" s="103">
        <f>VLOOKUP($E150,'Population 18+ (2014)'!$D$11:$H$187,N$10,0)</f>
        <v>104708</v>
      </c>
      <c r="O150" s="104">
        <f t="shared" si="58"/>
        <v>377.23956144707188</v>
      </c>
      <c r="P150" s="102">
        <f>VLOOKUP($E150,'DTOC Backsheet'!$D$9:$Q$185,'DTOC Performance (Quarterly)'!P$10,0)</f>
        <v>336</v>
      </c>
      <c r="Q150" s="103">
        <f>VLOOKUP($E150,'Population 18+ (2014)'!$D$11:$H$187,Q$10,0)</f>
        <v>105863.61</v>
      </c>
      <c r="R150" s="104">
        <f t="shared" si="59"/>
        <v>317.3895165675911</v>
      </c>
      <c r="S150" s="102">
        <f>VLOOKUP($E150,'DTOC Backsheet'!$D$196:$Q$372,'DTOC Performance (Quarterly)'!S$10,0)</f>
        <v>495.99999999999994</v>
      </c>
      <c r="T150" s="103">
        <f>VLOOKUP($E150,'Population 18+ (2014)'!$D$11:$H$187,T$10,0)</f>
        <v>105863.61</v>
      </c>
      <c r="U150" s="104">
        <f t="shared" si="60"/>
        <v>468.52738159977724</v>
      </c>
      <c r="V150" s="102">
        <f>VLOOKUP($E150,'DTOC Backsheet'!$D$196:$Q$372,'DTOC Performance (Quarterly)'!V$10,0)</f>
        <v>493.00000000000006</v>
      </c>
      <c r="W150" s="103">
        <f>VLOOKUP($E150,'Population 18+ (2014)'!$D$11:$H$187,W$10,0)</f>
        <v>105863.61</v>
      </c>
      <c r="X150" s="104">
        <f t="shared" si="61"/>
        <v>465.69354663042384</v>
      </c>
      <c r="Y150" s="102">
        <f>VLOOKUP($E150,'DTOC Backsheet'!$D$196:$Q$372,'DTOC Performance (Quarterly)'!Y$10,0)</f>
        <v>496</v>
      </c>
      <c r="Z150" s="103">
        <f>VLOOKUP($E150,'Population 18+ (2014)'!$D$11:$H$187,Z$10,0)</f>
        <v>105863.61</v>
      </c>
      <c r="AA150" s="104">
        <f t="shared" si="62"/>
        <v>468.5273815997773</v>
      </c>
      <c r="AB150" s="102">
        <f>VLOOKUP($E150,'DTOC Backsheet'!$D$196:$Q$372,'DTOC Performance (Quarterly)'!AB$10,0)</f>
        <v>485.00000000000006</v>
      </c>
      <c r="AC150" s="103">
        <f>VLOOKUP($E150,'Population 18+ (2014)'!$D$11:$H$187,AC$10,0)</f>
        <v>106723.40100000001</v>
      </c>
      <c r="AD150" s="104">
        <f t="shared" si="63"/>
        <v>454.44578738640462</v>
      </c>
      <c r="AE150" s="102">
        <f>VLOOKUP($E150,'DTOC Backsheet'!$D$9:$Q$185,'DTOC Performance (Quarterly)'!AE$10,0)</f>
        <v>771</v>
      </c>
      <c r="AF150" s="103">
        <f>VLOOKUP($E150,'Population 18+ (2014)'!$D$11:$H$187,AF$10,0)</f>
        <v>105863.61</v>
      </c>
      <c r="AG150" s="104">
        <f t="shared" si="64"/>
        <v>728.29558712384733</v>
      </c>
      <c r="AH150" s="102">
        <f>VLOOKUP($E150,'DTOC Backsheet'!$D$9:$Q$185,'DTOC Performance (Quarterly)'!AH$10,0)</f>
        <v>492</v>
      </c>
      <c r="AI150" s="103">
        <f>VLOOKUP($E150,'Population 18+ (2014)'!$D$11:$H$187,AI$10,0)</f>
        <v>105863.61</v>
      </c>
      <c r="AJ150" s="104">
        <f t="shared" si="65"/>
        <v>464.74893497397261</v>
      </c>
      <c r="AK150" s="102">
        <f>VLOOKUP($E150,'DTOC Backsheet'!$D$9:$Q$185,'DTOC Performance (Quarterly)'!AK$10,0)</f>
        <v>645</v>
      </c>
      <c r="AL150" s="103">
        <f>VLOOKUP($E150,'Population 18+ (2014)'!$D$11:$H$187,AL$10,0)</f>
        <v>105863.61</v>
      </c>
      <c r="AM150" s="104">
        <f t="shared" si="66"/>
        <v>609.27451841100071</v>
      </c>
      <c r="AN150" s="102">
        <f>VLOOKUP($E150,'DTOC Backsheet'!$D$9:$Q$185,'DTOC Performance (Quarterly)'!AN$10,0)</f>
        <v>654</v>
      </c>
      <c r="AO150" s="103">
        <f>VLOOKUP($E150,'Population 18+ (2014)'!$D$11:$H$187,AO$10,0)</f>
        <v>106723.40100000001</v>
      </c>
      <c r="AP150" s="104">
        <f t="shared" si="67"/>
        <v>612.79906175403835</v>
      </c>
      <c r="AQ150" s="84">
        <f t="shared" si="68"/>
        <v>-181.0594638094874</v>
      </c>
      <c r="AR150" s="85">
        <f t="shared" si="69"/>
        <v>-0.33086168126638404</v>
      </c>
      <c r="AS150" s="105">
        <f t="shared" si="70"/>
        <v>-259.76820552407008</v>
      </c>
      <c r="AT150" s="85">
        <f t="shared" si="71"/>
        <v>-0.55443548387096786</v>
      </c>
      <c r="AU150" s="84">
        <f t="shared" si="72"/>
        <v>45.240750627891657</v>
      </c>
      <c r="AV150" s="85">
        <f t="shared" si="73"/>
        <v>8.8709148253656916E-2</v>
      </c>
      <c r="AW150" s="105">
        <f t="shared" si="74"/>
        <v>0.94461165645122946</v>
      </c>
      <c r="AX150" s="85">
        <f t="shared" si="75"/>
        <v>2.0283975659230614E-3</v>
      </c>
      <c r="AY150" s="84">
        <f t="shared" si="76"/>
        <v>-232.03495696392883</v>
      </c>
      <c r="AZ150" s="85">
        <f t="shared" si="77"/>
        <v>-0.61508648794377363</v>
      </c>
      <c r="BA150" s="105">
        <f t="shared" si="78"/>
        <v>-140.74713681122341</v>
      </c>
      <c r="BB150" s="85">
        <f t="shared" si="79"/>
        <v>-0.30040322580645157</v>
      </c>
      <c r="BC150" s="84">
        <f t="shared" si="80"/>
        <v>-295.40954518644725</v>
      </c>
      <c r="BD150" s="85">
        <f t="shared" si="81"/>
        <v>-0.93074764529450671</v>
      </c>
      <c r="BE150" s="105">
        <f t="shared" si="82"/>
        <v>-158.35327436763373</v>
      </c>
      <c r="BF150" s="85">
        <f t="shared" si="83"/>
        <v>-0.34845360824742261</v>
      </c>
    </row>
    <row r="151" spans="2:58" s="40" customFormat="1" ht="16.5" customHeight="1">
      <c r="B151" s="63" t="s">
        <v>22</v>
      </c>
      <c r="C151" s="64" t="s">
        <v>36</v>
      </c>
      <c r="D151" s="66" t="s">
        <v>56</v>
      </c>
      <c r="E151" s="78" t="s">
        <v>291</v>
      </c>
      <c r="F151" s="79" t="s">
        <v>292</v>
      </c>
      <c r="G151" s="102">
        <f>VLOOKUP($E151,'DTOC Backsheet'!$D$9:$Q$185,'DTOC Performance (Quarterly)'!G$10,0)</f>
        <v>894</v>
      </c>
      <c r="H151" s="103">
        <f>VLOOKUP($E151,'Population 18+ (2014)'!$D$11:$H$187,H$10,0)</f>
        <v>164453</v>
      </c>
      <c r="I151" s="104">
        <f t="shared" si="56"/>
        <v>543.6203656971901</v>
      </c>
      <c r="J151" s="102">
        <f>VLOOKUP($E151,'DTOC Backsheet'!$D$9:$Q$185,'DTOC Performance (Quarterly)'!J$10,0)</f>
        <v>1138</v>
      </c>
      <c r="K151" s="103">
        <f>VLOOKUP($E151,'Population 18+ (2014)'!$D$11:$H$187,K$10,0)</f>
        <v>164453</v>
      </c>
      <c r="L151" s="104">
        <f t="shared" si="57"/>
        <v>691.99102479127771</v>
      </c>
      <c r="M151" s="102">
        <f>VLOOKUP($E151,'DTOC Backsheet'!$D$9:$Q$185,'DTOC Performance (Quarterly)'!M$10,0)</f>
        <v>1265</v>
      </c>
      <c r="N151" s="103">
        <f>VLOOKUP($E151,'Population 18+ (2014)'!$D$11:$H$187,N$10,0)</f>
        <v>164453</v>
      </c>
      <c r="O151" s="104">
        <f t="shared" si="58"/>
        <v>769.21673669680706</v>
      </c>
      <c r="P151" s="102">
        <f>VLOOKUP($E151,'DTOC Backsheet'!$D$9:$Q$185,'DTOC Performance (Quarterly)'!P$10,0)</f>
        <v>1441</v>
      </c>
      <c r="Q151" s="103">
        <f>VLOOKUP($E151,'Population 18+ (2014)'!$D$11:$H$187,Q$10,0)</f>
        <v>165143.26200000005</v>
      </c>
      <c r="R151" s="104">
        <f t="shared" si="59"/>
        <v>872.57571550209514</v>
      </c>
      <c r="S151" s="102">
        <f>VLOOKUP($E151,'DTOC Backsheet'!$D$196:$Q$372,'DTOC Performance (Quarterly)'!S$10,0)</f>
        <v>1184.4264000000001</v>
      </c>
      <c r="T151" s="103">
        <f>VLOOKUP($E151,'Population 18+ (2014)'!$D$11:$H$187,T$10,0)</f>
        <v>165143.26200000005</v>
      </c>
      <c r="U151" s="104">
        <f t="shared" si="60"/>
        <v>717.21145970823784</v>
      </c>
      <c r="V151" s="102">
        <f>VLOOKUP($E151,'DTOC Backsheet'!$D$196:$Q$372,'DTOC Performance (Quarterly)'!V$10,0)</f>
        <v>903.55040000000008</v>
      </c>
      <c r="W151" s="103">
        <f>VLOOKUP($E151,'Population 18+ (2014)'!$D$11:$H$187,W$10,0)</f>
        <v>165143.26200000005</v>
      </c>
      <c r="X151" s="104">
        <f t="shared" si="61"/>
        <v>547.13125383220279</v>
      </c>
      <c r="Y151" s="102">
        <f>VLOOKUP($E151,'DTOC Backsheet'!$D$196:$Q$372,'DTOC Performance (Quarterly)'!Y$10,0)</f>
        <v>1006.4064</v>
      </c>
      <c r="Z151" s="103">
        <f>VLOOKUP($E151,'Population 18+ (2014)'!$D$11:$H$187,Z$10,0)</f>
        <v>165143.26200000005</v>
      </c>
      <c r="AA151" s="104">
        <f t="shared" si="62"/>
        <v>609.41414612483538</v>
      </c>
      <c r="AB151" s="102">
        <f>VLOOKUP($E151,'DTOC Backsheet'!$D$196:$Q$372,'DTOC Performance (Quarterly)'!AB$10,0)</f>
        <v>672.52</v>
      </c>
      <c r="AC151" s="103">
        <f>VLOOKUP($E151,'Population 18+ (2014)'!$D$11:$H$187,AC$10,0)</f>
        <v>165897.21100000001</v>
      </c>
      <c r="AD151" s="104">
        <f t="shared" si="63"/>
        <v>405.38354800913436</v>
      </c>
      <c r="AE151" s="102">
        <f>VLOOKUP($E151,'DTOC Backsheet'!$D$9:$Q$185,'DTOC Performance (Quarterly)'!AE$10,0)</f>
        <v>1703</v>
      </c>
      <c r="AF151" s="103">
        <f>VLOOKUP($E151,'Population 18+ (2014)'!$D$11:$H$187,AF$10,0)</f>
        <v>165143.26200000005</v>
      </c>
      <c r="AG151" s="104">
        <f t="shared" si="64"/>
        <v>1031.2258455933852</v>
      </c>
      <c r="AH151" s="102">
        <f>VLOOKUP($E151,'DTOC Backsheet'!$D$9:$Q$185,'DTOC Performance (Quarterly)'!AH$10,0)</f>
        <v>2261</v>
      </c>
      <c r="AI151" s="103">
        <f>VLOOKUP($E151,'Population 18+ (2014)'!$D$11:$H$187,AI$10,0)</f>
        <v>165143.26200000005</v>
      </c>
      <c r="AJ151" s="104">
        <f t="shared" si="65"/>
        <v>1369.1142905969723</v>
      </c>
      <c r="AK151" s="102">
        <f>VLOOKUP($E151,'DTOC Backsheet'!$D$9:$Q$185,'DTOC Performance (Quarterly)'!AK$10,0)</f>
        <v>2880</v>
      </c>
      <c r="AL151" s="103">
        <f>VLOOKUP($E151,'Population 18+ (2014)'!$D$11:$H$187,AL$10,0)</f>
        <v>165143.26200000005</v>
      </c>
      <c r="AM151" s="104">
        <f t="shared" si="66"/>
        <v>1743.9403613088371</v>
      </c>
      <c r="AN151" s="102">
        <f>VLOOKUP($E151,'DTOC Backsheet'!$D$9:$Q$185,'DTOC Performance (Quarterly)'!AN$10,0)</f>
        <v>2438</v>
      </c>
      <c r="AO151" s="103">
        <f>VLOOKUP($E151,'Population 18+ (2014)'!$D$11:$H$187,AO$10,0)</f>
        <v>165897.21100000001</v>
      </c>
      <c r="AP151" s="104">
        <f t="shared" si="67"/>
        <v>1469.5846815652612</v>
      </c>
      <c r="AQ151" s="84">
        <f t="shared" si="68"/>
        <v>-487.60547989619511</v>
      </c>
      <c r="AR151" s="85">
        <f t="shared" si="69"/>
        <v>-0.8969595524090489</v>
      </c>
      <c r="AS151" s="105">
        <f t="shared" si="70"/>
        <v>-314.01438588514736</v>
      </c>
      <c r="AT151" s="85">
        <f t="shared" si="71"/>
        <v>-0.43782678265192337</v>
      </c>
      <c r="AU151" s="84">
        <f t="shared" si="72"/>
        <v>-677.12326580569459</v>
      </c>
      <c r="AV151" s="85">
        <f t="shared" si="73"/>
        <v>-0.97851452048808352</v>
      </c>
      <c r="AW151" s="105">
        <f t="shared" si="74"/>
        <v>-821.98303676476951</v>
      </c>
      <c r="AX151" s="85">
        <f t="shared" si="75"/>
        <v>-1.502350726644579</v>
      </c>
      <c r="AY151" s="84">
        <f t="shared" si="76"/>
        <v>-974.72362461202999</v>
      </c>
      <c r="AZ151" s="85">
        <f t="shared" si="77"/>
        <v>-1.2671638279709261</v>
      </c>
      <c r="BA151" s="105">
        <f t="shared" si="78"/>
        <v>-1134.5262151840016</v>
      </c>
      <c r="BB151" s="85">
        <f t="shared" si="79"/>
        <v>-1.8616670164259685</v>
      </c>
      <c r="BC151" s="84">
        <f t="shared" si="80"/>
        <v>-597.0089660631661</v>
      </c>
      <c r="BD151" s="85">
        <f t="shared" si="81"/>
        <v>-0.68419158986064244</v>
      </c>
      <c r="BE151" s="105">
        <f t="shared" si="82"/>
        <v>-1064.2011335561269</v>
      </c>
      <c r="BF151" s="85">
        <f t="shared" si="83"/>
        <v>-2.6251709986320106</v>
      </c>
    </row>
    <row r="152" spans="2:58" s="40" customFormat="1" ht="16.5" customHeight="1">
      <c r="B152" s="63" t="s">
        <v>26</v>
      </c>
      <c r="C152" s="64" t="s">
        <v>44</v>
      </c>
      <c r="D152" s="66" t="s">
        <v>62</v>
      </c>
      <c r="E152" s="78" t="s">
        <v>293</v>
      </c>
      <c r="F152" s="79" t="s">
        <v>294</v>
      </c>
      <c r="G152" s="102">
        <f>VLOOKUP($E152,'DTOC Backsheet'!$D$9:$Q$185,'DTOC Performance (Quarterly)'!G$10,0)</f>
        <v>4295</v>
      </c>
      <c r="H152" s="103">
        <f>VLOOKUP($E152,'Population 18+ (2014)'!$D$11:$H$187,H$10,0)</f>
        <v>432710</v>
      </c>
      <c r="I152" s="104">
        <f t="shared" si="56"/>
        <v>992.58163666196765</v>
      </c>
      <c r="J152" s="102">
        <f>VLOOKUP($E152,'DTOC Backsheet'!$D$9:$Q$185,'DTOC Performance (Quarterly)'!J$10,0)</f>
        <v>5401</v>
      </c>
      <c r="K152" s="103">
        <f>VLOOKUP($E152,'Population 18+ (2014)'!$D$11:$H$187,K$10,0)</f>
        <v>432710</v>
      </c>
      <c r="L152" s="104">
        <f t="shared" si="57"/>
        <v>1248.1800744147351</v>
      </c>
      <c r="M152" s="102">
        <f>VLOOKUP($E152,'DTOC Backsheet'!$D$9:$Q$185,'DTOC Performance (Quarterly)'!M$10,0)</f>
        <v>7484</v>
      </c>
      <c r="N152" s="103">
        <f>VLOOKUP($E152,'Population 18+ (2014)'!$D$11:$H$187,N$10,0)</f>
        <v>432710</v>
      </c>
      <c r="O152" s="104">
        <f t="shared" si="58"/>
        <v>1729.5648355711678</v>
      </c>
      <c r="P152" s="102">
        <f>VLOOKUP($E152,'DTOC Backsheet'!$D$9:$Q$185,'DTOC Performance (Quarterly)'!P$10,0)</f>
        <v>7257</v>
      </c>
      <c r="Q152" s="103">
        <f>VLOOKUP($E152,'Population 18+ (2014)'!$D$11:$H$187,Q$10,0)</f>
        <v>435698.36999999988</v>
      </c>
      <c r="R152" s="104">
        <f t="shared" si="59"/>
        <v>1665.6018244915635</v>
      </c>
      <c r="S152" s="102">
        <f>VLOOKUP($E152,'DTOC Backsheet'!$D$196:$Q$372,'DTOC Performance (Quarterly)'!S$10,0)</f>
        <v>5451.9999999999991</v>
      </c>
      <c r="T152" s="103">
        <f>VLOOKUP($E152,'Population 18+ (2014)'!$D$11:$H$187,T$10,0)</f>
        <v>435698.36999999988</v>
      </c>
      <c r="U152" s="104">
        <f t="shared" si="60"/>
        <v>1251.3243967380463</v>
      </c>
      <c r="V152" s="102">
        <f>VLOOKUP($E152,'DTOC Backsheet'!$D$196:$Q$372,'DTOC Performance (Quarterly)'!V$10,0)</f>
        <v>5357</v>
      </c>
      <c r="W152" s="103">
        <f>VLOOKUP($E152,'Population 18+ (2014)'!$D$11:$H$187,W$10,0)</f>
        <v>435698.36999999988</v>
      </c>
      <c r="X152" s="104">
        <f t="shared" si="61"/>
        <v>1229.5203215931244</v>
      </c>
      <c r="Y152" s="102">
        <f>VLOOKUP($E152,'DTOC Backsheet'!$D$196:$Q$372,'DTOC Performance (Quarterly)'!Y$10,0)</f>
        <v>5262</v>
      </c>
      <c r="Z152" s="103">
        <f>VLOOKUP($E152,'Population 18+ (2014)'!$D$11:$H$187,Z$10,0)</f>
        <v>435698.36999999988</v>
      </c>
      <c r="AA152" s="104">
        <f t="shared" si="62"/>
        <v>1207.7162464482026</v>
      </c>
      <c r="AB152" s="102">
        <f>VLOOKUP($E152,'DTOC Backsheet'!$D$196:$Q$372,'DTOC Performance (Quarterly)'!AB$10,0)</f>
        <v>5167</v>
      </c>
      <c r="AC152" s="103">
        <f>VLOOKUP($E152,'Population 18+ (2014)'!$D$11:$H$187,AC$10,0)</f>
        <v>438799.09299999994</v>
      </c>
      <c r="AD152" s="104">
        <f t="shared" si="63"/>
        <v>1177.5320602132604</v>
      </c>
      <c r="AE152" s="102">
        <f>VLOOKUP($E152,'DTOC Backsheet'!$D$9:$Q$185,'DTOC Performance (Quarterly)'!AE$10,0)</f>
        <v>4300</v>
      </c>
      <c r="AF152" s="103">
        <f>VLOOKUP($E152,'Population 18+ (2014)'!$D$11:$H$187,AF$10,0)</f>
        <v>435698.36999999988</v>
      </c>
      <c r="AG152" s="104">
        <f t="shared" si="64"/>
        <v>986.92129603330875</v>
      </c>
      <c r="AH152" s="102">
        <f>VLOOKUP($E152,'DTOC Backsheet'!$D$9:$Q$185,'DTOC Performance (Quarterly)'!AH$10,0)</f>
        <v>6168</v>
      </c>
      <c r="AI152" s="103">
        <f>VLOOKUP($E152,'Population 18+ (2014)'!$D$11:$H$187,AI$10,0)</f>
        <v>435698.36999999988</v>
      </c>
      <c r="AJ152" s="104">
        <f t="shared" si="65"/>
        <v>1415.658268356616</v>
      </c>
      <c r="AK152" s="102">
        <f>VLOOKUP($E152,'DTOC Backsheet'!$D$9:$Q$185,'DTOC Performance (Quarterly)'!AK$10,0)</f>
        <v>6847</v>
      </c>
      <c r="AL152" s="103">
        <f>VLOOKUP($E152,'Population 18+ (2014)'!$D$11:$H$187,AL$10,0)</f>
        <v>435698.36999999988</v>
      </c>
      <c r="AM152" s="104">
        <f t="shared" si="66"/>
        <v>1571.5000264976898</v>
      </c>
      <c r="AN152" s="102">
        <f>VLOOKUP($E152,'DTOC Backsheet'!$D$9:$Q$185,'DTOC Performance (Quarterly)'!AN$10,0)</f>
        <v>8212</v>
      </c>
      <c r="AO152" s="103">
        <f>VLOOKUP($E152,'Population 18+ (2014)'!$D$11:$H$187,AO$10,0)</f>
        <v>438799.09299999994</v>
      </c>
      <c r="AP152" s="104">
        <f t="shared" si="67"/>
        <v>1871.4715073488087</v>
      </c>
      <c r="AQ152" s="84">
        <f t="shared" si="68"/>
        <v>5.6603406286589006</v>
      </c>
      <c r="AR152" s="85">
        <f t="shared" si="69"/>
        <v>5.702644920668202E-3</v>
      </c>
      <c r="AS152" s="105">
        <f t="shared" si="70"/>
        <v>264.40310070473754</v>
      </c>
      <c r="AT152" s="85">
        <f t="shared" si="71"/>
        <v>0.21129860601614084</v>
      </c>
      <c r="AU152" s="84">
        <f t="shared" si="72"/>
        <v>-167.47819394188082</v>
      </c>
      <c r="AV152" s="85">
        <f t="shared" si="73"/>
        <v>-0.13417791020290917</v>
      </c>
      <c r="AW152" s="105">
        <f t="shared" si="74"/>
        <v>-186.13794676349153</v>
      </c>
      <c r="AX152" s="85">
        <f t="shared" si="75"/>
        <v>-0.15139070375210009</v>
      </c>
      <c r="AY152" s="84">
        <f t="shared" si="76"/>
        <v>158.06480907347805</v>
      </c>
      <c r="AZ152" s="85">
        <f t="shared" si="77"/>
        <v>9.138992989602443E-2</v>
      </c>
      <c r="BA152" s="105">
        <f t="shared" si="78"/>
        <v>-363.78378004948718</v>
      </c>
      <c r="BB152" s="85">
        <f t="shared" si="79"/>
        <v>-0.30121626757886744</v>
      </c>
      <c r="BC152" s="84">
        <f t="shared" si="80"/>
        <v>-205.86968285724515</v>
      </c>
      <c r="BD152" s="85">
        <f t="shared" si="81"/>
        <v>-0.12360077890770101</v>
      </c>
      <c r="BE152" s="105">
        <f t="shared" si="82"/>
        <v>-693.93944713554833</v>
      </c>
      <c r="BF152" s="85">
        <f t="shared" si="83"/>
        <v>-0.5893168182697891</v>
      </c>
    </row>
    <row r="153" spans="2:58" s="40" customFormat="1" ht="16.5" customHeight="1">
      <c r="B153" s="63" t="s">
        <v>26</v>
      </c>
      <c r="C153" s="64" t="s">
        <v>44</v>
      </c>
      <c r="D153" s="66" t="s">
        <v>62</v>
      </c>
      <c r="E153" s="78" t="s">
        <v>295</v>
      </c>
      <c r="F153" s="79" t="s">
        <v>296</v>
      </c>
      <c r="G153" s="102">
        <f>VLOOKUP($E153,'DTOC Backsheet'!$D$9:$Q$185,'DTOC Performance (Quarterly)'!G$10,0)</f>
        <v>1265</v>
      </c>
      <c r="H153" s="103">
        <f>VLOOKUP($E153,'Population 18+ (2014)'!$D$11:$H$187,H$10,0)</f>
        <v>214497</v>
      </c>
      <c r="I153" s="104">
        <f t="shared" si="56"/>
        <v>589.75183802104459</v>
      </c>
      <c r="J153" s="102">
        <f>VLOOKUP($E153,'DTOC Backsheet'!$D$9:$Q$185,'DTOC Performance (Quarterly)'!J$10,0)</f>
        <v>2478</v>
      </c>
      <c r="K153" s="103">
        <f>VLOOKUP($E153,'Population 18+ (2014)'!$D$11:$H$187,K$10,0)</f>
        <v>214497</v>
      </c>
      <c r="L153" s="104">
        <f t="shared" si="57"/>
        <v>1155.2609127400383</v>
      </c>
      <c r="M153" s="102">
        <f>VLOOKUP($E153,'DTOC Backsheet'!$D$9:$Q$185,'DTOC Performance (Quarterly)'!M$10,0)</f>
        <v>2428</v>
      </c>
      <c r="N153" s="103">
        <f>VLOOKUP($E153,'Population 18+ (2014)'!$D$11:$H$187,N$10,0)</f>
        <v>214497</v>
      </c>
      <c r="O153" s="104">
        <f t="shared" si="58"/>
        <v>1131.9505634111433</v>
      </c>
      <c r="P153" s="102">
        <f>VLOOKUP($E153,'DTOC Backsheet'!$D$9:$Q$185,'DTOC Performance (Quarterly)'!P$10,0)</f>
        <v>2078</v>
      </c>
      <c r="Q153" s="103">
        <f>VLOOKUP($E153,'Population 18+ (2014)'!$D$11:$H$187,Q$10,0)</f>
        <v>217083.86200000002</v>
      </c>
      <c r="R153" s="104">
        <f t="shared" si="59"/>
        <v>957.23375328563111</v>
      </c>
      <c r="S153" s="102">
        <f>VLOOKUP($E153,'DTOC Backsheet'!$D$196:$Q$372,'DTOC Performance (Quarterly)'!S$10,0)</f>
        <v>1375</v>
      </c>
      <c r="T153" s="103">
        <f>VLOOKUP($E153,'Population 18+ (2014)'!$D$11:$H$187,T$10,0)</f>
        <v>217083.86200000002</v>
      </c>
      <c r="U153" s="104">
        <f t="shared" si="60"/>
        <v>633.39577034058846</v>
      </c>
      <c r="V153" s="102">
        <f>VLOOKUP($E153,'DTOC Backsheet'!$D$196:$Q$372,'DTOC Performance (Quarterly)'!V$10,0)</f>
        <v>1340</v>
      </c>
      <c r="W153" s="103">
        <f>VLOOKUP($E153,'Population 18+ (2014)'!$D$11:$H$187,W$10,0)</f>
        <v>217083.86200000002</v>
      </c>
      <c r="X153" s="104">
        <f t="shared" si="61"/>
        <v>617.27296891373703</v>
      </c>
      <c r="Y153" s="102">
        <f>VLOOKUP($E153,'DTOC Backsheet'!$D$196:$Q$372,'DTOC Performance (Quarterly)'!Y$10,0)</f>
        <v>1772</v>
      </c>
      <c r="Z153" s="103">
        <f>VLOOKUP($E153,'Population 18+ (2014)'!$D$11:$H$187,Z$10,0)</f>
        <v>217083.86200000002</v>
      </c>
      <c r="AA153" s="104">
        <f t="shared" si="62"/>
        <v>816.27440366801659</v>
      </c>
      <c r="AB153" s="102">
        <f>VLOOKUP($E153,'DTOC Backsheet'!$D$196:$Q$372,'DTOC Performance (Quarterly)'!AB$10,0)</f>
        <v>1320</v>
      </c>
      <c r="AC153" s="103">
        <f>VLOOKUP($E153,'Population 18+ (2014)'!$D$11:$H$187,AC$10,0)</f>
        <v>219395.12699999998</v>
      </c>
      <c r="AD153" s="104">
        <f t="shared" si="63"/>
        <v>601.65420173621271</v>
      </c>
      <c r="AE153" s="102">
        <f>VLOOKUP($E153,'DTOC Backsheet'!$D$9:$Q$185,'DTOC Performance (Quarterly)'!AE$10,0)</f>
        <v>2196</v>
      </c>
      <c r="AF153" s="103">
        <f>VLOOKUP($E153,'Population 18+ (2014)'!$D$11:$H$187,AF$10,0)</f>
        <v>217083.86200000002</v>
      </c>
      <c r="AG153" s="104">
        <f t="shared" si="64"/>
        <v>1011.590626667587</v>
      </c>
      <c r="AH153" s="102">
        <f>VLOOKUP($E153,'DTOC Backsheet'!$D$9:$Q$185,'DTOC Performance (Quarterly)'!AH$10,0)</f>
        <v>2091</v>
      </c>
      <c r="AI153" s="103">
        <f>VLOOKUP($E153,'Population 18+ (2014)'!$D$11:$H$187,AI$10,0)</f>
        <v>217083.86200000002</v>
      </c>
      <c r="AJ153" s="104">
        <f t="shared" si="65"/>
        <v>963.22222238703296</v>
      </c>
      <c r="AK153" s="102">
        <f>VLOOKUP($E153,'DTOC Backsheet'!$D$9:$Q$185,'DTOC Performance (Quarterly)'!AK$10,0)</f>
        <v>2621</v>
      </c>
      <c r="AL153" s="103">
        <f>VLOOKUP($E153,'Population 18+ (2014)'!$D$11:$H$187,AL$10,0)</f>
        <v>217083.86200000002</v>
      </c>
      <c r="AM153" s="104">
        <f t="shared" si="66"/>
        <v>1207.3675011364962</v>
      </c>
      <c r="AN153" s="102">
        <f>VLOOKUP($E153,'DTOC Backsheet'!$D$9:$Q$185,'DTOC Performance (Quarterly)'!AN$10,0)</f>
        <v>2481</v>
      </c>
      <c r="AO153" s="103">
        <f>VLOOKUP($E153,'Population 18+ (2014)'!$D$11:$H$187,AO$10,0)</f>
        <v>219395.12699999998</v>
      </c>
      <c r="AP153" s="104">
        <f t="shared" si="67"/>
        <v>1130.8364200814726</v>
      </c>
      <c r="AQ153" s="84">
        <f t="shared" si="68"/>
        <v>-421.83878864654241</v>
      </c>
      <c r="AR153" s="85">
        <f t="shared" si="69"/>
        <v>-0.71528185492741037</v>
      </c>
      <c r="AS153" s="105">
        <f t="shared" si="70"/>
        <v>-378.19485632699855</v>
      </c>
      <c r="AT153" s="85">
        <f t="shared" si="71"/>
        <v>-0.59709090909090901</v>
      </c>
      <c r="AU153" s="84">
        <f t="shared" si="72"/>
        <v>192.03869035300534</v>
      </c>
      <c r="AV153" s="85">
        <f t="shared" si="73"/>
        <v>0.16622971333595071</v>
      </c>
      <c r="AW153" s="105">
        <f t="shared" si="74"/>
        <v>-345.94925347329593</v>
      </c>
      <c r="AX153" s="85">
        <f t="shared" si="75"/>
        <v>-0.56044776119402984</v>
      </c>
      <c r="AY153" s="84">
        <f t="shared" si="76"/>
        <v>-75.416937725352909</v>
      </c>
      <c r="AZ153" s="85">
        <f t="shared" si="77"/>
        <v>-6.6625646174938311E-2</v>
      </c>
      <c r="BA153" s="105">
        <f t="shared" si="78"/>
        <v>-391.09309746847964</v>
      </c>
      <c r="BB153" s="85">
        <f t="shared" si="79"/>
        <v>-0.47911963882618497</v>
      </c>
      <c r="BC153" s="84">
        <f t="shared" si="80"/>
        <v>-173.60266679584151</v>
      </c>
      <c r="BD153" s="85">
        <f t="shared" si="81"/>
        <v>-0.18135869760125334</v>
      </c>
      <c r="BE153" s="105">
        <f t="shared" si="82"/>
        <v>-529.18221834525991</v>
      </c>
      <c r="BF153" s="85">
        <f t="shared" si="83"/>
        <v>-0.87954545454545474</v>
      </c>
    </row>
    <row r="154" spans="2:58" s="40" customFormat="1" ht="16.5" customHeight="1">
      <c r="B154" s="63" t="s">
        <v>20</v>
      </c>
      <c r="C154" s="64" t="s">
        <v>28</v>
      </c>
      <c r="D154" s="66" t="s">
        <v>50</v>
      </c>
      <c r="E154" s="78" t="s">
        <v>297</v>
      </c>
      <c r="F154" s="79" t="s">
        <v>298</v>
      </c>
      <c r="G154" s="102">
        <f>VLOOKUP($E154,'DTOC Backsheet'!$D$9:$Q$185,'DTOC Performance (Quarterly)'!G$10,0)</f>
        <v>539</v>
      </c>
      <c r="H154" s="103">
        <f>VLOOKUP($E154,'Population 18+ (2014)'!$D$11:$H$187,H$10,0)</f>
        <v>119425</v>
      </c>
      <c r="I154" s="104">
        <f t="shared" si="56"/>
        <v>451.3292861628637</v>
      </c>
      <c r="J154" s="102">
        <f>VLOOKUP($E154,'DTOC Backsheet'!$D$9:$Q$185,'DTOC Performance (Quarterly)'!J$10,0)</f>
        <v>503</v>
      </c>
      <c r="K154" s="103">
        <f>VLOOKUP($E154,'Population 18+ (2014)'!$D$11:$H$187,K$10,0)</f>
        <v>119425</v>
      </c>
      <c r="L154" s="104">
        <f t="shared" si="57"/>
        <v>421.1848440443793</v>
      </c>
      <c r="M154" s="102">
        <f>VLOOKUP($E154,'DTOC Backsheet'!$D$9:$Q$185,'DTOC Performance (Quarterly)'!M$10,0)</f>
        <v>693</v>
      </c>
      <c r="N154" s="103">
        <f>VLOOKUP($E154,'Population 18+ (2014)'!$D$11:$H$187,N$10,0)</f>
        <v>119425</v>
      </c>
      <c r="O154" s="104">
        <f t="shared" si="58"/>
        <v>580.28051078082478</v>
      </c>
      <c r="P154" s="102">
        <f>VLOOKUP($E154,'DTOC Backsheet'!$D$9:$Q$185,'DTOC Performance (Quarterly)'!P$10,0)</f>
        <v>831</v>
      </c>
      <c r="Q154" s="103">
        <f>VLOOKUP($E154,'Population 18+ (2014)'!$D$11:$H$187,Q$10,0)</f>
        <v>119744.421</v>
      </c>
      <c r="R154" s="104">
        <f t="shared" si="59"/>
        <v>693.97805180418379</v>
      </c>
      <c r="S154" s="102">
        <f>VLOOKUP($E154,'DTOC Backsheet'!$D$196:$Q$372,'DTOC Performance (Quarterly)'!S$10,0)</f>
        <v>683</v>
      </c>
      <c r="T154" s="103">
        <f>VLOOKUP($E154,'Population 18+ (2014)'!$D$11:$H$187,T$10,0)</f>
        <v>119744.421</v>
      </c>
      <c r="U154" s="104">
        <f t="shared" si="60"/>
        <v>570.38147940103204</v>
      </c>
      <c r="V154" s="102">
        <f>VLOOKUP($E154,'DTOC Backsheet'!$D$196:$Q$372,'DTOC Performance (Quarterly)'!V$10,0)</f>
        <v>479</v>
      </c>
      <c r="W154" s="103">
        <f>VLOOKUP($E154,'Population 18+ (2014)'!$D$11:$H$187,W$10,0)</f>
        <v>119744.421</v>
      </c>
      <c r="X154" s="104">
        <f t="shared" si="61"/>
        <v>400.01863635884962</v>
      </c>
      <c r="Y154" s="102">
        <f>VLOOKUP($E154,'DTOC Backsheet'!$D$196:$Q$372,'DTOC Performance (Quarterly)'!Y$10,0)</f>
        <v>344</v>
      </c>
      <c r="Z154" s="103">
        <f>VLOOKUP($E154,'Population 18+ (2014)'!$D$11:$H$187,Z$10,0)</f>
        <v>119744.421</v>
      </c>
      <c r="AA154" s="104">
        <f t="shared" si="62"/>
        <v>287.27851963975843</v>
      </c>
      <c r="AB154" s="102">
        <f>VLOOKUP($E154,'DTOC Backsheet'!$D$196:$Q$372,'DTOC Performance (Quarterly)'!AB$10,0)</f>
        <v>309</v>
      </c>
      <c r="AC154" s="103">
        <f>VLOOKUP($E154,'Population 18+ (2014)'!$D$11:$H$187,AC$10,0)</f>
        <v>120016.63899999995</v>
      </c>
      <c r="AD154" s="104">
        <f t="shared" si="63"/>
        <v>257.46430042920974</v>
      </c>
      <c r="AE154" s="102">
        <f>VLOOKUP($E154,'DTOC Backsheet'!$D$9:$Q$185,'DTOC Performance (Quarterly)'!AE$10,0)</f>
        <v>827</v>
      </c>
      <c r="AF154" s="103">
        <f>VLOOKUP($E154,'Population 18+ (2014)'!$D$11:$H$187,AF$10,0)</f>
        <v>119744.421</v>
      </c>
      <c r="AG154" s="104">
        <f t="shared" si="64"/>
        <v>690.63760390139589</v>
      </c>
      <c r="AH154" s="102">
        <f>VLOOKUP($E154,'DTOC Backsheet'!$D$9:$Q$185,'DTOC Performance (Quarterly)'!AH$10,0)</f>
        <v>1027</v>
      </c>
      <c r="AI154" s="103">
        <f>VLOOKUP($E154,'Population 18+ (2014)'!$D$11:$H$187,AI$10,0)</f>
        <v>119744.421</v>
      </c>
      <c r="AJ154" s="104">
        <f t="shared" si="65"/>
        <v>857.65999904079035</v>
      </c>
      <c r="AK154" s="102">
        <f>VLOOKUP($E154,'DTOC Backsheet'!$D$9:$Q$185,'DTOC Performance (Quarterly)'!AK$10,0)</f>
        <v>995</v>
      </c>
      <c r="AL154" s="103">
        <f>VLOOKUP($E154,'Population 18+ (2014)'!$D$11:$H$187,AL$10,0)</f>
        <v>119744.421</v>
      </c>
      <c r="AM154" s="104">
        <f t="shared" si="66"/>
        <v>830.93641581848726</v>
      </c>
      <c r="AN154" s="102">
        <f>VLOOKUP($E154,'DTOC Backsheet'!$D$9:$Q$185,'DTOC Performance (Quarterly)'!AN$10,0)</f>
        <v>1058</v>
      </c>
      <c r="AO154" s="103">
        <f>VLOOKUP($E154,'Population 18+ (2014)'!$D$11:$H$187,AO$10,0)</f>
        <v>120016.63899999995</v>
      </c>
      <c r="AP154" s="104">
        <f t="shared" si="67"/>
        <v>881.5444331848023</v>
      </c>
      <c r="AQ154" s="84">
        <f t="shared" si="68"/>
        <v>-239.3083177385322</v>
      </c>
      <c r="AR154" s="85">
        <f t="shared" si="69"/>
        <v>-0.53022997858857535</v>
      </c>
      <c r="AS154" s="105">
        <f t="shared" si="70"/>
        <v>-120.25612450036385</v>
      </c>
      <c r="AT154" s="85">
        <f t="shared" si="71"/>
        <v>-0.21083455344070251</v>
      </c>
      <c r="AU154" s="84">
        <f t="shared" si="72"/>
        <v>-436.47515499641105</v>
      </c>
      <c r="AV154" s="85">
        <f t="shared" si="73"/>
        <v>-1.0363030891738845</v>
      </c>
      <c r="AW154" s="105">
        <f t="shared" si="74"/>
        <v>-457.64136268194073</v>
      </c>
      <c r="AX154" s="85">
        <f t="shared" si="75"/>
        <v>-1.1440501043841338</v>
      </c>
      <c r="AY154" s="84">
        <f t="shared" si="76"/>
        <v>-250.65590503766248</v>
      </c>
      <c r="AZ154" s="85">
        <f t="shared" si="77"/>
        <v>-0.43195644241158504</v>
      </c>
      <c r="BA154" s="105">
        <f t="shared" si="78"/>
        <v>-543.65789617872883</v>
      </c>
      <c r="BB154" s="85">
        <f t="shared" si="79"/>
        <v>-1.8924418604651161</v>
      </c>
      <c r="BC154" s="84">
        <f t="shared" si="80"/>
        <v>-187.56638138061851</v>
      </c>
      <c r="BD154" s="85">
        <f t="shared" si="81"/>
        <v>-0.27027710875436034</v>
      </c>
      <c r="BE154" s="105">
        <f t="shared" si="82"/>
        <v>-624.08013275559256</v>
      </c>
      <c r="BF154" s="85">
        <f t="shared" si="83"/>
        <v>-2.4239482200647249</v>
      </c>
    </row>
    <row r="155" spans="2:58" s="40" customFormat="1" ht="16.5" customHeight="1">
      <c r="B155" s="63" t="s">
        <v>26</v>
      </c>
      <c r="C155" s="64" t="s">
        <v>42</v>
      </c>
      <c r="D155" s="66" t="s">
        <v>68</v>
      </c>
      <c r="E155" s="78" t="s">
        <v>299</v>
      </c>
      <c r="F155" s="79" t="s">
        <v>300</v>
      </c>
      <c r="G155" s="102">
        <f>VLOOKUP($E155,'DTOC Backsheet'!$D$9:$Q$185,'DTOC Performance (Quarterly)'!G$10,0)</f>
        <v>2740</v>
      </c>
      <c r="H155" s="103">
        <f>VLOOKUP($E155,'Population 18+ (2014)'!$D$11:$H$187,H$10,0)</f>
        <v>196707</v>
      </c>
      <c r="I155" s="104">
        <f t="shared" si="56"/>
        <v>1392.9346693305272</v>
      </c>
      <c r="J155" s="102">
        <f>VLOOKUP($E155,'DTOC Backsheet'!$D$9:$Q$185,'DTOC Performance (Quarterly)'!J$10,0)</f>
        <v>3239</v>
      </c>
      <c r="K155" s="103">
        <f>VLOOKUP($E155,'Population 18+ (2014)'!$D$11:$H$187,K$10,0)</f>
        <v>196707</v>
      </c>
      <c r="L155" s="104">
        <f t="shared" si="57"/>
        <v>1646.6114576502107</v>
      </c>
      <c r="M155" s="102">
        <f>VLOOKUP($E155,'DTOC Backsheet'!$D$9:$Q$185,'DTOC Performance (Quarterly)'!M$10,0)</f>
        <v>2918</v>
      </c>
      <c r="N155" s="103">
        <f>VLOOKUP($E155,'Population 18+ (2014)'!$D$11:$H$187,N$10,0)</f>
        <v>196707</v>
      </c>
      <c r="O155" s="104">
        <f t="shared" si="58"/>
        <v>1483.4245858052841</v>
      </c>
      <c r="P155" s="102">
        <f>VLOOKUP($E155,'DTOC Backsheet'!$D$9:$Q$185,'DTOC Performance (Quarterly)'!P$10,0)</f>
        <v>2991</v>
      </c>
      <c r="Q155" s="103">
        <f>VLOOKUP($E155,'Population 18+ (2014)'!$D$11:$H$187,Q$10,0)</f>
        <v>199273.74800000014</v>
      </c>
      <c r="R155" s="104">
        <f t="shared" si="59"/>
        <v>1500.9503409350225</v>
      </c>
      <c r="S155" s="102">
        <f>VLOOKUP($E155,'DTOC Backsheet'!$D$196:$Q$372,'DTOC Performance (Quarterly)'!S$10,0)</f>
        <v>2333</v>
      </c>
      <c r="T155" s="103">
        <f>VLOOKUP($E155,'Population 18+ (2014)'!$D$11:$H$187,T$10,0)</f>
        <v>199273.74800000014</v>
      </c>
      <c r="U155" s="104">
        <f t="shared" si="60"/>
        <v>1170.7513023742588</v>
      </c>
      <c r="V155" s="102">
        <f>VLOOKUP($E155,'DTOC Backsheet'!$D$196:$Q$372,'DTOC Performance (Quarterly)'!V$10,0)</f>
        <v>2355.9999999999995</v>
      </c>
      <c r="W155" s="103">
        <f>VLOOKUP($E155,'Population 18+ (2014)'!$D$11:$H$187,W$10,0)</f>
        <v>199273.74800000014</v>
      </c>
      <c r="X155" s="104">
        <f t="shared" si="61"/>
        <v>1182.2932140564737</v>
      </c>
      <c r="Y155" s="102">
        <f>VLOOKUP($E155,'DTOC Backsheet'!$D$196:$Q$372,'DTOC Performance (Quarterly)'!Y$10,0)</f>
        <v>2474</v>
      </c>
      <c r="Z155" s="103">
        <f>VLOOKUP($E155,'Population 18+ (2014)'!$D$11:$H$187,Z$10,0)</f>
        <v>199273.74800000014</v>
      </c>
      <c r="AA155" s="104">
        <f t="shared" si="62"/>
        <v>1241.5082392087083</v>
      </c>
      <c r="AB155" s="102">
        <f>VLOOKUP($E155,'DTOC Backsheet'!$D$196:$Q$372,'DTOC Performance (Quarterly)'!AB$10,0)</f>
        <v>2333</v>
      </c>
      <c r="AC155" s="103">
        <f>VLOOKUP($E155,'Population 18+ (2014)'!$D$11:$H$187,AC$10,0)</f>
        <v>201066.44699999996</v>
      </c>
      <c r="AD155" s="104">
        <f t="shared" si="63"/>
        <v>1160.3129387371134</v>
      </c>
      <c r="AE155" s="102">
        <f>VLOOKUP($E155,'DTOC Backsheet'!$D$9:$Q$185,'DTOC Performance (Quarterly)'!AE$10,0)</f>
        <v>2727</v>
      </c>
      <c r="AF155" s="103">
        <f>VLOOKUP($E155,'Population 18+ (2014)'!$D$11:$H$187,AF$10,0)</f>
        <v>199273.74800000014</v>
      </c>
      <c r="AG155" s="104">
        <f t="shared" si="64"/>
        <v>1368.4692677130749</v>
      </c>
      <c r="AH155" s="102">
        <f>VLOOKUP($E155,'DTOC Backsheet'!$D$9:$Q$185,'DTOC Performance (Quarterly)'!AH$10,0)</f>
        <v>2425</v>
      </c>
      <c r="AI155" s="103">
        <f>VLOOKUP($E155,'Population 18+ (2014)'!$D$11:$H$187,AI$10,0)</f>
        <v>199273.74800000014</v>
      </c>
      <c r="AJ155" s="104">
        <f t="shared" si="65"/>
        <v>1216.9189491031193</v>
      </c>
      <c r="AK155" s="102">
        <f>VLOOKUP($E155,'DTOC Backsheet'!$D$9:$Q$185,'DTOC Performance (Quarterly)'!AK$10,0)</f>
        <v>2165</v>
      </c>
      <c r="AL155" s="103">
        <f>VLOOKUP($E155,'Population 18+ (2014)'!$D$11:$H$187,AL$10,0)</f>
        <v>199273.74800000014</v>
      </c>
      <c r="AM155" s="104">
        <f t="shared" si="66"/>
        <v>1086.4451648693828</v>
      </c>
      <c r="AN155" s="102">
        <f>VLOOKUP($E155,'DTOC Backsheet'!$D$9:$Q$185,'DTOC Performance (Quarterly)'!AN$10,0)</f>
        <v>2862</v>
      </c>
      <c r="AO155" s="103">
        <f>VLOOKUP($E155,'Population 18+ (2014)'!$D$11:$H$187,AO$10,0)</f>
        <v>201066.44699999996</v>
      </c>
      <c r="AP155" s="104">
        <f t="shared" si="67"/>
        <v>1423.410043148572</v>
      </c>
      <c r="AQ155" s="84">
        <f t="shared" si="68"/>
        <v>24.465401617452244</v>
      </c>
      <c r="AR155" s="85">
        <f t="shared" si="69"/>
        <v>1.7563926116657587E-2</v>
      </c>
      <c r="AS155" s="105">
        <f t="shared" si="70"/>
        <v>-197.71796533881616</v>
      </c>
      <c r="AT155" s="85">
        <f t="shared" si="71"/>
        <v>-0.168881268752679</v>
      </c>
      <c r="AU155" s="84">
        <f t="shared" si="72"/>
        <v>429.69250854709139</v>
      </c>
      <c r="AV155" s="85">
        <f t="shared" si="73"/>
        <v>0.26095561679151807</v>
      </c>
      <c r="AW155" s="105">
        <f t="shared" si="74"/>
        <v>-34.625735046645559</v>
      </c>
      <c r="AX155" s="85">
        <f t="shared" si="75"/>
        <v>-2.928692699490671E-2</v>
      </c>
      <c r="AY155" s="84">
        <f t="shared" si="76"/>
        <v>396.97942093590132</v>
      </c>
      <c r="AZ155" s="85">
        <f t="shared" si="77"/>
        <v>0.2676101129336475</v>
      </c>
      <c r="BA155" s="105">
        <f t="shared" si="78"/>
        <v>155.06307433932557</v>
      </c>
      <c r="BB155" s="85">
        <f t="shared" si="79"/>
        <v>0.12489894907033164</v>
      </c>
      <c r="BC155" s="84">
        <f t="shared" si="80"/>
        <v>77.540297786450537</v>
      </c>
      <c r="BD155" s="85">
        <f t="shared" si="81"/>
        <v>5.1660801607964275E-2</v>
      </c>
      <c r="BE155" s="105">
        <f t="shared" si="82"/>
        <v>-263.09710441145853</v>
      </c>
      <c r="BF155" s="85">
        <f t="shared" si="83"/>
        <v>-0.22674667809687088</v>
      </c>
    </row>
    <row r="156" spans="2:58" s="40" customFormat="1" ht="16.5" customHeight="1">
      <c r="B156" s="63" t="s">
        <v>22</v>
      </c>
      <c r="C156" s="64" t="s">
        <v>38</v>
      </c>
      <c r="D156" s="66" t="s">
        <v>60</v>
      </c>
      <c r="E156" s="78" t="s">
        <v>301</v>
      </c>
      <c r="F156" s="79" t="s">
        <v>302</v>
      </c>
      <c r="G156" s="102">
        <f>VLOOKUP($E156,'DTOC Backsheet'!$D$9:$Q$185,'DTOC Performance (Quarterly)'!G$10,0)</f>
        <v>846</v>
      </c>
      <c r="H156" s="103">
        <f>VLOOKUP($E156,'Population 18+ (2014)'!$D$11:$H$187,H$10,0)</f>
        <v>139715</v>
      </c>
      <c r="I156" s="104">
        <f t="shared" si="56"/>
        <v>605.51837669541567</v>
      </c>
      <c r="J156" s="102">
        <f>VLOOKUP($E156,'DTOC Backsheet'!$D$9:$Q$185,'DTOC Performance (Quarterly)'!J$10,0)</f>
        <v>743</v>
      </c>
      <c r="K156" s="103">
        <f>VLOOKUP($E156,'Population 18+ (2014)'!$D$11:$H$187,K$10,0)</f>
        <v>139715</v>
      </c>
      <c r="L156" s="104">
        <f t="shared" si="57"/>
        <v>531.79687220412984</v>
      </c>
      <c r="M156" s="102">
        <f>VLOOKUP($E156,'DTOC Backsheet'!$D$9:$Q$185,'DTOC Performance (Quarterly)'!M$10,0)</f>
        <v>1218</v>
      </c>
      <c r="N156" s="103">
        <f>VLOOKUP($E156,'Population 18+ (2014)'!$D$11:$H$187,N$10,0)</f>
        <v>139715</v>
      </c>
      <c r="O156" s="104">
        <f t="shared" si="58"/>
        <v>871.77468417850616</v>
      </c>
      <c r="P156" s="102">
        <f>VLOOKUP($E156,'DTOC Backsheet'!$D$9:$Q$185,'DTOC Performance (Quarterly)'!P$10,0)</f>
        <v>1196</v>
      </c>
      <c r="Q156" s="103">
        <f>VLOOKUP($E156,'Population 18+ (2014)'!$D$11:$H$187,Q$10,0)</f>
        <v>140885.33500000008</v>
      </c>
      <c r="R156" s="104">
        <f t="shared" si="59"/>
        <v>848.9173127919945</v>
      </c>
      <c r="S156" s="102">
        <f>VLOOKUP($E156,'DTOC Backsheet'!$D$196:$Q$372,'DTOC Performance (Quarterly)'!S$10,0)</f>
        <v>717</v>
      </c>
      <c r="T156" s="103">
        <f>VLOOKUP($E156,'Population 18+ (2014)'!$D$11:$H$187,T$10,0)</f>
        <v>140885.33500000008</v>
      </c>
      <c r="U156" s="104">
        <f t="shared" si="60"/>
        <v>508.92450942463216</v>
      </c>
      <c r="V156" s="102">
        <f>VLOOKUP($E156,'DTOC Backsheet'!$D$196:$Q$372,'DTOC Performance (Quarterly)'!V$10,0)</f>
        <v>258</v>
      </c>
      <c r="W156" s="103">
        <f>VLOOKUP($E156,'Population 18+ (2014)'!$D$11:$H$187,W$10,0)</f>
        <v>140885.33500000008</v>
      </c>
      <c r="X156" s="104">
        <f t="shared" si="61"/>
        <v>183.12764774275468</v>
      </c>
      <c r="Y156" s="102">
        <f>VLOOKUP($E156,'DTOC Backsheet'!$D$196:$Q$372,'DTOC Performance (Quarterly)'!Y$10,0)</f>
        <v>420</v>
      </c>
      <c r="Z156" s="103">
        <f>VLOOKUP($E156,'Population 18+ (2014)'!$D$11:$H$187,Z$10,0)</f>
        <v>140885.33500000008</v>
      </c>
      <c r="AA156" s="104">
        <f t="shared" si="62"/>
        <v>298.11477539518199</v>
      </c>
      <c r="AB156" s="102">
        <f>VLOOKUP($E156,'DTOC Backsheet'!$D$196:$Q$372,'DTOC Performance (Quarterly)'!AB$10,0)</f>
        <v>742</v>
      </c>
      <c r="AC156" s="103">
        <f>VLOOKUP($E156,'Population 18+ (2014)'!$D$11:$H$187,AC$10,0)</f>
        <v>142008.24800000002</v>
      </c>
      <c r="AD156" s="104">
        <f t="shared" si="63"/>
        <v>522.50486183027897</v>
      </c>
      <c r="AE156" s="102">
        <f>VLOOKUP($E156,'DTOC Backsheet'!$D$9:$Q$185,'DTOC Performance (Quarterly)'!AE$10,0)</f>
        <v>687</v>
      </c>
      <c r="AF156" s="103">
        <f>VLOOKUP($E156,'Population 18+ (2014)'!$D$11:$H$187,AF$10,0)</f>
        <v>140885.33500000008</v>
      </c>
      <c r="AG156" s="104">
        <f t="shared" si="64"/>
        <v>487.63059689640488</v>
      </c>
      <c r="AH156" s="102">
        <f>VLOOKUP($E156,'DTOC Backsheet'!$D$9:$Q$185,'DTOC Performance (Quarterly)'!AH$10,0)</f>
        <v>607</v>
      </c>
      <c r="AI156" s="103">
        <f>VLOOKUP($E156,'Population 18+ (2014)'!$D$11:$H$187,AI$10,0)</f>
        <v>140885.33500000008</v>
      </c>
      <c r="AJ156" s="104">
        <f t="shared" si="65"/>
        <v>430.84683015446541</v>
      </c>
      <c r="AK156" s="102">
        <f>VLOOKUP($E156,'DTOC Backsheet'!$D$9:$Q$185,'DTOC Performance (Quarterly)'!AK$10,0)</f>
        <v>868</v>
      </c>
      <c r="AL156" s="103">
        <f>VLOOKUP($E156,'Population 18+ (2014)'!$D$11:$H$187,AL$10,0)</f>
        <v>140885.33500000008</v>
      </c>
      <c r="AM156" s="104">
        <f t="shared" si="66"/>
        <v>616.1038691500429</v>
      </c>
      <c r="AN156" s="102">
        <f>VLOOKUP($E156,'DTOC Backsheet'!$D$9:$Q$185,'DTOC Performance (Quarterly)'!AN$10,0)</f>
        <v>1213</v>
      </c>
      <c r="AO156" s="103">
        <f>VLOOKUP($E156,'Population 18+ (2014)'!$D$11:$H$187,AO$10,0)</f>
        <v>142008.24800000002</v>
      </c>
      <c r="AP156" s="104">
        <f t="shared" si="67"/>
        <v>854.17573773602203</v>
      </c>
      <c r="AQ156" s="84">
        <f t="shared" si="68"/>
        <v>117.88777979901079</v>
      </c>
      <c r="AR156" s="85">
        <f t="shared" si="69"/>
        <v>0.19468902074017486</v>
      </c>
      <c r="AS156" s="105">
        <f t="shared" si="70"/>
        <v>21.293912528227281</v>
      </c>
      <c r="AT156" s="85">
        <f t="shared" si="71"/>
        <v>4.184100418410041E-2</v>
      </c>
      <c r="AU156" s="84">
        <f t="shared" si="72"/>
        <v>100.95004204966443</v>
      </c>
      <c r="AV156" s="85">
        <f t="shared" si="73"/>
        <v>0.1898281981826227</v>
      </c>
      <c r="AW156" s="105">
        <f t="shared" si="74"/>
        <v>-247.71918241171073</v>
      </c>
      <c r="AX156" s="85">
        <f t="shared" si="75"/>
        <v>-1.3527131782945734</v>
      </c>
      <c r="AY156" s="84">
        <f t="shared" si="76"/>
        <v>255.67081502846327</v>
      </c>
      <c r="AZ156" s="85">
        <f t="shared" si="77"/>
        <v>0.29327625551479269</v>
      </c>
      <c r="BA156" s="105">
        <f t="shared" si="78"/>
        <v>-317.9890937548609</v>
      </c>
      <c r="BB156" s="85">
        <f t="shared" si="79"/>
        <v>-1.0666666666666671</v>
      </c>
      <c r="BC156" s="84">
        <f t="shared" si="80"/>
        <v>-5.2584249440275244</v>
      </c>
      <c r="BD156" s="85">
        <f t="shared" si="81"/>
        <v>-6.1942722392280469E-3</v>
      </c>
      <c r="BE156" s="105">
        <f t="shared" si="82"/>
        <v>-331.67087590574306</v>
      </c>
      <c r="BF156" s="85">
        <f t="shared" si="83"/>
        <v>-0.63477088948787053</v>
      </c>
    </row>
    <row r="157" spans="2:58" s="40" customFormat="1" ht="16.5" customHeight="1">
      <c r="B157" s="63" t="s">
        <v>24</v>
      </c>
      <c r="C157" s="64" t="s">
        <v>40</v>
      </c>
      <c r="D157" s="66" t="s">
        <v>70</v>
      </c>
      <c r="E157" s="78" t="s">
        <v>303</v>
      </c>
      <c r="F157" s="79" t="s">
        <v>304</v>
      </c>
      <c r="G157" s="102">
        <f>VLOOKUP($E157,'DTOC Backsheet'!$D$9:$Q$185,'DTOC Performance (Quarterly)'!G$10,0)</f>
        <v>992</v>
      </c>
      <c r="H157" s="103">
        <f>VLOOKUP($E157,'Population 18+ (2014)'!$D$11:$H$187,H$10,0)</f>
        <v>240836</v>
      </c>
      <c r="I157" s="104">
        <f t="shared" si="56"/>
        <v>411.89855337241937</v>
      </c>
      <c r="J157" s="102">
        <f>VLOOKUP($E157,'DTOC Backsheet'!$D$9:$Q$185,'DTOC Performance (Quarterly)'!J$10,0)</f>
        <v>792</v>
      </c>
      <c r="K157" s="103">
        <f>VLOOKUP($E157,'Population 18+ (2014)'!$D$11:$H$187,K$10,0)</f>
        <v>240836</v>
      </c>
      <c r="L157" s="104">
        <f t="shared" si="57"/>
        <v>328.85449019249614</v>
      </c>
      <c r="M157" s="102">
        <f>VLOOKUP($E157,'DTOC Backsheet'!$D$9:$Q$185,'DTOC Performance (Quarterly)'!M$10,0)</f>
        <v>758</v>
      </c>
      <c r="N157" s="103">
        <f>VLOOKUP($E157,'Population 18+ (2014)'!$D$11:$H$187,N$10,0)</f>
        <v>240836</v>
      </c>
      <c r="O157" s="104">
        <f t="shared" si="58"/>
        <v>314.73699945190918</v>
      </c>
      <c r="P157" s="102">
        <f>VLOOKUP($E157,'DTOC Backsheet'!$D$9:$Q$185,'DTOC Performance (Quarterly)'!P$10,0)</f>
        <v>733</v>
      </c>
      <c r="Q157" s="103">
        <f>VLOOKUP($E157,'Population 18+ (2014)'!$D$11:$H$187,Q$10,0)</f>
        <v>246688.26199999996</v>
      </c>
      <c r="R157" s="104">
        <f t="shared" si="59"/>
        <v>297.1361482939144</v>
      </c>
      <c r="S157" s="102">
        <f>VLOOKUP($E157,'DTOC Backsheet'!$D$196:$Q$372,'DTOC Performance (Quarterly)'!S$10,0)</f>
        <v>690</v>
      </c>
      <c r="T157" s="103">
        <f>VLOOKUP($E157,'Population 18+ (2014)'!$D$11:$H$187,T$10,0)</f>
        <v>246688.26199999996</v>
      </c>
      <c r="U157" s="104">
        <f t="shared" si="60"/>
        <v>279.7052419137803</v>
      </c>
      <c r="V157" s="102">
        <f>VLOOKUP($E157,'DTOC Backsheet'!$D$196:$Q$372,'DTOC Performance (Quarterly)'!V$10,0)</f>
        <v>680</v>
      </c>
      <c r="W157" s="103">
        <f>VLOOKUP($E157,'Population 18+ (2014)'!$D$11:$H$187,W$10,0)</f>
        <v>246688.26199999996</v>
      </c>
      <c r="X157" s="104">
        <f t="shared" si="61"/>
        <v>275.65154275560957</v>
      </c>
      <c r="Y157" s="102">
        <f>VLOOKUP($E157,'DTOC Backsheet'!$D$196:$Q$372,'DTOC Performance (Quarterly)'!Y$10,0)</f>
        <v>670</v>
      </c>
      <c r="Z157" s="103">
        <f>VLOOKUP($E157,'Population 18+ (2014)'!$D$11:$H$187,Z$10,0)</f>
        <v>246688.26199999996</v>
      </c>
      <c r="AA157" s="104">
        <f t="shared" si="62"/>
        <v>271.59784359743878</v>
      </c>
      <c r="AB157" s="102">
        <f>VLOOKUP($E157,'DTOC Backsheet'!$D$196:$Q$372,'DTOC Performance (Quarterly)'!AB$10,0)</f>
        <v>660</v>
      </c>
      <c r="AC157" s="103">
        <f>VLOOKUP($E157,'Population 18+ (2014)'!$D$11:$H$187,AC$10,0)</f>
        <v>251125.96199999991</v>
      </c>
      <c r="AD157" s="104">
        <f t="shared" si="63"/>
        <v>262.81631526413037</v>
      </c>
      <c r="AE157" s="102">
        <f>VLOOKUP($E157,'DTOC Backsheet'!$D$9:$Q$185,'DTOC Performance (Quarterly)'!AE$10,0)</f>
        <v>1228</v>
      </c>
      <c r="AF157" s="103">
        <f>VLOOKUP($E157,'Population 18+ (2014)'!$D$11:$H$187,AF$10,0)</f>
        <v>246688.26199999996</v>
      </c>
      <c r="AG157" s="104">
        <f t="shared" si="64"/>
        <v>497.79425662336547</v>
      </c>
      <c r="AH157" s="102">
        <f>VLOOKUP($E157,'DTOC Backsheet'!$D$9:$Q$185,'DTOC Performance (Quarterly)'!AH$10,0)</f>
        <v>999</v>
      </c>
      <c r="AI157" s="103">
        <f>VLOOKUP($E157,'Population 18+ (2014)'!$D$11:$H$187,AI$10,0)</f>
        <v>246688.26199999996</v>
      </c>
      <c r="AJ157" s="104">
        <f t="shared" si="65"/>
        <v>404.9645459012558</v>
      </c>
      <c r="AK157" s="102">
        <f>VLOOKUP($E157,'DTOC Backsheet'!$D$9:$Q$185,'DTOC Performance (Quarterly)'!AK$10,0)</f>
        <v>687</v>
      </c>
      <c r="AL157" s="103">
        <f>VLOOKUP($E157,'Population 18+ (2014)'!$D$11:$H$187,AL$10,0)</f>
        <v>246688.26199999996</v>
      </c>
      <c r="AM157" s="104">
        <f t="shared" si="66"/>
        <v>278.48913216632906</v>
      </c>
      <c r="AN157" s="102">
        <f>VLOOKUP($E157,'DTOC Backsheet'!$D$9:$Q$185,'DTOC Performance (Quarterly)'!AN$10,0)</f>
        <v>1202</v>
      </c>
      <c r="AO157" s="103">
        <f>VLOOKUP($E157,'Population 18+ (2014)'!$D$11:$H$187,AO$10,0)</f>
        <v>251125.96199999991</v>
      </c>
      <c r="AP157" s="104">
        <f t="shared" si="67"/>
        <v>478.64425901134047</v>
      </c>
      <c r="AQ157" s="84">
        <f t="shared" si="68"/>
        <v>-85.895703250946099</v>
      </c>
      <c r="AR157" s="85">
        <f t="shared" si="69"/>
        <v>-0.20853606439662153</v>
      </c>
      <c r="AS157" s="105">
        <f t="shared" si="70"/>
        <v>-218.08901470958517</v>
      </c>
      <c r="AT157" s="85">
        <f t="shared" si="71"/>
        <v>-0.7797101449275361</v>
      </c>
      <c r="AU157" s="84">
        <f t="shared" si="72"/>
        <v>-76.11005570875966</v>
      </c>
      <c r="AV157" s="85">
        <f t="shared" si="73"/>
        <v>-0.23143991637215708</v>
      </c>
      <c r="AW157" s="105">
        <f t="shared" si="74"/>
        <v>-129.31300314564623</v>
      </c>
      <c r="AX157" s="85">
        <f t="shared" si="75"/>
        <v>-0.46911764705882347</v>
      </c>
      <c r="AY157" s="84">
        <f t="shared" si="76"/>
        <v>36.247867285580128</v>
      </c>
      <c r="AZ157" s="85">
        <f t="shared" si="77"/>
        <v>0.11516875152493372</v>
      </c>
      <c r="BA157" s="105">
        <f t="shared" si="78"/>
        <v>-6.8912885688902747</v>
      </c>
      <c r="BB157" s="85">
        <f t="shared" si="79"/>
        <v>-2.5373134328358346E-2</v>
      </c>
      <c r="BC157" s="84">
        <f t="shared" si="80"/>
        <v>-181.50811071742606</v>
      </c>
      <c r="BD157" s="85">
        <f t="shared" si="81"/>
        <v>-0.61085839524945984</v>
      </c>
      <c r="BE157" s="105">
        <f t="shared" si="82"/>
        <v>-215.8279437472101</v>
      </c>
      <c r="BF157" s="85">
        <f t="shared" si="83"/>
        <v>-0.82121212121212128</v>
      </c>
    </row>
    <row r="158" spans="2:58" s="40" customFormat="1" ht="16.5" customHeight="1">
      <c r="B158" s="63" t="s">
        <v>20</v>
      </c>
      <c r="C158" s="64" t="s">
        <v>30</v>
      </c>
      <c r="D158" s="66" t="s">
        <v>52</v>
      </c>
      <c r="E158" s="78" t="s">
        <v>305</v>
      </c>
      <c r="F158" s="79" t="s">
        <v>306</v>
      </c>
      <c r="G158" s="102">
        <f>VLOOKUP($E158,'DTOC Backsheet'!$D$9:$Q$185,'DTOC Performance (Quarterly)'!G$10,0)</f>
        <v>374</v>
      </c>
      <c r="H158" s="103">
        <f>VLOOKUP($E158,'Population 18+ (2014)'!$D$11:$H$187,H$10,0)</f>
        <v>140774</v>
      </c>
      <c r="I158" s="104">
        <f t="shared" si="56"/>
        <v>265.67405913023708</v>
      </c>
      <c r="J158" s="102">
        <f>VLOOKUP($E158,'DTOC Backsheet'!$D$9:$Q$185,'DTOC Performance (Quarterly)'!J$10,0)</f>
        <v>532</v>
      </c>
      <c r="K158" s="103">
        <f>VLOOKUP($E158,'Population 18+ (2014)'!$D$11:$H$187,K$10,0)</f>
        <v>140774</v>
      </c>
      <c r="L158" s="104">
        <f t="shared" si="57"/>
        <v>377.91069373605922</v>
      </c>
      <c r="M158" s="102">
        <f>VLOOKUP($E158,'DTOC Backsheet'!$D$9:$Q$185,'DTOC Performance (Quarterly)'!M$10,0)</f>
        <v>283</v>
      </c>
      <c r="N158" s="103">
        <f>VLOOKUP($E158,'Population 18+ (2014)'!$D$11:$H$187,N$10,0)</f>
        <v>140774</v>
      </c>
      <c r="O158" s="104">
        <f t="shared" si="58"/>
        <v>201.03144046485855</v>
      </c>
      <c r="P158" s="102">
        <f>VLOOKUP($E158,'DTOC Backsheet'!$D$9:$Q$185,'DTOC Performance (Quarterly)'!P$10,0)</f>
        <v>601</v>
      </c>
      <c r="Q158" s="103">
        <f>VLOOKUP($E158,'Population 18+ (2014)'!$D$11:$H$187,Q$10,0)</f>
        <v>141333.56000000006</v>
      </c>
      <c r="R158" s="104">
        <f t="shared" si="59"/>
        <v>425.23516707567529</v>
      </c>
      <c r="S158" s="102">
        <f>VLOOKUP($E158,'DTOC Backsheet'!$D$196:$Q$372,'DTOC Performance (Quarterly)'!S$10,0)</f>
        <v>603</v>
      </c>
      <c r="T158" s="103">
        <f>VLOOKUP($E158,'Population 18+ (2014)'!$D$11:$H$187,T$10,0)</f>
        <v>141333.56000000006</v>
      </c>
      <c r="U158" s="104">
        <f t="shared" si="60"/>
        <v>426.65025914581065</v>
      </c>
      <c r="V158" s="102">
        <f>VLOOKUP($E158,'DTOC Backsheet'!$D$196:$Q$372,'DTOC Performance (Quarterly)'!V$10,0)</f>
        <v>556</v>
      </c>
      <c r="W158" s="103">
        <f>VLOOKUP($E158,'Population 18+ (2014)'!$D$11:$H$187,W$10,0)</f>
        <v>141333.56000000006</v>
      </c>
      <c r="X158" s="104">
        <f t="shared" si="61"/>
        <v>393.3955954976297</v>
      </c>
      <c r="Y158" s="102">
        <f>VLOOKUP($E158,'DTOC Backsheet'!$D$196:$Q$372,'DTOC Performance (Quarterly)'!Y$10,0)</f>
        <v>563</v>
      </c>
      <c r="Z158" s="103">
        <f>VLOOKUP($E158,'Population 18+ (2014)'!$D$11:$H$187,Z$10,0)</f>
        <v>141333.56000000006</v>
      </c>
      <c r="AA158" s="104">
        <f t="shared" si="62"/>
        <v>398.34841774310348</v>
      </c>
      <c r="AB158" s="102">
        <f>VLOOKUP($E158,'DTOC Backsheet'!$D$196:$Q$372,'DTOC Performance (Quarterly)'!AB$10,0)</f>
        <v>580</v>
      </c>
      <c r="AC158" s="103">
        <f>VLOOKUP($E158,'Population 18+ (2014)'!$D$11:$H$187,AC$10,0)</f>
        <v>141866.78999999998</v>
      </c>
      <c r="AD158" s="104">
        <f t="shared" si="63"/>
        <v>408.83423104166951</v>
      </c>
      <c r="AE158" s="102">
        <f>VLOOKUP($E158,'DTOC Backsheet'!$D$9:$Q$185,'DTOC Performance (Quarterly)'!AE$10,0)</f>
        <v>515</v>
      </c>
      <c r="AF158" s="103">
        <f>VLOOKUP($E158,'Population 18+ (2014)'!$D$11:$H$187,AF$10,0)</f>
        <v>141333.56000000006</v>
      </c>
      <c r="AG158" s="104">
        <f t="shared" si="64"/>
        <v>364.38620805985488</v>
      </c>
      <c r="AH158" s="102">
        <f>VLOOKUP($E158,'DTOC Backsheet'!$D$9:$Q$185,'DTOC Performance (Quarterly)'!AH$10,0)</f>
        <v>620</v>
      </c>
      <c r="AI158" s="103">
        <f>VLOOKUP($E158,'Population 18+ (2014)'!$D$11:$H$187,AI$10,0)</f>
        <v>141333.56000000006</v>
      </c>
      <c r="AJ158" s="104">
        <f t="shared" si="65"/>
        <v>438.67854174196117</v>
      </c>
      <c r="AK158" s="102">
        <f>VLOOKUP($E158,'DTOC Backsheet'!$D$9:$Q$185,'DTOC Performance (Quarterly)'!AK$10,0)</f>
        <v>529</v>
      </c>
      <c r="AL158" s="103">
        <f>VLOOKUP($E158,'Population 18+ (2014)'!$D$11:$H$187,AL$10,0)</f>
        <v>141333.56000000006</v>
      </c>
      <c r="AM158" s="104">
        <f t="shared" si="66"/>
        <v>374.29185255080239</v>
      </c>
      <c r="AN158" s="102">
        <f>VLOOKUP($E158,'DTOC Backsheet'!$D$9:$Q$185,'DTOC Performance (Quarterly)'!AN$10,0)</f>
        <v>617</v>
      </c>
      <c r="AO158" s="103">
        <f>VLOOKUP($E158,'Population 18+ (2014)'!$D$11:$H$187,AO$10,0)</f>
        <v>141866.78999999998</v>
      </c>
      <c r="AP158" s="104">
        <f t="shared" si="67"/>
        <v>434.91503543570701</v>
      </c>
      <c r="AQ158" s="84">
        <f t="shared" si="68"/>
        <v>-98.712148929617797</v>
      </c>
      <c r="AR158" s="85">
        <f t="shared" si="69"/>
        <v>-0.37155358431598978</v>
      </c>
      <c r="AS158" s="105">
        <f t="shared" si="70"/>
        <v>62.264051085955771</v>
      </c>
      <c r="AT158" s="85">
        <f t="shared" si="71"/>
        <v>0.14593698175787725</v>
      </c>
      <c r="AU158" s="84">
        <f t="shared" si="72"/>
        <v>-60.767848005901953</v>
      </c>
      <c r="AV158" s="85">
        <f t="shared" si="73"/>
        <v>-0.16079949314253461</v>
      </c>
      <c r="AW158" s="105">
        <f t="shared" si="74"/>
        <v>-45.28294624433147</v>
      </c>
      <c r="AX158" s="85">
        <f t="shared" si="75"/>
        <v>-0.11510791366906473</v>
      </c>
      <c r="AY158" s="84">
        <f t="shared" si="76"/>
        <v>-173.26041208594384</v>
      </c>
      <c r="AZ158" s="85">
        <f t="shared" si="77"/>
        <v>-0.86185728802073003</v>
      </c>
      <c r="BA158" s="105">
        <f t="shared" si="78"/>
        <v>24.056565192301093</v>
      </c>
      <c r="BB158" s="85">
        <f t="shared" si="79"/>
        <v>6.0390763765541727E-2</v>
      </c>
      <c r="BC158" s="84">
        <f t="shared" si="80"/>
        <v>-9.679868360031719</v>
      </c>
      <c r="BD158" s="85">
        <f t="shared" si="81"/>
        <v>-2.2763564985934195E-2</v>
      </c>
      <c r="BE158" s="105">
        <f t="shared" si="82"/>
        <v>-26.0808043940375</v>
      </c>
      <c r="BF158" s="85">
        <f t="shared" si="83"/>
        <v>-6.3793103448275768E-2</v>
      </c>
    </row>
    <row r="159" spans="2:58" s="40" customFormat="1" ht="16.5" customHeight="1">
      <c r="B159" s="63" t="s">
        <v>22</v>
      </c>
      <c r="C159" s="64" t="s">
        <v>36</v>
      </c>
      <c r="D159" s="66" t="s">
        <v>54</v>
      </c>
      <c r="E159" s="78" t="s">
        <v>307</v>
      </c>
      <c r="F159" s="79" t="s">
        <v>308</v>
      </c>
      <c r="G159" s="102">
        <f>VLOOKUP($E159,'DTOC Backsheet'!$D$9:$Q$185,'DTOC Performance (Quarterly)'!G$10,0)</f>
        <v>5588</v>
      </c>
      <c r="H159" s="103">
        <f>VLOOKUP($E159,'Population 18+ (2014)'!$D$11:$H$187,H$10,0)</f>
        <v>690562</v>
      </c>
      <c r="I159" s="104">
        <f t="shared" si="56"/>
        <v>809.19598819512237</v>
      </c>
      <c r="J159" s="102">
        <f>VLOOKUP($E159,'DTOC Backsheet'!$D$9:$Q$185,'DTOC Performance (Quarterly)'!J$10,0)</f>
        <v>7452</v>
      </c>
      <c r="K159" s="103">
        <f>VLOOKUP($E159,'Population 18+ (2014)'!$D$11:$H$187,K$10,0)</f>
        <v>690562</v>
      </c>
      <c r="L159" s="104">
        <f t="shared" si="57"/>
        <v>1079.1210637133233</v>
      </c>
      <c r="M159" s="102">
        <f>VLOOKUP($E159,'DTOC Backsheet'!$D$9:$Q$185,'DTOC Performance (Quarterly)'!M$10,0)</f>
        <v>7960</v>
      </c>
      <c r="N159" s="103">
        <f>VLOOKUP($E159,'Population 18+ (2014)'!$D$11:$H$187,N$10,0)</f>
        <v>690562</v>
      </c>
      <c r="O159" s="104">
        <f t="shared" si="58"/>
        <v>1152.6843353674253</v>
      </c>
      <c r="P159" s="102">
        <f>VLOOKUP($E159,'DTOC Backsheet'!$D$9:$Q$185,'DTOC Performance (Quarterly)'!P$10,0)</f>
        <v>7485</v>
      </c>
      <c r="Q159" s="103">
        <f>VLOOKUP($E159,'Population 18+ (2014)'!$D$11:$H$187,Q$10,0)</f>
        <v>694117.39299999992</v>
      </c>
      <c r="R159" s="104">
        <f t="shared" si="59"/>
        <v>1078.3478523207098</v>
      </c>
      <c r="S159" s="102">
        <f>VLOOKUP($E159,'DTOC Backsheet'!$D$196:$Q$372,'DTOC Performance (Quarterly)'!S$10,0)</f>
        <v>7267</v>
      </c>
      <c r="T159" s="103">
        <f>VLOOKUP($E159,'Population 18+ (2014)'!$D$11:$H$187,T$10,0)</f>
        <v>694117.39299999992</v>
      </c>
      <c r="U159" s="104">
        <f t="shared" si="60"/>
        <v>1046.941061164275</v>
      </c>
      <c r="V159" s="102">
        <f>VLOOKUP($E159,'DTOC Backsheet'!$D$196:$Q$372,'DTOC Performance (Quarterly)'!V$10,0)</f>
        <v>6229</v>
      </c>
      <c r="W159" s="103">
        <f>VLOOKUP($E159,'Population 18+ (2014)'!$D$11:$H$187,W$10,0)</f>
        <v>694117.39299999992</v>
      </c>
      <c r="X159" s="104">
        <f t="shared" si="61"/>
        <v>897.39863354785598</v>
      </c>
      <c r="Y159" s="102">
        <f>VLOOKUP($E159,'DTOC Backsheet'!$D$196:$Q$372,'DTOC Performance (Quarterly)'!Y$10,0)</f>
        <v>5191</v>
      </c>
      <c r="Z159" s="103">
        <f>VLOOKUP($E159,'Population 18+ (2014)'!$D$11:$H$187,Z$10,0)</f>
        <v>694117.39299999992</v>
      </c>
      <c r="AA159" s="104">
        <f t="shared" si="62"/>
        <v>747.85620593143676</v>
      </c>
      <c r="AB159" s="102">
        <f>VLOOKUP($E159,'DTOC Backsheet'!$D$196:$Q$372,'DTOC Performance (Quarterly)'!AB$10,0)</f>
        <v>5217.5000000000009</v>
      </c>
      <c r="AC159" s="103">
        <f>VLOOKUP($E159,'Population 18+ (2014)'!$D$11:$H$187,AC$10,0)</f>
        <v>697512.58900000004</v>
      </c>
      <c r="AD159" s="104">
        <f t="shared" si="63"/>
        <v>748.01517309962139</v>
      </c>
      <c r="AE159" s="102">
        <f>VLOOKUP($E159,'DTOC Backsheet'!$D$9:$Q$185,'DTOC Performance (Quarterly)'!AE$10,0)</f>
        <v>6846</v>
      </c>
      <c r="AF159" s="103">
        <f>VLOOKUP($E159,'Population 18+ (2014)'!$D$11:$H$187,AF$10,0)</f>
        <v>694117.39299999992</v>
      </c>
      <c r="AG159" s="104">
        <f t="shared" si="64"/>
        <v>986.28849659152706</v>
      </c>
      <c r="AH159" s="102">
        <f>VLOOKUP($E159,'DTOC Backsheet'!$D$9:$Q$185,'DTOC Performance (Quarterly)'!AH$10,0)</f>
        <v>8482</v>
      </c>
      <c r="AI159" s="103">
        <f>VLOOKUP($E159,'Population 18+ (2014)'!$D$11:$H$187,AI$10,0)</f>
        <v>694117.39299999992</v>
      </c>
      <c r="AJ159" s="104">
        <f t="shared" si="65"/>
        <v>1221.9834981141298</v>
      </c>
      <c r="AK159" s="102">
        <f>VLOOKUP($E159,'DTOC Backsheet'!$D$9:$Q$185,'DTOC Performance (Quarterly)'!AK$10,0)</f>
        <v>10525</v>
      </c>
      <c r="AL159" s="103">
        <f>VLOOKUP($E159,'Population 18+ (2014)'!$D$11:$H$187,AL$10,0)</f>
        <v>694117.39299999992</v>
      </c>
      <c r="AM159" s="104">
        <f t="shared" si="66"/>
        <v>1516.3141143187001</v>
      </c>
      <c r="AN159" s="102">
        <f>VLOOKUP($E159,'DTOC Backsheet'!$D$9:$Q$185,'DTOC Performance (Quarterly)'!AN$10,0)</f>
        <v>9506</v>
      </c>
      <c r="AO159" s="103">
        <f>VLOOKUP($E159,'Population 18+ (2014)'!$D$11:$H$187,AO$10,0)</f>
        <v>697512.58900000004</v>
      </c>
      <c r="AP159" s="104">
        <f t="shared" si="67"/>
        <v>1362.8427859099183</v>
      </c>
      <c r="AQ159" s="84">
        <f t="shared" si="68"/>
        <v>-177.0925083964047</v>
      </c>
      <c r="AR159" s="85">
        <f t="shared" si="69"/>
        <v>-0.21884995845246599</v>
      </c>
      <c r="AS159" s="105">
        <f t="shared" si="70"/>
        <v>60.652564572747906</v>
      </c>
      <c r="AT159" s="85">
        <f t="shared" si="71"/>
        <v>5.7933122333837801E-2</v>
      </c>
      <c r="AU159" s="84">
        <f t="shared" si="72"/>
        <v>-142.86243440080648</v>
      </c>
      <c r="AV159" s="85">
        <f t="shared" si="73"/>
        <v>-0.13238777297999157</v>
      </c>
      <c r="AW159" s="105">
        <f t="shared" si="74"/>
        <v>-324.58486456627384</v>
      </c>
      <c r="AX159" s="85">
        <f t="shared" si="75"/>
        <v>-0.36169529619521595</v>
      </c>
      <c r="AY159" s="84">
        <f t="shared" si="76"/>
        <v>-363.62977895127483</v>
      </c>
      <c r="AZ159" s="85">
        <f t="shared" si="77"/>
        <v>-0.31546345152280181</v>
      </c>
      <c r="BA159" s="105">
        <f t="shared" si="78"/>
        <v>-768.45790838726339</v>
      </c>
      <c r="BB159" s="85">
        <f t="shared" si="79"/>
        <v>-1.0275476786746294</v>
      </c>
      <c r="BC159" s="84">
        <f t="shared" si="80"/>
        <v>-284.49493358920859</v>
      </c>
      <c r="BD159" s="85">
        <f t="shared" si="81"/>
        <v>-0.26382482514983246</v>
      </c>
      <c r="BE159" s="105">
        <f t="shared" si="82"/>
        <v>-614.82761281029696</v>
      </c>
      <c r="BF159" s="85">
        <f t="shared" si="83"/>
        <v>-0.82194537613799656</v>
      </c>
    </row>
    <row r="160" spans="2:58" s="40" customFormat="1" ht="16.5" customHeight="1">
      <c r="B160" s="63" t="s">
        <v>20</v>
      </c>
      <c r="C160" s="64" t="s">
        <v>30</v>
      </c>
      <c r="D160" s="66" t="s">
        <v>48</v>
      </c>
      <c r="E160" s="78" t="s">
        <v>309</v>
      </c>
      <c r="F160" s="79" t="s">
        <v>310</v>
      </c>
      <c r="G160" s="102">
        <f>VLOOKUP($E160,'DTOC Backsheet'!$D$9:$Q$185,'DTOC Performance (Quarterly)'!G$10,0)</f>
        <v>994</v>
      </c>
      <c r="H160" s="103">
        <f>VLOOKUP($E160,'Population 18+ (2014)'!$D$11:$H$187,H$10,0)</f>
        <v>225248</v>
      </c>
      <c r="I160" s="104">
        <f t="shared" si="56"/>
        <v>441.29137661599663</v>
      </c>
      <c r="J160" s="102">
        <f>VLOOKUP($E160,'DTOC Backsheet'!$D$9:$Q$185,'DTOC Performance (Quarterly)'!J$10,0)</f>
        <v>1365</v>
      </c>
      <c r="K160" s="103">
        <f>VLOOKUP($E160,'Population 18+ (2014)'!$D$11:$H$187,K$10,0)</f>
        <v>225248</v>
      </c>
      <c r="L160" s="104">
        <f t="shared" si="57"/>
        <v>605.99872140929108</v>
      </c>
      <c r="M160" s="102">
        <f>VLOOKUP($E160,'DTOC Backsheet'!$D$9:$Q$185,'DTOC Performance (Quarterly)'!M$10,0)</f>
        <v>1592</v>
      </c>
      <c r="N160" s="103">
        <f>VLOOKUP($E160,'Population 18+ (2014)'!$D$11:$H$187,N$10,0)</f>
        <v>225248</v>
      </c>
      <c r="O160" s="104">
        <f t="shared" si="58"/>
        <v>706.7765307572098</v>
      </c>
      <c r="P160" s="102">
        <f>VLOOKUP($E160,'DTOC Backsheet'!$D$9:$Q$185,'DTOC Performance (Quarterly)'!P$10,0)</f>
        <v>1692</v>
      </c>
      <c r="Q160" s="103">
        <f>VLOOKUP($E160,'Population 18+ (2014)'!$D$11:$H$187,Q$10,0)</f>
        <v>226296.66200000001</v>
      </c>
      <c r="R160" s="104">
        <f t="shared" si="59"/>
        <v>747.69109939412181</v>
      </c>
      <c r="S160" s="102">
        <f>VLOOKUP($E160,'DTOC Backsheet'!$D$196:$Q$372,'DTOC Performance (Quarterly)'!S$10,0)</f>
        <v>1025</v>
      </c>
      <c r="T160" s="103">
        <f>VLOOKUP($E160,'Population 18+ (2014)'!$D$11:$H$187,T$10,0)</f>
        <v>226296.66200000001</v>
      </c>
      <c r="U160" s="104">
        <f t="shared" si="60"/>
        <v>452.94525820270383</v>
      </c>
      <c r="V160" s="102">
        <f>VLOOKUP($E160,'DTOC Backsheet'!$D$196:$Q$372,'DTOC Performance (Quarterly)'!V$10,0)</f>
        <v>979</v>
      </c>
      <c r="W160" s="103">
        <f>VLOOKUP($E160,'Population 18+ (2014)'!$D$11:$H$187,W$10,0)</f>
        <v>226296.66200000001</v>
      </c>
      <c r="X160" s="104">
        <f t="shared" si="61"/>
        <v>432.61795881019225</v>
      </c>
      <c r="Y160" s="102">
        <f>VLOOKUP($E160,'DTOC Backsheet'!$D$196:$Q$372,'DTOC Performance (Quarterly)'!Y$10,0)</f>
        <v>957</v>
      </c>
      <c r="Z160" s="103">
        <f>VLOOKUP($E160,'Population 18+ (2014)'!$D$11:$H$187,Z$10,0)</f>
        <v>226296.66200000001</v>
      </c>
      <c r="AA160" s="104">
        <f t="shared" si="62"/>
        <v>422.89620692681711</v>
      </c>
      <c r="AB160" s="102">
        <f>VLOOKUP($E160,'DTOC Backsheet'!$D$196:$Q$372,'DTOC Performance (Quarterly)'!AB$10,0)</f>
        <v>1051</v>
      </c>
      <c r="AC160" s="103">
        <f>VLOOKUP($E160,'Population 18+ (2014)'!$D$11:$H$187,AC$10,0)</f>
        <v>227254.7840000001</v>
      </c>
      <c r="AD160" s="104">
        <f t="shared" si="63"/>
        <v>462.47651270566848</v>
      </c>
      <c r="AE160" s="102">
        <f>VLOOKUP($E160,'DTOC Backsheet'!$D$9:$Q$185,'DTOC Performance (Quarterly)'!AE$10,0)</f>
        <v>1553</v>
      </c>
      <c r="AF160" s="103">
        <f>VLOOKUP($E160,'Population 18+ (2014)'!$D$11:$H$187,AF$10,0)</f>
        <v>226296.66200000001</v>
      </c>
      <c r="AG160" s="104">
        <f t="shared" si="64"/>
        <v>686.26730340370636</v>
      </c>
      <c r="AH160" s="102">
        <f>VLOOKUP($E160,'DTOC Backsheet'!$D$9:$Q$185,'DTOC Performance (Quarterly)'!AH$10,0)</f>
        <v>1395</v>
      </c>
      <c r="AI160" s="103">
        <f>VLOOKUP($E160,'Population 18+ (2014)'!$D$11:$H$187,AI$10,0)</f>
        <v>226296.66200000001</v>
      </c>
      <c r="AJ160" s="104">
        <f t="shared" si="65"/>
        <v>616.44744896855786</v>
      </c>
      <c r="AK160" s="102">
        <f>VLOOKUP($E160,'DTOC Backsheet'!$D$9:$Q$185,'DTOC Performance (Quarterly)'!AK$10,0)</f>
        <v>2249</v>
      </c>
      <c r="AL160" s="103">
        <f>VLOOKUP($E160,'Population 18+ (2014)'!$D$11:$H$187,AL$10,0)</f>
        <v>226296.66200000001</v>
      </c>
      <c r="AM160" s="104">
        <f t="shared" si="66"/>
        <v>993.8281811686644</v>
      </c>
      <c r="AN160" s="102">
        <f>VLOOKUP($E160,'DTOC Backsheet'!$D$9:$Q$185,'DTOC Performance (Quarterly)'!AN$10,0)</f>
        <v>3284</v>
      </c>
      <c r="AO160" s="103">
        <f>VLOOKUP($E160,'Population 18+ (2014)'!$D$11:$H$187,AO$10,0)</f>
        <v>227254.7840000001</v>
      </c>
      <c r="AP160" s="104">
        <f t="shared" si="67"/>
        <v>1445.0740891773694</v>
      </c>
      <c r="AQ160" s="84">
        <f t="shared" si="68"/>
        <v>-244.97592678770974</v>
      </c>
      <c r="AR160" s="85">
        <f t="shared" si="69"/>
        <v>-0.55513418065470865</v>
      </c>
      <c r="AS160" s="105">
        <f t="shared" si="70"/>
        <v>-233.32204520100254</v>
      </c>
      <c r="AT160" s="85">
        <f t="shared" si="71"/>
        <v>-0.51512195121951221</v>
      </c>
      <c r="AU160" s="84">
        <f t="shared" si="72"/>
        <v>-10.448727559266786</v>
      </c>
      <c r="AV160" s="85">
        <f t="shared" si="73"/>
        <v>-1.7242161064247068E-2</v>
      </c>
      <c r="AW160" s="105">
        <f t="shared" si="74"/>
        <v>-183.82949015836562</v>
      </c>
      <c r="AX160" s="85">
        <f t="shared" si="75"/>
        <v>-0.42492339121552597</v>
      </c>
      <c r="AY160" s="84">
        <f t="shared" si="76"/>
        <v>-287.0516504114546</v>
      </c>
      <c r="AZ160" s="85">
        <f t="shared" si="77"/>
        <v>-0.40614202356708123</v>
      </c>
      <c r="BA160" s="105">
        <f t="shared" si="78"/>
        <v>-570.93197424184723</v>
      </c>
      <c r="BB160" s="85">
        <f t="shared" si="79"/>
        <v>-1.3500522466039711</v>
      </c>
      <c r="BC160" s="84">
        <f t="shared" si="80"/>
        <v>-697.38298978324758</v>
      </c>
      <c r="BD160" s="85">
        <f t="shared" si="81"/>
        <v>-0.93271538252676744</v>
      </c>
      <c r="BE160" s="105">
        <f t="shared" si="82"/>
        <v>-982.5975764717009</v>
      </c>
      <c r="BF160" s="85">
        <f t="shared" si="83"/>
        <v>-2.1246431969552804</v>
      </c>
    </row>
    <row r="161" spans="2:58" s="40" customFormat="1" ht="16.5" customHeight="1">
      <c r="B161" s="63" t="s">
        <v>20</v>
      </c>
      <c r="C161" s="64" t="s">
        <v>28</v>
      </c>
      <c r="D161" s="66" t="s">
        <v>50</v>
      </c>
      <c r="E161" s="78" t="s">
        <v>311</v>
      </c>
      <c r="F161" s="79" t="s">
        <v>312</v>
      </c>
      <c r="G161" s="102">
        <f>VLOOKUP($E161,'DTOC Backsheet'!$D$9:$Q$185,'DTOC Performance (Quarterly)'!G$10,0)</f>
        <v>560</v>
      </c>
      <c r="H161" s="103">
        <f>VLOOKUP($E161,'Population 18+ (2014)'!$D$11:$H$187,H$10,0)</f>
        <v>151654</v>
      </c>
      <c r="I161" s="104">
        <f t="shared" si="56"/>
        <v>369.26160866182232</v>
      </c>
      <c r="J161" s="102">
        <f>VLOOKUP($E161,'DTOC Backsheet'!$D$9:$Q$185,'DTOC Performance (Quarterly)'!J$10,0)</f>
        <v>567</v>
      </c>
      <c r="K161" s="103">
        <f>VLOOKUP($E161,'Population 18+ (2014)'!$D$11:$H$187,K$10,0)</f>
        <v>151654</v>
      </c>
      <c r="L161" s="104">
        <f t="shared" si="57"/>
        <v>373.87737877009511</v>
      </c>
      <c r="M161" s="102">
        <f>VLOOKUP($E161,'DTOC Backsheet'!$D$9:$Q$185,'DTOC Performance (Quarterly)'!M$10,0)</f>
        <v>720</v>
      </c>
      <c r="N161" s="103">
        <f>VLOOKUP($E161,'Population 18+ (2014)'!$D$11:$H$187,N$10,0)</f>
        <v>151654</v>
      </c>
      <c r="O161" s="104">
        <f t="shared" si="58"/>
        <v>474.76492542234291</v>
      </c>
      <c r="P161" s="102">
        <f>VLOOKUP($E161,'DTOC Backsheet'!$D$9:$Q$185,'DTOC Performance (Quarterly)'!P$10,0)</f>
        <v>894</v>
      </c>
      <c r="Q161" s="103">
        <f>VLOOKUP($E161,'Population 18+ (2014)'!$D$11:$H$187,Q$10,0)</f>
        <v>152424.67100000003</v>
      </c>
      <c r="R161" s="104">
        <f t="shared" si="59"/>
        <v>586.51922561801018</v>
      </c>
      <c r="S161" s="102">
        <f>VLOOKUP($E161,'DTOC Backsheet'!$D$196:$Q$372,'DTOC Performance (Quarterly)'!S$10,0)</f>
        <v>532</v>
      </c>
      <c r="T161" s="103">
        <f>VLOOKUP($E161,'Population 18+ (2014)'!$D$11:$H$187,T$10,0)</f>
        <v>152424.67100000003</v>
      </c>
      <c r="U161" s="104">
        <f t="shared" si="60"/>
        <v>349.02486356686961</v>
      </c>
      <c r="V161" s="102">
        <f>VLOOKUP($E161,'DTOC Backsheet'!$D$196:$Q$372,'DTOC Performance (Quarterly)'!V$10,0)</f>
        <v>422.75</v>
      </c>
      <c r="W161" s="103">
        <f>VLOOKUP($E161,'Population 18+ (2014)'!$D$11:$H$187,W$10,0)</f>
        <v>152424.67100000003</v>
      </c>
      <c r="X161" s="104">
        <f t="shared" si="61"/>
        <v>277.35011479867319</v>
      </c>
      <c r="Y161" s="102">
        <f>VLOOKUP($E161,'DTOC Backsheet'!$D$196:$Q$372,'DTOC Performance (Quarterly)'!Y$10,0)</f>
        <v>411.34999999999997</v>
      </c>
      <c r="Z161" s="103">
        <f>VLOOKUP($E161,'Population 18+ (2014)'!$D$11:$H$187,Z$10,0)</f>
        <v>152424.67100000003</v>
      </c>
      <c r="AA161" s="104">
        <f t="shared" si="62"/>
        <v>269.8710105793831</v>
      </c>
      <c r="AB161" s="102">
        <f>VLOOKUP($E161,'DTOC Backsheet'!$D$196:$Q$372,'DTOC Performance (Quarterly)'!AB$10,0)</f>
        <v>561.44999999999993</v>
      </c>
      <c r="AC161" s="103">
        <f>VLOOKUP($E161,'Population 18+ (2014)'!$D$11:$H$187,AC$10,0)</f>
        <v>153143.38999999993</v>
      </c>
      <c r="AD161" s="104">
        <f t="shared" si="63"/>
        <v>366.61719451293339</v>
      </c>
      <c r="AE161" s="102">
        <f>VLOOKUP($E161,'DTOC Backsheet'!$D$9:$Q$185,'DTOC Performance (Quarterly)'!AE$10,0)</f>
        <v>312</v>
      </c>
      <c r="AF161" s="103">
        <f>VLOOKUP($E161,'Population 18+ (2014)'!$D$11:$H$187,AF$10,0)</f>
        <v>152424.67100000003</v>
      </c>
      <c r="AG161" s="104">
        <f t="shared" si="64"/>
        <v>204.69127337004383</v>
      </c>
      <c r="AH161" s="102">
        <f>VLOOKUP($E161,'DTOC Backsheet'!$D$9:$Q$185,'DTOC Performance (Quarterly)'!AH$10,0)</f>
        <v>385</v>
      </c>
      <c r="AI161" s="103">
        <f>VLOOKUP($E161,'Population 18+ (2014)'!$D$11:$H$187,AI$10,0)</f>
        <v>152424.67100000003</v>
      </c>
      <c r="AJ161" s="104">
        <f t="shared" si="65"/>
        <v>252.5837828444451</v>
      </c>
      <c r="AK161" s="102">
        <f>VLOOKUP($E161,'DTOC Backsheet'!$D$9:$Q$185,'DTOC Performance (Quarterly)'!AK$10,0)</f>
        <v>452</v>
      </c>
      <c r="AL161" s="103">
        <f>VLOOKUP($E161,'Population 18+ (2014)'!$D$11:$H$187,AL$10,0)</f>
        <v>152424.67100000003</v>
      </c>
      <c r="AM161" s="104">
        <f t="shared" si="66"/>
        <v>296.53992167711482</v>
      </c>
      <c r="AN161" s="102">
        <f>VLOOKUP($E161,'DTOC Backsheet'!$D$9:$Q$185,'DTOC Performance (Quarterly)'!AN$10,0)</f>
        <v>449</v>
      </c>
      <c r="AO161" s="103">
        <f>VLOOKUP($E161,'Population 18+ (2014)'!$D$11:$H$187,AO$10,0)</f>
        <v>153143.38999999993</v>
      </c>
      <c r="AP161" s="104">
        <f t="shared" si="67"/>
        <v>293.18927836193274</v>
      </c>
      <c r="AQ161" s="84">
        <f t="shared" si="68"/>
        <v>164.57033529177849</v>
      </c>
      <c r="AR161" s="85">
        <f t="shared" si="69"/>
        <v>0.44567410050606027</v>
      </c>
      <c r="AS161" s="105">
        <f t="shared" si="70"/>
        <v>144.33359019682578</v>
      </c>
      <c r="AT161" s="85">
        <f t="shared" si="71"/>
        <v>0.4135338345864662</v>
      </c>
      <c r="AU161" s="84">
        <f t="shared" si="72"/>
        <v>121.29359592565001</v>
      </c>
      <c r="AV161" s="85">
        <f t="shared" si="73"/>
        <v>0.32442079358921561</v>
      </c>
      <c r="AW161" s="105">
        <f t="shared" si="74"/>
        <v>24.766331954228093</v>
      </c>
      <c r="AX161" s="85">
        <f t="shared" si="75"/>
        <v>8.9296274393849906E-2</v>
      </c>
      <c r="AY161" s="84">
        <f t="shared" si="76"/>
        <v>178.22500374522809</v>
      </c>
      <c r="AZ161" s="85">
        <f t="shared" si="77"/>
        <v>0.37539631552748365</v>
      </c>
      <c r="BA161" s="105">
        <f t="shared" si="78"/>
        <v>-26.668911097731723</v>
      </c>
      <c r="BB161" s="85">
        <f t="shared" si="79"/>
        <v>-9.8820955390786627E-2</v>
      </c>
      <c r="BC161" s="84">
        <f t="shared" si="80"/>
        <v>293.32994725607745</v>
      </c>
      <c r="BD161" s="85">
        <f t="shared" si="81"/>
        <v>0.50011991839994374</v>
      </c>
      <c r="BE161" s="105">
        <f t="shared" si="82"/>
        <v>73.427916151000659</v>
      </c>
      <c r="BF161" s="85">
        <f t="shared" si="83"/>
        <v>0.20028497640039164</v>
      </c>
    </row>
    <row r="162" spans="2:58" s="40" customFormat="1" ht="16.5" customHeight="1">
      <c r="B162" s="63" t="s">
        <v>22</v>
      </c>
      <c r="C162" s="64" t="s">
        <v>36</v>
      </c>
      <c r="D162" s="66" t="s">
        <v>54</v>
      </c>
      <c r="E162" s="78" t="s">
        <v>313</v>
      </c>
      <c r="F162" s="79" t="s">
        <v>314</v>
      </c>
      <c r="G162" s="102">
        <f>VLOOKUP($E162,'DTOC Backsheet'!$D$9:$Q$185,'DTOC Performance (Quarterly)'!G$10,0)</f>
        <v>1798</v>
      </c>
      <c r="H162" s="103">
        <f>VLOOKUP($E162,'Population 18+ (2014)'!$D$11:$H$187,H$10,0)</f>
        <v>195256</v>
      </c>
      <c r="I162" s="104">
        <f t="shared" si="56"/>
        <v>920.84238128405786</v>
      </c>
      <c r="J162" s="102">
        <f>VLOOKUP($E162,'DTOC Backsheet'!$D$9:$Q$185,'DTOC Performance (Quarterly)'!J$10,0)</f>
        <v>2255</v>
      </c>
      <c r="K162" s="103">
        <f>VLOOKUP($E162,'Population 18+ (2014)'!$D$11:$H$187,K$10,0)</f>
        <v>195256</v>
      </c>
      <c r="L162" s="104">
        <f t="shared" si="57"/>
        <v>1154.8940877617076</v>
      </c>
      <c r="M162" s="102">
        <f>VLOOKUP($E162,'DTOC Backsheet'!$D$9:$Q$185,'DTOC Performance (Quarterly)'!M$10,0)</f>
        <v>1885</v>
      </c>
      <c r="N162" s="103">
        <f>VLOOKUP($E162,'Population 18+ (2014)'!$D$11:$H$187,N$10,0)</f>
        <v>195256</v>
      </c>
      <c r="O162" s="104">
        <f t="shared" si="58"/>
        <v>965.3992707010284</v>
      </c>
      <c r="P162" s="102">
        <f>VLOOKUP($E162,'DTOC Backsheet'!$D$9:$Q$185,'DTOC Performance (Quarterly)'!P$10,0)</f>
        <v>1497</v>
      </c>
      <c r="Q162" s="103">
        <f>VLOOKUP($E162,'Population 18+ (2014)'!$D$11:$H$187,Q$10,0)</f>
        <v>196032.97399999999</v>
      </c>
      <c r="R162" s="104">
        <f t="shared" si="59"/>
        <v>763.64703827836649</v>
      </c>
      <c r="S162" s="102">
        <f>VLOOKUP($E162,'DTOC Backsheet'!$D$196:$Q$372,'DTOC Performance (Quarterly)'!S$10,0)</f>
        <v>1623.6000000000001</v>
      </c>
      <c r="T162" s="103">
        <f>VLOOKUP($E162,'Population 18+ (2014)'!$D$11:$H$187,T$10,0)</f>
        <v>196032.97399999999</v>
      </c>
      <c r="U162" s="104">
        <f t="shared" si="60"/>
        <v>828.22801025300987</v>
      </c>
      <c r="V162" s="102">
        <f>VLOOKUP($E162,'DTOC Backsheet'!$D$196:$Q$372,'DTOC Performance (Quarterly)'!V$10,0)</f>
        <v>1837.8000000000002</v>
      </c>
      <c r="W162" s="103">
        <f>VLOOKUP($E162,'Population 18+ (2014)'!$D$11:$H$187,W$10,0)</f>
        <v>196032.97399999999</v>
      </c>
      <c r="X162" s="104">
        <f t="shared" si="61"/>
        <v>937.49534198261983</v>
      </c>
      <c r="Y162" s="102">
        <f>VLOOKUP($E162,'DTOC Backsheet'!$D$196:$Q$372,'DTOC Performance (Quarterly)'!Y$10,0)</f>
        <v>1258.2</v>
      </c>
      <c r="Z162" s="103">
        <f>VLOOKUP($E162,'Population 18+ (2014)'!$D$11:$H$187,Z$10,0)</f>
        <v>196032.97399999999</v>
      </c>
      <c r="AA162" s="104">
        <f t="shared" si="62"/>
        <v>641.83079730249881</v>
      </c>
      <c r="AB162" s="102">
        <f>VLOOKUP($E162,'DTOC Backsheet'!$D$196:$Q$372,'DTOC Performance (Quarterly)'!AB$10,0)</f>
        <v>1260.0000000000002</v>
      </c>
      <c r="AC162" s="103">
        <f>VLOOKUP($E162,'Population 18+ (2014)'!$D$11:$H$187,AC$10,0)</f>
        <v>196671.23700000002</v>
      </c>
      <c r="AD162" s="104">
        <f t="shared" si="63"/>
        <v>640.66307774329005</v>
      </c>
      <c r="AE162" s="102">
        <f>VLOOKUP($E162,'DTOC Backsheet'!$D$9:$Q$185,'DTOC Performance (Quarterly)'!AE$10,0)</f>
        <v>1656</v>
      </c>
      <c r="AF162" s="103">
        <f>VLOOKUP($E162,'Population 18+ (2014)'!$D$11:$H$187,AF$10,0)</f>
        <v>196032.97399999999</v>
      </c>
      <c r="AG162" s="104">
        <f t="shared" si="64"/>
        <v>844.755841943203</v>
      </c>
      <c r="AH162" s="102">
        <f>VLOOKUP($E162,'DTOC Backsheet'!$D$9:$Q$185,'DTOC Performance (Quarterly)'!AH$10,0)</f>
        <v>3433</v>
      </c>
      <c r="AI162" s="103">
        <f>VLOOKUP($E162,'Population 18+ (2014)'!$D$11:$H$187,AI$10,0)</f>
        <v>196032.97399999999</v>
      </c>
      <c r="AJ162" s="104">
        <f t="shared" si="65"/>
        <v>1751.2359935936083</v>
      </c>
      <c r="AK162" s="102">
        <f>VLOOKUP($E162,'DTOC Backsheet'!$D$9:$Q$185,'DTOC Performance (Quarterly)'!AK$10,0)</f>
        <v>2576</v>
      </c>
      <c r="AL162" s="103">
        <f>VLOOKUP($E162,'Population 18+ (2014)'!$D$11:$H$187,AL$10,0)</f>
        <v>196032.97399999999</v>
      </c>
      <c r="AM162" s="104">
        <f t="shared" si="66"/>
        <v>1314.06464302276</v>
      </c>
      <c r="AN162" s="102">
        <f>VLOOKUP($E162,'DTOC Backsheet'!$D$9:$Q$185,'DTOC Performance (Quarterly)'!AN$10,0)</f>
        <v>3084</v>
      </c>
      <c r="AO162" s="103">
        <f>VLOOKUP($E162,'Population 18+ (2014)'!$D$11:$H$187,AO$10,0)</f>
        <v>196671.23700000002</v>
      </c>
      <c r="AP162" s="104">
        <f t="shared" si="67"/>
        <v>1568.099152190719</v>
      </c>
      <c r="AQ162" s="84">
        <f t="shared" si="68"/>
        <v>76.08653934085487</v>
      </c>
      <c r="AR162" s="85">
        <f t="shared" si="69"/>
        <v>8.2627104146484748E-2</v>
      </c>
      <c r="AS162" s="105">
        <f t="shared" si="70"/>
        <v>-16.527831690193125</v>
      </c>
      <c r="AT162" s="85">
        <f t="shared" si="71"/>
        <v>-1.9955654101995592E-2</v>
      </c>
      <c r="AU162" s="84">
        <f t="shared" si="72"/>
        <v>-596.3419058319007</v>
      </c>
      <c r="AV162" s="85">
        <f t="shared" si="73"/>
        <v>-0.51636068809363023</v>
      </c>
      <c r="AW162" s="105">
        <f t="shared" si="74"/>
        <v>-813.74065161098849</v>
      </c>
      <c r="AX162" s="85">
        <f t="shared" si="75"/>
        <v>-0.86799434105996276</v>
      </c>
      <c r="AY162" s="84">
        <f t="shared" si="76"/>
        <v>-348.66537232173164</v>
      </c>
      <c r="AZ162" s="85">
        <f t="shared" si="77"/>
        <v>-0.36116183521513012</v>
      </c>
      <c r="BA162" s="105">
        <f t="shared" si="78"/>
        <v>-672.23384572026123</v>
      </c>
      <c r="BB162" s="85">
        <f t="shared" si="79"/>
        <v>-1.0473692576696865</v>
      </c>
      <c r="BC162" s="84">
        <f t="shared" si="80"/>
        <v>-804.4521139123525</v>
      </c>
      <c r="BD162" s="85">
        <f t="shared" si="81"/>
        <v>-1.053434471147797</v>
      </c>
      <c r="BE162" s="105">
        <f t="shared" si="82"/>
        <v>-927.43607444742895</v>
      </c>
      <c r="BF162" s="85">
        <f t="shared" si="83"/>
        <v>-1.4476190476190469</v>
      </c>
    </row>
    <row r="163" spans="2:58" s="40" customFormat="1" ht="16.5" customHeight="1">
      <c r="B163" s="63" t="s">
        <v>22</v>
      </c>
      <c r="C163" s="64" t="s">
        <v>38</v>
      </c>
      <c r="D163" s="66" t="s">
        <v>60</v>
      </c>
      <c r="E163" s="78" t="s">
        <v>315</v>
      </c>
      <c r="F163" s="79" t="s">
        <v>316</v>
      </c>
      <c r="G163" s="102">
        <f>VLOOKUP($E163,'DTOC Backsheet'!$D$9:$Q$185,'DTOC Performance (Quarterly)'!G$10,0)</f>
        <v>5130</v>
      </c>
      <c r="H163" s="103">
        <f>VLOOKUP($E163,'Population 18+ (2014)'!$D$11:$H$187,H$10,0)</f>
        <v>587180</v>
      </c>
      <c r="I163" s="104">
        <f t="shared" si="56"/>
        <v>873.6673592424811</v>
      </c>
      <c r="J163" s="102">
        <f>VLOOKUP($E163,'DTOC Backsheet'!$D$9:$Q$185,'DTOC Performance (Quarterly)'!J$10,0)</f>
        <v>6283</v>
      </c>
      <c r="K163" s="103">
        <f>VLOOKUP($E163,'Population 18+ (2014)'!$D$11:$H$187,K$10,0)</f>
        <v>587180</v>
      </c>
      <c r="L163" s="104">
        <f t="shared" si="57"/>
        <v>1070.0296331618924</v>
      </c>
      <c r="M163" s="102">
        <f>VLOOKUP($E163,'DTOC Backsheet'!$D$9:$Q$185,'DTOC Performance (Quarterly)'!M$10,0)</f>
        <v>6452</v>
      </c>
      <c r="N163" s="103">
        <f>VLOOKUP($E163,'Population 18+ (2014)'!$D$11:$H$187,N$10,0)</f>
        <v>587180</v>
      </c>
      <c r="O163" s="104">
        <f t="shared" si="58"/>
        <v>1098.8112674137401</v>
      </c>
      <c r="P163" s="102">
        <f>VLOOKUP($E163,'DTOC Backsheet'!$D$9:$Q$185,'DTOC Performance (Quarterly)'!P$10,0)</f>
        <v>6310</v>
      </c>
      <c r="Q163" s="103">
        <f>VLOOKUP($E163,'Population 18+ (2014)'!$D$11:$H$187,Q$10,0)</f>
        <v>590480.38000000012</v>
      </c>
      <c r="R163" s="104">
        <f t="shared" si="59"/>
        <v>1068.6214502165167</v>
      </c>
      <c r="S163" s="102">
        <f>VLOOKUP($E163,'DTOC Backsheet'!$D$196:$Q$372,'DTOC Performance (Quarterly)'!S$10,0)</f>
        <v>4713.5999999999995</v>
      </c>
      <c r="T163" s="103">
        <f>VLOOKUP($E163,'Population 18+ (2014)'!$D$11:$H$187,T$10,0)</f>
        <v>590480.38000000012</v>
      </c>
      <c r="U163" s="104">
        <f t="shared" si="60"/>
        <v>798.26530392085147</v>
      </c>
      <c r="V163" s="102">
        <f>VLOOKUP($E163,'DTOC Backsheet'!$D$196:$Q$372,'DTOC Performance (Quarterly)'!V$10,0)</f>
        <v>4751.04</v>
      </c>
      <c r="W163" s="103">
        <f>VLOOKUP($E163,'Population 18+ (2014)'!$D$11:$H$187,W$10,0)</f>
        <v>590480.38000000012</v>
      </c>
      <c r="X163" s="104">
        <f t="shared" si="61"/>
        <v>804.60590409456097</v>
      </c>
      <c r="Y163" s="102">
        <f>VLOOKUP($E163,'DTOC Backsheet'!$D$196:$Q$372,'DTOC Performance (Quarterly)'!Y$10,0)</f>
        <v>5400.75</v>
      </c>
      <c r="Z163" s="103">
        <f>VLOOKUP($E163,'Population 18+ (2014)'!$D$11:$H$187,Z$10,0)</f>
        <v>590480.38000000012</v>
      </c>
      <c r="AA163" s="104">
        <f t="shared" si="62"/>
        <v>914.63665566669624</v>
      </c>
      <c r="AB163" s="102">
        <f>VLOOKUP($E163,'DTOC Backsheet'!$D$196:$Q$372,'DTOC Performance (Quarterly)'!AB$10,0)</f>
        <v>4459.3</v>
      </c>
      <c r="AC163" s="103">
        <f>VLOOKUP($E163,'Population 18+ (2014)'!$D$11:$H$187,AC$10,0)</f>
        <v>593625.51500000001</v>
      </c>
      <c r="AD163" s="104">
        <f t="shared" si="63"/>
        <v>751.19749527612544</v>
      </c>
      <c r="AE163" s="102">
        <f>VLOOKUP($E163,'DTOC Backsheet'!$D$9:$Q$185,'DTOC Performance (Quarterly)'!AE$10,0)</f>
        <v>5279</v>
      </c>
      <c r="AF163" s="103">
        <f>VLOOKUP($E163,'Population 18+ (2014)'!$D$11:$H$187,AF$10,0)</f>
        <v>590480.38000000012</v>
      </c>
      <c r="AG163" s="104">
        <f t="shared" si="64"/>
        <v>894.01785034754232</v>
      </c>
      <c r="AH163" s="102">
        <f>VLOOKUP($E163,'DTOC Backsheet'!$D$9:$Q$185,'DTOC Performance (Quarterly)'!AH$10,0)</f>
        <v>5854</v>
      </c>
      <c r="AI163" s="103">
        <f>VLOOKUP($E163,'Population 18+ (2014)'!$D$11:$H$187,AI$10,0)</f>
        <v>590480.38000000012</v>
      </c>
      <c r="AJ163" s="104">
        <f t="shared" si="65"/>
        <v>991.3961916905688</v>
      </c>
      <c r="AK163" s="102">
        <f>VLOOKUP($E163,'DTOC Backsheet'!$D$9:$Q$185,'DTOC Performance (Quarterly)'!AK$10,0)</f>
        <v>7821</v>
      </c>
      <c r="AL163" s="103">
        <f>VLOOKUP($E163,'Population 18+ (2014)'!$D$11:$H$187,AL$10,0)</f>
        <v>590480.38000000012</v>
      </c>
      <c r="AM163" s="104">
        <f t="shared" si="66"/>
        <v>1324.5147959022786</v>
      </c>
      <c r="AN163" s="102">
        <f>VLOOKUP($E163,'DTOC Backsheet'!$D$9:$Q$185,'DTOC Performance (Quarterly)'!AN$10,0)</f>
        <v>8618</v>
      </c>
      <c r="AO163" s="103">
        <f>VLOOKUP($E163,'Population 18+ (2014)'!$D$11:$H$187,AO$10,0)</f>
        <v>593625.51500000001</v>
      </c>
      <c r="AP163" s="104">
        <f t="shared" si="67"/>
        <v>1451.7570054245393</v>
      </c>
      <c r="AQ163" s="84">
        <f t="shared" si="68"/>
        <v>-20.350491105061224</v>
      </c>
      <c r="AR163" s="85">
        <f t="shared" si="69"/>
        <v>-2.3293180052767735E-2</v>
      </c>
      <c r="AS163" s="105">
        <f t="shared" si="70"/>
        <v>-95.752546426690856</v>
      </c>
      <c r="AT163" s="85">
        <f t="shared" si="71"/>
        <v>-0.11995078071961998</v>
      </c>
      <c r="AU163" s="84">
        <f t="shared" si="72"/>
        <v>78.633441471323636</v>
      </c>
      <c r="AV163" s="85">
        <f t="shared" si="73"/>
        <v>7.3487162443310217E-2</v>
      </c>
      <c r="AW163" s="105">
        <f t="shared" si="74"/>
        <v>-186.79028759600783</v>
      </c>
      <c r="AX163" s="85">
        <f t="shared" si="75"/>
        <v>-0.23215127635212501</v>
      </c>
      <c r="AY163" s="84">
        <f t="shared" si="76"/>
        <v>-225.7035284885385</v>
      </c>
      <c r="AZ163" s="85">
        <f t="shared" si="77"/>
        <v>-0.20540700225960951</v>
      </c>
      <c r="BA163" s="105">
        <f t="shared" si="78"/>
        <v>-409.87814023558235</v>
      </c>
      <c r="BB163" s="85">
        <f t="shared" si="79"/>
        <v>-0.4481322038605749</v>
      </c>
      <c r="BC163" s="84">
        <f t="shared" si="80"/>
        <v>-383.13555520802265</v>
      </c>
      <c r="BD163" s="85">
        <f t="shared" si="81"/>
        <v>-0.35853253285379438</v>
      </c>
      <c r="BE163" s="105">
        <f t="shared" si="82"/>
        <v>-700.55951014841389</v>
      </c>
      <c r="BF163" s="85">
        <f t="shared" si="83"/>
        <v>-0.93259031686587557</v>
      </c>
    </row>
    <row r="164" spans="2:58" s="40" customFormat="1" ht="16.5" customHeight="1">
      <c r="B164" s="63" t="s">
        <v>20</v>
      </c>
      <c r="C164" s="64" t="s">
        <v>28</v>
      </c>
      <c r="D164" s="66" t="s">
        <v>50</v>
      </c>
      <c r="E164" s="78" t="s">
        <v>317</v>
      </c>
      <c r="F164" s="79" t="s">
        <v>318</v>
      </c>
      <c r="G164" s="102">
        <f>VLOOKUP($E164,'DTOC Backsheet'!$D$9:$Q$185,'DTOC Performance (Quarterly)'!G$10,0)</f>
        <v>948</v>
      </c>
      <c r="H164" s="103">
        <f>VLOOKUP($E164,'Population 18+ (2014)'!$D$11:$H$187,H$10,0)</f>
        <v>222418</v>
      </c>
      <c r="I164" s="104">
        <f t="shared" si="56"/>
        <v>426.22449621883118</v>
      </c>
      <c r="J164" s="102">
        <f>VLOOKUP($E164,'DTOC Backsheet'!$D$9:$Q$185,'DTOC Performance (Quarterly)'!J$10,0)</f>
        <v>691</v>
      </c>
      <c r="K164" s="103">
        <f>VLOOKUP($E164,'Population 18+ (2014)'!$D$11:$H$187,K$10,0)</f>
        <v>222418</v>
      </c>
      <c r="L164" s="104">
        <f t="shared" si="57"/>
        <v>310.67629418482318</v>
      </c>
      <c r="M164" s="102">
        <f>VLOOKUP($E164,'DTOC Backsheet'!$D$9:$Q$185,'DTOC Performance (Quarterly)'!M$10,0)</f>
        <v>712</v>
      </c>
      <c r="N164" s="103">
        <f>VLOOKUP($E164,'Population 18+ (2014)'!$D$11:$H$187,N$10,0)</f>
        <v>222418</v>
      </c>
      <c r="O164" s="104">
        <f t="shared" si="58"/>
        <v>320.11797606308841</v>
      </c>
      <c r="P164" s="102">
        <f>VLOOKUP($E164,'DTOC Backsheet'!$D$9:$Q$185,'DTOC Performance (Quarterly)'!P$10,0)</f>
        <v>763</v>
      </c>
      <c r="Q164" s="103">
        <f>VLOOKUP($E164,'Population 18+ (2014)'!$D$11:$H$187,Q$10,0)</f>
        <v>223153.37399999987</v>
      </c>
      <c r="R164" s="104">
        <f t="shared" si="59"/>
        <v>341.91730392568496</v>
      </c>
      <c r="S164" s="102">
        <f>VLOOKUP($E164,'DTOC Backsheet'!$D$196:$Q$372,'DTOC Performance (Quarterly)'!S$10,0)</f>
        <v>747</v>
      </c>
      <c r="T164" s="103">
        <f>VLOOKUP($E164,'Population 18+ (2014)'!$D$11:$H$187,T$10,0)</f>
        <v>223153.37399999987</v>
      </c>
      <c r="U164" s="104">
        <f t="shared" si="60"/>
        <v>334.74734735581478</v>
      </c>
      <c r="V164" s="102">
        <f>VLOOKUP($E164,'DTOC Backsheet'!$D$196:$Q$372,'DTOC Performance (Quarterly)'!V$10,0)</f>
        <v>807.3</v>
      </c>
      <c r="W164" s="103">
        <f>VLOOKUP($E164,'Population 18+ (2014)'!$D$11:$H$187,W$10,0)</f>
        <v>223153.37399999987</v>
      </c>
      <c r="X164" s="104">
        <f t="shared" si="61"/>
        <v>361.76912117851305</v>
      </c>
      <c r="Y164" s="102">
        <f>VLOOKUP($E164,'DTOC Backsheet'!$D$196:$Q$372,'DTOC Performance (Quarterly)'!Y$10,0)</f>
        <v>945</v>
      </c>
      <c r="Z164" s="103">
        <f>VLOOKUP($E164,'Population 18+ (2014)'!$D$11:$H$187,Z$10,0)</f>
        <v>223153.37399999987</v>
      </c>
      <c r="AA164" s="104">
        <f t="shared" si="62"/>
        <v>423.47555990795843</v>
      </c>
      <c r="AB164" s="102">
        <f>VLOOKUP($E164,'DTOC Backsheet'!$D$196:$Q$372,'DTOC Performance (Quarterly)'!AB$10,0)</f>
        <v>684</v>
      </c>
      <c r="AC164" s="103">
        <f>VLOOKUP($E164,'Population 18+ (2014)'!$D$11:$H$187,AC$10,0)</f>
        <v>223786.70600000009</v>
      </c>
      <c r="AD164" s="104">
        <f t="shared" si="63"/>
        <v>305.64818269410506</v>
      </c>
      <c r="AE164" s="102">
        <f>VLOOKUP($E164,'DTOC Backsheet'!$D$9:$Q$185,'DTOC Performance (Quarterly)'!AE$10,0)</f>
        <v>793</v>
      </c>
      <c r="AF164" s="103">
        <f>VLOOKUP($E164,'Population 18+ (2014)'!$D$11:$H$187,AF$10,0)</f>
        <v>223153.37399999987</v>
      </c>
      <c r="AG164" s="104">
        <f t="shared" si="64"/>
        <v>355.36097249419163</v>
      </c>
      <c r="AH164" s="102">
        <f>VLOOKUP($E164,'DTOC Backsheet'!$D$9:$Q$185,'DTOC Performance (Quarterly)'!AH$10,0)</f>
        <v>706</v>
      </c>
      <c r="AI164" s="103">
        <f>VLOOKUP($E164,'Population 18+ (2014)'!$D$11:$H$187,AI$10,0)</f>
        <v>223153.37399999987</v>
      </c>
      <c r="AJ164" s="104">
        <f t="shared" si="65"/>
        <v>316.37433364552243</v>
      </c>
      <c r="AK164" s="102">
        <f>VLOOKUP($E164,'DTOC Backsheet'!$D$9:$Q$185,'DTOC Performance (Quarterly)'!AK$10,0)</f>
        <v>538</v>
      </c>
      <c r="AL164" s="103">
        <f>VLOOKUP($E164,'Population 18+ (2014)'!$D$11:$H$187,AL$10,0)</f>
        <v>223153.37399999987</v>
      </c>
      <c r="AM164" s="104">
        <f t="shared" si="66"/>
        <v>241.08978966188533</v>
      </c>
      <c r="AN164" s="102">
        <f>VLOOKUP($E164,'DTOC Backsheet'!$D$9:$Q$185,'DTOC Performance (Quarterly)'!AN$10,0)</f>
        <v>598</v>
      </c>
      <c r="AO164" s="103">
        <f>VLOOKUP($E164,'Population 18+ (2014)'!$D$11:$H$187,AO$10,0)</f>
        <v>223786.70600000009</v>
      </c>
      <c r="AP164" s="104">
        <f t="shared" si="67"/>
        <v>267.21873282320877</v>
      </c>
      <c r="AQ164" s="84">
        <f t="shared" si="68"/>
        <v>70.863523724639549</v>
      </c>
      <c r="AR164" s="85">
        <f t="shared" si="69"/>
        <v>0.16625868375302616</v>
      </c>
      <c r="AS164" s="105">
        <f t="shared" si="70"/>
        <v>-20.613625138376847</v>
      </c>
      <c r="AT164" s="85">
        <f t="shared" si="71"/>
        <v>-6.1579651941097824E-2</v>
      </c>
      <c r="AU164" s="84">
        <f t="shared" si="72"/>
        <v>-5.698039460699249</v>
      </c>
      <c r="AV164" s="85">
        <f t="shared" si="73"/>
        <v>-1.8340760358463177E-2</v>
      </c>
      <c r="AW164" s="105">
        <f t="shared" si="74"/>
        <v>45.39478753299062</v>
      </c>
      <c r="AX164" s="85">
        <f t="shared" si="75"/>
        <v>0.12547999504521229</v>
      </c>
      <c r="AY164" s="84">
        <f t="shared" si="76"/>
        <v>79.028186401203072</v>
      </c>
      <c r="AZ164" s="85">
        <f t="shared" si="77"/>
        <v>0.24687206689582564</v>
      </c>
      <c r="BA164" s="105">
        <f t="shared" si="78"/>
        <v>182.38577024607309</v>
      </c>
      <c r="BB164" s="85">
        <f t="shared" si="79"/>
        <v>0.43068783068783068</v>
      </c>
      <c r="BC164" s="84">
        <f t="shared" si="80"/>
        <v>74.698571102476194</v>
      </c>
      <c r="BD164" s="85">
        <f t="shared" si="81"/>
        <v>0.21846970084530082</v>
      </c>
      <c r="BE164" s="105">
        <f t="shared" si="82"/>
        <v>38.429449870896292</v>
      </c>
      <c r="BF164" s="85">
        <f t="shared" si="83"/>
        <v>0.12573099415204692</v>
      </c>
    </row>
    <row r="165" spans="2:58" s="40" customFormat="1" ht="16.5" customHeight="1">
      <c r="B165" s="63" t="s">
        <v>26</v>
      </c>
      <c r="C165" s="64" t="s">
        <v>42</v>
      </c>
      <c r="D165" s="66" t="s">
        <v>64</v>
      </c>
      <c r="E165" s="78" t="s">
        <v>319</v>
      </c>
      <c r="F165" s="79" t="s">
        <v>320</v>
      </c>
      <c r="G165" s="102">
        <f>VLOOKUP($E165,'DTOC Backsheet'!$D$9:$Q$185,'DTOC Performance (Quarterly)'!G$10,0)</f>
        <v>6193</v>
      </c>
      <c r="H165" s="103">
        <f>VLOOKUP($E165,'Population 18+ (2014)'!$D$11:$H$187,H$10,0)</f>
        <v>906670</v>
      </c>
      <c r="I165" s="104">
        <f t="shared" si="56"/>
        <v>683.04895937882588</v>
      </c>
      <c r="J165" s="102">
        <f>VLOOKUP($E165,'DTOC Backsheet'!$D$9:$Q$185,'DTOC Performance (Quarterly)'!J$10,0)</f>
        <v>5774</v>
      </c>
      <c r="K165" s="103">
        <f>VLOOKUP($E165,'Population 18+ (2014)'!$D$11:$H$187,K$10,0)</f>
        <v>906670</v>
      </c>
      <c r="L165" s="104">
        <f t="shared" si="57"/>
        <v>636.83589398568381</v>
      </c>
      <c r="M165" s="102">
        <f>VLOOKUP($E165,'DTOC Backsheet'!$D$9:$Q$185,'DTOC Performance (Quarterly)'!M$10,0)</f>
        <v>6114</v>
      </c>
      <c r="N165" s="103">
        <f>VLOOKUP($E165,'Population 18+ (2014)'!$D$11:$H$187,N$10,0)</f>
        <v>906670</v>
      </c>
      <c r="O165" s="104">
        <f t="shared" si="58"/>
        <v>674.33575611854371</v>
      </c>
      <c r="P165" s="102">
        <f>VLOOKUP($E165,'DTOC Backsheet'!$D$9:$Q$185,'DTOC Performance (Quarterly)'!P$10,0)</f>
        <v>4956</v>
      </c>
      <c r="Q165" s="103">
        <f>VLOOKUP($E165,'Population 18+ (2014)'!$D$11:$H$187,Q$10,0)</f>
        <v>914709.1399999999</v>
      </c>
      <c r="R165" s="104">
        <f t="shared" si="59"/>
        <v>541.81157520739328</v>
      </c>
      <c r="S165" s="102">
        <f>VLOOKUP($E165,'DTOC Backsheet'!$D$196:$Q$372,'DTOC Performance (Quarterly)'!S$10,0)</f>
        <v>7069</v>
      </c>
      <c r="T165" s="103">
        <f>VLOOKUP($E165,'Population 18+ (2014)'!$D$11:$H$187,T$10,0)</f>
        <v>914709.1399999999</v>
      </c>
      <c r="U165" s="104">
        <f t="shared" si="60"/>
        <v>772.81396794613863</v>
      </c>
      <c r="V165" s="102">
        <f>VLOOKUP($E165,'DTOC Backsheet'!$D$196:$Q$372,'DTOC Performance (Quarterly)'!V$10,0)</f>
        <v>6561</v>
      </c>
      <c r="W165" s="103">
        <f>VLOOKUP($E165,'Population 18+ (2014)'!$D$11:$H$187,W$10,0)</f>
        <v>914709.1399999999</v>
      </c>
      <c r="X165" s="104">
        <f t="shared" si="61"/>
        <v>717.27718824368594</v>
      </c>
      <c r="Y165" s="102">
        <f>VLOOKUP($E165,'DTOC Backsheet'!$D$196:$Q$372,'DTOC Performance (Quarterly)'!Y$10,0)</f>
        <v>7193</v>
      </c>
      <c r="Z165" s="103">
        <f>VLOOKUP($E165,'Population 18+ (2014)'!$D$11:$H$187,Z$10,0)</f>
        <v>914709.1399999999</v>
      </c>
      <c r="AA165" s="104">
        <f t="shared" si="62"/>
        <v>786.37018976327272</v>
      </c>
      <c r="AB165" s="102">
        <f>VLOOKUP($E165,'DTOC Backsheet'!$D$196:$Q$372,'DTOC Performance (Quarterly)'!AB$10,0)</f>
        <v>6561</v>
      </c>
      <c r="AC165" s="103">
        <f>VLOOKUP($E165,'Population 18+ (2014)'!$D$11:$H$187,AC$10,0)</f>
        <v>922312.39599999995</v>
      </c>
      <c r="AD165" s="104">
        <f t="shared" si="63"/>
        <v>711.36417860744018</v>
      </c>
      <c r="AE165" s="102">
        <f>VLOOKUP($E165,'DTOC Backsheet'!$D$9:$Q$185,'DTOC Performance (Quarterly)'!AE$10,0)</f>
        <v>5937</v>
      </c>
      <c r="AF165" s="103">
        <f>VLOOKUP($E165,'Population 18+ (2014)'!$D$11:$H$187,AF$10,0)</f>
        <v>914709.1399999999</v>
      </c>
      <c r="AG165" s="104">
        <f t="shared" si="64"/>
        <v>649.05878168004324</v>
      </c>
      <c r="AH165" s="102">
        <f>VLOOKUP($E165,'DTOC Backsheet'!$D$9:$Q$185,'DTOC Performance (Quarterly)'!AH$10,0)</f>
        <v>5876</v>
      </c>
      <c r="AI165" s="103">
        <f>VLOOKUP($E165,'Population 18+ (2014)'!$D$11:$H$187,AI$10,0)</f>
        <v>914709.1399999999</v>
      </c>
      <c r="AJ165" s="104">
        <f t="shared" si="65"/>
        <v>642.38999514096918</v>
      </c>
      <c r="AK165" s="102">
        <f>VLOOKUP($E165,'DTOC Backsheet'!$D$9:$Q$185,'DTOC Performance (Quarterly)'!AK$10,0)</f>
        <v>6839</v>
      </c>
      <c r="AL165" s="103">
        <f>VLOOKUP($E165,'Population 18+ (2014)'!$D$11:$H$187,AL$10,0)</f>
        <v>914709.1399999999</v>
      </c>
      <c r="AM165" s="104">
        <f t="shared" si="66"/>
        <v>747.66936296274469</v>
      </c>
      <c r="AN165" s="102">
        <f>VLOOKUP($E165,'DTOC Backsheet'!$D$9:$Q$185,'DTOC Performance (Quarterly)'!AN$10,0)</f>
        <v>6206</v>
      </c>
      <c r="AO165" s="103">
        <f>VLOOKUP($E165,'Population 18+ (2014)'!$D$11:$H$187,AO$10,0)</f>
        <v>922312.39599999995</v>
      </c>
      <c r="AP165" s="104">
        <f t="shared" si="67"/>
        <v>672.87396623041809</v>
      </c>
      <c r="AQ165" s="84">
        <f t="shared" si="68"/>
        <v>33.990177698782645</v>
      </c>
      <c r="AR165" s="85">
        <f t="shared" si="69"/>
        <v>4.9762432446561047E-2</v>
      </c>
      <c r="AS165" s="105">
        <f t="shared" si="70"/>
        <v>123.75518626609539</v>
      </c>
      <c r="AT165" s="85">
        <f t="shared" si="71"/>
        <v>0.16013580421558909</v>
      </c>
      <c r="AU165" s="84">
        <f t="shared" si="72"/>
        <v>-5.5541011552853661</v>
      </c>
      <c r="AV165" s="85">
        <f t="shared" si="73"/>
        <v>-8.7214009256366184E-3</v>
      </c>
      <c r="AW165" s="105">
        <f t="shared" si="74"/>
        <v>74.887193102716765</v>
      </c>
      <c r="AX165" s="85">
        <f t="shared" si="75"/>
        <v>0.10440481633897268</v>
      </c>
      <c r="AY165" s="84">
        <f t="shared" si="76"/>
        <v>-73.333606844200972</v>
      </c>
      <c r="AZ165" s="85">
        <f t="shared" si="77"/>
        <v>-0.10874939698631288</v>
      </c>
      <c r="BA165" s="105">
        <f t="shared" si="78"/>
        <v>38.700826800528034</v>
      </c>
      <c r="BB165" s="85">
        <f t="shared" si="79"/>
        <v>4.9214514110941125E-2</v>
      </c>
      <c r="BC165" s="84">
        <f t="shared" si="80"/>
        <v>-131.06239102302482</v>
      </c>
      <c r="BD165" s="85">
        <f t="shared" si="81"/>
        <v>-0.24189662425144218</v>
      </c>
      <c r="BE165" s="105">
        <f t="shared" si="82"/>
        <v>38.49021237702209</v>
      </c>
      <c r="BF165" s="85">
        <f t="shared" si="83"/>
        <v>5.4107605547934909E-2</v>
      </c>
    </row>
    <row r="166" spans="2:58" s="40" customFormat="1" ht="16.5" customHeight="1">
      <c r="B166" s="63" t="s">
        <v>24</v>
      </c>
      <c r="C166" s="64" t="s">
        <v>40</v>
      </c>
      <c r="D166" s="66" t="s">
        <v>70</v>
      </c>
      <c r="E166" s="78" t="s">
        <v>321</v>
      </c>
      <c r="F166" s="79" t="s">
        <v>322</v>
      </c>
      <c r="G166" s="102">
        <f>VLOOKUP($E166,'DTOC Backsheet'!$D$9:$Q$185,'DTOC Performance (Quarterly)'!G$10,0)</f>
        <v>1060</v>
      </c>
      <c r="H166" s="103">
        <f>VLOOKUP($E166,'Population 18+ (2014)'!$D$11:$H$187,H$10,0)</f>
        <v>152818</v>
      </c>
      <c r="I166" s="104">
        <f t="shared" si="56"/>
        <v>693.63556649085842</v>
      </c>
      <c r="J166" s="102">
        <f>VLOOKUP($E166,'DTOC Backsheet'!$D$9:$Q$185,'DTOC Performance (Quarterly)'!J$10,0)</f>
        <v>1159</v>
      </c>
      <c r="K166" s="103">
        <f>VLOOKUP($E166,'Population 18+ (2014)'!$D$11:$H$187,K$10,0)</f>
        <v>152818</v>
      </c>
      <c r="L166" s="104">
        <f t="shared" si="57"/>
        <v>758.41851090840089</v>
      </c>
      <c r="M166" s="102">
        <f>VLOOKUP($E166,'DTOC Backsheet'!$D$9:$Q$185,'DTOC Performance (Quarterly)'!M$10,0)</f>
        <v>1630</v>
      </c>
      <c r="N166" s="103">
        <f>VLOOKUP($E166,'Population 18+ (2014)'!$D$11:$H$187,N$10,0)</f>
        <v>152818</v>
      </c>
      <c r="O166" s="104">
        <f t="shared" si="58"/>
        <v>1066.6282767736784</v>
      </c>
      <c r="P166" s="102">
        <f>VLOOKUP($E166,'DTOC Backsheet'!$D$9:$Q$185,'DTOC Performance (Quarterly)'!P$10,0)</f>
        <v>1254</v>
      </c>
      <c r="Q166" s="103">
        <f>VLOOKUP($E166,'Population 18+ (2014)'!$D$11:$H$187,Q$10,0)</f>
        <v>154532.28200000001</v>
      </c>
      <c r="R166" s="104">
        <f t="shared" si="59"/>
        <v>811.48093056698667</v>
      </c>
      <c r="S166" s="102">
        <f>VLOOKUP($E166,'DTOC Backsheet'!$D$196:$Q$372,'DTOC Performance (Quarterly)'!S$10,0)</f>
        <v>929.99999999999989</v>
      </c>
      <c r="T166" s="103">
        <f>VLOOKUP($E166,'Population 18+ (2014)'!$D$11:$H$187,T$10,0)</f>
        <v>154532.28200000001</v>
      </c>
      <c r="U166" s="104">
        <f t="shared" si="60"/>
        <v>601.81600113819582</v>
      </c>
      <c r="V166" s="102">
        <f>VLOOKUP($E166,'DTOC Backsheet'!$D$196:$Q$372,'DTOC Performance (Quarterly)'!V$10,0)</f>
        <v>930</v>
      </c>
      <c r="W166" s="103">
        <f>VLOOKUP($E166,'Population 18+ (2014)'!$D$11:$H$187,W$10,0)</f>
        <v>154532.28200000001</v>
      </c>
      <c r="X166" s="104">
        <f t="shared" si="61"/>
        <v>601.81600113819582</v>
      </c>
      <c r="Y166" s="102">
        <f>VLOOKUP($E166,'DTOC Backsheet'!$D$196:$Q$372,'DTOC Performance (Quarterly)'!Y$10,0)</f>
        <v>930</v>
      </c>
      <c r="Z166" s="103">
        <f>VLOOKUP($E166,'Population 18+ (2014)'!$D$11:$H$187,Z$10,0)</f>
        <v>154532.28200000001</v>
      </c>
      <c r="AA166" s="104">
        <f t="shared" si="62"/>
        <v>601.81600113819582</v>
      </c>
      <c r="AB166" s="102">
        <f>VLOOKUP($E166,'DTOC Backsheet'!$D$196:$Q$372,'DTOC Performance (Quarterly)'!AB$10,0)</f>
        <v>930</v>
      </c>
      <c r="AC166" s="103">
        <f>VLOOKUP($E166,'Population 18+ (2014)'!$D$11:$H$187,AC$10,0)</f>
        <v>156319.42199999996</v>
      </c>
      <c r="AD166" s="104">
        <f t="shared" si="63"/>
        <v>594.93566960604562</v>
      </c>
      <c r="AE166" s="102">
        <f>VLOOKUP($E166,'DTOC Backsheet'!$D$9:$Q$185,'DTOC Performance (Quarterly)'!AE$10,0)</f>
        <v>1099</v>
      </c>
      <c r="AF166" s="103">
        <f>VLOOKUP($E166,'Population 18+ (2014)'!$D$11:$H$187,AF$10,0)</f>
        <v>154532.28200000001</v>
      </c>
      <c r="AG166" s="104">
        <f t="shared" si="64"/>
        <v>711.17826371062063</v>
      </c>
      <c r="AH166" s="102">
        <f>VLOOKUP($E166,'DTOC Backsheet'!$D$9:$Q$185,'DTOC Performance (Quarterly)'!AH$10,0)</f>
        <v>1110</v>
      </c>
      <c r="AI166" s="103">
        <f>VLOOKUP($E166,'Population 18+ (2014)'!$D$11:$H$187,AI$10,0)</f>
        <v>154532.28200000001</v>
      </c>
      <c r="AJ166" s="104">
        <f t="shared" si="65"/>
        <v>718.29651748752406</v>
      </c>
      <c r="AK166" s="102">
        <f>VLOOKUP($E166,'DTOC Backsheet'!$D$9:$Q$185,'DTOC Performance (Quarterly)'!AK$10,0)</f>
        <v>1020</v>
      </c>
      <c r="AL166" s="103">
        <f>VLOOKUP($E166,'Population 18+ (2014)'!$D$11:$H$187,AL$10,0)</f>
        <v>154532.28200000001</v>
      </c>
      <c r="AM166" s="104">
        <f t="shared" si="66"/>
        <v>660.05625931285988</v>
      </c>
      <c r="AN166" s="102">
        <f>VLOOKUP($E166,'DTOC Backsheet'!$D$9:$Q$185,'DTOC Performance (Quarterly)'!AN$10,0)</f>
        <v>946</v>
      </c>
      <c r="AO166" s="103">
        <f>VLOOKUP($E166,'Population 18+ (2014)'!$D$11:$H$187,AO$10,0)</f>
        <v>156319.42199999996</v>
      </c>
      <c r="AP166" s="104">
        <f t="shared" si="67"/>
        <v>605.17112198636471</v>
      </c>
      <c r="AQ166" s="84">
        <f t="shared" si="68"/>
        <v>-17.542697219762204</v>
      </c>
      <c r="AR166" s="85">
        <f t="shared" si="69"/>
        <v>-2.5290942488015285E-2</v>
      </c>
      <c r="AS166" s="105">
        <f t="shared" si="70"/>
        <v>-109.36226257242481</v>
      </c>
      <c r="AT166" s="85">
        <f t="shared" si="71"/>
        <v>-0.18172043010752684</v>
      </c>
      <c r="AU166" s="84">
        <f t="shared" si="72"/>
        <v>40.121993420876834</v>
      </c>
      <c r="AV166" s="85">
        <f t="shared" si="73"/>
        <v>5.2902181109504363E-2</v>
      </c>
      <c r="AW166" s="105">
        <f t="shared" si="74"/>
        <v>-116.48051634932824</v>
      </c>
      <c r="AX166" s="85">
        <f t="shared" si="75"/>
        <v>-0.19354838709677422</v>
      </c>
      <c r="AY166" s="84">
        <f t="shared" si="76"/>
        <v>406.57201746081853</v>
      </c>
      <c r="AZ166" s="85">
        <f t="shared" si="77"/>
        <v>0.38117498505722314</v>
      </c>
      <c r="BA166" s="105">
        <f t="shared" si="78"/>
        <v>-58.240258174664064</v>
      </c>
      <c r="BB166" s="85">
        <f t="shared" si="79"/>
        <v>-9.6774193548387011E-2</v>
      </c>
      <c r="BC166" s="84">
        <f t="shared" si="80"/>
        <v>206.30980858062196</v>
      </c>
      <c r="BD166" s="85">
        <f t="shared" si="81"/>
        <v>0.25423864050196726</v>
      </c>
      <c r="BE166" s="105">
        <f t="shared" si="82"/>
        <v>-10.235452380319089</v>
      </c>
      <c r="BF166" s="85">
        <f t="shared" si="83"/>
        <v>-1.7204301075268859E-2</v>
      </c>
    </row>
    <row r="167" spans="2:58" s="40" customFormat="1" ht="16.5" customHeight="1">
      <c r="B167" s="63" t="s">
        <v>26</v>
      </c>
      <c r="C167" s="64" t="s">
        <v>44</v>
      </c>
      <c r="D167" s="66" t="s">
        <v>66</v>
      </c>
      <c r="E167" s="78" t="s">
        <v>323</v>
      </c>
      <c r="F167" s="79" t="s">
        <v>324</v>
      </c>
      <c r="G167" s="102">
        <f>VLOOKUP($E167,'DTOC Backsheet'!$D$9:$Q$185,'DTOC Performance (Quarterly)'!G$10,0)</f>
        <v>1316</v>
      </c>
      <c r="H167" s="103">
        <f>VLOOKUP($E167,'Population 18+ (2014)'!$D$11:$H$187,H$10,0)</f>
        <v>167195</v>
      </c>
      <c r="I167" s="104">
        <f t="shared" si="56"/>
        <v>787.10487753820382</v>
      </c>
      <c r="J167" s="102">
        <f>VLOOKUP($E167,'DTOC Backsheet'!$D$9:$Q$185,'DTOC Performance (Quarterly)'!J$10,0)</f>
        <v>1812</v>
      </c>
      <c r="K167" s="103">
        <f>VLOOKUP($E167,'Population 18+ (2014)'!$D$11:$H$187,K$10,0)</f>
        <v>167195</v>
      </c>
      <c r="L167" s="104">
        <f t="shared" si="57"/>
        <v>1083.7644666407489</v>
      </c>
      <c r="M167" s="102">
        <f>VLOOKUP($E167,'DTOC Backsheet'!$D$9:$Q$185,'DTOC Performance (Quarterly)'!M$10,0)</f>
        <v>2403</v>
      </c>
      <c r="N167" s="103">
        <f>VLOOKUP($E167,'Population 18+ (2014)'!$D$11:$H$187,N$10,0)</f>
        <v>167195</v>
      </c>
      <c r="O167" s="104">
        <f t="shared" si="58"/>
        <v>1437.2439367205957</v>
      </c>
      <c r="P167" s="102">
        <f>VLOOKUP($E167,'DTOC Backsheet'!$D$9:$Q$185,'DTOC Performance (Quarterly)'!P$10,0)</f>
        <v>2055</v>
      </c>
      <c r="Q167" s="103">
        <f>VLOOKUP($E167,'Population 18+ (2014)'!$D$11:$H$187,Q$10,0)</f>
        <v>168796.94500000007</v>
      </c>
      <c r="R167" s="104">
        <f t="shared" si="59"/>
        <v>1217.439095239549</v>
      </c>
      <c r="S167" s="102">
        <f>VLOOKUP($E167,'DTOC Backsheet'!$D$196:$Q$372,'DTOC Performance (Quarterly)'!S$10,0)</f>
        <v>1439</v>
      </c>
      <c r="T167" s="103">
        <f>VLOOKUP($E167,'Population 18+ (2014)'!$D$11:$H$187,T$10,0)</f>
        <v>168796.94500000007</v>
      </c>
      <c r="U167" s="104">
        <f t="shared" si="60"/>
        <v>852.50358055947004</v>
      </c>
      <c r="V167" s="102">
        <f>VLOOKUP($E167,'DTOC Backsheet'!$D$196:$Q$372,'DTOC Performance (Quarterly)'!V$10,0)</f>
        <v>1481</v>
      </c>
      <c r="W167" s="103">
        <f>VLOOKUP($E167,'Population 18+ (2014)'!$D$11:$H$187,W$10,0)</f>
        <v>168796.94500000007</v>
      </c>
      <c r="X167" s="104">
        <f t="shared" si="61"/>
        <v>877.38554746947545</v>
      </c>
      <c r="Y167" s="102">
        <f>VLOOKUP($E167,'DTOC Backsheet'!$D$196:$Q$372,'DTOC Performance (Quarterly)'!Y$10,0)</f>
        <v>1554</v>
      </c>
      <c r="Z167" s="103">
        <f>VLOOKUP($E167,'Population 18+ (2014)'!$D$11:$H$187,Z$10,0)</f>
        <v>168796.94500000007</v>
      </c>
      <c r="AA167" s="104">
        <f t="shared" si="62"/>
        <v>920.63277567019918</v>
      </c>
      <c r="AB167" s="102">
        <f>VLOOKUP($E167,'DTOC Backsheet'!$D$196:$Q$372,'DTOC Performance (Quarterly)'!AB$10,0)</f>
        <v>1506.9999999999998</v>
      </c>
      <c r="AC167" s="103">
        <f>VLOOKUP($E167,'Population 18+ (2014)'!$D$11:$H$187,AC$10,0)</f>
        <v>170253.53999999995</v>
      </c>
      <c r="AD167" s="104">
        <f t="shared" si="63"/>
        <v>885.15046441912466</v>
      </c>
      <c r="AE167" s="102">
        <f>VLOOKUP($E167,'DTOC Backsheet'!$D$9:$Q$185,'DTOC Performance (Quarterly)'!AE$10,0)</f>
        <v>1824</v>
      </c>
      <c r="AF167" s="103">
        <f>VLOOKUP($E167,'Population 18+ (2014)'!$D$11:$H$187,AF$10,0)</f>
        <v>168796.94500000007</v>
      </c>
      <c r="AG167" s="104">
        <f t="shared" si="64"/>
        <v>1080.5882772345194</v>
      </c>
      <c r="AH167" s="102">
        <f>VLOOKUP($E167,'DTOC Backsheet'!$D$9:$Q$185,'DTOC Performance (Quarterly)'!AH$10,0)</f>
        <v>2245</v>
      </c>
      <c r="AI167" s="103">
        <f>VLOOKUP($E167,'Population 18+ (2014)'!$D$11:$H$187,AI$10,0)</f>
        <v>168796.94500000007</v>
      </c>
      <c r="AJ167" s="104">
        <f t="shared" si="65"/>
        <v>1330.0003741181447</v>
      </c>
      <c r="AK167" s="102">
        <f>VLOOKUP($E167,'DTOC Backsheet'!$D$9:$Q$185,'DTOC Performance (Quarterly)'!AK$10,0)</f>
        <v>2139</v>
      </c>
      <c r="AL167" s="103">
        <f>VLOOKUP($E167,'Population 18+ (2014)'!$D$11:$H$187,AL$10,0)</f>
        <v>168796.94500000007</v>
      </c>
      <c r="AM167" s="104">
        <f t="shared" si="66"/>
        <v>1267.2030290595599</v>
      </c>
      <c r="AN167" s="102">
        <f>VLOOKUP($E167,'DTOC Backsheet'!$D$9:$Q$185,'DTOC Performance (Quarterly)'!AN$10,0)</f>
        <v>1337</v>
      </c>
      <c r="AO167" s="103">
        <f>VLOOKUP($E167,'Population 18+ (2014)'!$D$11:$H$187,AO$10,0)</f>
        <v>170253.53999999995</v>
      </c>
      <c r="AP167" s="104">
        <f t="shared" si="67"/>
        <v>785.29938349593226</v>
      </c>
      <c r="AQ167" s="84">
        <f t="shared" si="68"/>
        <v>-293.48339969631559</v>
      </c>
      <c r="AR167" s="85">
        <f t="shared" si="69"/>
        <v>-0.37286441498651585</v>
      </c>
      <c r="AS167" s="105">
        <f t="shared" si="70"/>
        <v>-228.08469667504937</v>
      </c>
      <c r="AT167" s="85">
        <f t="shared" si="71"/>
        <v>-0.26754690757470473</v>
      </c>
      <c r="AU167" s="84">
        <f t="shared" si="72"/>
        <v>-246.23590747739581</v>
      </c>
      <c r="AV167" s="85">
        <f t="shared" si="73"/>
        <v>-0.22720426352474168</v>
      </c>
      <c r="AW167" s="105">
        <f t="shared" si="74"/>
        <v>-452.61482664866924</v>
      </c>
      <c r="AX167" s="85">
        <f t="shared" si="75"/>
        <v>-0.51586765698852122</v>
      </c>
      <c r="AY167" s="84">
        <f t="shared" si="76"/>
        <v>170.04090766103582</v>
      </c>
      <c r="AZ167" s="85">
        <f t="shared" si="77"/>
        <v>0.11831040181600867</v>
      </c>
      <c r="BA167" s="105">
        <f t="shared" si="78"/>
        <v>-346.57025338936069</v>
      </c>
      <c r="BB167" s="85">
        <f t="shared" si="79"/>
        <v>-0.37644787644787642</v>
      </c>
      <c r="BC167" s="84">
        <f t="shared" si="80"/>
        <v>432.13971174361677</v>
      </c>
      <c r="BD167" s="85">
        <f t="shared" si="81"/>
        <v>0.35495797155962611</v>
      </c>
      <c r="BE167" s="105">
        <f t="shared" si="82"/>
        <v>99.851080923192399</v>
      </c>
      <c r="BF167" s="85">
        <f t="shared" si="83"/>
        <v>0.11280690112806882</v>
      </c>
    </row>
    <row r="168" spans="2:58" s="40" customFormat="1" ht="16.5" customHeight="1">
      <c r="B168" s="63" t="s">
        <v>20</v>
      </c>
      <c r="C168" s="64" t="s">
        <v>30</v>
      </c>
      <c r="D168" s="66" t="s">
        <v>48</v>
      </c>
      <c r="E168" s="78" t="s">
        <v>325</v>
      </c>
      <c r="F168" s="79" t="s">
        <v>326</v>
      </c>
      <c r="G168" s="102">
        <f>VLOOKUP($E168,'DTOC Backsheet'!$D$9:$Q$185,'DTOC Performance (Quarterly)'!G$10,0)</f>
        <v>472</v>
      </c>
      <c r="H168" s="103">
        <f>VLOOKUP($E168,'Population 18+ (2014)'!$D$11:$H$187,H$10,0)</f>
        <v>172011</v>
      </c>
      <c r="I168" s="104">
        <f t="shared" si="56"/>
        <v>274.40105574643485</v>
      </c>
      <c r="J168" s="102">
        <f>VLOOKUP($E168,'DTOC Backsheet'!$D$9:$Q$185,'DTOC Performance (Quarterly)'!J$10,0)</f>
        <v>577</v>
      </c>
      <c r="K168" s="103">
        <f>VLOOKUP($E168,'Population 18+ (2014)'!$D$11:$H$187,K$10,0)</f>
        <v>172011</v>
      </c>
      <c r="L168" s="104">
        <f t="shared" si="57"/>
        <v>335.44366348663749</v>
      </c>
      <c r="M168" s="102">
        <f>VLOOKUP($E168,'DTOC Backsheet'!$D$9:$Q$185,'DTOC Performance (Quarterly)'!M$10,0)</f>
        <v>867</v>
      </c>
      <c r="N168" s="103">
        <f>VLOOKUP($E168,'Population 18+ (2014)'!$D$11:$H$187,N$10,0)</f>
        <v>172011</v>
      </c>
      <c r="O168" s="104">
        <f t="shared" si="58"/>
        <v>504.03753248338768</v>
      </c>
      <c r="P168" s="102">
        <f>VLOOKUP($E168,'DTOC Backsheet'!$D$9:$Q$185,'DTOC Performance (Quarterly)'!P$10,0)</f>
        <v>2861</v>
      </c>
      <c r="Q168" s="103">
        <f>VLOOKUP($E168,'Population 18+ (2014)'!$D$11:$H$187,Q$10,0)</f>
        <v>172584.45599999998</v>
      </c>
      <c r="R168" s="104">
        <f t="shared" si="59"/>
        <v>1657.739095576487</v>
      </c>
      <c r="S168" s="102">
        <f>VLOOKUP($E168,'DTOC Backsheet'!$D$196:$Q$372,'DTOC Performance (Quarterly)'!S$10,0)</f>
        <v>603</v>
      </c>
      <c r="T168" s="103">
        <f>VLOOKUP($E168,'Population 18+ (2014)'!$D$11:$H$187,T$10,0)</f>
        <v>172584.45599999998</v>
      </c>
      <c r="U168" s="104">
        <f t="shared" si="60"/>
        <v>349.39415401349942</v>
      </c>
      <c r="V168" s="102">
        <f>VLOOKUP($E168,'DTOC Backsheet'!$D$196:$Q$372,'DTOC Performance (Quarterly)'!V$10,0)</f>
        <v>678</v>
      </c>
      <c r="W168" s="103">
        <f>VLOOKUP($E168,'Population 18+ (2014)'!$D$11:$H$187,W$10,0)</f>
        <v>172584.45599999998</v>
      </c>
      <c r="X168" s="104">
        <f t="shared" si="61"/>
        <v>392.8511383435366</v>
      </c>
      <c r="Y168" s="102">
        <f>VLOOKUP($E168,'DTOC Backsheet'!$D$196:$Q$372,'DTOC Performance (Quarterly)'!Y$10,0)</f>
        <v>428</v>
      </c>
      <c r="Z168" s="103">
        <f>VLOOKUP($E168,'Population 18+ (2014)'!$D$11:$H$187,Z$10,0)</f>
        <v>172584.45599999998</v>
      </c>
      <c r="AA168" s="104">
        <f t="shared" si="62"/>
        <v>247.99452391007915</v>
      </c>
      <c r="AB168" s="102">
        <f>VLOOKUP($E168,'DTOC Backsheet'!$D$196:$Q$372,'DTOC Performance (Quarterly)'!AB$10,0)</f>
        <v>312</v>
      </c>
      <c r="AC168" s="103">
        <f>VLOOKUP($E168,'Population 18+ (2014)'!$D$11:$H$187,AC$10,0)</f>
        <v>173135.94800000006</v>
      </c>
      <c r="AD168" s="104">
        <f t="shared" si="63"/>
        <v>180.20521076304723</v>
      </c>
      <c r="AE168" s="102">
        <f>VLOOKUP($E168,'DTOC Backsheet'!$D$9:$Q$185,'DTOC Performance (Quarterly)'!AE$10,0)</f>
        <v>3185</v>
      </c>
      <c r="AF168" s="103">
        <f>VLOOKUP($E168,'Population 18+ (2014)'!$D$11:$H$187,AF$10,0)</f>
        <v>172584.45599999998</v>
      </c>
      <c r="AG168" s="104">
        <f t="shared" si="64"/>
        <v>1845.4732678822479</v>
      </c>
      <c r="AH168" s="102">
        <f>VLOOKUP($E168,'DTOC Backsheet'!$D$9:$Q$185,'DTOC Performance (Quarterly)'!AH$10,0)</f>
        <v>3555</v>
      </c>
      <c r="AI168" s="103">
        <f>VLOOKUP($E168,'Population 18+ (2014)'!$D$11:$H$187,AI$10,0)</f>
        <v>172584.45599999998</v>
      </c>
      <c r="AJ168" s="104">
        <f t="shared" si="65"/>
        <v>2059.8610572437651</v>
      </c>
      <c r="AK168" s="102">
        <f>VLOOKUP($E168,'DTOC Backsheet'!$D$9:$Q$185,'DTOC Performance (Quarterly)'!AK$10,0)</f>
        <v>3163</v>
      </c>
      <c r="AL168" s="103">
        <f>VLOOKUP($E168,'Population 18+ (2014)'!$D$11:$H$187,AL$10,0)</f>
        <v>172584.45599999998</v>
      </c>
      <c r="AM168" s="104">
        <f t="shared" si="66"/>
        <v>1832.7258858121038</v>
      </c>
      <c r="AN168" s="102">
        <f>VLOOKUP($E168,'DTOC Backsheet'!$D$9:$Q$185,'DTOC Performance (Quarterly)'!AN$10,0)</f>
        <v>3194</v>
      </c>
      <c r="AO168" s="103">
        <f>VLOOKUP($E168,'Population 18+ (2014)'!$D$11:$H$187,AO$10,0)</f>
        <v>173135.94800000006</v>
      </c>
      <c r="AP168" s="104">
        <f t="shared" si="67"/>
        <v>1844.7930871063234</v>
      </c>
      <c r="AQ168" s="84">
        <f t="shared" si="68"/>
        <v>-1571.0722121358131</v>
      </c>
      <c r="AR168" s="85">
        <f t="shared" si="69"/>
        <v>-5.7254597941036716</v>
      </c>
      <c r="AS168" s="105">
        <f t="shared" si="70"/>
        <v>-1496.0791138687484</v>
      </c>
      <c r="AT168" s="85">
        <f t="shared" si="71"/>
        <v>-4.281923714759535</v>
      </c>
      <c r="AU168" s="84">
        <f t="shared" si="72"/>
        <v>-1724.4173937571277</v>
      </c>
      <c r="AV168" s="85">
        <f t="shared" si="73"/>
        <v>-5.1407064179819288</v>
      </c>
      <c r="AW168" s="105">
        <f t="shared" si="74"/>
        <v>-1667.0099189002285</v>
      </c>
      <c r="AX168" s="85">
        <f t="shared" si="75"/>
        <v>-4.2433628318584073</v>
      </c>
      <c r="AY168" s="84">
        <f t="shared" si="76"/>
        <v>-1328.6883533287162</v>
      </c>
      <c r="AZ168" s="85">
        <f t="shared" si="77"/>
        <v>-2.6360901077788443</v>
      </c>
      <c r="BA168" s="105">
        <f t="shared" si="78"/>
        <v>-1584.7313619020247</v>
      </c>
      <c r="BB168" s="85">
        <f t="shared" si="79"/>
        <v>-6.3901869158878508</v>
      </c>
      <c r="BC168" s="84">
        <f t="shared" si="80"/>
        <v>-187.05399152983637</v>
      </c>
      <c r="BD168" s="85">
        <f t="shared" si="81"/>
        <v>-0.11283681010417831</v>
      </c>
      <c r="BE168" s="105">
        <f t="shared" si="82"/>
        <v>-1664.5878763432761</v>
      </c>
      <c r="BF168" s="85">
        <f t="shared" si="83"/>
        <v>-9.2371794871794872</v>
      </c>
    </row>
    <row r="169" spans="2:58" s="40" customFormat="1" ht="16.5" customHeight="1">
      <c r="B169" s="63" t="s">
        <v>22</v>
      </c>
      <c r="C169" s="64" t="s">
        <v>36</v>
      </c>
      <c r="D169" s="66" t="s">
        <v>54</v>
      </c>
      <c r="E169" s="78" t="s">
        <v>327</v>
      </c>
      <c r="F169" s="79" t="s">
        <v>328</v>
      </c>
      <c r="G169" s="102">
        <f>VLOOKUP($E169,'DTOC Backsheet'!$D$9:$Q$185,'DTOC Performance (Quarterly)'!G$10,0)</f>
        <v>954</v>
      </c>
      <c r="H169" s="103">
        <f>VLOOKUP($E169,'Population 18+ (2014)'!$D$11:$H$187,H$10,0)</f>
        <v>130430</v>
      </c>
      <c r="I169" s="104">
        <f t="shared" si="56"/>
        <v>731.42681898336275</v>
      </c>
      <c r="J169" s="102">
        <f>VLOOKUP($E169,'DTOC Backsheet'!$D$9:$Q$185,'DTOC Performance (Quarterly)'!J$10,0)</f>
        <v>1714</v>
      </c>
      <c r="K169" s="103">
        <f>VLOOKUP($E169,'Population 18+ (2014)'!$D$11:$H$187,K$10,0)</f>
        <v>130430</v>
      </c>
      <c r="L169" s="104">
        <f t="shared" si="57"/>
        <v>1314.1148508778654</v>
      </c>
      <c r="M169" s="102">
        <f>VLOOKUP($E169,'DTOC Backsheet'!$D$9:$Q$185,'DTOC Performance (Quarterly)'!M$10,0)</f>
        <v>1236</v>
      </c>
      <c r="N169" s="103">
        <f>VLOOKUP($E169,'Population 18+ (2014)'!$D$11:$H$187,N$10,0)</f>
        <v>130430</v>
      </c>
      <c r="O169" s="104">
        <f t="shared" si="58"/>
        <v>947.63474660737552</v>
      </c>
      <c r="P169" s="102">
        <f>VLOOKUP($E169,'DTOC Backsheet'!$D$9:$Q$185,'DTOC Performance (Quarterly)'!P$10,0)</f>
        <v>681</v>
      </c>
      <c r="Q169" s="103">
        <f>VLOOKUP($E169,'Population 18+ (2014)'!$D$11:$H$187,Q$10,0)</f>
        <v>131338.655</v>
      </c>
      <c r="R169" s="104">
        <f t="shared" si="59"/>
        <v>518.50690872386349</v>
      </c>
      <c r="S169" s="102">
        <f>VLOOKUP($E169,'DTOC Backsheet'!$D$196:$Q$372,'DTOC Performance (Quarterly)'!S$10,0)</f>
        <v>647</v>
      </c>
      <c r="T169" s="103">
        <f>VLOOKUP($E169,'Population 18+ (2014)'!$D$11:$H$187,T$10,0)</f>
        <v>131338.655</v>
      </c>
      <c r="U169" s="104">
        <f t="shared" si="60"/>
        <v>492.61963281107148</v>
      </c>
      <c r="V169" s="102">
        <f>VLOOKUP($E169,'DTOC Backsheet'!$D$196:$Q$372,'DTOC Performance (Quarterly)'!V$10,0)</f>
        <v>647</v>
      </c>
      <c r="W169" s="103">
        <f>VLOOKUP($E169,'Population 18+ (2014)'!$D$11:$H$187,W$10,0)</f>
        <v>131338.655</v>
      </c>
      <c r="X169" s="104">
        <f t="shared" si="61"/>
        <v>492.61963281107148</v>
      </c>
      <c r="Y169" s="102">
        <f>VLOOKUP($E169,'DTOC Backsheet'!$D$196:$Q$372,'DTOC Performance (Quarterly)'!Y$10,0)</f>
        <v>650</v>
      </c>
      <c r="Z169" s="103">
        <f>VLOOKUP($E169,'Population 18+ (2014)'!$D$11:$H$187,Z$10,0)</f>
        <v>131338.655</v>
      </c>
      <c r="AA169" s="104">
        <f t="shared" si="62"/>
        <v>494.90380421514135</v>
      </c>
      <c r="AB169" s="102">
        <f>VLOOKUP($E169,'DTOC Backsheet'!$D$196:$Q$372,'DTOC Performance (Quarterly)'!AB$10,0)</f>
        <v>837.00000000000011</v>
      </c>
      <c r="AC169" s="103">
        <f>VLOOKUP($E169,'Population 18+ (2014)'!$D$11:$H$187,AC$10,0)</f>
        <v>132093.43899999998</v>
      </c>
      <c r="AD169" s="104">
        <f t="shared" si="63"/>
        <v>633.64237189706307</v>
      </c>
      <c r="AE169" s="102">
        <f>VLOOKUP($E169,'DTOC Backsheet'!$D$9:$Q$185,'DTOC Performance (Quarterly)'!AE$10,0)</f>
        <v>573</v>
      </c>
      <c r="AF169" s="103">
        <f>VLOOKUP($E169,'Population 18+ (2014)'!$D$11:$H$187,AF$10,0)</f>
        <v>131338.655</v>
      </c>
      <c r="AG169" s="104">
        <f t="shared" si="64"/>
        <v>436.27673817734774</v>
      </c>
      <c r="AH169" s="102">
        <f>VLOOKUP($E169,'DTOC Backsheet'!$D$9:$Q$185,'DTOC Performance (Quarterly)'!AH$10,0)</f>
        <v>828</v>
      </c>
      <c r="AI169" s="103">
        <f>VLOOKUP($E169,'Population 18+ (2014)'!$D$11:$H$187,AI$10,0)</f>
        <v>131338.655</v>
      </c>
      <c r="AJ169" s="104">
        <f t="shared" si="65"/>
        <v>630.43130752328773</v>
      </c>
      <c r="AK169" s="102">
        <f>VLOOKUP($E169,'DTOC Backsheet'!$D$9:$Q$185,'DTOC Performance (Quarterly)'!AK$10,0)</f>
        <v>1160</v>
      </c>
      <c r="AL169" s="103">
        <f>VLOOKUP($E169,'Population 18+ (2014)'!$D$11:$H$187,AL$10,0)</f>
        <v>131338.655</v>
      </c>
      <c r="AM169" s="104">
        <f t="shared" si="66"/>
        <v>883.21294290702167</v>
      </c>
      <c r="AN169" s="102">
        <f>VLOOKUP($E169,'DTOC Backsheet'!$D$9:$Q$185,'DTOC Performance (Quarterly)'!AN$10,0)</f>
        <v>962</v>
      </c>
      <c r="AO169" s="103">
        <f>VLOOKUP($E169,'Population 18+ (2014)'!$D$11:$H$187,AO$10,0)</f>
        <v>132093.43899999998</v>
      </c>
      <c r="AP169" s="104">
        <f t="shared" si="67"/>
        <v>728.27235575265786</v>
      </c>
      <c r="AQ169" s="84">
        <f t="shared" si="68"/>
        <v>295.15008080601501</v>
      </c>
      <c r="AR169" s="85">
        <f t="shared" si="69"/>
        <v>0.40352646791958635</v>
      </c>
      <c r="AS169" s="105">
        <f t="shared" si="70"/>
        <v>56.342894633723745</v>
      </c>
      <c r="AT169" s="85">
        <f t="shared" si="71"/>
        <v>0.11437403400309111</v>
      </c>
      <c r="AU169" s="84">
        <f t="shared" si="72"/>
        <v>683.68354335457764</v>
      </c>
      <c r="AV169" s="85">
        <f t="shared" si="73"/>
        <v>0.52026163687128102</v>
      </c>
      <c r="AW169" s="105">
        <f t="shared" si="74"/>
        <v>-137.81167471221625</v>
      </c>
      <c r="AX169" s="85">
        <f t="shared" si="75"/>
        <v>-0.27975270479134456</v>
      </c>
      <c r="AY169" s="84">
        <f t="shared" si="76"/>
        <v>64.421803700353848</v>
      </c>
      <c r="AZ169" s="85">
        <f t="shared" si="77"/>
        <v>6.7981681688002851E-2</v>
      </c>
      <c r="BA169" s="105">
        <f t="shared" si="78"/>
        <v>-388.30913869188032</v>
      </c>
      <c r="BB169" s="85">
        <f t="shared" si="79"/>
        <v>-0.78461538461538494</v>
      </c>
      <c r="BC169" s="84">
        <f t="shared" si="80"/>
        <v>-209.76544702879437</v>
      </c>
      <c r="BD169" s="85">
        <f t="shared" si="81"/>
        <v>-0.40455670599464905</v>
      </c>
      <c r="BE169" s="105">
        <f t="shared" si="82"/>
        <v>-94.629983855594787</v>
      </c>
      <c r="BF169" s="85">
        <f t="shared" si="83"/>
        <v>-0.14934289127837505</v>
      </c>
    </row>
    <row r="170" spans="2:58" s="40" customFormat="1" ht="16.5" customHeight="1">
      <c r="B170" s="63" t="s">
        <v>22</v>
      </c>
      <c r="C170" s="64" t="s">
        <v>38</v>
      </c>
      <c r="D170" s="66" t="s">
        <v>60</v>
      </c>
      <c r="E170" s="78" t="s">
        <v>329</v>
      </c>
      <c r="F170" s="79" t="s">
        <v>330</v>
      </c>
      <c r="G170" s="102">
        <f>VLOOKUP($E170,'DTOC Backsheet'!$D$9:$Q$185,'DTOC Performance (Quarterly)'!G$10,0)</f>
        <v>718</v>
      </c>
      <c r="H170" s="103">
        <f>VLOOKUP($E170,'Population 18+ (2014)'!$D$11:$H$187,H$10,0)</f>
        <v>123177</v>
      </c>
      <c r="I170" s="104">
        <f t="shared" si="56"/>
        <v>582.9010286011187</v>
      </c>
      <c r="J170" s="102">
        <f>VLOOKUP($E170,'DTOC Backsheet'!$D$9:$Q$185,'DTOC Performance (Quarterly)'!J$10,0)</f>
        <v>711</v>
      </c>
      <c r="K170" s="103">
        <f>VLOOKUP($E170,'Population 18+ (2014)'!$D$11:$H$187,K$10,0)</f>
        <v>123177</v>
      </c>
      <c r="L170" s="104">
        <f t="shared" si="57"/>
        <v>577.21814949219413</v>
      </c>
      <c r="M170" s="102">
        <f>VLOOKUP($E170,'DTOC Backsheet'!$D$9:$Q$185,'DTOC Performance (Quarterly)'!M$10,0)</f>
        <v>981</v>
      </c>
      <c r="N170" s="103">
        <f>VLOOKUP($E170,'Population 18+ (2014)'!$D$11:$H$187,N$10,0)</f>
        <v>123177</v>
      </c>
      <c r="O170" s="104">
        <f t="shared" si="58"/>
        <v>796.41491512214122</v>
      </c>
      <c r="P170" s="102">
        <f>VLOOKUP($E170,'DTOC Backsheet'!$D$9:$Q$185,'DTOC Performance (Quarterly)'!P$10,0)</f>
        <v>651</v>
      </c>
      <c r="Q170" s="103">
        <f>VLOOKUP($E170,'Population 18+ (2014)'!$D$11:$H$187,Q$10,0)</f>
        <v>124567.96099999998</v>
      </c>
      <c r="R170" s="104">
        <f t="shared" si="59"/>
        <v>522.60629039276</v>
      </c>
      <c r="S170" s="102">
        <f>VLOOKUP($E170,'DTOC Backsheet'!$D$196:$Q$372,'DTOC Performance (Quarterly)'!S$10,0)</f>
        <v>709.67955136123351</v>
      </c>
      <c r="T170" s="103">
        <f>VLOOKUP($E170,'Population 18+ (2014)'!$D$11:$H$187,T$10,0)</f>
        <v>124567.96099999998</v>
      </c>
      <c r="U170" s="104">
        <f t="shared" si="60"/>
        <v>569.71274608985027</v>
      </c>
      <c r="V170" s="102">
        <f>VLOOKUP($E170,'DTOC Backsheet'!$D$196:$Q$372,'DTOC Performance (Quarterly)'!V$10,0)</f>
        <v>749.56067888729683</v>
      </c>
      <c r="W170" s="103">
        <f>VLOOKUP($E170,'Population 18+ (2014)'!$D$11:$H$187,W$10,0)</f>
        <v>124567.96099999998</v>
      </c>
      <c r="X170" s="104">
        <f t="shared" si="61"/>
        <v>601.72830386723354</v>
      </c>
      <c r="Y170" s="102">
        <f>VLOOKUP($E170,'DTOC Backsheet'!$D$196:$Q$372,'DTOC Performance (Quarterly)'!Y$10,0)</f>
        <v>908.06259597806218</v>
      </c>
      <c r="Z170" s="103">
        <f>VLOOKUP($E170,'Population 18+ (2014)'!$D$11:$H$187,Z$10,0)</f>
        <v>124567.96099999998</v>
      </c>
      <c r="AA170" s="104">
        <f t="shared" si="62"/>
        <v>728.9696232388859</v>
      </c>
      <c r="AB170" s="102">
        <f>VLOOKUP($E170,'DTOC Backsheet'!$D$196:$Q$372,'DTOC Performance (Quarterly)'!AB$10,0)</f>
        <v>733.53620031705577</v>
      </c>
      <c r="AC170" s="103">
        <f>VLOOKUP($E170,'Population 18+ (2014)'!$D$11:$H$187,AC$10,0)</f>
        <v>125854.51500000003</v>
      </c>
      <c r="AD170" s="104">
        <f t="shared" si="63"/>
        <v>582.84456486686679</v>
      </c>
      <c r="AE170" s="102">
        <f>VLOOKUP($E170,'DTOC Backsheet'!$D$9:$Q$185,'DTOC Performance (Quarterly)'!AE$10,0)</f>
        <v>379</v>
      </c>
      <c r="AF170" s="103">
        <f>VLOOKUP($E170,'Population 18+ (2014)'!$D$11:$H$187,AF$10,0)</f>
        <v>124567.96099999998</v>
      </c>
      <c r="AG170" s="104">
        <f t="shared" si="64"/>
        <v>304.25158841606151</v>
      </c>
      <c r="AH170" s="102">
        <f>VLOOKUP($E170,'DTOC Backsheet'!$D$9:$Q$185,'DTOC Performance (Quarterly)'!AH$10,0)</f>
        <v>389</v>
      </c>
      <c r="AI170" s="103">
        <f>VLOOKUP($E170,'Population 18+ (2014)'!$D$11:$H$187,AI$10,0)</f>
        <v>124567.96099999998</v>
      </c>
      <c r="AJ170" s="104">
        <f t="shared" si="65"/>
        <v>312.2793348122637</v>
      </c>
      <c r="AK170" s="102">
        <f>VLOOKUP($E170,'DTOC Backsheet'!$D$9:$Q$185,'DTOC Performance (Quarterly)'!AK$10,0)</f>
        <v>638</v>
      </c>
      <c r="AL170" s="103">
        <f>VLOOKUP($E170,'Population 18+ (2014)'!$D$11:$H$187,AL$10,0)</f>
        <v>124567.96099999998</v>
      </c>
      <c r="AM170" s="104">
        <f t="shared" si="66"/>
        <v>512.17022007769731</v>
      </c>
      <c r="AN170" s="102">
        <f>VLOOKUP($E170,'DTOC Backsheet'!$D$9:$Q$185,'DTOC Performance (Quarterly)'!AN$10,0)</f>
        <v>438</v>
      </c>
      <c r="AO170" s="103">
        <f>VLOOKUP($E170,'Population 18+ (2014)'!$D$11:$H$187,AO$10,0)</f>
        <v>125854.51500000003</v>
      </c>
      <c r="AP170" s="104">
        <f t="shared" si="67"/>
        <v>348.02088745087923</v>
      </c>
      <c r="AQ170" s="84">
        <f t="shared" si="68"/>
        <v>278.64944018505719</v>
      </c>
      <c r="AR170" s="85">
        <f t="shared" si="69"/>
        <v>0.47803902637430068</v>
      </c>
      <c r="AS170" s="105">
        <f t="shared" si="70"/>
        <v>265.46115767378876</v>
      </c>
      <c r="AT170" s="85">
        <f t="shared" si="71"/>
        <v>0.4659561498241826</v>
      </c>
      <c r="AU170" s="84">
        <f t="shared" si="72"/>
        <v>264.93881467993043</v>
      </c>
      <c r="AV170" s="85">
        <f t="shared" si="73"/>
        <v>0.45899252286680442</v>
      </c>
      <c r="AW170" s="105">
        <f t="shared" si="74"/>
        <v>289.44896905496984</v>
      </c>
      <c r="AX170" s="85">
        <f t="shared" si="75"/>
        <v>0.48102934030976613</v>
      </c>
      <c r="AY170" s="84">
        <f t="shared" si="76"/>
        <v>284.24469504444392</v>
      </c>
      <c r="AZ170" s="85">
        <f t="shared" si="77"/>
        <v>0.35690528849632491</v>
      </c>
      <c r="BA170" s="105">
        <f t="shared" si="78"/>
        <v>216.79940316118859</v>
      </c>
      <c r="BB170" s="85">
        <f t="shared" si="79"/>
        <v>0.29740526388181565</v>
      </c>
      <c r="BC170" s="84">
        <f t="shared" si="80"/>
        <v>174.58540294188077</v>
      </c>
      <c r="BD170" s="85">
        <f t="shared" si="81"/>
        <v>0.33406678440604437</v>
      </c>
      <c r="BE170" s="105">
        <f t="shared" si="82"/>
        <v>234.82367741598756</v>
      </c>
      <c r="BF170" s="85">
        <f t="shared" si="83"/>
        <v>0.40289245464547813</v>
      </c>
    </row>
    <row r="171" spans="2:58" s="40" customFormat="1" ht="16.5" customHeight="1">
      <c r="B171" s="63" t="s">
        <v>26</v>
      </c>
      <c r="C171" s="64" t="s">
        <v>44</v>
      </c>
      <c r="D171" s="66" t="s">
        <v>62</v>
      </c>
      <c r="E171" s="78" t="s">
        <v>331</v>
      </c>
      <c r="F171" s="79" t="s">
        <v>332</v>
      </c>
      <c r="G171" s="102">
        <f>VLOOKUP($E171,'DTOC Backsheet'!$D$9:$Q$185,'DTOC Performance (Quarterly)'!G$10,0)</f>
        <v>558</v>
      </c>
      <c r="H171" s="103">
        <f>VLOOKUP($E171,'Population 18+ (2014)'!$D$11:$H$187,H$10,0)</f>
        <v>107913</v>
      </c>
      <c r="I171" s="104">
        <f t="shared" si="56"/>
        <v>517.08320591587665</v>
      </c>
      <c r="J171" s="102">
        <f>VLOOKUP($E171,'DTOC Backsheet'!$D$9:$Q$185,'DTOC Performance (Quarterly)'!J$10,0)</f>
        <v>653</v>
      </c>
      <c r="K171" s="103">
        <f>VLOOKUP($E171,'Population 18+ (2014)'!$D$11:$H$187,K$10,0)</f>
        <v>107913</v>
      </c>
      <c r="L171" s="104">
        <f t="shared" si="57"/>
        <v>605.1170850592606</v>
      </c>
      <c r="M171" s="102">
        <f>VLOOKUP($E171,'DTOC Backsheet'!$D$9:$Q$185,'DTOC Performance (Quarterly)'!M$10,0)</f>
        <v>584</v>
      </c>
      <c r="N171" s="103">
        <f>VLOOKUP($E171,'Population 18+ (2014)'!$D$11:$H$187,N$10,0)</f>
        <v>107913</v>
      </c>
      <c r="O171" s="104">
        <f t="shared" si="58"/>
        <v>541.17668862880282</v>
      </c>
      <c r="P171" s="102">
        <f>VLOOKUP($E171,'DTOC Backsheet'!$D$9:$Q$185,'DTOC Performance (Quarterly)'!P$10,0)</f>
        <v>645</v>
      </c>
      <c r="Q171" s="103">
        <f>VLOOKUP($E171,'Population 18+ (2014)'!$D$11:$H$187,Q$10,0)</f>
        <v>108311.02999999998</v>
      </c>
      <c r="R171" s="104">
        <f t="shared" si="59"/>
        <v>595.50721657803467</v>
      </c>
      <c r="S171" s="102">
        <f>VLOOKUP($E171,'DTOC Backsheet'!$D$196:$Q$372,'DTOC Performance (Quarterly)'!S$10,0)</f>
        <v>255</v>
      </c>
      <c r="T171" s="103">
        <f>VLOOKUP($E171,'Population 18+ (2014)'!$D$11:$H$187,T$10,0)</f>
        <v>108311.02999999998</v>
      </c>
      <c r="U171" s="104">
        <f t="shared" si="60"/>
        <v>235.43308562387418</v>
      </c>
      <c r="V171" s="102">
        <f>VLOOKUP($E171,'DTOC Backsheet'!$D$196:$Q$372,'DTOC Performance (Quarterly)'!V$10,0)</f>
        <v>385</v>
      </c>
      <c r="W171" s="103">
        <f>VLOOKUP($E171,'Population 18+ (2014)'!$D$11:$H$187,W$10,0)</f>
        <v>108311.02999999998</v>
      </c>
      <c r="X171" s="104">
        <f t="shared" si="61"/>
        <v>355.45779594192766</v>
      </c>
      <c r="Y171" s="102">
        <f>VLOOKUP($E171,'DTOC Backsheet'!$D$196:$Q$372,'DTOC Performance (Quarterly)'!Y$10,0)</f>
        <v>258</v>
      </c>
      <c r="Z171" s="103">
        <f>VLOOKUP($E171,'Population 18+ (2014)'!$D$11:$H$187,Z$10,0)</f>
        <v>108311.02999999998</v>
      </c>
      <c r="AA171" s="104">
        <f t="shared" si="62"/>
        <v>238.20288663121389</v>
      </c>
      <c r="AB171" s="102">
        <f>VLOOKUP($E171,'DTOC Backsheet'!$D$196:$Q$372,'DTOC Performance (Quarterly)'!AB$10,0)</f>
        <v>376</v>
      </c>
      <c r="AC171" s="103">
        <f>VLOOKUP($E171,'Population 18+ (2014)'!$D$11:$H$187,AC$10,0)</f>
        <v>108809.55900000001</v>
      </c>
      <c r="AD171" s="104">
        <f t="shared" si="63"/>
        <v>345.55787511279226</v>
      </c>
      <c r="AE171" s="102">
        <f>VLOOKUP($E171,'DTOC Backsheet'!$D$9:$Q$185,'DTOC Performance (Quarterly)'!AE$10,0)</f>
        <v>565</v>
      </c>
      <c r="AF171" s="103">
        <f>VLOOKUP($E171,'Population 18+ (2014)'!$D$11:$H$187,AF$10,0)</f>
        <v>108311.02999999998</v>
      </c>
      <c r="AG171" s="104">
        <f t="shared" si="64"/>
        <v>521.64585638230938</v>
      </c>
      <c r="AH171" s="102">
        <f>VLOOKUP($E171,'DTOC Backsheet'!$D$9:$Q$185,'DTOC Performance (Quarterly)'!AH$10,0)</f>
        <v>497</v>
      </c>
      <c r="AI171" s="103">
        <f>VLOOKUP($E171,'Population 18+ (2014)'!$D$11:$H$187,AI$10,0)</f>
        <v>108311.02999999998</v>
      </c>
      <c r="AJ171" s="104">
        <f t="shared" si="65"/>
        <v>458.86370021594303</v>
      </c>
      <c r="AK171" s="102">
        <f>VLOOKUP($E171,'DTOC Backsheet'!$D$9:$Q$185,'DTOC Performance (Quarterly)'!AK$10,0)</f>
        <v>767</v>
      </c>
      <c r="AL171" s="103">
        <f>VLOOKUP($E171,'Population 18+ (2014)'!$D$11:$H$187,AL$10,0)</f>
        <v>108311.02999999998</v>
      </c>
      <c r="AM171" s="104">
        <f t="shared" si="66"/>
        <v>708.14579087651566</v>
      </c>
      <c r="AN171" s="102">
        <f>VLOOKUP($E171,'DTOC Backsheet'!$D$9:$Q$185,'DTOC Performance (Quarterly)'!AN$10,0)</f>
        <v>584</v>
      </c>
      <c r="AO171" s="103">
        <f>VLOOKUP($E171,'Population 18+ (2014)'!$D$11:$H$187,AO$10,0)</f>
        <v>108809.55900000001</v>
      </c>
      <c r="AP171" s="104">
        <f t="shared" si="67"/>
        <v>536.71755070710287</v>
      </c>
      <c r="AQ171" s="84">
        <f t="shared" si="68"/>
        <v>-4.5626504664327285</v>
      </c>
      <c r="AR171" s="85">
        <f t="shared" si="69"/>
        <v>-8.8238225767769719E-3</v>
      </c>
      <c r="AS171" s="105">
        <f t="shared" si="70"/>
        <v>-286.21277075843523</v>
      </c>
      <c r="AT171" s="85">
        <f t="shared" si="71"/>
        <v>-1.2156862745098038</v>
      </c>
      <c r="AU171" s="84">
        <f t="shared" si="72"/>
        <v>146.25338484331758</v>
      </c>
      <c r="AV171" s="85">
        <f t="shared" si="73"/>
        <v>0.24169435709949361</v>
      </c>
      <c r="AW171" s="105">
        <f t="shared" si="74"/>
        <v>-103.40590427401537</v>
      </c>
      <c r="AX171" s="85">
        <f t="shared" si="75"/>
        <v>-0.29090909090909106</v>
      </c>
      <c r="AY171" s="84">
        <f t="shared" si="76"/>
        <v>-166.96910224771284</v>
      </c>
      <c r="AZ171" s="85">
        <f t="shared" si="77"/>
        <v>-0.30852973854207938</v>
      </c>
      <c r="BA171" s="105">
        <f t="shared" si="78"/>
        <v>-469.94290424530175</v>
      </c>
      <c r="BB171" s="85">
        <f t="shared" si="79"/>
        <v>-1.9728682170542633</v>
      </c>
      <c r="BC171" s="84">
        <f t="shared" si="80"/>
        <v>58.789665870931799</v>
      </c>
      <c r="BD171" s="85">
        <f t="shared" si="81"/>
        <v>9.8722004090487897E-2</v>
      </c>
      <c r="BE171" s="105">
        <f t="shared" si="82"/>
        <v>-191.15967559431061</v>
      </c>
      <c r="BF171" s="85">
        <f t="shared" si="83"/>
        <v>-0.55319148936170215</v>
      </c>
    </row>
    <row r="172" spans="2:58" s="40" customFormat="1" ht="16.5" customHeight="1">
      <c r="B172" s="63" t="s">
        <v>24</v>
      </c>
      <c r="C172" s="64" t="s">
        <v>40</v>
      </c>
      <c r="D172" s="66" t="s">
        <v>70</v>
      </c>
      <c r="E172" s="78" t="s">
        <v>333</v>
      </c>
      <c r="F172" s="79" t="s">
        <v>334</v>
      </c>
      <c r="G172" s="102">
        <f>VLOOKUP($E172,'DTOC Backsheet'!$D$9:$Q$185,'DTOC Performance (Quarterly)'!G$10,0)</f>
        <v>1019</v>
      </c>
      <c r="H172" s="103">
        <f>VLOOKUP($E172,'Population 18+ (2014)'!$D$11:$H$187,H$10,0)</f>
        <v>221189</v>
      </c>
      <c r="I172" s="104">
        <f t="shared" si="56"/>
        <v>460.6919873953949</v>
      </c>
      <c r="J172" s="102">
        <f>VLOOKUP($E172,'DTOC Backsheet'!$D$9:$Q$185,'DTOC Performance (Quarterly)'!J$10,0)</f>
        <v>1119</v>
      </c>
      <c r="K172" s="103">
        <f>VLOOKUP($E172,'Population 18+ (2014)'!$D$11:$H$187,K$10,0)</f>
        <v>221189</v>
      </c>
      <c r="L172" s="104">
        <f t="shared" si="57"/>
        <v>505.90219224283305</v>
      </c>
      <c r="M172" s="102">
        <f>VLOOKUP($E172,'DTOC Backsheet'!$D$9:$Q$185,'DTOC Performance (Quarterly)'!M$10,0)</f>
        <v>1216</v>
      </c>
      <c r="N172" s="103">
        <f>VLOOKUP($E172,'Population 18+ (2014)'!$D$11:$H$187,N$10,0)</f>
        <v>221189</v>
      </c>
      <c r="O172" s="104">
        <f t="shared" si="58"/>
        <v>549.75609094484798</v>
      </c>
      <c r="P172" s="102">
        <f>VLOOKUP($E172,'DTOC Backsheet'!$D$9:$Q$185,'DTOC Performance (Quarterly)'!P$10,0)</f>
        <v>1311</v>
      </c>
      <c r="Q172" s="103">
        <f>VLOOKUP($E172,'Population 18+ (2014)'!$D$11:$H$187,Q$10,0)</f>
        <v>230030.946</v>
      </c>
      <c r="R172" s="104">
        <f t="shared" si="59"/>
        <v>569.92331805651929</v>
      </c>
      <c r="S172" s="102">
        <f>VLOOKUP($E172,'DTOC Backsheet'!$D$196:$Q$372,'DTOC Performance (Quarterly)'!S$10,0)</f>
        <v>1281</v>
      </c>
      <c r="T172" s="103">
        <f>VLOOKUP($E172,'Population 18+ (2014)'!$D$11:$H$187,T$10,0)</f>
        <v>230030.946</v>
      </c>
      <c r="U172" s="104">
        <f t="shared" si="60"/>
        <v>556.8815945311984</v>
      </c>
      <c r="V172" s="102">
        <f>VLOOKUP($E172,'DTOC Backsheet'!$D$196:$Q$372,'DTOC Performance (Quarterly)'!V$10,0)</f>
        <v>1276</v>
      </c>
      <c r="W172" s="103">
        <f>VLOOKUP($E172,'Population 18+ (2014)'!$D$11:$H$187,W$10,0)</f>
        <v>230030.946</v>
      </c>
      <c r="X172" s="104">
        <f t="shared" si="61"/>
        <v>554.7079739436449</v>
      </c>
      <c r="Y172" s="102">
        <f>VLOOKUP($E172,'DTOC Backsheet'!$D$196:$Q$372,'DTOC Performance (Quarterly)'!Y$10,0)</f>
        <v>1270.9201551240112</v>
      </c>
      <c r="Z172" s="103">
        <f>VLOOKUP($E172,'Population 18+ (2014)'!$D$11:$H$187,Z$10,0)</f>
        <v>230030.946</v>
      </c>
      <c r="AA172" s="104">
        <f t="shared" si="62"/>
        <v>552.49964286283944</v>
      </c>
      <c r="AB172" s="102">
        <f>VLOOKUP($E172,'DTOC Backsheet'!$D$196:$Q$372,'DTOC Performance (Quarterly)'!AB$10,0)</f>
        <v>1949.8493459661561</v>
      </c>
      <c r="AC172" s="103">
        <f>VLOOKUP($E172,'Population 18+ (2014)'!$D$11:$H$187,AC$10,0)</f>
        <v>236951.63899999994</v>
      </c>
      <c r="AD172" s="104">
        <f t="shared" si="63"/>
        <v>822.8891575492147</v>
      </c>
      <c r="AE172" s="102">
        <f>VLOOKUP($E172,'DTOC Backsheet'!$D$9:$Q$185,'DTOC Performance (Quarterly)'!AE$10,0)</f>
        <v>1701</v>
      </c>
      <c r="AF172" s="103">
        <f>VLOOKUP($E172,'Population 18+ (2014)'!$D$11:$H$187,AF$10,0)</f>
        <v>230030.946</v>
      </c>
      <c r="AG172" s="104">
        <f t="shared" si="64"/>
        <v>739.46572388568973</v>
      </c>
      <c r="AH172" s="102">
        <f>VLOOKUP($E172,'DTOC Backsheet'!$D$9:$Q$185,'DTOC Performance (Quarterly)'!AH$10,0)</f>
        <v>1784</v>
      </c>
      <c r="AI172" s="103">
        <f>VLOOKUP($E172,'Population 18+ (2014)'!$D$11:$H$187,AI$10,0)</f>
        <v>230030.946</v>
      </c>
      <c r="AJ172" s="104">
        <f t="shared" si="65"/>
        <v>775.54782563907725</v>
      </c>
      <c r="AK172" s="102">
        <f>VLOOKUP($E172,'DTOC Backsheet'!$D$9:$Q$185,'DTOC Performance (Quarterly)'!AK$10,0)</f>
        <v>1564</v>
      </c>
      <c r="AL172" s="103">
        <f>VLOOKUP($E172,'Population 18+ (2014)'!$D$11:$H$187,AL$10,0)</f>
        <v>230030.946</v>
      </c>
      <c r="AM172" s="104">
        <f t="shared" si="66"/>
        <v>679.9085197867247</v>
      </c>
      <c r="AN172" s="102">
        <f>VLOOKUP($E172,'DTOC Backsheet'!$D$9:$Q$185,'DTOC Performance (Quarterly)'!AN$10,0)</f>
        <v>1392</v>
      </c>
      <c r="AO172" s="103">
        <f>VLOOKUP($E172,'Population 18+ (2014)'!$D$11:$H$187,AO$10,0)</f>
        <v>236951.63899999994</v>
      </c>
      <c r="AP172" s="104">
        <f t="shared" si="67"/>
        <v>587.46164655143002</v>
      </c>
      <c r="AQ172" s="84">
        <f t="shared" si="68"/>
        <v>-278.77373649029482</v>
      </c>
      <c r="AR172" s="85">
        <f t="shared" si="69"/>
        <v>-0.60511956820953694</v>
      </c>
      <c r="AS172" s="105">
        <f t="shared" si="70"/>
        <v>-182.58412935449132</v>
      </c>
      <c r="AT172" s="85">
        <f t="shared" si="71"/>
        <v>-0.32786885245901648</v>
      </c>
      <c r="AU172" s="84">
        <f t="shared" si="72"/>
        <v>-269.64563339624419</v>
      </c>
      <c r="AV172" s="85">
        <f t="shared" si="73"/>
        <v>-0.53299953534657607</v>
      </c>
      <c r="AW172" s="105">
        <f t="shared" si="74"/>
        <v>-220.83985169543234</v>
      </c>
      <c r="AX172" s="85">
        <f t="shared" si="75"/>
        <v>-0.39811912225705337</v>
      </c>
      <c r="AY172" s="84">
        <f t="shared" si="76"/>
        <v>-130.15242884187671</v>
      </c>
      <c r="AZ172" s="85">
        <f t="shared" si="77"/>
        <v>-0.23674576959791013</v>
      </c>
      <c r="BA172" s="105">
        <f t="shared" si="78"/>
        <v>-127.40887692388526</v>
      </c>
      <c r="BB172" s="85">
        <f t="shared" si="79"/>
        <v>-0.23060445118788084</v>
      </c>
      <c r="BC172" s="84">
        <f t="shared" si="80"/>
        <v>-17.538328494910729</v>
      </c>
      <c r="BD172" s="85">
        <f t="shared" si="81"/>
        <v>-3.07731372611981E-2</v>
      </c>
      <c r="BE172" s="105">
        <f t="shared" si="82"/>
        <v>235.42751099778468</v>
      </c>
      <c r="BF172" s="85">
        <f t="shared" si="83"/>
        <v>0.28609869122464943</v>
      </c>
    </row>
    <row r="173" spans="2:58" s="40" customFormat="1" ht="16.5" customHeight="1">
      <c r="B173" s="63" t="s">
        <v>20</v>
      </c>
      <c r="C173" s="64" t="s">
        <v>30</v>
      </c>
      <c r="D173" s="66" t="s">
        <v>48</v>
      </c>
      <c r="E173" s="78" t="s">
        <v>335</v>
      </c>
      <c r="F173" s="79" t="s">
        <v>336</v>
      </c>
      <c r="G173" s="102">
        <f>VLOOKUP($E173,'DTOC Backsheet'!$D$9:$Q$185,'DTOC Performance (Quarterly)'!G$10,0)</f>
        <v>2388</v>
      </c>
      <c r="H173" s="103">
        <f>VLOOKUP($E173,'Population 18+ (2014)'!$D$11:$H$187,H$10,0)</f>
        <v>178771</v>
      </c>
      <c r="I173" s="104">
        <f t="shared" si="56"/>
        <v>1335.7871243098714</v>
      </c>
      <c r="J173" s="102">
        <f>VLOOKUP($E173,'DTOC Backsheet'!$D$9:$Q$185,'DTOC Performance (Quarterly)'!J$10,0)</f>
        <v>2808</v>
      </c>
      <c r="K173" s="103">
        <f>VLOOKUP($E173,'Population 18+ (2014)'!$D$11:$H$187,K$10,0)</f>
        <v>178771</v>
      </c>
      <c r="L173" s="104">
        <f t="shared" si="57"/>
        <v>1570.724558233718</v>
      </c>
      <c r="M173" s="102">
        <f>VLOOKUP($E173,'DTOC Backsheet'!$D$9:$Q$185,'DTOC Performance (Quarterly)'!M$10,0)</f>
        <v>3174</v>
      </c>
      <c r="N173" s="103">
        <f>VLOOKUP($E173,'Population 18+ (2014)'!$D$11:$H$187,N$10,0)</f>
        <v>178771</v>
      </c>
      <c r="O173" s="104">
        <f t="shared" si="58"/>
        <v>1775.45575065307</v>
      </c>
      <c r="P173" s="102">
        <f>VLOOKUP($E173,'DTOC Backsheet'!$D$9:$Q$185,'DTOC Performance (Quarterly)'!P$10,0)</f>
        <v>3428</v>
      </c>
      <c r="Q173" s="103">
        <f>VLOOKUP($E173,'Population 18+ (2014)'!$D$11:$H$187,Q$10,0)</f>
        <v>180054.18600000007</v>
      </c>
      <c r="R173" s="104">
        <f t="shared" si="59"/>
        <v>1903.871315716036</v>
      </c>
      <c r="S173" s="102">
        <f>VLOOKUP($E173,'DTOC Backsheet'!$D$196:$Q$372,'DTOC Performance (Quarterly)'!S$10,0)</f>
        <v>1194</v>
      </c>
      <c r="T173" s="103">
        <f>VLOOKUP($E173,'Population 18+ (2014)'!$D$11:$H$187,T$10,0)</f>
        <v>180054.18600000007</v>
      </c>
      <c r="U173" s="104">
        <f t="shared" si="60"/>
        <v>663.13370798277333</v>
      </c>
      <c r="V173" s="102">
        <f>VLOOKUP($E173,'DTOC Backsheet'!$D$196:$Q$372,'DTOC Performance (Quarterly)'!V$10,0)</f>
        <v>1194</v>
      </c>
      <c r="W173" s="103">
        <f>VLOOKUP($E173,'Population 18+ (2014)'!$D$11:$H$187,W$10,0)</f>
        <v>180054.18600000007</v>
      </c>
      <c r="X173" s="104">
        <f t="shared" si="61"/>
        <v>663.13370798277333</v>
      </c>
      <c r="Y173" s="102">
        <f>VLOOKUP($E173,'DTOC Backsheet'!$D$196:$Q$372,'DTOC Performance (Quarterly)'!Y$10,0)</f>
        <v>1194</v>
      </c>
      <c r="Z173" s="103">
        <f>VLOOKUP($E173,'Population 18+ (2014)'!$D$11:$H$187,Z$10,0)</f>
        <v>180054.18600000007</v>
      </c>
      <c r="AA173" s="104">
        <f t="shared" si="62"/>
        <v>663.13370798277333</v>
      </c>
      <c r="AB173" s="102">
        <f>VLOOKUP($E173,'DTOC Backsheet'!$D$196:$Q$372,'DTOC Performance (Quarterly)'!AB$10,0)</f>
        <v>1194</v>
      </c>
      <c r="AC173" s="103">
        <f>VLOOKUP($E173,'Population 18+ (2014)'!$D$11:$H$187,AC$10,0)</f>
        <v>181392.88400000002</v>
      </c>
      <c r="AD173" s="104">
        <f t="shared" si="63"/>
        <v>658.23971352702006</v>
      </c>
      <c r="AE173" s="102">
        <f>VLOOKUP($E173,'DTOC Backsheet'!$D$9:$Q$185,'DTOC Performance (Quarterly)'!AE$10,0)</f>
        <v>4055</v>
      </c>
      <c r="AF173" s="103">
        <f>VLOOKUP($E173,'Population 18+ (2014)'!$D$11:$H$187,AF$10,0)</f>
        <v>180054.18600000007</v>
      </c>
      <c r="AG173" s="104">
        <f t="shared" si="64"/>
        <v>2252.0998206617637</v>
      </c>
      <c r="AH173" s="102">
        <f>VLOOKUP($E173,'DTOC Backsheet'!$D$9:$Q$185,'DTOC Performance (Quarterly)'!AH$10,0)</f>
        <v>2431</v>
      </c>
      <c r="AI173" s="103">
        <f>VLOOKUP($E173,'Population 18+ (2014)'!$D$11:$H$187,AI$10,0)</f>
        <v>180054.18600000007</v>
      </c>
      <c r="AJ173" s="104">
        <f t="shared" si="65"/>
        <v>1350.1491156667689</v>
      </c>
      <c r="AK173" s="102">
        <f>VLOOKUP($E173,'DTOC Backsheet'!$D$9:$Q$185,'DTOC Performance (Quarterly)'!AK$10,0)</f>
        <v>3763</v>
      </c>
      <c r="AL173" s="103">
        <f>VLOOKUP($E173,'Population 18+ (2014)'!$D$11:$H$187,AL$10,0)</f>
        <v>180054.18600000007</v>
      </c>
      <c r="AM173" s="104">
        <f t="shared" si="66"/>
        <v>2089.9264180395107</v>
      </c>
      <c r="AN173" s="102">
        <f>VLOOKUP($E173,'DTOC Backsheet'!$D$9:$Q$185,'DTOC Performance (Quarterly)'!AN$10,0)</f>
        <v>5389</v>
      </c>
      <c r="AO173" s="103">
        <f>VLOOKUP($E173,'Population 18+ (2014)'!$D$11:$H$187,AO$10,0)</f>
        <v>181392.88400000002</v>
      </c>
      <c r="AP173" s="104">
        <f t="shared" si="67"/>
        <v>2970.8993435486695</v>
      </c>
      <c r="AQ173" s="84">
        <f t="shared" si="68"/>
        <v>-916.31269635189233</v>
      </c>
      <c r="AR173" s="85">
        <f t="shared" si="69"/>
        <v>-0.68597209815546123</v>
      </c>
      <c r="AS173" s="105">
        <f t="shared" si="70"/>
        <v>-1588.9661126789904</v>
      </c>
      <c r="AT173" s="85">
        <f t="shared" si="71"/>
        <v>-2.396147403685092</v>
      </c>
      <c r="AU173" s="84">
        <f t="shared" si="72"/>
        <v>220.57544256694905</v>
      </c>
      <c r="AV173" s="85">
        <f t="shared" si="73"/>
        <v>0.1404291041422224</v>
      </c>
      <c r="AW173" s="105">
        <f t="shared" si="74"/>
        <v>-687.01540768399559</v>
      </c>
      <c r="AX173" s="85">
        <f t="shared" si="75"/>
        <v>-1.0360134003350085</v>
      </c>
      <c r="AY173" s="84">
        <f t="shared" si="76"/>
        <v>-314.47066738644071</v>
      </c>
      <c r="AZ173" s="85">
        <f t="shared" si="77"/>
        <v>-0.17712109539805101</v>
      </c>
      <c r="BA173" s="105">
        <f t="shared" si="78"/>
        <v>-1426.7927100567374</v>
      </c>
      <c r="BB173" s="85">
        <f t="shared" si="79"/>
        <v>-2.1515912897822442</v>
      </c>
      <c r="BC173" s="84">
        <f t="shared" si="80"/>
        <v>-1067.0280278326336</v>
      </c>
      <c r="BD173" s="85">
        <f t="shared" si="81"/>
        <v>-0.56045175901572419</v>
      </c>
      <c r="BE173" s="105">
        <f t="shared" si="82"/>
        <v>-2312.6596300216497</v>
      </c>
      <c r="BF173" s="85">
        <f t="shared" si="83"/>
        <v>-3.513400335008376</v>
      </c>
    </row>
    <row r="174" spans="2:58" s="40" customFormat="1" ht="16.5" customHeight="1">
      <c r="B174" s="63" t="s">
        <v>20</v>
      </c>
      <c r="C174" s="64" t="s">
        <v>32</v>
      </c>
      <c r="D174" s="66" t="s">
        <v>46</v>
      </c>
      <c r="E174" s="78" t="s">
        <v>337</v>
      </c>
      <c r="F174" s="79" t="s">
        <v>338</v>
      </c>
      <c r="G174" s="102">
        <f>VLOOKUP($E174,'DTOC Backsheet'!$D$9:$Q$185,'DTOC Performance (Quarterly)'!G$10,0)</f>
        <v>3480</v>
      </c>
      <c r="H174" s="103">
        <f>VLOOKUP($E174,'Population 18+ (2014)'!$D$11:$H$187,H$10,0)</f>
        <v>262243</v>
      </c>
      <c r="I174" s="104">
        <f t="shared" si="56"/>
        <v>1327.0134951171242</v>
      </c>
      <c r="J174" s="102">
        <f>VLOOKUP($E174,'DTOC Backsheet'!$D$9:$Q$185,'DTOC Performance (Quarterly)'!J$10,0)</f>
        <v>3802</v>
      </c>
      <c r="K174" s="103">
        <f>VLOOKUP($E174,'Population 18+ (2014)'!$D$11:$H$187,K$10,0)</f>
        <v>262243</v>
      </c>
      <c r="L174" s="104">
        <f t="shared" si="57"/>
        <v>1449.8003759871569</v>
      </c>
      <c r="M174" s="102">
        <f>VLOOKUP($E174,'DTOC Backsheet'!$D$9:$Q$185,'DTOC Performance (Quarterly)'!M$10,0)</f>
        <v>3233</v>
      </c>
      <c r="N174" s="103">
        <f>VLOOKUP($E174,'Population 18+ (2014)'!$D$11:$H$187,N$10,0)</f>
        <v>262243</v>
      </c>
      <c r="O174" s="104">
        <f t="shared" si="58"/>
        <v>1232.8260430211674</v>
      </c>
      <c r="P174" s="102">
        <f>VLOOKUP($E174,'DTOC Backsheet'!$D$9:$Q$185,'DTOC Performance (Quarterly)'!P$10,0)</f>
        <v>2971</v>
      </c>
      <c r="Q174" s="103">
        <f>VLOOKUP($E174,'Population 18+ (2014)'!$D$11:$H$187,Q$10,0)</f>
        <v>263535.62100000004</v>
      </c>
      <c r="R174" s="104">
        <f t="shared" si="59"/>
        <v>1127.3618301489496</v>
      </c>
      <c r="S174" s="102">
        <f>VLOOKUP($E174,'DTOC Backsheet'!$D$196:$Q$372,'DTOC Performance (Quarterly)'!S$10,0)</f>
        <v>3499</v>
      </c>
      <c r="T174" s="103">
        <f>VLOOKUP($E174,'Population 18+ (2014)'!$D$11:$H$187,T$10,0)</f>
        <v>263535.62100000004</v>
      </c>
      <c r="U174" s="104">
        <f t="shared" si="60"/>
        <v>1327.7142523363091</v>
      </c>
      <c r="V174" s="102">
        <f>VLOOKUP($E174,'DTOC Backsheet'!$D$196:$Q$372,'DTOC Performance (Quarterly)'!V$10,0)</f>
        <v>3448</v>
      </c>
      <c r="W174" s="103">
        <f>VLOOKUP($E174,'Population 18+ (2014)'!$D$11:$H$187,W$10,0)</f>
        <v>263535.62100000004</v>
      </c>
      <c r="X174" s="104">
        <f t="shared" si="61"/>
        <v>1308.3620297386665</v>
      </c>
      <c r="Y174" s="102">
        <f>VLOOKUP($E174,'DTOC Backsheet'!$D$196:$Q$372,'DTOC Performance (Quarterly)'!Y$10,0)</f>
        <v>3293</v>
      </c>
      <c r="Z174" s="103">
        <f>VLOOKUP($E174,'Population 18+ (2014)'!$D$11:$H$187,Z$10,0)</f>
        <v>263535.62100000004</v>
      </c>
      <c r="AA174" s="104">
        <f t="shared" si="62"/>
        <v>1249.5464512556348</v>
      </c>
      <c r="AB174" s="102">
        <f>VLOOKUP($E174,'DTOC Backsheet'!$D$196:$Q$372,'DTOC Performance (Quarterly)'!AB$10,0)</f>
        <v>2710</v>
      </c>
      <c r="AC174" s="103">
        <f>VLOOKUP($E174,'Population 18+ (2014)'!$D$11:$H$187,AC$10,0)</f>
        <v>264712.10800000001</v>
      </c>
      <c r="AD174" s="104">
        <f t="shared" si="63"/>
        <v>1023.753700000757</v>
      </c>
      <c r="AE174" s="102">
        <f>VLOOKUP($E174,'DTOC Backsheet'!$D$9:$Q$185,'DTOC Performance (Quarterly)'!AE$10,0)</f>
        <v>2890</v>
      </c>
      <c r="AF174" s="103">
        <f>VLOOKUP($E174,'Population 18+ (2014)'!$D$11:$H$187,AF$10,0)</f>
        <v>263535.62100000004</v>
      </c>
      <c r="AG174" s="104">
        <f t="shared" si="64"/>
        <v>1096.6259471997523</v>
      </c>
      <c r="AH174" s="102">
        <f>VLOOKUP($E174,'DTOC Backsheet'!$D$9:$Q$185,'DTOC Performance (Quarterly)'!AH$10,0)</f>
        <v>3235</v>
      </c>
      <c r="AI174" s="103">
        <f>VLOOKUP($E174,'Population 18+ (2014)'!$D$11:$H$187,AI$10,0)</f>
        <v>263535.62100000004</v>
      </c>
      <c r="AJ174" s="104">
        <f t="shared" si="65"/>
        <v>1227.5380412426293</v>
      </c>
      <c r="AK174" s="102">
        <f>VLOOKUP($E174,'DTOC Backsheet'!$D$9:$Q$185,'DTOC Performance (Quarterly)'!AK$10,0)</f>
        <v>3244</v>
      </c>
      <c r="AL174" s="103">
        <f>VLOOKUP($E174,'Population 18+ (2014)'!$D$11:$H$187,AL$10,0)</f>
        <v>263535.62100000004</v>
      </c>
      <c r="AM174" s="104">
        <f t="shared" si="66"/>
        <v>1230.9531393480959</v>
      </c>
      <c r="AN174" s="102">
        <f>VLOOKUP($E174,'DTOC Backsheet'!$D$9:$Q$185,'DTOC Performance (Quarterly)'!AN$10,0)</f>
        <v>3297</v>
      </c>
      <c r="AO174" s="103">
        <f>VLOOKUP($E174,'Population 18+ (2014)'!$D$11:$H$187,AO$10,0)</f>
        <v>264712.10800000001</v>
      </c>
      <c r="AP174" s="104">
        <f t="shared" si="67"/>
        <v>1245.5040401854228</v>
      </c>
      <c r="AQ174" s="84">
        <f t="shared" si="68"/>
        <v>230.38754791737188</v>
      </c>
      <c r="AR174" s="85">
        <f t="shared" si="69"/>
        <v>0.17361356818533147</v>
      </c>
      <c r="AS174" s="105">
        <f t="shared" si="70"/>
        <v>231.08830513655676</v>
      </c>
      <c r="AT174" s="85">
        <f t="shared" si="71"/>
        <v>0.17404972849385536</v>
      </c>
      <c r="AU174" s="84">
        <f t="shared" si="72"/>
        <v>222.26233474452761</v>
      </c>
      <c r="AV174" s="85">
        <f t="shared" si="73"/>
        <v>0.15330547461969793</v>
      </c>
      <c r="AW174" s="105">
        <f t="shared" si="74"/>
        <v>80.823988496037146</v>
      </c>
      <c r="AX174" s="85">
        <f t="shared" si="75"/>
        <v>6.1774941995359656E-2</v>
      </c>
      <c r="AY174" s="84">
        <f t="shared" si="76"/>
        <v>1.8729036730715052</v>
      </c>
      <c r="AZ174" s="85">
        <f t="shared" si="77"/>
        <v>1.5191954158283042E-3</v>
      </c>
      <c r="BA174" s="105">
        <f t="shared" si="78"/>
        <v>18.593311907538919</v>
      </c>
      <c r="BB174" s="85">
        <f t="shared" si="79"/>
        <v>1.4880048587913648E-2</v>
      </c>
      <c r="BC174" s="84">
        <f t="shared" si="80"/>
        <v>-118.14221003647322</v>
      </c>
      <c r="BD174" s="85">
        <f t="shared" si="81"/>
        <v>-0.10479529009853385</v>
      </c>
      <c r="BE174" s="105">
        <f t="shared" si="82"/>
        <v>-221.75034018466579</v>
      </c>
      <c r="BF174" s="85">
        <f t="shared" si="83"/>
        <v>-0.2166051660516605</v>
      </c>
    </row>
    <row r="175" spans="2:58" s="40" customFormat="1" ht="16.5" customHeight="1">
      <c r="B175" s="63" t="s">
        <v>22</v>
      </c>
      <c r="C175" s="64" t="s">
        <v>36</v>
      </c>
      <c r="D175" s="66" t="s">
        <v>56</v>
      </c>
      <c r="E175" s="78" t="s">
        <v>339</v>
      </c>
      <c r="F175" s="79" t="s">
        <v>340</v>
      </c>
      <c r="G175" s="102">
        <f>VLOOKUP($E175,'DTOC Backsheet'!$D$9:$Q$185,'DTOC Performance (Quarterly)'!G$10,0)</f>
        <v>1100</v>
      </c>
      <c r="H175" s="103">
        <f>VLOOKUP($E175,'Population 18+ (2014)'!$D$11:$H$187,H$10,0)</f>
        <v>209594</v>
      </c>
      <c r="I175" s="104">
        <f t="shared" si="56"/>
        <v>524.82418389839404</v>
      </c>
      <c r="J175" s="102">
        <f>VLOOKUP($E175,'DTOC Backsheet'!$D$9:$Q$185,'DTOC Performance (Quarterly)'!J$10,0)</f>
        <v>1085</v>
      </c>
      <c r="K175" s="103">
        <f>VLOOKUP($E175,'Population 18+ (2014)'!$D$11:$H$187,K$10,0)</f>
        <v>209594</v>
      </c>
      <c r="L175" s="104">
        <f t="shared" si="57"/>
        <v>517.66749048159772</v>
      </c>
      <c r="M175" s="102">
        <f>VLOOKUP($E175,'DTOC Backsheet'!$D$9:$Q$185,'DTOC Performance (Quarterly)'!M$10,0)</f>
        <v>891</v>
      </c>
      <c r="N175" s="103">
        <f>VLOOKUP($E175,'Population 18+ (2014)'!$D$11:$H$187,N$10,0)</f>
        <v>209594</v>
      </c>
      <c r="O175" s="104">
        <f t="shared" si="58"/>
        <v>425.10758895769919</v>
      </c>
      <c r="P175" s="102">
        <f>VLOOKUP($E175,'DTOC Backsheet'!$D$9:$Q$185,'DTOC Performance (Quarterly)'!P$10,0)</f>
        <v>1393</v>
      </c>
      <c r="Q175" s="103">
        <f>VLOOKUP($E175,'Population 18+ (2014)'!$D$11:$H$187,Q$10,0)</f>
        <v>210786.31100000002</v>
      </c>
      <c r="R175" s="104">
        <f t="shared" si="59"/>
        <v>660.85885434941736</v>
      </c>
      <c r="S175" s="102">
        <f>VLOOKUP($E175,'DTOC Backsheet'!$D$196:$Q$372,'DTOC Performance (Quarterly)'!S$10,0)</f>
        <v>971</v>
      </c>
      <c r="T175" s="103">
        <f>VLOOKUP($E175,'Population 18+ (2014)'!$D$11:$H$187,T$10,0)</f>
        <v>210786.31100000002</v>
      </c>
      <c r="U175" s="104">
        <f t="shared" si="60"/>
        <v>460.65610019618401</v>
      </c>
      <c r="V175" s="102">
        <f>VLOOKUP($E175,'DTOC Backsheet'!$D$196:$Q$372,'DTOC Performance (Quarterly)'!V$10,0)</f>
        <v>722</v>
      </c>
      <c r="W175" s="103">
        <f>VLOOKUP($E175,'Population 18+ (2014)'!$D$11:$H$187,W$10,0)</f>
        <v>210786.31100000002</v>
      </c>
      <c r="X175" s="104">
        <f t="shared" si="61"/>
        <v>342.52698696358885</v>
      </c>
      <c r="Y175" s="102">
        <f>VLOOKUP($E175,'DTOC Backsheet'!$D$196:$Q$372,'DTOC Performance (Quarterly)'!Y$10,0)</f>
        <v>974</v>
      </c>
      <c r="Z175" s="103">
        <f>VLOOKUP($E175,'Population 18+ (2014)'!$D$11:$H$187,Z$10,0)</f>
        <v>210786.31100000002</v>
      </c>
      <c r="AA175" s="104">
        <f t="shared" si="62"/>
        <v>462.07934252428754</v>
      </c>
      <c r="AB175" s="102">
        <f>VLOOKUP($E175,'DTOC Backsheet'!$D$196:$Q$372,'DTOC Performance (Quarterly)'!AB$10,0)</f>
        <v>676</v>
      </c>
      <c r="AC175" s="103">
        <f>VLOOKUP($E175,'Population 18+ (2014)'!$D$11:$H$187,AC$10,0)</f>
        <v>212025.52200000008</v>
      </c>
      <c r="AD175" s="104">
        <f t="shared" si="63"/>
        <v>318.82954166244178</v>
      </c>
      <c r="AE175" s="102">
        <f>VLOOKUP($E175,'DTOC Backsheet'!$D$9:$Q$185,'DTOC Performance (Quarterly)'!AE$10,0)</f>
        <v>1498</v>
      </c>
      <c r="AF175" s="103">
        <f>VLOOKUP($E175,'Population 18+ (2014)'!$D$11:$H$187,AF$10,0)</f>
        <v>210786.31100000002</v>
      </c>
      <c r="AG175" s="104">
        <f t="shared" si="64"/>
        <v>710.67233583304176</v>
      </c>
      <c r="AH175" s="102">
        <f>VLOOKUP($E175,'DTOC Backsheet'!$D$9:$Q$185,'DTOC Performance (Quarterly)'!AH$10,0)</f>
        <v>1599</v>
      </c>
      <c r="AI175" s="103">
        <f>VLOOKUP($E175,'Population 18+ (2014)'!$D$11:$H$187,AI$10,0)</f>
        <v>210786.31100000002</v>
      </c>
      <c r="AJ175" s="104">
        <f t="shared" si="65"/>
        <v>758.58816087919479</v>
      </c>
      <c r="AK175" s="102">
        <f>VLOOKUP($E175,'DTOC Backsheet'!$D$9:$Q$185,'DTOC Performance (Quarterly)'!AK$10,0)</f>
        <v>1835</v>
      </c>
      <c r="AL175" s="103">
        <f>VLOOKUP($E175,'Population 18+ (2014)'!$D$11:$H$187,AL$10,0)</f>
        <v>210786.31100000002</v>
      </c>
      <c r="AM175" s="104">
        <f t="shared" si="66"/>
        <v>870.54989069000783</v>
      </c>
      <c r="AN175" s="102">
        <f>VLOOKUP($E175,'DTOC Backsheet'!$D$9:$Q$185,'DTOC Performance (Quarterly)'!AN$10,0)</f>
        <v>967</v>
      </c>
      <c r="AO175" s="103">
        <f>VLOOKUP($E175,'Population 18+ (2014)'!$D$11:$H$187,AO$10,0)</f>
        <v>212025.52200000008</v>
      </c>
      <c r="AP175" s="104">
        <f t="shared" si="67"/>
        <v>456.07716980411419</v>
      </c>
      <c r="AQ175" s="84">
        <f t="shared" si="68"/>
        <v>-185.84815193464772</v>
      </c>
      <c r="AR175" s="85">
        <f t="shared" si="69"/>
        <v>-0.35411506869627773</v>
      </c>
      <c r="AS175" s="105">
        <f t="shared" si="70"/>
        <v>-250.01623563685774</v>
      </c>
      <c r="AT175" s="85">
        <f t="shared" si="71"/>
        <v>-0.54273944387229633</v>
      </c>
      <c r="AU175" s="84">
        <f t="shared" si="72"/>
        <v>-240.92067039759706</v>
      </c>
      <c r="AV175" s="85">
        <f t="shared" si="73"/>
        <v>-0.46539656213192593</v>
      </c>
      <c r="AW175" s="105">
        <f t="shared" si="74"/>
        <v>-416.06117391560593</v>
      </c>
      <c r="AX175" s="85">
        <f t="shared" si="75"/>
        <v>-1.2146814404432136</v>
      </c>
      <c r="AY175" s="84">
        <f t="shared" si="76"/>
        <v>-445.44230173230864</v>
      </c>
      <c r="AZ175" s="85">
        <f t="shared" si="77"/>
        <v>-1.0478342737293096</v>
      </c>
      <c r="BA175" s="105">
        <f t="shared" si="78"/>
        <v>-408.47054816572029</v>
      </c>
      <c r="BB175" s="85">
        <f t="shared" si="79"/>
        <v>-0.88398357289527718</v>
      </c>
      <c r="BC175" s="84">
        <f t="shared" si="80"/>
        <v>204.78168454530316</v>
      </c>
      <c r="BD175" s="85">
        <f t="shared" si="81"/>
        <v>0.30987204483611036</v>
      </c>
      <c r="BE175" s="105">
        <f t="shared" si="82"/>
        <v>-137.24762814167241</v>
      </c>
      <c r="BF175" s="85">
        <f t="shared" si="83"/>
        <v>-0.43047337278106501</v>
      </c>
    </row>
    <row r="176" spans="2:58" s="40" customFormat="1" ht="16.5" customHeight="1">
      <c r="B176" s="63" t="s">
        <v>24</v>
      </c>
      <c r="C176" s="64" t="s">
        <v>40</v>
      </c>
      <c r="D176" s="66" t="s">
        <v>70</v>
      </c>
      <c r="E176" s="78" t="s">
        <v>341</v>
      </c>
      <c r="F176" s="79" t="s">
        <v>342</v>
      </c>
      <c r="G176" s="102">
        <f>VLOOKUP($E176,'DTOC Backsheet'!$D$9:$Q$185,'DTOC Performance (Quarterly)'!G$10,0)</f>
        <v>931</v>
      </c>
      <c r="H176" s="103">
        <f>VLOOKUP($E176,'Population 18+ (2014)'!$D$11:$H$187,H$10,0)</f>
        <v>203724</v>
      </c>
      <c r="I176" s="104">
        <f t="shared" si="56"/>
        <v>456.99083073177434</v>
      </c>
      <c r="J176" s="102">
        <f>VLOOKUP($E176,'DTOC Backsheet'!$D$9:$Q$185,'DTOC Performance (Quarterly)'!J$10,0)</f>
        <v>1234</v>
      </c>
      <c r="K176" s="103">
        <f>VLOOKUP($E176,'Population 18+ (2014)'!$D$11:$H$187,K$10,0)</f>
        <v>203724</v>
      </c>
      <c r="L176" s="104">
        <f t="shared" si="57"/>
        <v>605.72146629753979</v>
      </c>
      <c r="M176" s="102">
        <f>VLOOKUP($E176,'DTOC Backsheet'!$D$9:$Q$185,'DTOC Performance (Quarterly)'!M$10,0)</f>
        <v>1729</v>
      </c>
      <c r="N176" s="103">
        <f>VLOOKUP($E176,'Population 18+ (2014)'!$D$11:$H$187,N$10,0)</f>
        <v>203724</v>
      </c>
      <c r="O176" s="104">
        <f t="shared" si="58"/>
        <v>848.6972570732953</v>
      </c>
      <c r="P176" s="102">
        <f>VLOOKUP($E176,'DTOC Backsheet'!$D$9:$Q$185,'DTOC Performance (Quarterly)'!P$10,0)</f>
        <v>1429</v>
      </c>
      <c r="Q176" s="103">
        <f>VLOOKUP($E176,'Population 18+ (2014)'!$D$11:$H$187,Q$10,0)</f>
        <v>206868.41399999999</v>
      </c>
      <c r="R176" s="104">
        <f t="shared" si="59"/>
        <v>690.77727835241205</v>
      </c>
      <c r="S176" s="102">
        <f>VLOOKUP($E176,'DTOC Backsheet'!$D$196:$Q$372,'DTOC Performance (Quarterly)'!S$10,0)</f>
        <v>610</v>
      </c>
      <c r="T176" s="103">
        <f>VLOOKUP($E176,'Population 18+ (2014)'!$D$11:$H$187,T$10,0)</f>
        <v>206868.41399999999</v>
      </c>
      <c r="U176" s="104">
        <f t="shared" si="60"/>
        <v>294.8734358257322</v>
      </c>
      <c r="V176" s="102">
        <f>VLOOKUP($E176,'DTOC Backsheet'!$D$196:$Q$372,'DTOC Performance (Quarterly)'!V$10,0)</f>
        <v>1050</v>
      </c>
      <c r="W176" s="103">
        <f>VLOOKUP($E176,'Population 18+ (2014)'!$D$11:$H$187,W$10,0)</f>
        <v>206868.41399999999</v>
      </c>
      <c r="X176" s="104">
        <f t="shared" si="61"/>
        <v>507.5690288803587</v>
      </c>
      <c r="Y176" s="102">
        <f>VLOOKUP($E176,'DTOC Backsheet'!$D$196:$Q$372,'DTOC Performance (Quarterly)'!Y$10,0)</f>
        <v>1120</v>
      </c>
      <c r="Z176" s="103">
        <f>VLOOKUP($E176,'Population 18+ (2014)'!$D$11:$H$187,Z$10,0)</f>
        <v>206868.41399999999</v>
      </c>
      <c r="AA176" s="104">
        <f t="shared" si="62"/>
        <v>541.40696413904936</v>
      </c>
      <c r="AB176" s="102">
        <f>VLOOKUP($E176,'DTOC Backsheet'!$D$196:$Q$372,'DTOC Performance (Quarterly)'!AB$10,0)</f>
        <v>672.36590038314171</v>
      </c>
      <c r="AC176" s="103">
        <f>VLOOKUP($E176,'Population 18+ (2014)'!$D$11:$H$187,AC$10,0)</f>
        <v>209498.06299999999</v>
      </c>
      <c r="AD176" s="104">
        <f t="shared" si="63"/>
        <v>320.94134463818011</v>
      </c>
      <c r="AE176" s="102">
        <f>VLOOKUP($E176,'DTOC Backsheet'!$D$9:$Q$185,'DTOC Performance (Quarterly)'!AE$10,0)</f>
        <v>1729</v>
      </c>
      <c r="AF176" s="103">
        <f>VLOOKUP($E176,'Population 18+ (2014)'!$D$11:$H$187,AF$10,0)</f>
        <v>206868.41399999999</v>
      </c>
      <c r="AG176" s="104">
        <f t="shared" si="64"/>
        <v>835.7970008896574</v>
      </c>
      <c r="AH176" s="102">
        <f>VLOOKUP($E176,'DTOC Backsheet'!$D$9:$Q$185,'DTOC Performance (Quarterly)'!AH$10,0)</f>
        <v>1620</v>
      </c>
      <c r="AI176" s="103">
        <f>VLOOKUP($E176,'Population 18+ (2014)'!$D$11:$H$187,AI$10,0)</f>
        <v>206868.41399999999</v>
      </c>
      <c r="AJ176" s="104">
        <f t="shared" si="65"/>
        <v>783.10650170112478</v>
      </c>
      <c r="AK176" s="102">
        <f>VLOOKUP($E176,'DTOC Backsheet'!$D$9:$Q$185,'DTOC Performance (Quarterly)'!AK$10,0)</f>
        <v>2268</v>
      </c>
      <c r="AL176" s="103">
        <f>VLOOKUP($E176,'Population 18+ (2014)'!$D$11:$H$187,AL$10,0)</f>
        <v>206868.41399999999</v>
      </c>
      <c r="AM176" s="104">
        <f t="shared" si="66"/>
        <v>1096.3491023815748</v>
      </c>
      <c r="AN176" s="102">
        <f>VLOOKUP($E176,'DTOC Backsheet'!$D$9:$Q$185,'DTOC Performance (Quarterly)'!AN$10,0)</f>
        <v>1527</v>
      </c>
      <c r="AO176" s="103">
        <f>VLOOKUP($E176,'Population 18+ (2014)'!$D$11:$H$187,AO$10,0)</f>
        <v>209498.06299999999</v>
      </c>
      <c r="AP176" s="104">
        <f t="shared" si="67"/>
        <v>728.88502076508462</v>
      </c>
      <c r="AQ176" s="84">
        <f t="shared" si="68"/>
        <v>-378.80617015788306</v>
      </c>
      <c r="AR176" s="85">
        <f t="shared" si="69"/>
        <v>-0.82891415906814792</v>
      </c>
      <c r="AS176" s="105">
        <f t="shared" si="70"/>
        <v>-540.92356506392525</v>
      </c>
      <c r="AT176" s="85">
        <f t="shared" si="71"/>
        <v>-1.834426229508197</v>
      </c>
      <c r="AU176" s="84">
        <f t="shared" si="72"/>
        <v>-177.38503540358499</v>
      </c>
      <c r="AV176" s="85">
        <f t="shared" si="73"/>
        <v>-0.29284918113905956</v>
      </c>
      <c r="AW176" s="105">
        <f t="shared" si="74"/>
        <v>-275.53747282076608</v>
      </c>
      <c r="AX176" s="85">
        <f t="shared" si="75"/>
        <v>-0.5428571428571427</v>
      </c>
      <c r="AY176" s="84">
        <f t="shared" si="76"/>
        <v>-247.65184530827946</v>
      </c>
      <c r="AZ176" s="85">
        <f t="shared" si="77"/>
        <v>-0.29180233969684166</v>
      </c>
      <c r="BA176" s="105">
        <f t="shared" si="78"/>
        <v>-554.9421382425254</v>
      </c>
      <c r="BB176" s="85">
        <f t="shared" si="79"/>
        <v>-1.0249999999999997</v>
      </c>
      <c r="BC176" s="84">
        <f t="shared" si="80"/>
        <v>-38.107742412672565</v>
      </c>
      <c r="BD176" s="85">
        <f t="shared" si="81"/>
        <v>-5.5166467697901372E-2</v>
      </c>
      <c r="BE176" s="105">
        <f t="shared" si="82"/>
        <v>-407.94367612690451</v>
      </c>
      <c r="BF176" s="85">
        <f t="shared" si="83"/>
        <v>-1.2710848351022155</v>
      </c>
    </row>
    <row r="177" spans="1:62" ht="16.5" customHeight="1">
      <c r="B177" s="63" t="s">
        <v>24</v>
      </c>
      <c r="C177" s="64" t="s">
        <v>40</v>
      </c>
      <c r="D177" s="66" t="s">
        <v>70</v>
      </c>
      <c r="E177" s="78" t="s">
        <v>343</v>
      </c>
      <c r="F177" s="79" t="s">
        <v>344</v>
      </c>
      <c r="G177" s="102">
        <f>VLOOKUP($E177,'DTOC Backsheet'!$D$9:$Q$185,'DTOC Performance (Quarterly)'!G$10,0)</f>
        <v>894</v>
      </c>
      <c r="H177" s="103">
        <f>VLOOKUP($E177,'Population 18+ (2014)'!$D$11:$H$187,H$10,0)</f>
        <v>252442</v>
      </c>
      <c r="I177" s="104">
        <f t="shared" si="56"/>
        <v>354.14075312348973</v>
      </c>
      <c r="J177" s="102">
        <f>VLOOKUP($E177,'DTOC Backsheet'!$D$9:$Q$185,'DTOC Performance (Quarterly)'!J$10,0)</f>
        <v>1031</v>
      </c>
      <c r="K177" s="103">
        <f>VLOOKUP($E177,'Population 18+ (2014)'!$D$11:$H$187,K$10,0)</f>
        <v>252442</v>
      </c>
      <c r="L177" s="104">
        <f t="shared" si="57"/>
        <v>408.41064482138466</v>
      </c>
      <c r="M177" s="102">
        <f>VLOOKUP($E177,'DTOC Backsheet'!$D$9:$Q$185,'DTOC Performance (Quarterly)'!M$10,0)</f>
        <v>883</v>
      </c>
      <c r="N177" s="103">
        <f>VLOOKUP($E177,'Population 18+ (2014)'!$D$11:$H$187,N$10,0)</f>
        <v>252442</v>
      </c>
      <c r="O177" s="104">
        <f t="shared" si="58"/>
        <v>349.78331656380476</v>
      </c>
      <c r="P177" s="102">
        <f>VLOOKUP($E177,'DTOC Backsheet'!$D$9:$Q$185,'DTOC Performance (Quarterly)'!P$10,0)</f>
        <v>1255</v>
      </c>
      <c r="Q177" s="103">
        <f>VLOOKUP($E177,'Population 18+ (2014)'!$D$11:$H$187,Q$10,0)</f>
        <v>255979.15600000002</v>
      </c>
      <c r="R177" s="104">
        <f t="shared" si="59"/>
        <v>490.274294052286</v>
      </c>
      <c r="S177" s="102">
        <f>VLOOKUP($E177,'DTOC Backsheet'!$D$196:$Q$372,'DTOC Performance (Quarterly)'!S$10,0)</f>
        <v>723</v>
      </c>
      <c r="T177" s="103">
        <f>VLOOKUP($E177,'Population 18+ (2014)'!$D$11:$H$187,T$10,0)</f>
        <v>255979.15600000002</v>
      </c>
      <c r="U177" s="104">
        <f t="shared" si="60"/>
        <v>282.44487219107793</v>
      </c>
      <c r="V177" s="102">
        <f>VLOOKUP($E177,'DTOC Backsheet'!$D$196:$Q$372,'DTOC Performance (Quarterly)'!V$10,0)</f>
        <v>723</v>
      </c>
      <c r="W177" s="103">
        <f>VLOOKUP($E177,'Population 18+ (2014)'!$D$11:$H$187,W$10,0)</f>
        <v>255979.15600000002</v>
      </c>
      <c r="X177" s="104">
        <f t="shared" si="61"/>
        <v>282.44487219107793</v>
      </c>
      <c r="Y177" s="102">
        <f>VLOOKUP($E177,'DTOC Backsheet'!$D$196:$Q$372,'DTOC Performance (Quarterly)'!Y$10,0)</f>
        <v>723.00000000000011</v>
      </c>
      <c r="Z177" s="103">
        <f>VLOOKUP($E177,'Population 18+ (2014)'!$D$11:$H$187,Z$10,0)</f>
        <v>255979.15600000002</v>
      </c>
      <c r="AA177" s="104">
        <f t="shared" si="62"/>
        <v>282.44487219107799</v>
      </c>
      <c r="AB177" s="102">
        <f>VLOOKUP($E177,'DTOC Backsheet'!$D$196:$Q$372,'DTOC Performance (Quarterly)'!AB$10,0)</f>
        <v>723.00000000000011</v>
      </c>
      <c r="AC177" s="103">
        <f>VLOOKUP($E177,'Population 18+ (2014)'!$D$11:$H$187,AC$10,0)</f>
        <v>258758.20300000001</v>
      </c>
      <c r="AD177" s="104">
        <f t="shared" si="63"/>
        <v>279.41143183777643</v>
      </c>
      <c r="AE177" s="102">
        <f>VLOOKUP($E177,'DTOC Backsheet'!$D$9:$Q$185,'DTOC Performance (Quarterly)'!AE$10,0)</f>
        <v>1093</v>
      </c>
      <c r="AF177" s="103">
        <f>VLOOKUP($E177,'Population 18+ (2014)'!$D$11:$H$187,AF$10,0)</f>
        <v>255979.15600000002</v>
      </c>
      <c r="AG177" s="104">
        <f t="shared" si="64"/>
        <v>426.98789115470004</v>
      </c>
      <c r="AH177" s="102">
        <f>VLOOKUP($E177,'DTOC Backsheet'!$D$9:$Q$185,'DTOC Performance (Quarterly)'!AH$10,0)</f>
        <v>944</v>
      </c>
      <c r="AI177" s="103">
        <f>VLOOKUP($E177,'Population 18+ (2014)'!$D$11:$H$187,AI$10,0)</f>
        <v>255979.15600000002</v>
      </c>
      <c r="AJ177" s="104">
        <f t="shared" si="65"/>
        <v>368.7800267612414</v>
      </c>
      <c r="AK177" s="102">
        <f>VLOOKUP($E177,'DTOC Backsheet'!$D$9:$Q$185,'DTOC Performance (Quarterly)'!AK$10,0)</f>
        <v>752</v>
      </c>
      <c r="AL177" s="103">
        <f>VLOOKUP($E177,'Population 18+ (2014)'!$D$11:$H$187,AL$10,0)</f>
        <v>255979.15600000002</v>
      </c>
      <c r="AM177" s="104">
        <f t="shared" si="66"/>
        <v>293.77391962336185</v>
      </c>
      <c r="AN177" s="102">
        <f>VLOOKUP($E177,'DTOC Backsheet'!$D$9:$Q$185,'DTOC Performance (Quarterly)'!AN$10,0)</f>
        <v>966</v>
      </c>
      <c r="AO177" s="103">
        <f>VLOOKUP($E177,'Population 18+ (2014)'!$D$11:$H$187,AO$10,0)</f>
        <v>258758.20300000001</v>
      </c>
      <c r="AP177" s="104">
        <f t="shared" si="67"/>
        <v>373.32149814009955</v>
      </c>
      <c r="AQ177" s="84">
        <f t="shared" si="68"/>
        <v>-72.847138031210307</v>
      </c>
      <c r="AR177" s="85">
        <f t="shared" si="69"/>
        <v>-0.20570108745944959</v>
      </c>
      <c r="AS177" s="105">
        <f t="shared" si="70"/>
        <v>-144.5430189636221</v>
      </c>
      <c r="AT177" s="85">
        <f t="shared" si="71"/>
        <v>-0.51175656984785589</v>
      </c>
      <c r="AU177" s="84">
        <f t="shared" si="72"/>
        <v>39.630618060143263</v>
      </c>
      <c r="AV177" s="85">
        <f t="shared" si="73"/>
        <v>9.7036202563905785E-2</v>
      </c>
      <c r="AW177" s="105">
        <f t="shared" si="74"/>
        <v>-86.335154570163468</v>
      </c>
      <c r="AX177" s="85">
        <f t="shared" si="75"/>
        <v>-0.30567081604425983</v>
      </c>
      <c r="AY177" s="84">
        <f t="shared" si="76"/>
        <v>56.009396940442912</v>
      </c>
      <c r="AZ177" s="85">
        <f t="shared" si="77"/>
        <v>0.16012598168107917</v>
      </c>
      <c r="BA177" s="105">
        <f t="shared" si="78"/>
        <v>-11.329047432283858</v>
      </c>
      <c r="BB177" s="85">
        <f t="shared" si="79"/>
        <v>-4.0110650069156137E-2</v>
      </c>
      <c r="BC177" s="84">
        <f t="shared" si="80"/>
        <v>116.95279591218645</v>
      </c>
      <c r="BD177" s="85">
        <f t="shared" si="81"/>
        <v>0.23854564135013337</v>
      </c>
      <c r="BE177" s="105">
        <f t="shared" si="82"/>
        <v>-93.910066302323116</v>
      </c>
      <c r="BF177" s="85">
        <f t="shared" si="83"/>
        <v>-0.33609958506224036</v>
      </c>
      <c r="BJ177" s="40"/>
    </row>
    <row r="178" spans="1:62" ht="16.5" customHeight="1">
      <c r="B178" s="63" t="s">
        <v>20</v>
      </c>
      <c r="C178" s="64" t="s">
        <v>30</v>
      </c>
      <c r="D178" s="66" t="s">
        <v>52</v>
      </c>
      <c r="E178" s="78" t="s">
        <v>345</v>
      </c>
      <c r="F178" s="79" t="s">
        <v>346</v>
      </c>
      <c r="G178" s="102">
        <f>VLOOKUP($E178,'DTOC Backsheet'!$D$9:$Q$185,'DTOC Performance (Quarterly)'!G$10,0)</f>
        <v>1688</v>
      </c>
      <c r="H178" s="103">
        <f>VLOOKUP($E178,'Population 18+ (2014)'!$D$11:$H$187,H$10,0)</f>
        <v>161981</v>
      </c>
      <c r="I178" s="104">
        <f t="shared" si="56"/>
        <v>1042.0975299572171</v>
      </c>
      <c r="J178" s="102">
        <f>VLOOKUP($E178,'DTOC Backsheet'!$D$9:$Q$185,'DTOC Performance (Quarterly)'!J$10,0)</f>
        <v>2025</v>
      </c>
      <c r="K178" s="103">
        <f>VLOOKUP($E178,'Population 18+ (2014)'!$D$11:$H$187,K$10,0)</f>
        <v>161981</v>
      </c>
      <c r="L178" s="104">
        <f t="shared" si="57"/>
        <v>1250.1466221346948</v>
      </c>
      <c r="M178" s="102">
        <f>VLOOKUP($E178,'DTOC Backsheet'!$D$9:$Q$185,'DTOC Performance (Quarterly)'!M$10,0)</f>
        <v>1424</v>
      </c>
      <c r="N178" s="103">
        <f>VLOOKUP($E178,'Population 18+ (2014)'!$D$11:$H$187,N$10,0)</f>
        <v>161981</v>
      </c>
      <c r="O178" s="104">
        <f t="shared" si="58"/>
        <v>879.11545181224949</v>
      </c>
      <c r="P178" s="102">
        <f>VLOOKUP($E178,'DTOC Backsheet'!$D$9:$Q$185,'DTOC Performance (Quarterly)'!P$10,0)</f>
        <v>1604</v>
      </c>
      <c r="Q178" s="103">
        <f>VLOOKUP($E178,'Population 18+ (2014)'!$D$11:$H$187,Q$10,0)</f>
        <v>163191.67300000004</v>
      </c>
      <c r="R178" s="104">
        <f t="shared" si="59"/>
        <v>982.89328769856991</v>
      </c>
      <c r="S178" s="102">
        <f>VLOOKUP($E178,'DTOC Backsheet'!$D$196:$Q$372,'DTOC Performance (Quarterly)'!S$10,0)</f>
        <v>797.00000000000011</v>
      </c>
      <c r="T178" s="103">
        <f>VLOOKUP($E178,'Population 18+ (2014)'!$D$11:$H$187,T$10,0)</f>
        <v>163191.67300000004</v>
      </c>
      <c r="U178" s="104">
        <f t="shared" si="60"/>
        <v>488.38276202977579</v>
      </c>
      <c r="V178" s="102">
        <f>VLOOKUP($E178,'DTOC Backsheet'!$D$196:$Q$372,'DTOC Performance (Quarterly)'!V$10,0)</f>
        <v>1038</v>
      </c>
      <c r="W178" s="103">
        <f>VLOOKUP($E178,'Population 18+ (2014)'!$D$11:$H$187,W$10,0)</f>
        <v>163191.67300000004</v>
      </c>
      <c r="X178" s="104">
        <f t="shared" si="61"/>
        <v>636.06186573012201</v>
      </c>
      <c r="Y178" s="102">
        <f>VLOOKUP($E178,'DTOC Backsheet'!$D$196:$Q$372,'DTOC Performance (Quarterly)'!Y$10,0)</f>
        <v>1162</v>
      </c>
      <c r="Z178" s="103">
        <f>VLOOKUP($E178,'Population 18+ (2014)'!$D$11:$H$187,Z$10,0)</f>
        <v>163191.67300000004</v>
      </c>
      <c r="AA178" s="104">
        <f t="shared" si="62"/>
        <v>712.04613485395157</v>
      </c>
      <c r="AB178" s="102">
        <f>VLOOKUP($E178,'DTOC Backsheet'!$D$196:$Q$372,'DTOC Performance (Quarterly)'!AB$10,0)</f>
        <v>1195.9999999999998</v>
      </c>
      <c r="AC178" s="103">
        <f>VLOOKUP($E178,'Population 18+ (2014)'!$D$11:$H$187,AC$10,0)</f>
        <v>164294.61799999999</v>
      </c>
      <c r="AD178" s="104">
        <f t="shared" si="63"/>
        <v>727.96054707038536</v>
      </c>
      <c r="AE178" s="102">
        <f>VLOOKUP($E178,'DTOC Backsheet'!$D$9:$Q$185,'DTOC Performance (Quarterly)'!AE$10,0)</f>
        <v>1366</v>
      </c>
      <c r="AF178" s="103">
        <f>VLOOKUP($E178,'Population 18+ (2014)'!$D$11:$H$187,AF$10,0)</f>
        <v>163191.67300000004</v>
      </c>
      <c r="AG178" s="104">
        <f t="shared" si="64"/>
        <v>837.05251308992933</v>
      </c>
      <c r="AH178" s="102">
        <f>VLOOKUP($E178,'DTOC Backsheet'!$D$9:$Q$185,'DTOC Performance (Quarterly)'!AH$10,0)</f>
        <v>1456</v>
      </c>
      <c r="AI178" s="103">
        <f>VLOOKUP($E178,'Population 18+ (2014)'!$D$11:$H$187,AI$10,0)</f>
        <v>163191.67300000004</v>
      </c>
      <c r="AJ178" s="104">
        <f t="shared" si="65"/>
        <v>892.20238584109597</v>
      </c>
      <c r="AK178" s="102">
        <f>VLOOKUP($E178,'DTOC Backsheet'!$D$9:$Q$185,'DTOC Performance (Quarterly)'!AK$10,0)</f>
        <v>1164</v>
      </c>
      <c r="AL178" s="103">
        <f>VLOOKUP($E178,'Population 18+ (2014)'!$D$11:$H$187,AL$10,0)</f>
        <v>163191.67300000004</v>
      </c>
      <c r="AM178" s="104">
        <f t="shared" si="66"/>
        <v>713.27168758175526</v>
      </c>
      <c r="AN178" s="102">
        <f>VLOOKUP($E178,'DTOC Backsheet'!$D$9:$Q$185,'DTOC Performance (Quarterly)'!AN$10,0)</f>
        <v>1308</v>
      </c>
      <c r="AO178" s="103">
        <f>VLOOKUP($E178,'Population 18+ (2014)'!$D$11:$H$187,AO$10,0)</f>
        <v>164294.61799999999</v>
      </c>
      <c r="AP178" s="104">
        <f t="shared" si="67"/>
        <v>796.13076552513735</v>
      </c>
      <c r="AQ178" s="84">
        <f t="shared" si="68"/>
        <v>205.04501686728781</v>
      </c>
      <c r="AR178" s="85">
        <f t="shared" si="69"/>
        <v>0.19676182984111462</v>
      </c>
      <c r="AS178" s="105">
        <f t="shared" si="70"/>
        <v>-348.66975106015354</v>
      </c>
      <c r="AT178" s="85">
        <f t="shared" si="71"/>
        <v>-0.71392722710163103</v>
      </c>
      <c r="AU178" s="84">
        <f t="shared" si="72"/>
        <v>357.94423629359881</v>
      </c>
      <c r="AV178" s="85">
        <f t="shared" si="73"/>
        <v>0.2863218041435725</v>
      </c>
      <c r="AW178" s="105">
        <f t="shared" si="74"/>
        <v>-256.14052011097397</v>
      </c>
      <c r="AX178" s="85">
        <f t="shared" si="75"/>
        <v>-0.40269749518304426</v>
      </c>
      <c r="AY178" s="84">
        <f t="shared" si="76"/>
        <v>165.84376423049423</v>
      </c>
      <c r="AZ178" s="85">
        <f t="shared" si="77"/>
        <v>0.18864844644536299</v>
      </c>
      <c r="BA178" s="105">
        <f t="shared" si="78"/>
        <v>-1.225552727803688</v>
      </c>
      <c r="BB178" s="85">
        <f t="shared" si="79"/>
        <v>-1.7211703958691696E-3</v>
      </c>
      <c r="BC178" s="84">
        <f t="shared" si="80"/>
        <v>186.76252217343256</v>
      </c>
      <c r="BD178" s="85">
        <f t="shared" si="81"/>
        <v>0.19001302024427721</v>
      </c>
      <c r="BE178" s="105">
        <f t="shared" si="82"/>
        <v>-68.170218454751989</v>
      </c>
      <c r="BF178" s="85">
        <f t="shared" si="83"/>
        <v>-9.3645484949833033E-2</v>
      </c>
      <c r="BJ178" s="40"/>
    </row>
    <row r="179" spans="1:62" ht="16.5" customHeight="1">
      <c r="B179" s="63" t="s">
        <v>22</v>
      </c>
      <c r="C179" s="64" t="s">
        <v>36</v>
      </c>
      <c r="D179" s="66" t="s">
        <v>56</v>
      </c>
      <c r="E179" s="78" t="s">
        <v>347</v>
      </c>
      <c r="F179" s="79" t="s">
        <v>348</v>
      </c>
      <c r="G179" s="102">
        <f>VLOOKUP($E179,'DTOC Backsheet'!$D$9:$Q$185,'DTOC Performance (Quarterly)'!G$10,0)</f>
        <v>4679</v>
      </c>
      <c r="H179" s="103">
        <f>VLOOKUP($E179,'Population 18+ (2014)'!$D$11:$H$187,H$10,0)</f>
        <v>439332</v>
      </c>
      <c r="I179" s="104">
        <f t="shared" si="56"/>
        <v>1065.0259940090864</v>
      </c>
      <c r="J179" s="102">
        <f>VLOOKUP($E179,'DTOC Backsheet'!$D$9:$Q$185,'DTOC Performance (Quarterly)'!J$10,0)</f>
        <v>6268</v>
      </c>
      <c r="K179" s="103">
        <f>VLOOKUP($E179,'Population 18+ (2014)'!$D$11:$H$187,K$10,0)</f>
        <v>439332</v>
      </c>
      <c r="L179" s="104">
        <f t="shared" si="57"/>
        <v>1426.7114619467736</v>
      </c>
      <c r="M179" s="102">
        <f>VLOOKUP($E179,'DTOC Backsheet'!$D$9:$Q$185,'DTOC Performance (Quarterly)'!M$10,0)</f>
        <v>7490</v>
      </c>
      <c r="N179" s="103">
        <f>VLOOKUP($E179,'Population 18+ (2014)'!$D$11:$H$187,N$10,0)</f>
        <v>439332</v>
      </c>
      <c r="O179" s="104">
        <f t="shared" si="58"/>
        <v>1704.8610162701557</v>
      </c>
      <c r="P179" s="102">
        <f>VLOOKUP($E179,'DTOC Backsheet'!$D$9:$Q$185,'DTOC Performance (Quarterly)'!P$10,0)</f>
        <v>7510</v>
      </c>
      <c r="Q179" s="103">
        <f>VLOOKUP($E179,'Population 18+ (2014)'!$D$11:$H$187,Q$10,0)</f>
        <v>441308.35500000004</v>
      </c>
      <c r="R179" s="104">
        <f t="shared" si="59"/>
        <v>1701.757946549641</v>
      </c>
      <c r="S179" s="102">
        <f>VLOOKUP($E179,'DTOC Backsheet'!$D$196:$Q$372,'DTOC Performance (Quarterly)'!S$10,0)</f>
        <v>4551</v>
      </c>
      <c r="T179" s="103">
        <f>VLOOKUP($E179,'Population 18+ (2014)'!$D$11:$H$187,T$10,0)</f>
        <v>441308.35500000004</v>
      </c>
      <c r="U179" s="104">
        <f t="shared" si="60"/>
        <v>1031.2517196734243</v>
      </c>
      <c r="V179" s="102">
        <f>VLOOKUP($E179,'DTOC Backsheet'!$D$196:$Q$372,'DTOC Performance (Quarterly)'!V$10,0)</f>
        <v>3784</v>
      </c>
      <c r="W179" s="103">
        <f>VLOOKUP($E179,'Population 18+ (2014)'!$D$11:$H$187,W$10,0)</f>
        <v>441308.35500000004</v>
      </c>
      <c r="X179" s="104">
        <f t="shared" si="61"/>
        <v>857.4503421762771</v>
      </c>
      <c r="Y179" s="102">
        <f>VLOOKUP($E179,'DTOC Backsheet'!$D$196:$Q$372,'DTOC Performance (Quarterly)'!Y$10,0)</f>
        <v>3507</v>
      </c>
      <c r="Z179" s="103">
        <f>VLOOKUP($E179,'Population 18+ (2014)'!$D$11:$H$187,Z$10,0)</f>
        <v>441308.35500000004</v>
      </c>
      <c r="AA179" s="104">
        <f t="shared" si="62"/>
        <v>794.68243922098407</v>
      </c>
      <c r="AB179" s="102">
        <f>VLOOKUP($E179,'DTOC Backsheet'!$D$196:$Q$372,'DTOC Performance (Quarterly)'!AB$10,0)</f>
        <v>3376</v>
      </c>
      <c r="AC179" s="103">
        <f>VLOOKUP($E179,'Population 18+ (2014)'!$D$11:$H$187,AC$10,0)</f>
        <v>443483</v>
      </c>
      <c r="AD179" s="104">
        <f t="shared" si="63"/>
        <v>761.24676706886169</v>
      </c>
      <c r="AE179" s="102">
        <f>VLOOKUP($E179,'DTOC Backsheet'!$D$9:$Q$185,'DTOC Performance (Quarterly)'!AE$10,0)</f>
        <v>6695</v>
      </c>
      <c r="AF179" s="103">
        <f>VLOOKUP($E179,'Population 18+ (2014)'!$D$11:$H$187,AF$10,0)</f>
        <v>441308.35500000004</v>
      </c>
      <c r="AG179" s="104">
        <f t="shared" si="64"/>
        <v>1517.0798205259448</v>
      </c>
      <c r="AH179" s="102">
        <f>VLOOKUP($E179,'DTOC Backsheet'!$D$9:$Q$185,'DTOC Performance (Quarterly)'!AH$10,0)</f>
        <v>6774</v>
      </c>
      <c r="AI179" s="103">
        <f>VLOOKUP($E179,'Population 18+ (2014)'!$D$11:$H$187,AI$10,0)</f>
        <v>441308.35500000004</v>
      </c>
      <c r="AJ179" s="104">
        <f t="shared" si="65"/>
        <v>1534.9811358092234</v>
      </c>
      <c r="AK179" s="102">
        <f>VLOOKUP($E179,'DTOC Backsheet'!$D$9:$Q$185,'DTOC Performance (Quarterly)'!AK$10,0)</f>
        <v>6452</v>
      </c>
      <c r="AL179" s="103">
        <f>VLOOKUP($E179,'Population 18+ (2014)'!$D$11:$H$187,AL$10,0)</f>
        <v>441308.35500000004</v>
      </c>
      <c r="AM179" s="104">
        <f t="shared" si="66"/>
        <v>1462.0162811102907</v>
      </c>
      <c r="AN179" s="102">
        <f>VLOOKUP($E179,'DTOC Backsheet'!$D$9:$Q$185,'DTOC Performance (Quarterly)'!AN$10,0)</f>
        <v>5321</v>
      </c>
      <c r="AO179" s="103">
        <f>VLOOKUP($E179,'Population 18+ (2014)'!$D$11:$H$187,AO$10,0)</f>
        <v>443483</v>
      </c>
      <c r="AP179" s="104">
        <f t="shared" si="67"/>
        <v>1199.8205117219825</v>
      </c>
      <c r="AQ179" s="84">
        <f t="shared" si="68"/>
        <v>-452.05382651685841</v>
      </c>
      <c r="AR179" s="85">
        <f t="shared" si="69"/>
        <v>-0.4244533270171072</v>
      </c>
      <c r="AS179" s="105">
        <f t="shared" si="70"/>
        <v>-485.82810085252049</v>
      </c>
      <c r="AT179" s="85">
        <f t="shared" si="71"/>
        <v>-0.47110525159305627</v>
      </c>
      <c r="AU179" s="84">
        <f t="shared" si="72"/>
        <v>-108.26967386244974</v>
      </c>
      <c r="AV179" s="85">
        <f t="shared" si="73"/>
        <v>-7.5887575554144493E-2</v>
      </c>
      <c r="AW179" s="105">
        <f t="shared" si="74"/>
        <v>-677.53079363294626</v>
      </c>
      <c r="AX179" s="85">
        <f t="shared" si="75"/>
        <v>-0.79016913319238902</v>
      </c>
      <c r="AY179" s="84">
        <f t="shared" si="76"/>
        <v>242.84473515986497</v>
      </c>
      <c r="AZ179" s="85">
        <f t="shared" si="77"/>
        <v>0.14244254097096634</v>
      </c>
      <c r="BA179" s="105">
        <f t="shared" si="78"/>
        <v>-667.33384188930665</v>
      </c>
      <c r="BB179" s="85">
        <f t="shared" si="79"/>
        <v>-0.83974907328200754</v>
      </c>
      <c r="BC179" s="84">
        <f t="shared" si="80"/>
        <v>501.93743482765854</v>
      </c>
      <c r="BD179" s="85">
        <f t="shared" si="81"/>
        <v>0.29495230849096365</v>
      </c>
      <c r="BE179" s="105">
        <f t="shared" si="82"/>
        <v>-438.5737446531208</v>
      </c>
      <c r="BF179" s="85">
        <f t="shared" si="83"/>
        <v>-0.57612559241706152</v>
      </c>
      <c r="BJ179" s="40"/>
    </row>
    <row r="180" spans="1:62" ht="16.5" customHeight="1">
      <c r="B180" s="63" t="s">
        <v>26</v>
      </c>
      <c r="C180" s="64" t="s">
        <v>42</v>
      </c>
      <c r="D180" s="66" t="s">
        <v>66</v>
      </c>
      <c r="E180" s="78" t="s">
        <v>349</v>
      </c>
      <c r="F180" s="79" t="s">
        <v>350</v>
      </c>
      <c r="G180" s="102">
        <f>VLOOKUP($E180,'DTOC Backsheet'!$D$9:$Q$185,'DTOC Performance (Quarterly)'!G$10,0)</f>
        <v>1099</v>
      </c>
      <c r="H180" s="103">
        <f>VLOOKUP($E180,'Population 18+ (2014)'!$D$11:$H$187,H$10,0)</f>
        <v>120101</v>
      </c>
      <c r="I180" s="104">
        <f t="shared" si="56"/>
        <v>915.06315517772532</v>
      </c>
      <c r="J180" s="102">
        <f>VLOOKUP($E180,'DTOC Backsheet'!$D$9:$Q$185,'DTOC Performance (Quarterly)'!J$10,0)</f>
        <v>1061</v>
      </c>
      <c r="K180" s="103">
        <f>VLOOKUP($E180,'Population 18+ (2014)'!$D$11:$H$187,K$10,0)</f>
        <v>120101</v>
      </c>
      <c r="L180" s="104">
        <f t="shared" si="57"/>
        <v>883.42311887494691</v>
      </c>
      <c r="M180" s="102">
        <f>VLOOKUP($E180,'DTOC Backsheet'!$D$9:$Q$185,'DTOC Performance (Quarterly)'!M$10,0)</f>
        <v>1028</v>
      </c>
      <c r="N180" s="103">
        <f>VLOOKUP($E180,'Population 18+ (2014)'!$D$11:$H$187,N$10,0)</f>
        <v>120101</v>
      </c>
      <c r="O180" s="104">
        <f t="shared" si="58"/>
        <v>855.94624524358665</v>
      </c>
      <c r="P180" s="102">
        <f>VLOOKUP($E180,'DTOC Backsheet'!$D$9:$Q$185,'DTOC Performance (Quarterly)'!P$10,0)</f>
        <v>951</v>
      </c>
      <c r="Q180" s="103">
        <f>VLOOKUP($E180,'Population 18+ (2014)'!$D$11:$H$187,Q$10,0)</f>
        <v>120462.893</v>
      </c>
      <c r="R180" s="104">
        <f t="shared" si="59"/>
        <v>789.4547244519523</v>
      </c>
      <c r="S180" s="102">
        <f>VLOOKUP($E180,'DTOC Backsheet'!$D$196:$Q$372,'DTOC Performance (Quarterly)'!S$10,0)</f>
        <v>1000</v>
      </c>
      <c r="T180" s="103">
        <f>VLOOKUP($E180,'Population 18+ (2014)'!$D$11:$H$187,T$10,0)</f>
        <v>120462.893</v>
      </c>
      <c r="U180" s="104">
        <f t="shared" si="60"/>
        <v>830.13115084327251</v>
      </c>
      <c r="V180" s="102">
        <f>VLOOKUP($E180,'DTOC Backsheet'!$D$196:$Q$372,'DTOC Performance (Quarterly)'!V$10,0)</f>
        <v>974</v>
      </c>
      <c r="W180" s="103">
        <f>VLOOKUP($E180,'Population 18+ (2014)'!$D$11:$H$187,W$10,0)</f>
        <v>120462.893</v>
      </c>
      <c r="X180" s="104">
        <f t="shared" si="61"/>
        <v>808.54774092134744</v>
      </c>
      <c r="Y180" s="102">
        <f>VLOOKUP($E180,'DTOC Backsheet'!$D$196:$Q$372,'DTOC Performance (Quarterly)'!Y$10,0)</f>
        <v>948</v>
      </c>
      <c r="Z180" s="103">
        <f>VLOOKUP($E180,'Population 18+ (2014)'!$D$11:$H$187,Z$10,0)</f>
        <v>120462.893</v>
      </c>
      <c r="AA180" s="104">
        <f t="shared" si="62"/>
        <v>786.96433099942237</v>
      </c>
      <c r="AB180" s="102">
        <f>VLOOKUP($E180,'DTOC Backsheet'!$D$196:$Q$372,'DTOC Performance (Quarterly)'!AB$10,0)</f>
        <v>922</v>
      </c>
      <c r="AC180" s="103">
        <f>VLOOKUP($E180,'Population 18+ (2014)'!$D$11:$H$187,AC$10,0)</f>
        <v>120890.36799999997</v>
      </c>
      <c r="AD180" s="104">
        <f t="shared" si="63"/>
        <v>762.6744919826865</v>
      </c>
      <c r="AE180" s="102">
        <f>VLOOKUP($E180,'DTOC Backsheet'!$D$9:$Q$185,'DTOC Performance (Quarterly)'!AE$10,0)</f>
        <v>1163</v>
      </c>
      <c r="AF180" s="103">
        <f>VLOOKUP($E180,'Population 18+ (2014)'!$D$11:$H$187,AF$10,0)</f>
        <v>120462.893</v>
      </c>
      <c r="AG180" s="104">
        <f t="shared" si="64"/>
        <v>965.44252843072593</v>
      </c>
      <c r="AH180" s="102">
        <f>VLOOKUP($E180,'DTOC Backsheet'!$D$9:$Q$185,'DTOC Performance (Quarterly)'!AH$10,0)</f>
        <v>926</v>
      </c>
      <c r="AI180" s="103">
        <f>VLOOKUP($E180,'Population 18+ (2014)'!$D$11:$H$187,AI$10,0)</f>
        <v>120462.893</v>
      </c>
      <c r="AJ180" s="104">
        <f t="shared" si="65"/>
        <v>768.70144568087039</v>
      </c>
      <c r="AK180" s="102">
        <f>VLOOKUP($E180,'DTOC Backsheet'!$D$9:$Q$185,'DTOC Performance (Quarterly)'!AK$10,0)</f>
        <v>1052</v>
      </c>
      <c r="AL180" s="103">
        <f>VLOOKUP($E180,'Population 18+ (2014)'!$D$11:$H$187,AL$10,0)</f>
        <v>120462.893</v>
      </c>
      <c r="AM180" s="104">
        <f t="shared" si="66"/>
        <v>873.29797068712264</v>
      </c>
      <c r="AN180" s="102">
        <f>VLOOKUP($E180,'DTOC Backsheet'!$D$9:$Q$185,'DTOC Performance (Quarterly)'!AN$10,0)</f>
        <v>2256</v>
      </c>
      <c r="AO180" s="103">
        <f>VLOOKUP($E180,'Population 18+ (2014)'!$D$11:$H$187,AO$10,0)</f>
        <v>120890.36799999997</v>
      </c>
      <c r="AP180" s="104">
        <f t="shared" si="67"/>
        <v>1866.1536376496103</v>
      </c>
      <c r="AQ180" s="84">
        <f t="shared" si="68"/>
        <v>-50.379373253000608</v>
      </c>
      <c r="AR180" s="85">
        <f t="shared" si="69"/>
        <v>-5.5055624268049379E-2</v>
      </c>
      <c r="AS180" s="105">
        <f t="shared" si="70"/>
        <v>-135.31137758745342</v>
      </c>
      <c r="AT180" s="85">
        <f t="shared" si="71"/>
        <v>-0.16300000000000001</v>
      </c>
      <c r="AU180" s="84">
        <f t="shared" si="72"/>
        <v>114.72167319407652</v>
      </c>
      <c r="AV180" s="85">
        <f t="shared" si="73"/>
        <v>0.12986039276420155</v>
      </c>
      <c r="AW180" s="105">
        <f t="shared" si="74"/>
        <v>39.846295240477048</v>
      </c>
      <c r="AX180" s="85">
        <f t="shared" si="75"/>
        <v>4.9281314168377784E-2</v>
      </c>
      <c r="AY180" s="84">
        <f t="shared" si="76"/>
        <v>-17.351725443535997</v>
      </c>
      <c r="AZ180" s="85">
        <f t="shared" si="77"/>
        <v>-2.0271980325818256E-2</v>
      </c>
      <c r="BA180" s="105">
        <f t="shared" si="78"/>
        <v>-86.33363968770027</v>
      </c>
      <c r="BB180" s="85">
        <f t="shared" si="79"/>
        <v>-0.10970464135021088</v>
      </c>
      <c r="BC180" s="84">
        <f t="shared" si="80"/>
        <v>-1076.6989131976579</v>
      </c>
      <c r="BD180" s="85">
        <f t="shared" si="81"/>
        <v>-1.363851377221301</v>
      </c>
      <c r="BE180" s="105">
        <f t="shared" si="82"/>
        <v>-1103.4791456669238</v>
      </c>
      <c r="BF180" s="85">
        <f t="shared" si="83"/>
        <v>-1.4468546637744035</v>
      </c>
      <c r="BJ180" s="40"/>
    </row>
    <row r="181" spans="1:62" ht="16.5" customHeight="1">
      <c r="B181" s="63" t="s">
        <v>26</v>
      </c>
      <c r="C181" s="64" t="s">
        <v>42</v>
      </c>
      <c r="D181" s="66" t="s">
        <v>64</v>
      </c>
      <c r="E181" s="78" t="s">
        <v>351</v>
      </c>
      <c r="F181" s="79" t="s">
        <v>352</v>
      </c>
      <c r="G181" s="102">
        <f>VLOOKUP($E181,'DTOC Backsheet'!$D$9:$Q$185,'DTOC Performance (Quarterly)'!G$10,0)</f>
        <v>6597</v>
      </c>
      <c r="H181" s="103">
        <f>VLOOKUP($E181,'Population 18+ (2014)'!$D$11:$H$187,H$10,0)</f>
        <v>659564</v>
      </c>
      <c r="I181" s="104">
        <f t="shared" si="56"/>
        <v>1000.2061968209302</v>
      </c>
      <c r="J181" s="102">
        <f>VLOOKUP($E181,'DTOC Backsheet'!$D$9:$Q$185,'DTOC Performance (Quarterly)'!J$10,0)</f>
        <v>6759</v>
      </c>
      <c r="K181" s="103">
        <f>VLOOKUP($E181,'Population 18+ (2014)'!$D$11:$H$187,K$10,0)</f>
        <v>659564</v>
      </c>
      <c r="L181" s="104">
        <f t="shared" si="57"/>
        <v>1024.7678769611441</v>
      </c>
      <c r="M181" s="102">
        <f>VLOOKUP($E181,'DTOC Backsheet'!$D$9:$Q$185,'DTOC Performance (Quarterly)'!M$10,0)</f>
        <v>6586</v>
      </c>
      <c r="N181" s="103">
        <f>VLOOKUP($E181,'Population 18+ (2014)'!$D$11:$H$187,N$10,0)</f>
        <v>659564</v>
      </c>
      <c r="O181" s="104">
        <f t="shared" si="58"/>
        <v>998.53842841634776</v>
      </c>
      <c r="P181" s="102">
        <f>VLOOKUP($E181,'DTOC Backsheet'!$D$9:$Q$185,'DTOC Performance (Quarterly)'!P$10,0)</f>
        <v>8614</v>
      </c>
      <c r="Q181" s="103">
        <f>VLOOKUP($E181,'Population 18+ (2014)'!$D$11:$H$187,Q$10,0)</f>
        <v>665326.4929999999</v>
      </c>
      <c r="R181" s="104">
        <f t="shared" si="59"/>
        <v>1294.7026896763002</v>
      </c>
      <c r="S181" s="102">
        <f>VLOOKUP($E181,'DTOC Backsheet'!$D$196:$Q$372,'DTOC Performance (Quarterly)'!S$10,0)</f>
        <v>6214.9999999999991</v>
      </c>
      <c r="T181" s="103">
        <f>VLOOKUP($E181,'Population 18+ (2014)'!$D$11:$H$187,T$10,0)</f>
        <v>665326.4929999999</v>
      </c>
      <c r="U181" s="104">
        <f t="shared" si="60"/>
        <v>934.12784029930401</v>
      </c>
      <c r="V181" s="102">
        <f>VLOOKUP($E181,'DTOC Backsheet'!$D$196:$Q$372,'DTOC Performance (Quarterly)'!V$10,0)</f>
        <v>6365</v>
      </c>
      <c r="W181" s="103">
        <f>VLOOKUP($E181,'Population 18+ (2014)'!$D$11:$H$187,W$10,0)</f>
        <v>665326.4929999999</v>
      </c>
      <c r="X181" s="104">
        <f t="shared" si="61"/>
        <v>956.67316226952062</v>
      </c>
      <c r="Y181" s="102">
        <f>VLOOKUP($E181,'DTOC Backsheet'!$D$196:$Q$372,'DTOC Performance (Quarterly)'!Y$10,0)</f>
        <v>6048</v>
      </c>
      <c r="Z181" s="103">
        <f>VLOOKUP($E181,'Population 18+ (2014)'!$D$11:$H$187,Z$10,0)</f>
        <v>665326.4929999999</v>
      </c>
      <c r="AA181" s="104">
        <f t="shared" si="62"/>
        <v>909.0273818391297</v>
      </c>
      <c r="AB181" s="102">
        <f>VLOOKUP($E181,'DTOC Backsheet'!$D$196:$Q$372,'DTOC Performance (Quarterly)'!AB$10,0)</f>
        <v>5174</v>
      </c>
      <c r="AC181" s="103">
        <f>VLOOKUP($E181,'Population 18+ (2014)'!$D$11:$H$187,AC$10,0)</f>
        <v>671428.00899999996</v>
      </c>
      <c r="AD181" s="104">
        <f t="shared" si="63"/>
        <v>770.59639017829534</v>
      </c>
      <c r="AE181" s="102">
        <f>VLOOKUP($E181,'DTOC Backsheet'!$D$9:$Q$185,'DTOC Performance (Quarterly)'!AE$10,0)</f>
        <v>9080</v>
      </c>
      <c r="AF181" s="103">
        <f>VLOOKUP($E181,'Population 18+ (2014)'!$D$11:$H$187,AF$10,0)</f>
        <v>665326.4929999999</v>
      </c>
      <c r="AG181" s="104">
        <f t="shared" si="64"/>
        <v>1364.7434899304394</v>
      </c>
      <c r="AH181" s="102">
        <f>VLOOKUP($E181,'DTOC Backsheet'!$D$9:$Q$185,'DTOC Performance (Quarterly)'!AH$10,0)</f>
        <v>9385</v>
      </c>
      <c r="AI181" s="103">
        <f>VLOOKUP($E181,'Population 18+ (2014)'!$D$11:$H$187,AI$10,0)</f>
        <v>665326.4929999999</v>
      </c>
      <c r="AJ181" s="104">
        <f t="shared" si="65"/>
        <v>1410.585644603213</v>
      </c>
      <c r="AK181" s="102">
        <f>VLOOKUP($E181,'DTOC Backsheet'!$D$9:$Q$185,'DTOC Performance (Quarterly)'!AK$10,0)</f>
        <v>9407</v>
      </c>
      <c r="AL181" s="103">
        <f>VLOOKUP($E181,'Population 18+ (2014)'!$D$11:$H$187,AL$10,0)</f>
        <v>665326.4929999999</v>
      </c>
      <c r="AM181" s="104">
        <f t="shared" si="66"/>
        <v>1413.8922918255114</v>
      </c>
      <c r="AN181" s="102">
        <f>VLOOKUP($E181,'DTOC Backsheet'!$D$9:$Q$185,'DTOC Performance (Quarterly)'!AN$10,0)</f>
        <v>7739</v>
      </c>
      <c r="AO181" s="103">
        <f>VLOOKUP($E181,'Population 18+ (2014)'!$D$11:$H$187,AO$10,0)</f>
        <v>671428.00899999996</v>
      </c>
      <c r="AP181" s="104">
        <f t="shared" si="67"/>
        <v>1152.6179867780882</v>
      </c>
      <c r="AQ181" s="84">
        <f t="shared" si="68"/>
        <v>-364.53729310950916</v>
      </c>
      <c r="AR181" s="85">
        <f t="shared" si="69"/>
        <v>-0.36446214217444339</v>
      </c>
      <c r="AS181" s="105">
        <f t="shared" si="70"/>
        <v>-430.6156496311354</v>
      </c>
      <c r="AT181" s="85">
        <f t="shared" si="71"/>
        <v>-0.46098149637972657</v>
      </c>
      <c r="AU181" s="84">
        <f t="shared" si="72"/>
        <v>-385.81776764206893</v>
      </c>
      <c r="AV181" s="85">
        <f t="shared" si="73"/>
        <v>-0.37649283932101424</v>
      </c>
      <c r="AW181" s="105">
        <f t="shared" si="74"/>
        <v>-453.91248233369242</v>
      </c>
      <c r="AX181" s="85">
        <f t="shared" si="75"/>
        <v>-0.47446975648075412</v>
      </c>
      <c r="AY181" s="84">
        <f t="shared" si="76"/>
        <v>-415.35386340916364</v>
      </c>
      <c r="AZ181" s="85">
        <f t="shared" si="77"/>
        <v>-0.4159618213871874</v>
      </c>
      <c r="BA181" s="105">
        <f t="shared" si="78"/>
        <v>-504.86490998638169</v>
      </c>
      <c r="BB181" s="85">
        <f t="shared" si="79"/>
        <v>-0.55539021164021163</v>
      </c>
      <c r="BC181" s="84">
        <f t="shared" si="80"/>
        <v>142.08470289821207</v>
      </c>
      <c r="BD181" s="85">
        <f t="shared" si="81"/>
        <v>0.10974311247761129</v>
      </c>
      <c r="BE181" s="105">
        <f t="shared" si="82"/>
        <v>-382.02159659979282</v>
      </c>
      <c r="BF181" s="85">
        <f t="shared" si="83"/>
        <v>-0.4957479706223426</v>
      </c>
      <c r="BJ181" s="40"/>
    </row>
    <row r="182" spans="1:62" ht="16.5" customHeight="1">
      <c r="B182" s="63" t="s">
        <v>24</v>
      </c>
      <c r="C182" s="64" t="s">
        <v>40</v>
      </c>
      <c r="D182" s="66" t="s">
        <v>70</v>
      </c>
      <c r="E182" s="78" t="s">
        <v>353</v>
      </c>
      <c r="F182" s="79" t="s">
        <v>354</v>
      </c>
      <c r="G182" s="102">
        <f>VLOOKUP($E182,'DTOC Backsheet'!$D$9:$Q$185,'DTOC Performance (Quarterly)'!G$10,0)</f>
        <v>1356</v>
      </c>
      <c r="H182" s="103">
        <f>VLOOKUP($E182,'Population 18+ (2014)'!$D$11:$H$187,H$10,0)</f>
        <v>192598</v>
      </c>
      <c r="I182" s="104">
        <f t="shared" si="56"/>
        <v>704.05715531833141</v>
      </c>
      <c r="J182" s="102">
        <f>VLOOKUP($E182,'DTOC Backsheet'!$D$9:$Q$185,'DTOC Performance (Quarterly)'!J$10,0)</f>
        <v>1509</v>
      </c>
      <c r="K182" s="103">
        <f>VLOOKUP($E182,'Population 18+ (2014)'!$D$11:$H$187,K$10,0)</f>
        <v>192598</v>
      </c>
      <c r="L182" s="104">
        <f t="shared" si="57"/>
        <v>783.49723257770074</v>
      </c>
      <c r="M182" s="102">
        <f>VLOOKUP($E182,'DTOC Backsheet'!$D$9:$Q$185,'DTOC Performance (Quarterly)'!M$10,0)</f>
        <v>1012</v>
      </c>
      <c r="N182" s="103">
        <f>VLOOKUP($E182,'Population 18+ (2014)'!$D$11:$H$187,N$10,0)</f>
        <v>192598</v>
      </c>
      <c r="O182" s="104">
        <f t="shared" si="58"/>
        <v>525.44678553256006</v>
      </c>
      <c r="P182" s="102">
        <f>VLOOKUP($E182,'DTOC Backsheet'!$D$9:$Q$185,'DTOC Performance (Quarterly)'!P$10,0)</f>
        <v>672</v>
      </c>
      <c r="Q182" s="103">
        <f>VLOOKUP($E182,'Population 18+ (2014)'!$D$11:$H$187,Q$10,0)</f>
        <v>198709.48500000007</v>
      </c>
      <c r="R182" s="104">
        <f t="shared" si="59"/>
        <v>338.18214565852242</v>
      </c>
      <c r="S182" s="102">
        <f>VLOOKUP($E182,'DTOC Backsheet'!$D$196:$Q$372,'DTOC Performance (Quarterly)'!S$10,0)</f>
        <v>1144.5006266802461</v>
      </c>
      <c r="T182" s="103">
        <f>VLOOKUP($E182,'Population 18+ (2014)'!$D$11:$H$187,T$10,0)</f>
        <v>198709.48500000007</v>
      </c>
      <c r="U182" s="104">
        <f t="shared" si="60"/>
        <v>575.96678219977559</v>
      </c>
      <c r="V182" s="102">
        <f>VLOOKUP($E182,'DTOC Backsheet'!$D$196:$Q$372,'DTOC Performance (Quarterly)'!V$10,0)</f>
        <v>1108.9968190902462</v>
      </c>
      <c r="W182" s="103">
        <f>VLOOKUP($E182,'Population 18+ (2014)'!$D$11:$H$187,W$10,0)</f>
        <v>198709.48500000007</v>
      </c>
      <c r="X182" s="104">
        <f t="shared" si="61"/>
        <v>558.09958900061849</v>
      </c>
      <c r="Y182" s="102">
        <f>VLOOKUP($E182,'DTOC Backsheet'!$D$196:$Q$372,'DTOC Performance (Quarterly)'!Y$10,0)</f>
        <v>1073.4930115002462</v>
      </c>
      <c r="Z182" s="103">
        <f>VLOOKUP($E182,'Population 18+ (2014)'!$D$11:$H$187,Z$10,0)</f>
        <v>198709.48500000007</v>
      </c>
      <c r="AA182" s="104">
        <f t="shared" si="62"/>
        <v>540.23239580146151</v>
      </c>
      <c r="AB182" s="102">
        <f>VLOOKUP($E182,'DTOC Backsheet'!$D$196:$Q$372,'DTOC Performance (Quarterly)'!AB$10,0)</f>
        <v>1050.9044925039655</v>
      </c>
      <c r="AC182" s="103">
        <f>VLOOKUP($E182,'Population 18+ (2014)'!$D$11:$H$187,AC$10,0)</f>
        <v>202754.39099999992</v>
      </c>
      <c r="AD182" s="104">
        <f t="shared" si="63"/>
        <v>518.31404850017077</v>
      </c>
      <c r="AE182" s="102">
        <f>VLOOKUP($E182,'DTOC Backsheet'!$D$9:$Q$185,'DTOC Performance (Quarterly)'!AE$10,0)</f>
        <v>763</v>
      </c>
      <c r="AF182" s="103">
        <f>VLOOKUP($E182,'Population 18+ (2014)'!$D$11:$H$187,AF$10,0)</f>
        <v>198709.48500000007</v>
      </c>
      <c r="AG182" s="104">
        <f t="shared" si="64"/>
        <v>383.97764454978068</v>
      </c>
      <c r="AH182" s="102">
        <f>VLOOKUP($E182,'DTOC Backsheet'!$D$9:$Q$185,'DTOC Performance (Quarterly)'!AH$10,0)</f>
        <v>1044</v>
      </c>
      <c r="AI182" s="103">
        <f>VLOOKUP($E182,'Population 18+ (2014)'!$D$11:$H$187,AI$10,0)</f>
        <v>198709.48500000007</v>
      </c>
      <c r="AJ182" s="104">
        <f t="shared" si="65"/>
        <v>525.39011914806156</v>
      </c>
      <c r="AK182" s="102">
        <f>VLOOKUP($E182,'DTOC Backsheet'!$D$9:$Q$185,'DTOC Performance (Quarterly)'!AK$10,0)</f>
        <v>1421</v>
      </c>
      <c r="AL182" s="103">
        <f>VLOOKUP($E182,'Population 18+ (2014)'!$D$11:$H$187,AL$10,0)</f>
        <v>198709.48500000007</v>
      </c>
      <c r="AM182" s="104">
        <f t="shared" si="66"/>
        <v>715.11432884041722</v>
      </c>
      <c r="AN182" s="102">
        <f>VLOOKUP($E182,'DTOC Backsheet'!$D$9:$Q$185,'DTOC Performance (Quarterly)'!AN$10,0)</f>
        <v>1195</v>
      </c>
      <c r="AO182" s="103">
        <f>VLOOKUP($E182,'Population 18+ (2014)'!$D$11:$H$187,AO$10,0)</f>
        <v>202754.39099999992</v>
      </c>
      <c r="AP182" s="104">
        <f t="shared" si="67"/>
        <v>589.38304325059005</v>
      </c>
      <c r="AQ182" s="84">
        <f t="shared" si="68"/>
        <v>320.07951076855073</v>
      </c>
      <c r="AR182" s="85">
        <f t="shared" si="69"/>
        <v>0.45462148683629305</v>
      </c>
      <c r="AS182" s="105">
        <f t="shared" si="70"/>
        <v>191.98913764999492</v>
      </c>
      <c r="AT182" s="85">
        <f t="shared" si="71"/>
        <v>0.33333369837186716</v>
      </c>
      <c r="AU182" s="84">
        <f t="shared" si="72"/>
        <v>258.10711342963918</v>
      </c>
      <c r="AV182" s="85">
        <f t="shared" si="73"/>
        <v>0.32942951512472923</v>
      </c>
      <c r="AW182" s="105">
        <f t="shared" si="74"/>
        <v>32.709469852556936</v>
      </c>
      <c r="AX182" s="85">
        <f t="shared" si="75"/>
        <v>5.8608661423903481E-2</v>
      </c>
      <c r="AY182" s="84">
        <f t="shared" si="76"/>
        <v>-189.66754330785716</v>
      </c>
      <c r="AZ182" s="85">
        <f t="shared" si="77"/>
        <v>-0.36096432318188409</v>
      </c>
      <c r="BA182" s="105">
        <f t="shared" si="78"/>
        <v>-174.88193303895571</v>
      </c>
      <c r="BB182" s="85">
        <f t="shared" si="79"/>
        <v>-0.32371611624569402</v>
      </c>
      <c r="BC182" s="84">
        <f t="shared" si="80"/>
        <v>-251.20089759206763</v>
      </c>
      <c r="BD182" s="85">
        <f t="shared" si="81"/>
        <v>-0.74279763381037978</v>
      </c>
      <c r="BE182" s="105">
        <f t="shared" si="82"/>
        <v>-71.068994750419279</v>
      </c>
      <c r="BF182" s="85">
        <f t="shared" si="83"/>
        <v>-0.13711570225825331</v>
      </c>
      <c r="BJ182" s="40"/>
    </row>
    <row r="183" spans="1:62" ht="16.5" customHeight="1">
      <c r="B183" s="63" t="s">
        <v>20</v>
      </c>
      <c r="C183" s="64" t="s">
        <v>30</v>
      </c>
      <c r="D183" s="66" t="s">
        <v>48</v>
      </c>
      <c r="E183" s="78" t="s">
        <v>355</v>
      </c>
      <c r="F183" s="79" t="s">
        <v>356</v>
      </c>
      <c r="G183" s="102">
        <f>VLOOKUP($E183,'DTOC Backsheet'!$D$9:$Q$185,'DTOC Performance (Quarterly)'!G$10,0)</f>
        <v>1444</v>
      </c>
      <c r="H183" s="103">
        <f>VLOOKUP($E183,'Population 18+ (2014)'!$D$11:$H$187,H$10,0)</f>
        <v>253208</v>
      </c>
      <c r="I183" s="104">
        <f t="shared" si="56"/>
        <v>570.28213958484719</v>
      </c>
      <c r="J183" s="102">
        <f>VLOOKUP($E183,'DTOC Backsheet'!$D$9:$Q$185,'DTOC Performance (Quarterly)'!J$10,0)</f>
        <v>1449</v>
      </c>
      <c r="K183" s="103">
        <f>VLOOKUP($E183,'Population 18+ (2014)'!$D$11:$H$187,K$10,0)</f>
        <v>253208</v>
      </c>
      <c r="L183" s="104">
        <f t="shared" si="57"/>
        <v>572.25680073299418</v>
      </c>
      <c r="M183" s="102">
        <f>VLOOKUP($E183,'DTOC Backsheet'!$D$9:$Q$185,'DTOC Performance (Quarterly)'!M$10,0)</f>
        <v>1395</v>
      </c>
      <c r="N183" s="103">
        <f>VLOOKUP($E183,'Population 18+ (2014)'!$D$11:$H$187,N$10,0)</f>
        <v>253208</v>
      </c>
      <c r="O183" s="104">
        <f t="shared" si="58"/>
        <v>550.93046033300686</v>
      </c>
      <c r="P183" s="102">
        <f>VLOOKUP($E183,'DTOC Backsheet'!$D$9:$Q$185,'DTOC Performance (Quarterly)'!P$10,0)</f>
        <v>1598</v>
      </c>
      <c r="Q183" s="103">
        <f>VLOOKUP($E183,'Population 18+ (2014)'!$D$11:$H$187,Q$10,0)</f>
        <v>254426.90500000003</v>
      </c>
      <c r="R183" s="104">
        <f t="shared" si="59"/>
        <v>628.07822938379877</v>
      </c>
      <c r="S183" s="102">
        <f>VLOOKUP($E183,'DTOC Backsheet'!$D$196:$Q$372,'DTOC Performance (Quarterly)'!S$10,0)</f>
        <v>1372.0000000000002</v>
      </c>
      <c r="T183" s="103">
        <f>VLOOKUP($E183,'Population 18+ (2014)'!$D$11:$H$187,T$10,0)</f>
        <v>254426.90500000003</v>
      </c>
      <c r="U183" s="104">
        <f t="shared" si="60"/>
        <v>539.25114562864326</v>
      </c>
      <c r="V183" s="102">
        <f>VLOOKUP($E183,'DTOC Backsheet'!$D$196:$Q$372,'DTOC Performance (Quarterly)'!V$10,0)</f>
        <v>1377</v>
      </c>
      <c r="W183" s="103">
        <f>VLOOKUP($E183,'Population 18+ (2014)'!$D$11:$H$187,W$10,0)</f>
        <v>254426.90500000003</v>
      </c>
      <c r="X183" s="104">
        <f t="shared" si="61"/>
        <v>541.21634659667768</v>
      </c>
      <c r="Y183" s="102">
        <f>VLOOKUP($E183,'DTOC Backsheet'!$D$196:$Q$372,'DTOC Performance (Quarterly)'!Y$10,0)</f>
        <v>1153</v>
      </c>
      <c r="Z183" s="103">
        <f>VLOOKUP($E183,'Population 18+ (2014)'!$D$11:$H$187,Z$10,0)</f>
        <v>254426.90500000003</v>
      </c>
      <c r="AA183" s="104">
        <f t="shared" si="62"/>
        <v>453.17534322873593</v>
      </c>
      <c r="AB183" s="102">
        <f>VLOOKUP($E183,'DTOC Backsheet'!$D$196:$Q$372,'DTOC Performance (Quarterly)'!AB$10,0)</f>
        <v>1223</v>
      </c>
      <c r="AC183" s="103">
        <f>VLOOKUP($E183,'Population 18+ (2014)'!$D$11:$H$187,AC$10,0)</f>
        <v>255493.62699999995</v>
      </c>
      <c r="AD183" s="104">
        <f t="shared" si="63"/>
        <v>478.6812157940833</v>
      </c>
      <c r="AE183" s="102">
        <f>VLOOKUP($E183,'DTOC Backsheet'!$D$9:$Q$185,'DTOC Performance (Quarterly)'!AE$10,0)</f>
        <v>1531</v>
      </c>
      <c r="AF183" s="103">
        <f>VLOOKUP($E183,'Population 18+ (2014)'!$D$11:$H$187,AF$10,0)</f>
        <v>254426.90500000003</v>
      </c>
      <c r="AG183" s="104">
        <f t="shared" si="64"/>
        <v>601.74453641213756</v>
      </c>
      <c r="AH183" s="102">
        <f>VLOOKUP($E183,'DTOC Backsheet'!$D$9:$Q$185,'DTOC Performance (Quarterly)'!AH$10,0)</f>
        <v>814</v>
      </c>
      <c r="AI183" s="103">
        <f>VLOOKUP($E183,'Population 18+ (2014)'!$D$11:$H$187,AI$10,0)</f>
        <v>254426.90500000003</v>
      </c>
      <c r="AJ183" s="104">
        <f t="shared" si="65"/>
        <v>319.93471759600266</v>
      </c>
      <c r="AK183" s="102">
        <f>VLOOKUP($E183,'DTOC Backsheet'!$D$9:$Q$185,'DTOC Performance (Quarterly)'!AK$10,0)</f>
        <v>1070</v>
      </c>
      <c r="AL183" s="103">
        <f>VLOOKUP($E183,'Population 18+ (2014)'!$D$11:$H$187,AL$10,0)</f>
        <v>254426.90500000003</v>
      </c>
      <c r="AM183" s="104">
        <f t="shared" si="66"/>
        <v>420.55300715936465</v>
      </c>
      <c r="AN183" s="102">
        <f>VLOOKUP($E183,'DTOC Backsheet'!$D$9:$Q$185,'DTOC Performance (Quarterly)'!AN$10,0)</f>
        <v>1070</v>
      </c>
      <c r="AO183" s="103">
        <f>VLOOKUP($E183,'Population 18+ (2014)'!$D$11:$H$187,AO$10,0)</f>
        <v>255493.62699999995</v>
      </c>
      <c r="AP183" s="104">
        <f t="shared" si="67"/>
        <v>418.79713892041633</v>
      </c>
      <c r="AQ183" s="84">
        <f t="shared" si="68"/>
        <v>-31.462396827290377</v>
      </c>
      <c r="AR183" s="85">
        <f t="shared" si="69"/>
        <v>-5.5169879334103479E-2</v>
      </c>
      <c r="AS183" s="105">
        <f t="shared" si="70"/>
        <v>-62.493390783494306</v>
      </c>
      <c r="AT183" s="85">
        <f t="shared" si="71"/>
        <v>-0.11588921282798821</v>
      </c>
      <c r="AU183" s="84">
        <f t="shared" si="72"/>
        <v>252.32208313699152</v>
      </c>
      <c r="AV183" s="85">
        <f t="shared" si="73"/>
        <v>0.44092456885404663</v>
      </c>
      <c r="AW183" s="105">
        <f t="shared" si="74"/>
        <v>221.28162900067503</v>
      </c>
      <c r="AX183" s="85">
        <f t="shared" si="75"/>
        <v>0.40885984023238919</v>
      </c>
      <c r="AY183" s="84">
        <f t="shared" si="76"/>
        <v>130.37745317364221</v>
      </c>
      <c r="AZ183" s="85">
        <f t="shared" si="77"/>
        <v>0.23664956389384656</v>
      </c>
      <c r="BA183" s="105">
        <f t="shared" si="78"/>
        <v>32.622336069371272</v>
      </c>
      <c r="BB183" s="85">
        <f t="shared" si="79"/>
        <v>7.1986123156981774E-2</v>
      </c>
      <c r="BC183" s="84">
        <f t="shared" si="80"/>
        <v>209.28109046338244</v>
      </c>
      <c r="BD183" s="85">
        <f t="shared" si="81"/>
        <v>0.33320863655584115</v>
      </c>
      <c r="BE183" s="105">
        <f t="shared" si="82"/>
        <v>59.88407687366697</v>
      </c>
      <c r="BF183" s="85">
        <f t="shared" si="83"/>
        <v>0.12510220768601793</v>
      </c>
      <c r="BJ183" s="40"/>
    </row>
    <row r="184" spans="1:62" ht="16.5" customHeight="1">
      <c r="B184" s="63" t="s">
        <v>26</v>
      </c>
      <c r="C184" s="64" t="s">
        <v>44</v>
      </c>
      <c r="D184" s="66" t="s">
        <v>66</v>
      </c>
      <c r="E184" s="78" t="s">
        <v>357</v>
      </c>
      <c r="F184" s="79" t="s">
        <v>358</v>
      </c>
      <c r="G184" s="102">
        <f>VLOOKUP($E184,'DTOC Backsheet'!$D$9:$Q$185,'DTOC Performance (Quarterly)'!G$10,0)</f>
        <v>5195</v>
      </c>
      <c r="H184" s="103">
        <f>VLOOKUP($E184,'Population 18+ (2014)'!$D$11:$H$187,H$10,0)</f>
        <v>379183</v>
      </c>
      <c r="I184" s="104">
        <f t="shared" si="56"/>
        <v>1370.0508725338425</v>
      </c>
      <c r="J184" s="102">
        <f>VLOOKUP($E184,'DTOC Backsheet'!$D$9:$Q$185,'DTOC Performance (Quarterly)'!J$10,0)</f>
        <v>5630</v>
      </c>
      <c r="K184" s="103">
        <f>VLOOKUP($E184,'Population 18+ (2014)'!$D$11:$H$187,K$10,0)</f>
        <v>379183</v>
      </c>
      <c r="L184" s="104">
        <f t="shared" si="57"/>
        <v>1484.7712054601604</v>
      </c>
      <c r="M184" s="102">
        <f>VLOOKUP($E184,'DTOC Backsheet'!$D$9:$Q$185,'DTOC Performance (Quarterly)'!M$10,0)</f>
        <v>5602</v>
      </c>
      <c r="N184" s="103">
        <f>VLOOKUP($E184,'Population 18+ (2014)'!$D$11:$H$187,N$10,0)</f>
        <v>379183</v>
      </c>
      <c r="O184" s="104">
        <f t="shared" si="58"/>
        <v>1477.3869081683515</v>
      </c>
      <c r="P184" s="102">
        <f>VLOOKUP($E184,'DTOC Backsheet'!$D$9:$Q$185,'DTOC Performance (Quarterly)'!P$10,0)</f>
        <v>5011</v>
      </c>
      <c r="Q184" s="103">
        <f>VLOOKUP($E184,'Population 18+ (2014)'!$D$11:$H$187,Q$10,0)</f>
        <v>381525.34100000007</v>
      </c>
      <c r="R184" s="104">
        <f t="shared" si="59"/>
        <v>1313.4121017665243</v>
      </c>
      <c r="S184" s="102">
        <f>VLOOKUP($E184,'DTOC Backsheet'!$D$196:$Q$372,'DTOC Performance (Quarterly)'!S$10,0)</f>
        <v>4110</v>
      </c>
      <c r="T184" s="103">
        <f>VLOOKUP($E184,'Population 18+ (2014)'!$D$11:$H$187,T$10,0)</f>
        <v>381525.34100000007</v>
      </c>
      <c r="U184" s="104">
        <f t="shared" si="60"/>
        <v>1077.2547871204181</v>
      </c>
      <c r="V184" s="102">
        <f>VLOOKUP($E184,'DTOC Backsheet'!$D$196:$Q$372,'DTOC Performance (Quarterly)'!V$10,0)</f>
        <v>4110</v>
      </c>
      <c r="W184" s="103">
        <f>VLOOKUP($E184,'Population 18+ (2014)'!$D$11:$H$187,W$10,0)</f>
        <v>381525.34100000007</v>
      </c>
      <c r="X184" s="104">
        <f t="shared" si="61"/>
        <v>1077.2547871204181</v>
      </c>
      <c r="Y184" s="102">
        <f>VLOOKUP($E184,'DTOC Backsheet'!$D$196:$Q$372,'DTOC Performance (Quarterly)'!Y$10,0)</f>
        <v>4110</v>
      </c>
      <c r="Z184" s="103">
        <f>VLOOKUP($E184,'Population 18+ (2014)'!$D$11:$H$187,Z$10,0)</f>
        <v>381525.34100000007</v>
      </c>
      <c r="AA184" s="104">
        <f t="shared" si="62"/>
        <v>1077.2547871204181</v>
      </c>
      <c r="AB184" s="102">
        <f>VLOOKUP($E184,'DTOC Backsheet'!$D$196:$Q$372,'DTOC Performance (Quarterly)'!AB$10,0)</f>
        <v>4110</v>
      </c>
      <c r="AC184" s="103">
        <f>VLOOKUP($E184,'Population 18+ (2014)'!$D$11:$H$187,AC$10,0)</f>
        <v>385900.00899999985</v>
      </c>
      <c r="AD184" s="104">
        <f t="shared" si="63"/>
        <v>1065.042732351945</v>
      </c>
      <c r="AE184" s="102">
        <f>VLOOKUP($E184,'DTOC Backsheet'!$D$9:$Q$185,'DTOC Performance (Quarterly)'!AE$10,0)</f>
        <v>4026</v>
      </c>
      <c r="AF184" s="103">
        <f>VLOOKUP($E184,'Population 18+ (2014)'!$D$11:$H$187,AF$10,0)</f>
        <v>381525.34100000007</v>
      </c>
      <c r="AG184" s="104">
        <f t="shared" si="64"/>
        <v>1055.2379009602928</v>
      </c>
      <c r="AH184" s="102">
        <f>VLOOKUP($E184,'DTOC Backsheet'!$D$9:$Q$185,'DTOC Performance (Quarterly)'!AH$10,0)</f>
        <v>4152</v>
      </c>
      <c r="AI184" s="103">
        <f>VLOOKUP($E184,'Population 18+ (2014)'!$D$11:$H$187,AI$10,0)</f>
        <v>381525.34100000007</v>
      </c>
      <c r="AJ184" s="104">
        <f t="shared" si="65"/>
        <v>1088.2632302004808</v>
      </c>
      <c r="AK184" s="102">
        <f>VLOOKUP($E184,'DTOC Backsheet'!$D$9:$Q$185,'DTOC Performance (Quarterly)'!AK$10,0)</f>
        <v>4735</v>
      </c>
      <c r="AL184" s="103">
        <f>VLOOKUP($E184,'Population 18+ (2014)'!$D$11:$H$187,AL$10,0)</f>
        <v>381525.34100000007</v>
      </c>
      <c r="AM184" s="104">
        <f t="shared" si="66"/>
        <v>1241.0709043832555</v>
      </c>
      <c r="AN184" s="102">
        <f>VLOOKUP($E184,'DTOC Backsheet'!$D$9:$Q$185,'DTOC Performance (Quarterly)'!AN$10,0)</f>
        <v>5075</v>
      </c>
      <c r="AO184" s="103">
        <f>VLOOKUP($E184,'Population 18+ (2014)'!$D$11:$H$187,AO$10,0)</f>
        <v>385900.00899999985</v>
      </c>
      <c r="AP184" s="104">
        <f t="shared" si="67"/>
        <v>1315.1075101426084</v>
      </c>
      <c r="AQ184" s="84">
        <f t="shared" si="68"/>
        <v>314.8129715735497</v>
      </c>
      <c r="AR184" s="85">
        <f t="shared" si="69"/>
        <v>0.22978195765192164</v>
      </c>
      <c r="AS184" s="105">
        <f t="shared" si="70"/>
        <v>22.016886160125296</v>
      </c>
      <c r="AT184" s="85">
        <f t="shared" si="71"/>
        <v>2.0437956204379527E-2</v>
      </c>
      <c r="AU184" s="84">
        <f t="shared" si="72"/>
        <v>396.5079752596796</v>
      </c>
      <c r="AV184" s="85">
        <f t="shared" si="73"/>
        <v>0.26704988203000191</v>
      </c>
      <c r="AW184" s="105">
        <f t="shared" si="74"/>
        <v>-11.008443080062762</v>
      </c>
      <c r="AX184" s="85">
        <f t="shared" si="75"/>
        <v>-1.021897810218987E-2</v>
      </c>
      <c r="AY184" s="84">
        <f t="shared" si="76"/>
        <v>236.31600378509597</v>
      </c>
      <c r="AZ184" s="85">
        <f t="shared" si="77"/>
        <v>0.15995539318679763</v>
      </c>
      <c r="BA184" s="105">
        <f t="shared" si="78"/>
        <v>-163.81611726283745</v>
      </c>
      <c r="BB184" s="85">
        <f t="shared" si="79"/>
        <v>-0.15206812652068141</v>
      </c>
      <c r="BC184" s="84">
        <f t="shared" si="80"/>
        <v>-1.6954083760840604</v>
      </c>
      <c r="BD184" s="85">
        <f t="shared" si="81"/>
        <v>-1.290842663779141E-3</v>
      </c>
      <c r="BE184" s="105">
        <f t="shared" si="82"/>
        <v>-250.06477779066336</v>
      </c>
      <c r="BF184" s="85">
        <f t="shared" si="83"/>
        <v>-0.23479318734793175</v>
      </c>
      <c r="BJ184" s="40"/>
    </row>
    <row r="185" spans="1:62" ht="16.5" customHeight="1">
      <c r="B185" s="63" t="s">
        <v>26</v>
      </c>
      <c r="C185" s="64" t="s">
        <v>42</v>
      </c>
      <c r="D185" s="66" t="s">
        <v>66</v>
      </c>
      <c r="E185" s="78" t="s">
        <v>359</v>
      </c>
      <c r="F185" s="79" t="s">
        <v>360</v>
      </c>
      <c r="G185" s="102">
        <f>VLOOKUP($E185,'DTOC Backsheet'!$D$9:$Q$185,'DTOC Performance (Quarterly)'!G$10,0)</f>
        <v>1187</v>
      </c>
      <c r="H185" s="103">
        <f>VLOOKUP($E185,'Population 18+ (2014)'!$D$11:$H$187,H$10,0)</f>
        <v>114003</v>
      </c>
      <c r="I185" s="104">
        <f t="shared" si="56"/>
        <v>1041.2006701578027</v>
      </c>
      <c r="J185" s="102">
        <f>VLOOKUP($E185,'DTOC Backsheet'!$D$9:$Q$185,'DTOC Performance (Quarterly)'!J$10,0)</f>
        <v>987</v>
      </c>
      <c r="K185" s="103">
        <f>VLOOKUP($E185,'Population 18+ (2014)'!$D$11:$H$187,K$10,0)</f>
        <v>114003</v>
      </c>
      <c r="L185" s="104">
        <f t="shared" si="57"/>
        <v>865.76669035025395</v>
      </c>
      <c r="M185" s="102">
        <f>VLOOKUP($E185,'DTOC Backsheet'!$D$9:$Q$185,'DTOC Performance (Quarterly)'!M$10,0)</f>
        <v>906</v>
      </c>
      <c r="N185" s="103">
        <f>VLOOKUP($E185,'Population 18+ (2014)'!$D$11:$H$187,N$10,0)</f>
        <v>114003</v>
      </c>
      <c r="O185" s="104">
        <f t="shared" si="58"/>
        <v>794.71592852819674</v>
      </c>
      <c r="P185" s="102">
        <f>VLOOKUP($E185,'DTOC Backsheet'!$D$9:$Q$185,'DTOC Performance (Quarterly)'!P$10,0)</f>
        <v>1009</v>
      </c>
      <c r="Q185" s="103">
        <f>VLOOKUP($E185,'Population 18+ (2014)'!$D$11:$H$187,Q$10,0)</f>
        <v>114559.92599999995</v>
      </c>
      <c r="R185" s="104">
        <f t="shared" si="59"/>
        <v>880.76174211215925</v>
      </c>
      <c r="S185" s="102">
        <f>VLOOKUP($E185,'DTOC Backsheet'!$D$196:$Q$372,'DTOC Performance (Quarterly)'!S$10,0)</f>
        <v>1066</v>
      </c>
      <c r="T185" s="103">
        <f>VLOOKUP($E185,'Population 18+ (2014)'!$D$11:$H$187,T$10,0)</f>
        <v>114559.92599999995</v>
      </c>
      <c r="U185" s="104">
        <f t="shared" si="60"/>
        <v>930.517360843966</v>
      </c>
      <c r="V185" s="102">
        <f>VLOOKUP($E185,'DTOC Backsheet'!$D$196:$Q$372,'DTOC Performance (Quarterly)'!V$10,0)</f>
        <v>969</v>
      </c>
      <c r="W185" s="103">
        <f>VLOOKUP($E185,'Population 18+ (2014)'!$D$11:$H$187,W$10,0)</f>
        <v>114559.92599999995</v>
      </c>
      <c r="X185" s="104">
        <f t="shared" si="61"/>
        <v>845.84551844071586</v>
      </c>
      <c r="Y185" s="102">
        <f>VLOOKUP($E185,'DTOC Backsheet'!$D$196:$Q$372,'DTOC Performance (Quarterly)'!Y$10,0)</f>
        <v>901.99999999999989</v>
      </c>
      <c r="Z185" s="103">
        <f>VLOOKUP($E185,'Population 18+ (2014)'!$D$11:$H$187,Z$10,0)</f>
        <v>114559.92599999995</v>
      </c>
      <c r="AA185" s="104">
        <f t="shared" si="62"/>
        <v>787.36084379104807</v>
      </c>
      <c r="AB185" s="102">
        <f>VLOOKUP($E185,'DTOC Backsheet'!$D$196:$Q$372,'DTOC Performance (Quarterly)'!AB$10,0)</f>
        <v>565</v>
      </c>
      <c r="AC185" s="103">
        <f>VLOOKUP($E185,'Population 18+ (2014)'!$D$11:$H$187,AC$10,0)</f>
        <v>115374.87700000002</v>
      </c>
      <c r="AD185" s="104">
        <f t="shared" si="63"/>
        <v>489.70799769520005</v>
      </c>
      <c r="AE185" s="102">
        <f>VLOOKUP($E185,'DTOC Backsheet'!$D$9:$Q$185,'DTOC Performance (Quarterly)'!AE$10,0)</f>
        <v>937</v>
      </c>
      <c r="AF185" s="103">
        <f>VLOOKUP($E185,'Population 18+ (2014)'!$D$11:$H$187,AF$10,0)</f>
        <v>114559.92599999995</v>
      </c>
      <c r="AG185" s="104">
        <f t="shared" si="64"/>
        <v>817.91253950356111</v>
      </c>
      <c r="AH185" s="102">
        <f>VLOOKUP($E185,'DTOC Backsheet'!$D$9:$Q$185,'DTOC Performance (Quarterly)'!AH$10,0)</f>
        <v>633</v>
      </c>
      <c r="AI185" s="103">
        <f>VLOOKUP($E185,'Population 18+ (2014)'!$D$11:$H$187,AI$10,0)</f>
        <v>114559.92599999995</v>
      </c>
      <c r="AJ185" s="104">
        <f t="shared" si="65"/>
        <v>552.54923960059148</v>
      </c>
      <c r="AK185" s="102">
        <f>VLOOKUP($E185,'DTOC Backsheet'!$D$9:$Q$185,'DTOC Performance (Quarterly)'!AK$10,0)</f>
        <v>653</v>
      </c>
      <c r="AL185" s="103">
        <f>VLOOKUP($E185,'Population 18+ (2014)'!$D$11:$H$187,AL$10,0)</f>
        <v>114559.92599999995</v>
      </c>
      <c r="AM185" s="104">
        <f t="shared" si="66"/>
        <v>570.00735143631323</v>
      </c>
      <c r="AN185" s="102">
        <f>VLOOKUP($E185,'DTOC Backsheet'!$D$9:$Q$185,'DTOC Performance (Quarterly)'!AN$10,0)</f>
        <v>1033</v>
      </c>
      <c r="AO185" s="103">
        <f>VLOOKUP($E185,'Population 18+ (2014)'!$D$11:$H$187,AO$10,0)</f>
        <v>115374.87700000002</v>
      </c>
      <c r="AP185" s="104">
        <f t="shared" si="67"/>
        <v>895.34223295423305</v>
      </c>
      <c r="AQ185" s="84">
        <f t="shared" si="68"/>
        <v>223.28813065424163</v>
      </c>
      <c r="AR185" s="85">
        <f t="shared" si="69"/>
        <v>0.21445254219861426</v>
      </c>
      <c r="AS185" s="105">
        <f t="shared" si="70"/>
        <v>112.6048213404049</v>
      </c>
      <c r="AT185" s="85">
        <f t="shared" si="71"/>
        <v>0.12101313320825516</v>
      </c>
      <c r="AU185" s="84">
        <f t="shared" si="72"/>
        <v>313.21745074966248</v>
      </c>
      <c r="AV185" s="85">
        <f t="shared" si="73"/>
        <v>0.36178043604674542</v>
      </c>
      <c r="AW185" s="105">
        <f t="shared" si="74"/>
        <v>293.29627884012439</v>
      </c>
      <c r="AX185" s="85">
        <f t="shared" si="75"/>
        <v>0.34674922600619196</v>
      </c>
      <c r="AY185" s="84">
        <f t="shared" si="76"/>
        <v>224.70857709188351</v>
      </c>
      <c r="AZ185" s="85">
        <f t="shared" si="77"/>
        <v>0.28275333238637962</v>
      </c>
      <c r="BA185" s="105">
        <f t="shared" si="78"/>
        <v>217.35349235473484</v>
      </c>
      <c r="BB185" s="85">
        <f t="shared" si="79"/>
        <v>0.27605321507760511</v>
      </c>
      <c r="BC185" s="84">
        <f t="shared" si="80"/>
        <v>-14.5804908420738</v>
      </c>
      <c r="BD185" s="85">
        <f t="shared" si="81"/>
        <v>-1.6554409830640746E-2</v>
      </c>
      <c r="BE185" s="105">
        <f t="shared" si="82"/>
        <v>-405.63423525903301</v>
      </c>
      <c r="BF185" s="85">
        <f t="shared" si="83"/>
        <v>-0.8283185840707965</v>
      </c>
      <c r="BJ185" s="40"/>
    </row>
    <row r="186" spans="1:62" ht="16.5" customHeight="1">
      <c r="B186" s="63" t="s">
        <v>20</v>
      </c>
      <c r="C186" s="64" t="s">
        <v>30</v>
      </c>
      <c r="D186" s="66" t="s">
        <v>52</v>
      </c>
      <c r="E186" s="78" t="s">
        <v>361</v>
      </c>
      <c r="F186" s="79" t="s">
        <v>362</v>
      </c>
      <c r="G186" s="102">
        <f>VLOOKUP($E186,'DTOC Backsheet'!$D$9:$Q$185,'DTOC Performance (Quarterly)'!G$10,0)</f>
        <v>668</v>
      </c>
      <c r="H186" s="103">
        <f>VLOOKUP($E186,'Population 18+ (2014)'!$D$11:$H$187,H$10,0)</f>
        <v>253315</v>
      </c>
      <c r="I186" s="104">
        <f t="shared" si="56"/>
        <v>263.70329431735189</v>
      </c>
      <c r="J186" s="102">
        <f>VLOOKUP($E186,'DTOC Backsheet'!$D$9:$Q$185,'DTOC Performance (Quarterly)'!J$10,0)</f>
        <v>480</v>
      </c>
      <c r="K186" s="103">
        <f>VLOOKUP($E186,'Population 18+ (2014)'!$D$11:$H$187,K$10,0)</f>
        <v>253315</v>
      </c>
      <c r="L186" s="104">
        <f t="shared" si="57"/>
        <v>189.48739711426487</v>
      </c>
      <c r="M186" s="102">
        <f>VLOOKUP($E186,'DTOC Backsheet'!$D$9:$Q$185,'DTOC Performance (Quarterly)'!M$10,0)</f>
        <v>631</v>
      </c>
      <c r="N186" s="103">
        <f>VLOOKUP($E186,'Population 18+ (2014)'!$D$11:$H$187,N$10,0)</f>
        <v>253315</v>
      </c>
      <c r="O186" s="104">
        <f t="shared" si="58"/>
        <v>249.09697412312735</v>
      </c>
      <c r="P186" s="102">
        <f>VLOOKUP($E186,'DTOC Backsheet'!$D$9:$Q$185,'DTOC Performance (Quarterly)'!P$10,0)</f>
        <v>634</v>
      </c>
      <c r="Q186" s="103">
        <f>VLOOKUP($E186,'Population 18+ (2014)'!$D$11:$H$187,Q$10,0)</f>
        <v>253658.34699999992</v>
      </c>
      <c r="R186" s="104">
        <f t="shared" si="59"/>
        <v>249.94249450028946</v>
      </c>
      <c r="S186" s="102">
        <f>VLOOKUP($E186,'DTOC Backsheet'!$D$196:$Q$372,'DTOC Performance (Quarterly)'!S$10,0)</f>
        <v>437</v>
      </c>
      <c r="T186" s="103">
        <f>VLOOKUP($E186,'Population 18+ (2014)'!$D$11:$H$187,T$10,0)</f>
        <v>253658.34699999992</v>
      </c>
      <c r="U186" s="104">
        <f t="shared" si="60"/>
        <v>172.27897491581467</v>
      </c>
      <c r="V186" s="102">
        <f>VLOOKUP($E186,'DTOC Backsheet'!$D$196:$Q$372,'DTOC Performance (Quarterly)'!V$10,0)</f>
        <v>437</v>
      </c>
      <c r="W186" s="103">
        <f>VLOOKUP($E186,'Population 18+ (2014)'!$D$11:$H$187,W$10,0)</f>
        <v>253658.34699999992</v>
      </c>
      <c r="X186" s="104">
        <f t="shared" si="61"/>
        <v>172.27897491581467</v>
      </c>
      <c r="Y186" s="102">
        <f>VLOOKUP($E186,'DTOC Backsheet'!$D$196:$Q$372,'DTOC Performance (Quarterly)'!Y$10,0)</f>
        <v>437</v>
      </c>
      <c r="Z186" s="103">
        <f>VLOOKUP($E186,'Population 18+ (2014)'!$D$11:$H$187,Z$10,0)</f>
        <v>253658.34699999992</v>
      </c>
      <c r="AA186" s="104">
        <f t="shared" si="62"/>
        <v>172.27897491581467</v>
      </c>
      <c r="AB186" s="102">
        <f>VLOOKUP($E186,'DTOC Backsheet'!$D$196:$Q$372,'DTOC Performance (Quarterly)'!AB$10,0)</f>
        <v>437</v>
      </c>
      <c r="AC186" s="103">
        <f>VLOOKUP($E186,'Population 18+ (2014)'!$D$11:$H$187,AC$10,0)</f>
        <v>254068.91200000001</v>
      </c>
      <c r="AD186" s="104">
        <f t="shared" si="63"/>
        <v>172.00057911847159</v>
      </c>
      <c r="AE186" s="102">
        <f>VLOOKUP($E186,'DTOC Backsheet'!$D$9:$Q$185,'DTOC Performance (Quarterly)'!AE$10,0)</f>
        <v>610</v>
      </c>
      <c r="AF186" s="103">
        <f>VLOOKUP($E186,'Population 18+ (2014)'!$D$11:$H$187,AF$10,0)</f>
        <v>253658.34699999992</v>
      </c>
      <c r="AG186" s="104">
        <f t="shared" si="64"/>
        <v>240.48094896715548</v>
      </c>
      <c r="AH186" s="102">
        <f>VLOOKUP($E186,'DTOC Backsheet'!$D$9:$Q$185,'DTOC Performance (Quarterly)'!AH$10,0)</f>
        <v>629</v>
      </c>
      <c r="AI186" s="103">
        <f>VLOOKUP($E186,'Population 18+ (2014)'!$D$11:$H$187,AI$10,0)</f>
        <v>253658.34699999992</v>
      </c>
      <c r="AJ186" s="104">
        <f t="shared" si="65"/>
        <v>247.97133918088653</v>
      </c>
      <c r="AK186" s="102">
        <f>VLOOKUP($E186,'DTOC Backsheet'!$D$9:$Q$185,'DTOC Performance (Quarterly)'!AK$10,0)</f>
        <v>686</v>
      </c>
      <c r="AL186" s="103">
        <f>VLOOKUP($E186,'Population 18+ (2014)'!$D$11:$H$187,AL$10,0)</f>
        <v>253658.34699999992</v>
      </c>
      <c r="AM186" s="104">
        <f t="shared" si="66"/>
        <v>270.44250982207978</v>
      </c>
      <c r="AN186" s="102">
        <f>VLOOKUP($E186,'DTOC Backsheet'!$D$9:$Q$185,'DTOC Performance (Quarterly)'!AN$10,0)</f>
        <v>924</v>
      </c>
      <c r="AO186" s="103">
        <f>VLOOKUP($E186,'Population 18+ (2014)'!$D$11:$H$187,AO$10,0)</f>
        <v>254068.91200000001</v>
      </c>
      <c r="AP186" s="104">
        <f t="shared" si="67"/>
        <v>363.6808583649148</v>
      </c>
      <c r="AQ186" s="84">
        <f t="shared" si="68"/>
        <v>23.222345350196406</v>
      </c>
      <c r="AR186" s="85">
        <f t="shared" si="69"/>
        <v>8.8062401383009026E-2</v>
      </c>
      <c r="AS186" s="105">
        <f t="shared" si="70"/>
        <v>-68.201974051340812</v>
      </c>
      <c r="AT186" s="85">
        <f t="shared" si="71"/>
        <v>-0.39588100686498851</v>
      </c>
      <c r="AU186" s="84">
        <f t="shared" si="72"/>
        <v>-58.483942066621665</v>
      </c>
      <c r="AV186" s="85">
        <f t="shared" si="73"/>
        <v>-0.30864291217929718</v>
      </c>
      <c r="AW186" s="105">
        <f t="shared" si="74"/>
        <v>-75.692364265071859</v>
      </c>
      <c r="AX186" s="85">
        <f t="shared" si="75"/>
        <v>-0.43935926773455358</v>
      </c>
      <c r="AY186" s="84">
        <f t="shared" si="76"/>
        <v>-21.345535698952432</v>
      </c>
      <c r="AZ186" s="85">
        <f t="shared" si="77"/>
        <v>-8.5691669977498178E-2</v>
      </c>
      <c r="BA186" s="105">
        <f t="shared" si="78"/>
        <v>-98.163534906265113</v>
      </c>
      <c r="BB186" s="85">
        <f t="shared" si="79"/>
        <v>-0.56979405034324948</v>
      </c>
      <c r="BC186" s="84">
        <f t="shared" si="80"/>
        <v>-113.73836386462534</v>
      </c>
      <c r="BD186" s="85">
        <f t="shared" si="81"/>
        <v>-0.45505812883888624</v>
      </c>
      <c r="BE186" s="105">
        <f t="shared" si="82"/>
        <v>-191.68027924644321</v>
      </c>
      <c r="BF186" s="85">
        <f t="shared" si="83"/>
        <v>-1.1144164759725403</v>
      </c>
      <c r="BJ186" s="40"/>
    </row>
    <row r="187" spans="1:62" ht="16.5" customHeight="1">
      <c r="B187" s="63" t="s">
        <v>26</v>
      </c>
      <c r="C187" s="64" t="s">
        <v>42</v>
      </c>
      <c r="D187" s="66" t="s">
        <v>66</v>
      </c>
      <c r="E187" s="78" t="s">
        <v>363</v>
      </c>
      <c r="F187" s="79" t="s">
        <v>364</v>
      </c>
      <c r="G187" s="102">
        <f>VLOOKUP($E187,'DTOC Backsheet'!$D$9:$Q$185,'DTOC Performance (Quarterly)'!G$10,0)</f>
        <v>1239</v>
      </c>
      <c r="H187" s="103">
        <f>VLOOKUP($E187,'Population 18+ (2014)'!$D$11:$H$187,H$10,0)</f>
        <v>122233</v>
      </c>
      <c r="I187" s="104">
        <f t="shared" si="56"/>
        <v>1013.6378882953049</v>
      </c>
      <c r="J187" s="102">
        <f>VLOOKUP($E187,'DTOC Backsheet'!$D$9:$Q$185,'DTOC Performance (Quarterly)'!J$10,0)</f>
        <v>1316</v>
      </c>
      <c r="K187" s="103">
        <f>VLOOKUP($E187,'Population 18+ (2014)'!$D$11:$H$187,K$10,0)</f>
        <v>122233</v>
      </c>
      <c r="L187" s="104">
        <f t="shared" si="57"/>
        <v>1076.6323333306063</v>
      </c>
      <c r="M187" s="102">
        <f>VLOOKUP($E187,'DTOC Backsheet'!$D$9:$Q$185,'DTOC Performance (Quarterly)'!M$10,0)</f>
        <v>818</v>
      </c>
      <c r="N187" s="103">
        <f>VLOOKUP($E187,'Population 18+ (2014)'!$D$11:$H$187,N$10,0)</f>
        <v>122233</v>
      </c>
      <c r="O187" s="104">
        <f t="shared" si="58"/>
        <v>669.21371479060485</v>
      </c>
      <c r="P187" s="102">
        <f>VLOOKUP($E187,'DTOC Backsheet'!$D$9:$Q$185,'DTOC Performance (Quarterly)'!P$10,0)</f>
        <v>892</v>
      </c>
      <c r="Q187" s="103">
        <f>VLOOKUP($E187,'Population 18+ (2014)'!$D$11:$H$187,Q$10,0)</f>
        <v>123169.24500000001</v>
      </c>
      <c r="R187" s="104">
        <f t="shared" si="59"/>
        <v>724.20676119269865</v>
      </c>
      <c r="S187" s="102">
        <f>VLOOKUP($E187,'DTOC Backsheet'!$D$196:$Q$372,'DTOC Performance (Quarterly)'!S$10,0)</f>
        <v>1020</v>
      </c>
      <c r="T187" s="103">
        <f>VLOOKUP($E187,'Population 18+ (2014)'!$D$11:$H$187,T$10,0)</f>
        <v>123169.24500000001</v>
      </c>
      <c r="U187" s="104">
        <f t="shared" si="60"/>
        <v>828.12880764187514</v>
      </c>
      <c r="V187" s="102">
        <f>VLOOKUP($E187,'DTOC Backsheet'!$D$196:$Q$372,'DTOC Performance (Quarterly)'!V$10,0)</f>
        <v>1020</v>
      </c>
      <c r="W187" s="103">
        <f>VLOOKUP($E187,'Population 18+ (2014)'!$D$11:$H$187,W$10,0)</f>
        <v>123169.24500000001</v>
      </c>
      <c r="X187" s="104">
        <f t="shared" si="61"/>
        <v>828.12880764187514</v>
      </c>
      <c r="Y187" s="102">
        <f>VLOOKUP($E187,'DTOC Backsheet'!$D$196:$Q$372,'DTOC Performance (Quarterly)'!Y$10,0)</f>
        <v>1019.9999999999999</v>
      </c>
      <c r="Z187" s="103">
        <f>VLOOKUP($E187,'Population 18+ (2014)'!$D$11:$H$187,Z$10,0)</f>
        <v>123169.24500000001</v>
      </c>
      <c r="AA187" s="104">
        <f t="shared" si="62"/>
        <v>828.12880764187514</v>
      </c>
      <c r="AB187" s="102">
        <f>VLOOKUP($E187,'DTOC Backsheet'!$D$196:$Q$372,'DTOC Performance (Quarterly)'!AB$10,0)</f>
        <v>1020</v>
      </c>
      <c r="AC187" s="103">
        <f>VLOOKUP($E187,'Population 18+ (2014)'!$D$11:$H$187,AC$10,0)</f>
        <v>124196.93</v>
      </c>
      <c r="AD187" s="104">
        <f t="shared" si="63"/>
        <v>821.2763391172391</v>
      </c>
      <c r="AE187" s="102">
        <f>VLOOKUP($E187,'DTOC Backsheet'!$D$9:$Q$185,'DTOC Performance (Quarterly)'!AE$10,0)</f>
        <v>1045</v>
      </c>
      <c r="AF187" s="103">
        <f>VLOOKUP($E187,'Population 18+ (2014)'!$D$11:$H$187,AF$10,0)</f>
        <v>123169.24500000001</v>
      </c>
      <c r="AG187" s="104">
        <f t="shared" si="64"/>
        <v>848.42608233898</v>
      </c>
      <c r="AH187" s="102">
        <f>VLOOKUP($E187,'DTOC Backsheet'!$D$9:$Q$185,'DTOC Performance (Quarterly)'!AH$10,0)</f>
        <v>947</v>
      </c>
      <c r="AI187" s="103">
        <f>VLOOKUP($E187,'Population 18+ (2014)'!$D$11:$H$187,AI$10,0)</f>
        <v>123169.24500000001</v>
      </c>
      <c r="AJ187" s="104">
        <f t="shared" si="65"/>
        <v>768.86076552632915</v>
      </c>
      <c r="AK187" s="102">
        <f>VLOOKUP($E187,'DTOC Backsheet'!$D$9:$Q$185,'DTOC Performance (Quarterly)'!AK$10,0)</f>
        <v>969</v>
      </c>
      <c r="AL187" s="103">
        <f>VLOOKUP($E187,'Population 18+ (2014)'!$D$11:$H$187,AL$10,0)</f>
        <v>123169.24500000001</v>
      </c>
      <c r="AM187" s="104">
        <f t="shared" si="66"/>
        <v>786.72236725978144</v>
      </c>
      <c r="AN187" s="102">
        <f>VLOOKUP($E187,'DTOC Backsheet'!$D$9:$Q$185,'DTOC Performance (Quarterly)'!AN$10,0)</f>
        <v>1062</v>
      </c>
      <c r="AO187" s="103">
        <f>VLOOKUP($E187,'Population 18+ (2014)'!$D$11:$H$187,AO$10,0)</f>
        <v>124196.93</v>
      </c>
      <c r="AP187" s="104">
        <f t="shared" si="67"/>
        <v>855.09360013971366</v>
      </c>
      <c r="AQ187" s="84">
        <f t="shared" si="68"/>
        <v>165.21180595632495</v>
      </c>
      <c r="AR187" s="85">
        <f t="shared" si="69"/>
        <v>0.16298898044761473</v>
      </c>
      <c r="AS187" s="105">
        <f t="shared" si="70"/>
        <v>-20.297274697104854</v>
      </c>
      <c r="AT187" s="85">
        <f t="shared" si="71"/>
        <v>-2.4509803921568714E-2</v>
      </c>
      <c r="AU187" s="84">
        <f t="shared" si="72"/>
        <v>307.7715678042772</v>
      </c>
      <c r="AV187" s="85">
        <f t="shared" si="73"/>
        <v>0.2858650611506095</v>
      </c>
      <c r="AW187" s="105">
        <f t="shared" si="74"/>
        <v>59.268042115545995</v>
      </c>
      <c r="AX187" s="85">
        <f t="shared" si="75"/>
        <v>7.1568627450980429E-2</v>
      </c>
      <c r="AY187" s="84">
        <f t="shared" si="76"/>
        <v>-117.50865246917658</v>
      </c>
      <c r="AZ187" s="85">
        <f t="shared" si="77"/>
        <v>-0.17559211634798119</v>
      </c>
      <c r="BA187" s="105">
        <f t="shared" si="78"/>
        <v>41.406440382093706</v>
      </c>
      <c r="BB187" s="85">
        <f t="shared" si="79"/>
        <v>4.999999999999994E-2</v>
      </c>
      <c r="BC187" s="84">
        <f t="shared" si="80"/>
        <v>-130.88683894701501</v>
      </c>
      <c r="BD187" s="85">
        <f t="shared" si="81"/>
        <v>-0.18073131315628291</v>
      </c>
      <c r="BE187" s="105">
        <f t="shared" si="82"/>
        <v>-33.817261022474554</v>
      </c>
      <c r="BF187" s="85">
        <f t="shared" si="83"/>
        <v>-4.11764705882353E-2</v>
      </c>
      <c r="BJ187" s="40"/>
    </row>
    <row r="188" spans="1:62" ht="16.5" customHeight="1">
      <c r="B188" s="63" t="s">
        <v>22</v>
      </c>
      <c r="C188" s="64" t="s">
        <v>36</v>
      </c>
      <c r="D188" s="66" t="s">
        <v>56</v>
      </c>
      <c r="E188" s="78" t="s">
        <v>365</v>
      </c>
      <c r="F188" s="79" t="s">
        <v>366</v>
      </c>
      <c r="G188" s="102">
        <f>VLOOKUP($E188,'DTOC Backsheet'!$D$9:$Q$185,'DTOC Performance (Quarterly)'!G$10,0)</f>
        <v>1386</v>
      </c>
      <c r="H188" s="103">
        <f>VLOOKUP($E188,'Population 18+ (2014)'!$D$11:$H$187,H$10,0)</f>
        <v>195329</v>
      </c>
      <c r="I188" s="104">
        <f t="shared" si="56"/>
        <v>709.57205535276375</v>
      </c>
      <c r="J188" s="102">
        <f>VLOOKUP($E188,'DTOC Backsheet'!$D$9:$Q$185,'DTOC Performance (Quarterly)'!J$10,0)</f>
        <v>1773</v>
      </c>
      <c r="K188" s="103">
        <f>VLOOKUP($E188,'Population 18+ (2014)'!$D$11:$H$187,K$10,0)</f>
        <v>195329</v>
      </c>
      <c r="L188" s="104">
        <f t="shared" si="57"/>
        <v>907.69931756165238</v>
      </c>
      <c r="M188" s="102">
        <f>VLOOKUP($E188,'DTOC Backsheet'!$D$9:$Q$185,'DTOC Performance (Quarterly)'!M$10,0)</f>
        <v>1630</v>
      </c>
      <c r="N188" s="103">
        <f>VLOOKUP($E188,'Population 18+ (2014)'!$D$11:$H$187,N$10,0)</f>
        <v>195329</v>
      </c>
      <c r="O188" s="104">
        <f t="shared" si="58"/>
        <v>834.48950232684342</v>
      </c>
      <c r="P188" s="102">
        <f>VLOOKUP($E188,'DTOC Backsheet'!$D$9:$Q$185,'DTOC Performance (Quarterly)'!P$10,0)</f>
        <v>3029</v>
      </c>
      <c r="Q188" s="103">
        <f>VLOOKUP($E188,'Population 18+ (2014)'!$D$11:$H$187,Q$10,0)</f>
        <v>196677.69799999997</v>
      </c>
      <c r="R188" s="104">
        <f t="shared" si="59"/>
        <v>1540.0831059147338</v>
      </c>
      <c r="S188" s="102">
        <f>VLOOKUP($E188,'DTOC Backsheet'!$D$196:$Q$372,'DTOC Performance (Quarterly)'!S$10,0)</f>
        <v>2027</v>
      </c>
      <c r="T188" s="103">
        <f>VLOOKUP($E188,'Population 18+ (2014)'!$D$11:$H$187,T$10,0)</f>
        <v>196677.69799999997</v>
      </c>
      <c r="U188" s="104">
        <f t="shared" si="60"/>
        <v>1030.6201570449539</v>
      </c>
      <c r="V188" s="102">
        <f>VLOOKUP($E188,'DTOC Backsheet'!$D$196:$Q$372,'DTOC Performance (Quarterly)'!V$10,0)</f>
        <v>1473</v>
      </c>
      <c r="W188" s="103">
        <f>VLOOKUP($E188,'Population 18+ (2014)'!$D$11:$H$187,W$10,0)</f>
        <v>196677.69799999997</v>
      </c>
      <c r="X188" s="104">
        <f t="shared" si="61"/>
        <v>748.94104160198185</v>
      </c>
      <c r="Y188" s="102">
        <f>VLOOKUP($E188,'DTOC Backsheet'!$D$196:$Q$372,'DTOC Performance (Quarterly)'!Y$10,0)</f>
        <v>1390</v>
      </c>
      <c r="Z188" s="103">
        <f>VLOOKUP($E188,'Population 18+ (2014)'!$D$11:$H$187,Z$10,0)</f>
        <v>196677.69799999997</v>
      </c>
      <c r="AA188" s="104">
        <f t="shared" si="62"/>
        <v>706.74001889121166</v>
      </c>
      <c r="AB188" s="102">
        <f>VLOOKUP($E188,'DTOC Backsheet'!$D$196:$Q$372,'DTOC Performance (Quarterly)'!AB$10,0)</f>
        <v>1901</v>
      </c>
      <c r="AC188" s="103">
        <f>VLOOKUP($E188,'Population 18+ (2014)'!$D$11:$H$187,AC$10,0)</f>
        <v>197699.56300000002</v>
      </c>
      <c r="AD188" s="104">
        <f t="shared" si="63"/>
        <v>961.56004148577699</v>
      </c>
      <c r="AE188" s="102">
        <f>VLOOKUP($E188,'DTOC Backsheet'!$D$9:$Q$185,'DTOC Performance (Quarterly)'!AE$10,0)</f>
        <v>4005</v>
      </c>
      <c r="AF188" s="103">
        <f>VLOOKUP($E188,'Population 18+ (2014)'!$D$11:$H$187,AF$10,0)</f>
        <v>196677.69799999997</v>
      </c>
      <c r="AG188" s="104">
        <f t="shared" si="64"/>
        <v>2036.3264573088509</v>
      </c>
      <c r="AH188" s="102">
        <f>VLOOKUP($E188,'DTOC Backsheet'!$D$9:$Q$185,'DTOC Performance (Quarterly)'!AH$10,0)</f>
        <v>4423</v>
      </c>
      <c r="AI188" s="103">
        <f>VLOOKUP($E188,'Population 18+ (2014)'!$D$11:$H$187,AI$10,0)</f>
        <v>196677.69799999997</v>
      </c>
      <c r="AJ188" s="104">
        <f t="shared" si="65"/>
        <v>2248.8569090329706</v>
      </c>
      <c r="AK188" s="102">
        <f>VLOOKUP($E188,'DTOC Backsheet'!$D$9:$Q$185,'DTOC Performance (Quarterly)'!AK$10,0)</f>
        <v>3703</v>
      </c>
      <c r="AL188" s="103">
        <f>VLOOKUP($E188,'Population 18+ (2014)'!$D$11:$H$187,AL$10,0)</f>
        <v>196677.69799999997</v>
      </c>
      <c r="AM188" s="104">
        <f t="shared" si="66"/>
        <v>1882.7757481684582</v>
      </c>
      <c r="AN188" s="102">
        <f>VLOOKUP($E188,'DTOC Backsheet'!$D$9:$Q$185,'DTOC Performance (Quarterly)'!AN$10,0)</f>
        <v>2974</v>
      </c>
      <c r="AO188" s="103">
        <f>VLOOKUP($E188,'Population 18+ (2014)'!$D$11:$H$187,AO$10,0)</f>
        <v>197699.56300000002</v>
      </c>
      <c r="AP188" s="104">
        <f t="shared" si="67"/>
        <v>1504.3027687420833</v>
      </c>
      <c r="AQ188" s="84">
        <f t="shared" si="68"/>
        <v>-1326.7544019560871</v>
      </c>
      <c r="AR188" s="85">
        <f t="shared" si="69"/>
        <v>-1.8697951701275652</v>
      </c>
      <c r="AS188" s="105">
        <f t="shared" si="70"/>
        <v>-1005.706300263897</v>
      </c>
      <c r="AT188" s="85">
        <f t="shared" si="71"/>
        <v>-0.97582634435125826</v>
      </c>
      <c r="AU188" s="84">
        <f t="shared" si="72"/>
        <v>-1341.1575914713183</v>
      </c>
      <c r="AV188" s="85">
        <f t="shared" si="73"/>
        <v>-1.4775350884630634</v>
      </c>
      <c r="AW188" s="105">
        <f t="shared" si="74"/>
        <v>-1499.9158674309888</v>
      </c>
      <c r="AX188" s="85">
        <f t="shared" si="75"/>
        <v>-2.0027155465037341</v>
      </c>
      <c r="AY188" s="84">
        <f t="shared" si="76"/>
        <v>-1048.2862458416148</v>
      </c>
      <c r="AZ188" s="85">
        <f t="shared" si="77"/>
        <v>-1.2562006387361766</v>
      </c>
      <c r="BA188" s="105">
        <f t="shared" si="78"/>
        <v>-1176.0357292772464</v>
      </c>
      <c r="BB188" s="85">
        <f t="shared" si="79"/>
        <v>-1.6640287769784172</v>
      </c>
      <c r="BC188" s="84">
        <f t="shared" si="80"/>
        <v>35.780337172650434</v>
      </c>
      <c r="BD188" s="85">
        <f t="shared" si="81"/>
        <v>2.323273142548932E-2</v>
      </c>
      <c r="BE188" s="105">
        <f t="shared" si="82"/>
        <v>-542.74272725630635</v>
      </c>
      <c r="BF188" s="85">
        <f t="shared" si="83"/>
        <v>-0.56443976854287203</v>
      </c>
      <c r="BJ188" s="40"/>
    </row>
    <row r="189" spans="1:62" ht="16.5" customHeight="1">
      <c r="B189" s="63" t="s">
        <v>22</v>
      </c>
      <c r="C189" s="64" t="s">
        <v>36</v>
      </c>
      <c r="D189" s="66" t="s">
        <v>56</v>
      </c>
      <c r="E189" s="78" t="s">
        <v>367</v>
      </c>
      <c r="F189" s="79" t="s">
        <v>368</v>
      </c>
      <c r="G189" s="102">
        <f>VLOOKUP($E189,'DTOC Backsheet'!$D$9:$Q$185,'DTOC Performance (Quarterly)'!G$10,0)</f>
        <v>5775</v>
      </c>
      <c r="H189" s="103">
        <f>VLOOKUP($E189,'Population 18+ (2014)'!$D$11:$H$187,H$10,0)</f>
        <v>460490</v>
      </c>
      <c r="I189" s="104">
        <f t="shared" si="56"/>
        <v>1254.0988946556927</v>
      </c>
      <c r="J189" s="102">
        <f>VLOOKUP($E189,'DTOC Backsheet'!$D$9:$Q$185,'DTOC Performance (Quarterly)'!J$10,0)</f>
        <v>6927</v>
      </c>
      <c r="K189" s="103">
        <f>VLOOKUP($E189,'Population 18+ (2014)'!$D$11:$H$187,K$10,0)</f>
        <v>460490</v>
      </c>
      <c r="L189" s="104">
        <f t="shared" si="57"/>
        <v>1504.2671936415557</v>
      </c>
      <c r="M189" s="102">
        <f>VLOOKUP($E189,'DTOC Backsheet'!$D$9:$Q$185,'DTOC Performance (Quarterly)'!M$10,0)</f>
        <v>8714</v>
      </c>
      <c r="N189" s="103">
        <f>VLOOKUP($E189,'Population 18+ (2014)'!$D$11:$H$187,N$10,0)</f>
        <v>460490</v>
      </c>
      <c r="O189" s="104">
        <f t="shared" si="58"/>
        <v>1892.3320810441051</v>
      </c>
      <c r="P189" s="102">
        <f>VLOOKUP($E189,'DTOC Backsheet'!$D$9:$Q$185,'DTOC Performance (Quarterly)'!P$10,0)</f>
        <v>10677</v>
      </c>
      <c r="Q189" s="103">
        <f>VLOOKUP($E189,'Population 18+ (2014)'!$D$11:$H$187,Q$10,0)</f>
        <v>463055.853</v>
      </c>
      <c r="R189" s="104">
        <f t="shared" si="59"/>
        <v>2305.7693647163551</v>
      </c>
      <c r="S189" s="102">
        <f>VLOOKUP($E189,'DTOC Backsheet'!$D$196:$Q$372,'DTOC Performance (Quarterly)'!S$10,0)</f>
        <v>3931.9999999999995</v>
      </c>
      <c r="T189" s="103">
        <f>VLOOKUP($E189,'Population 18+ (2014)'!$D$11:$H$187,T$10,0)</f>
        <v>463055.853</v>
      </c>
      <c r="U189" s="104">
        <f t="shared" si="60"/>
        <v>849.1416261182643</v>
      </c>
      <c r="V189" s="102">
        <f>VLOOKUP($E189,'DTOC Backsheet'!$D$196:$Q$372,'DTOC Performance (Quarterly)'!V$10,0)</f>
        <v>4695</v>
      </c>
      <c r="W189" s="103">
        <f>VLOOKUP($E189,'Population 18+ (2014)'!$D$11:$H$187,W$10,0)</f>
        <v>463055.853</v>
      </c>
      <c r="X189" s="104">
        <f t="shared" si="61"/>
        <v>1013.916565265832</v>
      </c>
      <c r="Y189" s="102">
        <f>VLOOKUP($E189,'DTOC Backsheet'!$D$196:$Q$372,'DTOC Performance (Quarterly)'!Y$10,0)</f>
        <v>4603</v>
      </c>
      <c r="Z189" s="103">
        <f>VLOOKUP($E189,'Population 18+ (2014)'!$D$11:$H$187,Z$10,0)</f>
        <v>463055.853</v>
      </c>
      <c r="AA189" s="104">
        <f t="shared" si="62"/>
        <v>994.04855163335981</v>
      </c>
      <c r="AB189" s="102">
        <f>VLOOKUP($E189,'DTOC Backsheet'!$D$196:$Q$372,'DTOC Performance (Quarterly)'!AB$10,0)</f>
        <v>4631.9999999999991</v>
      </c>
      <c r="AC189" s="103">
        <f>VLOOKUP($E189,'Population 18+ (2014)'!$D$11:$H$187,AC$10,0)</f>
        <v>465648.89099999989</v>
      </c>
      <c r="AD189" s="104">
        <f t="shared" si="63"/>
        <v>994.74090662013418</v>
      </c>
      <c r="AE189" s="102">
        <f>VLOOKUP($E189,'DTOC Backsheet'!$D$9:$Q$185,'DTOC Performance (Quarterly)'!AE$10,0)</f>
        <v>8029</v>
      </c>
      <c r="AF189" s="103">
        <f>VLOOKUP($E189,'Population 18+ (2014)'!$D$11:$H$187,AF$10,0)</f>
        <v>463055.853</v>
      </c>
      <c r="AG189" s="104">
        <f t="shared" si="64"/>
        <v>1733.9161027730274</v>
      </c>
      <c r="AH189" s="102">
        <f>VLOOKUP($E189,'DTOC Backsheet'!$D$9:$Q$185,'DTOC Performance (Quarterly)'!AH$10,0)</f>
        <v>5222</v>
      </c>
      <c r="AI189" s="103">
        <f>VLOOKUP($E189,'Population 18+ (2014)'!$D$11:$H$187,AI$10,0)</f>
        <v>463055.853</v>
      </c>
      <c r="AJ189" s="104">
        <f t="shared" si="65"/>
        <v>1127.7257303127103</v>
      </c>
      <c r="AK189" s="102">
        <f>VLOOKUP($E189,'DTOC Backsheet'!$D$9:$Q$185,'DTOC Performance (Quarterly)'!AK$10,0)</f>
        <v>5708</v>
      </c>
      <c r="AL189" s="103">
        <f>VLOOKUP($E189,'Population 18+ (2014)'!$D$11:$H$187,AL$10,0)</f>
        <v>463055.853</v>
      </c>
      <c r="AM189" s="104">
        <f t="shared" si="66"/>
        <v>1232.6806718929433</v>
      </c>
      <c r="AN189" s="102">
        <f>VLOOKUP($E189,'DTOC Backsheet'!$D$9:$Q$185,'DTOC Performance (Quarterly)'!AN$10,0)</f>
        <v>6091</v>
      </c>
      <c r="AO189" s="103">
        <f>VLOOKUP($E189,'Population 18+ (2014)'!$D$11:$H$187,AO$10,0)</f>
        <v>465648.89099999989</v>
      </c>
      <c r="AP189" s="104">
        <f t="shared" si="67"/>
        <v>1308.0671118789373</v>
      </c>
      <c r="AQ189" s="84">
        <f t="shared" si="68"/>
        <v>-479.81720811733476</v>
      </c>
      <c r="AR189" s="85">
        <f t="shared" si="69"/>
        <v>-0.38259917950814115</v>
      </c>
      <c r="AS189" s="105">
        <f t="shared" si="70"/>
        <v>-884.77447665476313</v>
      </c>
      <c r="AT189" s="85">
        <f t="shared" si="71"/>
        <v>-1.0419633774160733</v>
      </c>
      <c r="AU189" s="84">
        <f t="shared" si="72"/>
        <v>376.54146332884534</v>
      </c>
      <c r="AV189" s="85">
        <f t="shared" si="73"/>
        <v>0.25031554561613972</v>
      </c>
      <c r="AW189" s="105">
        <f t="shared" si="74"/>
        <v>-113.80916504687832</v>
      </c>
      <c r="AX189" s="85">
        <f t="shared" si="75"/>
        <v>-0.11224707135250271</v>
      </c>
      <c r="AY189" s="84">
        <f t="shared" si="76"/>
        <v>659.65140915116172</v>
      </c>
      <c r="AZ189" s="85">
        <f t="shared" si="77"/>
        <v>0.34859178035347543</v>
      </c>
      <c r="BA189" s="105">
        <f t="shared" si="78"/>
        <v>-238.63212025958353</v>
      </c>
      <c r="BB189" s="85">
        <f t="shared" si="79"/>
        <v>-0.24006082989354777</v>
      </c>
      <c r="BC189" s="84">
        <f t="shared" si="80"/>
        <v>997.70225283741775</v>
      </c>
      <c r="BD189" s="85">
        <f t="shared" si="81"/>
        <v>0.43269819961379807</v>
      </c>
      <c r="BE189" s="105">
        <f t="shared" si="82"/>
        <v>-313.32620525880316</v>
      </c>
      <c r="BF189" s="85">
        <f t="shared" si="83"/>
        <v>-0.31498272884283257</v>
      </c>
      <c r="BJ189" s="40"/>
    </row>
    <row r="190" spans="1:62" ht="16.5" customHeight="1" thickBot="1">
      <c r="B190" s="67" t="s">
        <v>20</v>
      </c>
      <c r="C190" s="68" t="s">
        <v>32</v>
      </c>
      <c r="D190" s="70" t="s">
        <v>46</v>
      </c>
      <c r="E190" s="80" t="s">
        <v>369</v>
      </c>
      <c r="F190" s="81" t="s">
        <v>370</v>
      </c>
      <c r="G190" s="108">
        <f>VLOOKUP($E190,'DTOC Backsheet'!$D$9:$Q$185,'DTOC Performance (Quarterly)'!G$10,0)</f>
        <v>1981</v>
      </c>
      <c r="H190" s="109">
        <f>VLOOKUP($E190,'Population 18+ (2014)'!$D$11:$H$187,H$10,0)</f>
        <v>167816</v>
      </c>
      <c r="I190" s="110">
        <f t="shared" si="56"/>
        <v>1180.4595509367402</v>
      </c>
      <c r="J190" s="108">
        <f>VLOOKUP($E190,'DTOC Backsheet'!$D$9:$Q$185,'DTOC Performance (Quarterly)'!J$10,0)</f>
        <v>2197</v>
      </c>
      <c r="K190" s="109">
        <f>VLOOKUP($E190,'Population 18+ (2014)'!$D$11:$H$187,K$10,0)</f>
        <v>167816</v>
      </c>
      <c r="L190" s="110">
        <f t="shared" si="57"/>
        <v>1309.1719502312058</v>
      </c>
      <c r="M190" s="108">
        <f>VLOOKUP($E190,'DTOC Backsheet'!$D$9:$Q$185,'DTOC Performance (Quarterly)'!M$10,0)</f>
        <v>2544</v>
      </c>
      <c r="N190" s="109">
        <f>VLOOKUP($E190,'Population 18+ (2014)'!$D$11:$H$187,N$10,0)</f>
        <v>167816</v>
      </c>
      <c r="O190" s="110">
        <f t="shared" si="58"/>
        <v>1515.9460361348144</v>
      </c>
      <c r="P190" s="108">
        <f>VLOOKUP($E190,'DTOC Backsheet'!$D$9:$Q$185,'DTOC Performance (Quarterly)'!P$10,0)</f>
        <v>1408</v>
      </c>
      <c r="Q190" s="109">
        <f>VLOOKUP($E190,'Population 18+ (2014)'!$D$11:$H$187,Q$10,0)</f>
        <v>170005.91400000005</v>
      </c>
      <c r="R190" s="110">
        <f t="shared" si="59"/>
        <v>828.20648227566926</v>
      </c>
      <c r="S190" s="108">
        <f>VLOOKUP($E190,'DTOC Backsheet'!$D$196:$Q$372,'DTOC Performance (Quarterly)'!S$10,0)</f>
        <v>1320</v>
      </c>
      <c r="T190" s="109">
        <f>VLOOKUP($E190,'Population 18+ (2014)'!$D$11:$H$187,T$10,0)</f>
        <v>170005.91400000005</v>
      </c>
      <c r="U190" s="110">
        <f t="shared" si="60"/>
        <v>776.44357713344004</v>
      </c>
      <c r="V190" s="108">
        <f>VLOOKUP($E190,'DTOC Backsheet'!$D$196:$Q$372,'DTOC Performance (Quarterly)'!V$10,0)</f>
        <v>1519</v>
      </c>
      <c r="W190" s="109">
        <f>VLOOKUP($E190,'Population 18+ (2014)'!$D$11:$H$187,W$10,0)</f>
        <v>170005.91400000005</v>
      </c>
      <c r="X190" s="110">
        <f t="shared" si="61"/>
        <v>893.4983285346176</v>
      </c>
      <c r="Y190" s="108">
        <f>VLOOKUP($E190,'DTOC Backsheet'!$D$196:$Q$372,'DTOC Performance (Quarterly)'!Y$10,0)</f>
        <v>1612.0000000000002</v>
      </c>
      <c r="Z190" s="109">
        <f>VLOOKUP($E190,'Population 18+ (2014)'!$D$11:$H$187,Z$10,0)</f>
        <v>170005.91400000005</v>
      </c>
      <c r="AA190" s="110">
        <f t="shared" si="62"/>
        <v>948.20230783265561</v>
      </c>
      <c r="AB190" s="108">
        <f>VLOOKUP($E190,'DTOC Backsheet'!$D$196:$Q$372,'DTOC Performance (Quarterly)'!AB$10,0)</f>
        <v>1890</v>
      </c>
      <c r="AC190" s="109">
        <f>VLOOKUP($E190,'Population 18+ (2014)'!$D$11:$H$187,AC$10,0)</f>
        <v>171683.78499999997</v>
      </c>
      <c r="AD190" s="110">
        <f t="shared" si="63"/>
        <v>1100.8610976278278</v>
      </c>
      <c r="AE190" s="108">
        <f>VLOOKUP($E190,'DTOC Backsheet'!$D$9:$Q$185,'DTOC Performance (Quarterly)'!AE$10,0)</f>
        <v>1683</v>
      </c>
      <c r="AF190" s="109">
        <f>VLOOKUP($E190,'Population 18+ (2014)'!$D$11:$H$187,AF$10,0)</f>
        <v>170005.91400000005</v>
      </c>
      <c r="AG190" s="110">
        <f t="shared" si="64"/>
        <v>989.96556084513588</v>
      </c>
      <c r="AH190" s="108">
        <f>VLOOKUP($E190,'DTOC Backsheet'!$D$9:$Q$185,'DTOC Performance (Quarterly)'!AH$10,0)</f>
        <v>1861</v>
      </c>
      <c r="AI190" s="109">
        <f>VLOOKUP($E190,'Population 18+ (2014)'!$D$11:$H$187,AI$10,0)</f>
        <v>170005.91400000005</v>
      </c>
      <c r="AJ190" s="110">
        <f t="shared" si="65"/>
        <v>1094.6678007919181</v>
      </c>
      <c r="AK190" s="108">
        <f>VLOOKUP($E190,'DTOC Backsheet'!$D$9:$Q$185,'DTOC Performance (Quarterly)'!AK$10,0)</f>
        <v>2358</v>
      </c>
      <c r="AL190" s="109">
        <f>VLOOKUP($E190,'Population 18+ (2014)'!$D$11:$H$187,AL$10,0)</f>
        <v>170005.91400000005</v>
      </c>
      <c r="AM190" s="110">
        <f t="shared" si="66"/>
        <v>1387.0105718792813</v>
      </c>
      <c r="AN190" s="108">
        <f>VLOOKUP($E190,'DTOC Backsheet'!$D$9:$Q$185,'DTOC Performance (Quarterly)'!AN$10,0)</f>
        <v>2561</v>
      </c>
      <c r="AO190" s="109">
        <f>VLOOKUP($E190,'Population 18+ (2014)'!$D$11:$H$187,AO$10,0)</f>
        <v>171683.78499999997</v>
      </c>
      <c r="AP190" s="110">
        <f t="shared" si="67"/>
        <v>1491.695910595168</v>
      </c>
      <c r="AQ190" s="87">
        <f t="shared" si="68"/>
        <v>190.49399009160436</v>
      </c>
      <c r="AR190" s="88">
        <f t="shared" si="69"/>
        <v>0.16137273821914527</v>
      </c>
      <c r="AS190" s="111">
        <f t="shared" si="70"/>
        <v>-213.52198371169584</v>
      </c>
      <c r="AT190" s="88">
        <f t="shared" si="71"/>
        <v>-0.2749999999999998</v>
      </c>
      <c r="AU190" s="87">
        <f t="shared" si="72"/>
        <v>214.50414943928763</v>
      </c>
      <c r="AV190" s="88">
        <f t="shared" si="73"/>
        <v>0.16384719318299268</v>
      </c>
      <c r="AW190" s="111">
        <f t="shared" si="74"/>
        <v>-201.16947225730053</v>
      </c>
      <c r="AX190" s="88">
        <f t="shared" si="75"/>
        <v>-0.22514812376563551</v>
      </c>
      <c r="AY190" s="87">
        <f t="shared" si="76"/>
        <v>128.93546425553313</v>
      </c>
      <c r="AZ190" s="88">
        <f t="shared" si="77"/>
        <v>8.5052806090827618E-2</v>
      </c>
      <c r="BA190" s="111">
        <f t="shared" si="78"/>
        <v>-438.80826404662571</v>
      </c>
      <c r="BB190" s="88">
        <f t="shared" si="79"/>
        <v>-0.46277915632754313</v>
      </c>
      <c r="BC190" s="87">
        <f t="shared" si="80"/>
        <v>-663.48942831949876</v>
      </c>
      <c r="BD190" s="88">
        <f t="shared" si="81"/>
        <v>-0.80111595661075219</v>
      </c>
      <c r="BE190" s="111">
        <f t="shared" si="82"/>
        <v>-390.83481296734021</v>
      </c>
      <c r="BF190" s="88">
        <f t="shared" si="83"/>
        <v>-0.3550264550264553</v>
      </c>
      <c r="BJ190" s="40"/>
    </row>
    <row r="191" spans="1:6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J191" s="40"/>
    </row>
    <row r="192" spans="1:62" ht="15" customHeight="1">
      <c r="A192" s="189"/>
      <c r="B192" s="189"/>
      <c r="C192" s="189"/>
      <c r="D192" s="189"/>
      <c r="E192" s="190" t="s">
        <v>371</v>
      </c>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267"/>
      <c r="BJ192" s="40"/>
    </row>
    <row r="193" spans="1:6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J193" s="40"/>
    </row>
    <row r="194" spans="1:62" ht="30" customHeight="1">
      <c r="E194" s="302" t="s">
        <v>404</v>
      </c>
      <c r="F194" s="302"/>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2"/>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c r="AX194" s="302"/>
      <c r="AY194" s="302"/>
      <c r="AZ194" s="302"/>
      <c r="BA194" s="302"/>
      <c r="BB194" s="302"/>
      <c r="BC194" s="302"/>
      <c r="BD194" s="302"/>
      <c r="BE194" s="302"/>
      <c r="BF194" s="302"/>
      <c r="BJ194" s="40"/>
    </row>
    <row r="195" spans="1:62">
      <c r="E195" s="11" t="s">
        <v>399</v>
      </c>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J195" s="40"/>
    </row>
    <row r="196" spans="1:62" s="8" customFormat="1" ht="30" customHeight="1">
      <c r="A196" s="198"/>
      <c r="B196" s="198"/>
      <c r="C196" s="198"/>
      <c r="D196" s="198"/>
      <c r="E196" s="302" t="s">
        <v>400</v>
      </c>
      <c r="F196" s="302"/>
      <c r="G196" s="302"/>
      <c r="H196" s="302"/>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row>
    <row r="197" spans="1:62" ht="30" customHeight="1">
      <c r="A197" s="198"/>
      <c r="B197" s="198"/>
      <c r="C197" s="198"/>
      <c r="D197" s="198"/>
      <c r="E197" s="302" t="s">
        <v>401</v>
      </c>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302"/>
      <c r="AF197" s="302"/>
      <c r="AG197" s="302"/>
      <c r="AH197" s="302"/>
      <c r="AI197" s="302"/>
      <c r="AJ197" s="302"/>
      <c r="AK197" s="302"/>
      <c r="AL197" s="302"/>
      <c r="AM197" s="302"/>
      <c r="AN197" s="302"/>
      <c r="AO197" s="302"/>
      <c r="AP197" s="302"/>
      <c r="AQ197" s="302"/>
      <c r="AR197" s="302"/>
      <c r="AS197" s="302"/>
      <c r="AT197" s="302"/>
      <c r="AU197" s="302"/>
      <c r="AV197" s="302"/>
      <c r="AW197" s="302"/>
      <c r="AX197" s="302"/>
      <c r="AY197" s="302"/>
      <c r="AZ197" s="302"/>
      <c r="BA197" s="302"/>
      <c r="BB197" s="302"/>
      <c r="BC197" s="302"/>
      <c r="BD197" s="302"/>
      <c r="BE197" s="302"/>
      <c r="BF197" s="302"/>
      <c r="BJ197" s="40"/>
    </row>
    <row r="198" spans="1:6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J198" s="40"/>
    </row>
  </sheetData>
  <sheetProtection password="DCA1" sheet="1" objects="1" scenarios="1"/>
  <mergeCells count="21">
    <mergeCell ref="E1:BF3"/>
    <mergeCell ref="E4:BF4"/>
    <mergeCell ref="G11:I11"/>
    <mergeCell ref="S11:U11"/>
    <mergeCell ref="AN11:AP11"/>
    <mergeCell ref="BC11:BF11"/>
    <mergeCell ref="AE11:AG11"/>
    <mergeCell ref="AH11:AJ11"/>
    <mergeCell ref="AQ11:AT11"/>
    <mergeCell ref="AU11:AX11"/>
    <mergeCell ref="AY11:BB11"/>
    <mergeCell ref="E194:BF194"/>
    <mergeCell ref="E196:BF196"/>
    <mergeCell ref="E197:BF197"/>
    <mergeCell ref="J11:L11"/>
    <mergeCell ref="M11:O11"/>
    <mergeCell ref="P11:R11"/>
    <mergeCell ref="V11:X11"/>
    <mergeCell ref="Y11:AA11"/>
    <mergeCell ref="AB11:AD11"/>
    <mergeCell ref="AK11:AM1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8" id="{9201CC43-B1F3-4C89-9302-3DAC5303D52C}">
            <x14:iconSet iconSet="3Arrows" custom="1">
              <x14:cfvo type="percent">
                <xm:f>0</xm:f>
              </x14:cfvo>
              <x14:cfvo type="num">
                <xm:f>0</xm:f>
              </x14:cfvo>
              <x14:cfvo type="num" gte="0">
                <xm:f>0</xm:f>
              </x14:cfvo>
              <x14:cfIcon iconSet="3Arrows" iconId="0"/>
              <x14:cfIcon iconSet="3Arrows" iconId="1"/>
              <x14:cfIcon iconSet="3Arrows" iconId="2"/>
            </x14:iconSet>
          </x14:cfRule>
          <xm:sqref>BD14:BD190</xm:sqref>
        </x14:conditionalFormatting>
        <x14:conditionalFormatting xmlns:xm="http://schemas.microsoft.com/office/excel/2006/main">
          <x14:cfRule type="iconSet" priority="7" id="{A55B949E-3EBD-46F0-8616-B9A7EDF50944}">
            <x14:iconSet iconSet="3Arrows" custom="1">
              <x14:cfvo type="percent">
                <xm:f>0</xm:f>
              </x14:cfvo>
              <x14:cfvo type="num">
                <xm:f>0</xm:f>
              </x14:cfvo>
              <x14:cfvo type="num" gte="0">
                <xm:f>0</xm:f>
              </x14:cfvo>
              <x14:cfIcon iconSet="3Arrows" iconId="0"/>
              <x14:cfIcon iconSet="3Arrows" iconId="1"/>
              <x14:cfIcon iconSet="3Arrows" iconId="2"/>
            </x14:iconSet>
          </x14:cfRule>
          <xm:sqref>BF14:BF190</xm:sqref>
        </x14:conditionalFormatting>
        <x14:conditionalFormatting xmlns:xm="http://schemas.microsoft.com/office/excel/2006/main">
          <x14:cfRule type="iconSet" priority="6" id="{F3602BAC-E214-469F-9152-6BFEC67FCCAA}">
            <x14:iconSet iconSet="3Arrows" custom="1">
              <x14:cfvo type="percent">
                <xm:f>0</xm:f>
              </x14:cfvo>
              <x14:cfvo type="num">
                <xm:f>0</xm:f>
              </x14:cfvo>
              <x14:cfvo type="num" gte="0">
                <xm:f>0</xm:f>
              </x14:cfvo>
              <x14:cfIcon iconSet="3Arrows" iconId="0"/>
              <x14:cfIcon iconSet="3Arrows" iconId="1"/>
              <x14:cfIcon iconSet="3Arrows" iconId="2"/>
            </x14:iconSet>
          </x14:cfRule>
          <xm:sqref>AR14:AR190</xm:sqref>
        </x14:conditionalFormatting>
        <x14:conditionalFormatting xmlns:xm="http://schemas.microsoft.com/office/excel/2006/main">
          <x14:cfRule type="iconSet" priority="5" id="{3B12EE82-4448-4515-988D-A3D0A0345EDD}">
            <x14:iconSet iconSet="3Arrows" custom="1">
              <x14:cfvo type="percent">
                <xm:f>0</xm:f>
              </x14:cfvo>
              <x14:cfvo type="num">
                <xm:f>0</xm:f>
              </x14:cfvo>
              <x14:cfvo type="num" gte="0">
                <xm:f>0</xm:f>
              </x14:cfvo>
              <x14:cfIcon iconSet="3Arrows" iconId="0"/>
              <x14:cfIcon iconSet="3Arrows" iconId="1"/>
              <x14:cfIcon iconSet="3Arrows" iconId="2"/>
            </x14:iconSet>
          </x14:cfRule>
          <xm:sqref>AT14:AT190</xm:sqref>
        </x14:conditionalFormatting>
        <x14:conditionalFormatting xmlns:xm="http://schemas.microsoft.com/office/excel/2006/main">
          <x14:cfRule type="iconSet" priority="4" id="{B8D6E097-E61B-4D31-B737-B01865A33AF2}">
            <x14:iconSet iconSet="3Arrows" custom="1">
              <x14:cfvo type="percent">
                <xm:f>0</xm:f>
              </x14:cfvo>
              <x14:cfvo type="num">
                <xm:f>0</xm:f>
              </x14:cfvo>
              <x14:cfvo type="num" gte="0">
                <xm:f>0</xm:f>
              </x14:cfvo>
              <x14:cfIcon iconSet="3Arrows" iconId="0"/>
              <x14:cfIcon iconSet="3Arrows" iconId="1"/>
              <x14:cfIcon iconSet="3Arrows" iconId="2"/>
            </x14:iconSet>
          </x14:cfRule>
          <xm:sqref>AV14:AV190</xm:sqref>
        </x14:conditionalFormatting>
        <x14:conditionalFormatting xmlns:xm="http://schemas.microsoft.com/office/excel/2006/main">
          <x14:cfRule type="iconSet" priority="3" id="{7E1A4AB7-06B0-466B-B626-76FFE2741B5D}">
            <x14:iconSet iconSet="3Arrows" custom="1">
              <x14:cfvo type="percent">
                <xm:f>0</xm:f>
              </x14:cfvo>
              <x14:cfvo type="num">
                <xm:f>0</xm:f>
              </x14:cfvo>
              <x14:cfvo type="num" gte="0">
                <xm:f>0</xm:f>
              </x14:cfvo>
              <x14:cfIcon iconSet="3Arrows" iconId="0"/>
              <x14:cfIcon iconSet="3Arrows" iconId="1"/>
              <x14:cfIcon iconSet="3Arrows" iconId="2"/>
            </x14:iconSet>
          </x14:cfRule>
          <xm:sqref>AX14:AX190</xm:sqref>
        </x14:conditionalFormatting>
        <x14:conditionalFormatting xmlns:xm="http://schemas.microsoft.com/office/excel/2006/main">
          <x14:cfRule type="iconSet" priority="2" id="{0A6B1458-2902-4E0B-8143-FE4FCFB6F287}">
            <x14:iconSet iconSet="3Arrows" custom="1">
              <x14:cfvo type="percent">
                <xm:f>0</xm:f>
              </x14:cfvo>
              <x14:cfvo type="num">
                <xm:f>0</xm:f>
              </x14:cfvo>
              <x14:cfvo type="num" gte="0">
                <xm:f>0</xm:f>
              </x14:cfvo>
              <x14:cfIcon iconSet="3Arrows" iconId="0"/>
              <x14:cfIcon iconSet="3Arrows" iconId="1"/>
              <x14:cfIcon iconSet="3Arrows" iconId="2"/>
            </x14:iconSet>
          </x14:cfRule>
          <xm:sqref>AZ14:AZ190</xm:sqref>
        </x14:conditionalFormatting>
        <x14:conditionalFormatting xmlns:xm="http://schemas.microsoft.com/office/excel/2006/main">
          <x14:cfRule type="iconSet" priority="1" id="{41069EF7-B715-4159-9991-B2A47745E582}">
            <x14:iconSet iconSet="3Arrows" custom="1">
              <x14:cfvo type="percent">
                <xm:f>0</xm:f>
              </x14:cfvo>
              <x14:cfvo type="num">
                <xm:f>0</xm:f>
              </x14:cfvo>
              <x14:cfvo type="num" gte="0">
                <xm:f>0</xm:f>
              </x14:cfvo>
              <x14:cfIcon iconSet="3Arrows" iconId="0"/>
              <x14:cfIcon iconSet="3Arrows" iconId="1"/>
              <x14:cfIcon iconSet="3Arrows" iconId="2"/>
            </x14:iconSet>
          </x14:cfRule>
          <xm:sqref>BB14:BB190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372"/>
  <sheetViews>
    <sheetView zoomScale="85" zoomScaleNormal="85" workbookViewId="0">
      <selection sqref="A1:XFD1048576"/>
    </sheetView>
  </sheetViews>
  <sheetFormatPr defaultColWidth="13.28515625" defaultRowHeight="15"/>
  <cols>
    <col min="1" max="1" width="8" style="13" bestFit="1" customWidth="1"/>
    <col min="2" max="2" width="10.85546875" style="13" bestFit="1" customWidth="1"/>
    <col min="3" max="3" width="4.85546875" style="13" bestFit="1" customWidth="1"/>
    <col min="4" max="4" width="23.5703125" style="13" bestFit="1" customWidth="1"/>
    <col min="5" max="5" width="57.85546875" style="13" bestFit="1" customWidth="1"/>
    <col min="6" max="9" width="9.42578125" style="13" bestFit="1" customWidth="1"/>
    <col min="10" max="17" width="13" style="13" bestFit="1" customWidth="1"/>
    <col min="18" max="16384" width="13.28515625" style="13"/>
  </cols>
  <sheetData>
    <row r="1" spans="1:17">
      <c r="A1" s="13" t="s">
        <v>431</v>
      </c>
    </row>
    <row r="3" spans="1:17">
      <c r="A3" s="15" t="s">
        <v>433</v>
      </c>
      <c r="B3" s="15"/>
      <c r="C3" s="15"/>
      <c r="D3" s="15"/>
    </row>
    <row r="6" spans="1:17">
      <c r="F6" s="13">
        <v>3</v>
      </c>
      <c r="G6" s="13">
        <v>4</v>
      </c>
      <c r="H6" s="13">
        <v>5</v>
      </c>
      <c r="I6" s="13">
        <v>6</v>
      </c>
      <c r="J6" s="13">
        <v>7</v>
      </c>
      <c r="K6" s="13">
        <v>8</v>
      </c>
      <c r="L6" s="13">
        <v>9</v>
      </c>
      <c r="M6" s="13">
        <v>10</v>
      </c>
      <c r="N6" s="13">
        <v>11</v>
      </c>
      <c r="O6" s="13">
        <v>12</v>
      </c>
      <c r="P6" s="13">
        <v>13</v>
      </c>
      <c r="Q6" s="13">
        <v>14</v>
      </c>
    </row>
    <row r="8" spans="1:17">
      <c r="A8" s="13" t="s">
        <v>417</v>
      </c>
      <c r="B8" s="13" t="s">
        <v>418</v>
      </c>
      <c r="C8" s="13" t="s">
        <v>419</v>
      </c>
      <c r="D8" s="13" t="s">
        <v>421</v>
      </c>
      <c r="E8" s="13" t="s">
        <v>422</v>
      </c>
      <c r="F8" s="13" t="s">
        <v>390</v>
      </c>
      <c r="G8" s="13" t="s">
        <v>391</v>
      </c>
      <c r="H8" s="13" t="s">
        <v>392</v>
      </c>
      <c r="I8" s="13" t="s">
        <v>393</v>
      </c>
      <c r="J8" s="13" t="s">
        <v>394</v>
      </c>
      <c r="K8" s="13" t="s">
        <v>395</v>
      </c>
      <c r="L8" s="13" t="s">
        <v>396</v>
      </c>
      <c r="M8" s="13" t="s">
        <v>397</v>
      </c>
      <c r="N8" s="13" t="s">
        <v>13</v>
      </c>
      <c r="O8" s="13" t="s">
        <v>14</v>
      </c>
      <c r="P8" s="13" t="s">
        <v>15</v>
      </c>
      <c r="Q8" s="13" t="s">
        <v>16</v>
      </c>
    </row>
    <row r="9" spans="1:17">
      <c r="D9" s="13" t="s">
        <v>1</v>
      </c>
      <c r="E9" s="13" t="s">
        <v>420</v>
      </c>
      <c r="F9" s="14">
        <v>345229</v>
      </c>
      <c r="G9" s="14">
        <v>352126</v>
      </c>
      <c r="H9" s="14">
        <v>352360</v>
      </c>
      <c r="I9" s="14">
        <v>358966</v>
      </c>
      <c r="J9" s="14">
        <v>365631</v>
      </c>
      <c r="K9" s="14">
        <v>407950</v>
      </c>
      <c r="L9" s="14">
        <v>421640</v>
      </c>
      <c r="M9" s="14">
        <v>423290</v>
      </c>
      <c r="N9" s="14">
        <v>413088</v>
      </c>
      <c r="O9" s="14">
        <v>438819</v>
      </c>
      <c r="P9" s="14">
        <v>465423</v>
      </c>
      <c r="Q9" s="14">
        <v>485761</v>
      </c>
    </row>
    <row r="10" spans="1:17">
      <c r="D10" s="13" t="s">
        <v>19</v>
      </c>
      <c r="E10" s="13" t="s">
        <v>20</v>
      </c>
      <c r="F10" s="14">
        <v>77031</v>
      </c>
      <c r="G10" s="14">
        <v>84818</v>
      </c>
      <c r="H10" s="14">
        <v>81585</v>
      </c>
      <c r="I10" s="14">
        <v>87959</v>
      </c>
      <c r="J10" s="14">
        <v>88810</v>
      </c>
      <c r="K10" s="14">
        <v>97012</v>
      </c>
      <c r="L10" s="14">
        <v>93924</v>
      </c>
      <c r="M10" s="14">
        <v>100086</v>
      </c>
      <c r="N10" s="14">
        <v>93666</v>
      </c>
      <c r="O10" s="14">
        <v>97067</v>
      </c>
      <c r="P10" s="14">
        <v>106844</v>
      </c>
      <c r="Q10" s="14">
        <v>121930</v>
      </c>
    </row>
    <row r="11" spans="1:17">
      <c r="D11" s="13" t="s">
        <v>21</v>
      </c>
      <c r="E11" s="13" t="s">
        <v>22</v>
      </c>
      <c r="F11" s="14">
        <v>130999</v>
      </c>
      <c r="G11" s="14">
        <v>130887</v>
      </c>
      <c r="H11" s="14">
        <v>128193</v>
      </c>
      <c r="I11" s="14">
        <v>130224</v>
      </c>
      <c r="J11" s="14">
        <v>136627</v>
      </c>
      <c r="K11" s="14">
        <v>157293</v>
      </c>
      <c r="L11" s="14">
        <v>161822</v>
      </c>
      <c r="M11" s="14">
        <v>154161</v>
      </c>
      <c r="N11" s="14">
        <v>143109</v>
      </c>
      <c r="O11" s="14">
        <v>149810</v>
      </c>
      <c r="P11" s="14">
        <v>159439</v>
      </c>
      <c r="Q11" s="14">
        <v>158467</v>
      </c>
    </row>
    <row r="12" spans="1:17">
      <c r="D12" s="13" t="s">
        <v>23</v>
      </c>
      <c r="E12" s="13" t="s">
        <v>24</v>
      </c>
      <c r="F12" s="14">
        <v>38114</v>
      </c>
      <c r="G12" s="14">
        <v>36773</v>
      </c>
      <c r="H12" s="14">
        <v>37841</v>
      </c>
      <c r="I12" s="14">
        <v>35055</v>
      </c>
      <c r="J12" s="14">
        <v>35747</v>
      </c>
      <c r="K12" s="14">
        <v>38299</v>
      </c>
      <c r="L12" s="14">
        <v>40559</v>
      </c>
      <c r="M12" s="14">
        <v>36572</v>
      </c>
      <c r="N12" s="14">
        <v>41983</v>
      </c>
      <c r="O12" s="14">
        <v>43863</v>
      </c>
      <c r="P12" s="14">
        <v>45321</v>
      </c>
      <c r="Q12" s="14">
        <v>43814</v>
      </c>
    </row>
    <row r="13" spans="1:17">
      <c r="D13" s="13" t="s">
        <v>25</v>
      </c>
      <c r="E13" s="13" t="s">
        <v>26</v>
      </c>
      <c r="F13" s="14">
        <v>99085</v>
      </c>
      <c r="G13" s="14">
        <v>99648</v>
      </c>
      <c r="H13" s="14">
        <v>104741</v>
      </c>
      <c r="I13" s="14">
        <v>105728</v>
      </c>
      <c r="J13" s="14">
        <v>104447</v>
      </c>
      <c r="K13" s="14">
        <v>115346</v>
      </c>
      <c r="L13" s="14">
        <v>125335</v>
      </c>
      <c r="M13" s="14">
        <v>132471</v>
      </c>
      <c r="N13" s="14">
        <v>134330</v>
      </c>
      <c r="O13" s="14">
        <v>148079</v>
      </c>
      <c r="P13" s="14">
        <v>153819</v>
      </c>
      <c r="Q13" s="14">
        <v>161550</v>
      </c>
    </row>
    <row r="14" spans="1:17">
      <c r="D14" s="13" t="s">
        <v>27</v>
      </c>
      <c r="E14" s="13" t="s">
        <v>28</v>
      </c>
      <c r="F14" s="14">
        <v>14415</v>
      </c>
      <c r="G14" s="14">
        <v>17431</v>
      </c>
      <c r="H14" s="14">
        <v>14889</v>
      </c>
      <c r="I14" s="14">
        <v>14549</v>
      </c>
      <c r="J14" s="14">
        <v>13736</v>
      </c>
      <c r="K14" s="14">
        <v>15306</v>
      </c>
      <c r="L14" s="14">
        <v>13729</v>
      </c>
      <c r="M14" s="14">
        <v>13034</v>
      </c>
      <c r="N14" s="14">
        <v>9799</v>
      </c>
      <c r="O14" s="14">
        <v>9774</v>
      </c>
      <c r="P14" s="14">
        <v>10716</v>
      </c>
      <c r="Q14" s="14">
        <v>12815</v>
      </c>
    </row>
    <row r="15" spans="1:17">
      <c r="D15" s="13" t="s">
        <v>29</v>
      </c>
      <c r="E15" s="13" t="s">
        <v>30</v>
      </c>
      <c r="F15" s="14">
        <v>33844</v>
      </c>
      <c r="G15" s="14">
        <v>34225</v>
      </c>
      <c r="H15" s="14">
        <v>32103</v>
      </c>
      <c r="I15" s="14">
        <v>36323</v>
      </c>
      <c r="J15" s="14">
        <v>40478</v>
      </c>
      <c r="K15" s="14">
        <v>45299</v>
      </c>
      <c r="L15" s="14">
        <v>44564</v>
      </c>
      <c r="M15" s="14">
        <v>48841</v>
      </c>
      <c r="N15" s="14">
        <v>46200</v>
      </c>
      <c r="O15" s="14">
        <v>49852</v>
      </c>
      <c r="P15" s="14">
        <v>62131</v>
      </c>
      <c r="Q15" s="14">
        <v>71574</v>
      </c>
    </row>
    <row r="16" spans="1:17">
      <c r="D16" s="13" t="s">
        <v>31</v>
      </c>
      <c r="E16" s="13" t="s">
        <v>32</v>
      </c>
      <c r="F16" s="14">
        <v>28772</v>
      </c>
      <c r="G16" s="14">
        <v>33162</v>
      </c>
      <c r="H16" s="14">
        <v>34593</v>
      </c>
      <c r="I16" s="14">
        <v>37087</v>
      </c>
      <c r="J16" s="14">
        <v>34596</v>
      </c>
      <c r="K16" s="14">
        <v>36407</v>
      </c>
      <c r="L16" s="14">
        <v>35631</v>
      </c>
      <c r="M16" s="14">
        <v>38211</v>
      </c>
      <c r="N16" s="14">
        <v>37667</v>
      </c>
      <c r="O16" s="14">
        <v>37441</v>
      </c>
      <c r="P16" s="14">
        <v>33997</v>
      </c>
      <c r="Q16" s="14">
        <v>37541</v>
      </c>
    </row>
    <row r="17" spans="4:17">
      <c r="D17" s="13" t="s">
        <v>33</v>
      </c>
      <c r="E17" s="13" t="s">
        <v>34</v>
      </c>
      <c r="F17" s="14">
        <v>37658</v>
      </c>
      <c r="G17" s="14">
        <v>36745</v>
      </c>
      <c r="H17" s="14">
        <v>39932</v>
      </c>
      <c r="I17" s="14">
        <v>43385</v>
      </c>
      <c r="J17" s="14">
        <v>43098</v>
      </c>
      <c r="K17" s="14">
        <v>44670</v>
      </c>
      <c r="L17" s="14">
        <v>44517</v>
      </c>
      <c r="M17" s="14">
        <v>42069</v>
      </c>
      <c r="N17" s="14">
        <v>36269</v>
      </c>
      <c r="O17" s="14">
        <v>40097</v>
      </c>
      <c r="P17" s="14">
        <v>45690</v>
      </c>
      <c r="Q17" s="14">
        <v>44767</v>
      </c>
    </row>
    <row r="18" spans="4:17">
      <c r="D18" s="13" t="s">
        <v>35</v>
      </c>
      <c r="E18" s="13" t="s">
        <v>36</v>
      </c>
      <c r="F18" s="14">
        <v>44615</v>
      </c>
      <c r="G18" s="14">
        <v>43931</v>
      </c>
      <c r="H18" s="14">
        <v>42223</v>
      </c>
      <c r="I18" s="14">
        <v>44317</v>
      </c>
      <c r="J18" s="14">
        <v>47228</v>
      </c>
      <c r="K18" s="14">
        <v>59474</v>
      </c>
      <c r="L18" s="14">
        <v>62179</v>
      </c>
      <c r="M18" s="14">
        <v>63131</v>
      </c>
      <c r="N18" s="14">
        <v>62830</v>
      </c>
      <c r="O18" s="14">
        <v>58671</v>
      </c>
      <c r="P18" s="14">
        <v>59214</v>
      </c>
      <c r="Q18" s="14">
        <v>57009</v>
      </c>
    </row>
    <row r="19" spans="4:17">
      <c r="D19" s="13" t="s">
        <v>37</v>
      </c>
      <c r="E19" s="13" t="s">
        <v>38</v>
      </c>
      <c r="F19" s="14">
        <v>47617</v>
      </c>
      <c r="G19" s="14">
        <v>48131</v>
      </c>
      <c r="H19" s="14">
        <v>44572</v>
      </c>
      <c r="I19" s="14">
        <v>40846</v>
      </c>
      <c r="J19" s="14">
        <v>44932</v>
      </c>
      <c r="K19" s="14">
        <v>50881</v>
      </c>
      <c r="L19" s="14">
        <v>52350</v>
      </c>
      <c r="M19" s="14">
        <v>46513</v>
      </c>
      <c r="N19" s="14">
        <v>40741</v>
      </c>
      <c r="O19" s="14">
        <v>47586</v>
      </c>
      <c r="P19" s="14">
        <v>51352</v>
      </c>
      <c r="Q19" s="14">
        <v>54009</v>
      </c>
    </row>
    <row r="20" spans="4:17">
      <c r="D20" s="13" t="s">
        <v>39</v>
      </c>
      <c r="E20" s="13" t="s">
        <v>40</v>
      </c>
      <c r="F20" s="14">
        <v>38114</v>
      </c>
      <c r="G20" s="14">
        <v>36773</v>
      </c>
      <c r="H20" s="14">
        <v>37841</v>
      </c>
      <c r="I20" s="14">
        <v>35055</v>
      </c>
      <c r="J20" s="14">
        <v>35747</v>
      </c>
      <c r="K20" s="14">
        <v>38299</v>
      </c>
      <c r="L20" s="14">
        <v>40559</v>
      </c>
      <c r="M20" s="14">
        <v>36572</v>
      </c>
      <c r="N20" s="14">
        <v>41983</v>
      </c>
      <c r="O20" s="14">
        <v>43863</v>
      </c>
      <c r="P20" s="14">
        <v>45321</v>
      </c>
      <c r="Q20" s="14">
        <v>43814</v>
      </c>
    </row>
    <row r="21" spans="4:17">
      <c r="D21" s="13" t="s">
        <v>41</v>
      </c>
      <c r="E21" s="13" t="s">
        <v>42</v>
      </c>
      <c r="F21" s="14">
        <v>60071</v>
      </c>
      <c r="G21" s="14">
        <v>60734</v>
      </c>
      <c r="H21" s="14">
        <v>62741</v>
      </c>
      <c r="I21" s="14">
        <v>60725</v>
      </c>
      <c r="J21" s="14">
        <v>60590</v>
      </c>
      <c r="K21" s="14">
        <v>66040</v>
      </c>
      <c r="L21" s="14">
        <v>70299</v>
      </c>
      <c r="M21" s="14">
        <v>75367</v>
      </c>
      <c r="N21" s="14">
        <v>82923</v>
      </c>
      <c r="O21" s="14">
        <v>88356</v>
      </c>
      <c r="P21" s="14">
        <v>88433</v>
      </c>
      <c r="Q21" s="14">
        <v>92756</v>
      </c>
    </row>
    <row r="22" spans="4:17">
      <c r="D22" s="13" t="s">
        <v>43</v>
      </c>
      <c r="E22" s="13" t="s">
        <v>44</v>
      </c>
      <c r="F22" s="14">
        <v>40123</v>
      </c>
      <c r="G22" s="14">
        <v>40994</v>
      </c>
      <c r="H22" s="14">
        <v>43466</v>
      </c>
      <c r="I22" s="14">
        <v>46679</v>
      </c>
      <c r="J22" s="14">
        <v>45226</v>
      </c>
      <c r="K22" s="14">
        <v>51574</v>
      </c>
      <c r="L22" s="14">
        <v>57812</v>
      </c>
      <c r="M22" s="14">
        <v>59552</v>
      </c>
      <c r="N22" s="14">
        <v>54676</v>
      </c>
      <c r="O22" s="14">
        <v>63179</v>
      </c>
      <c r="P22" s="14">
        <v>68569</v>
      </c>
      <c r="Q22" s="14">
        <v>71476</v>
      </c>
    </row>
    <row r="23" spans="4:17">
      <c r="D23" s="13" t="s">
        <v>45</v>
      </c>
      <c r="E23" s="13" t="s">
        <v>46</v>
      </c>
      <c r="F23" s="14">
        <v>28772</v>
      </c>
      <c r="G23" s="14">
        <v>33162</v>
      </c>
      <c r="H23" s="14">
        <v>34593</v>
      </c>
      <c r="I23" s="14">
        <v>37087</v>
      </c>
      <c r="J23" s="14">
        <v>34596</v>
      </c>
      <c r="K23" s="14">
        <v>36407</v>
      </c>
      <c r="L23" s="14">
        <v>35631</v>
      </c>
      <c r="M23" s="14">
        <v>38211</v>
      </c>
      <c r="N23" s="14">
        <v>37667</v>
      </c>
      <c r="O23" s="14">
        <v>37441</v>
      </c>
      <c r="P23" s="14">
        <v>33997</v>
      </c>
      <c r="Q23" s="14">
        <v>37541</v>
      </c>
    </row>
    <row r="24" spans="4:17">
      <c r="D24" s="13" t="s">
        <v>47</v>
      </c>
      <c r="E24" s="13" t="s">
        <v>48</v>
      </c>
      <c r="F24" s="14">
        <v>18989</v>
      </c>
      <c r="G24" s="14">
        <v>20148</v>
      </c>
      <c r="H24" s="14">
        <v>17267</v>
      </c>
      <c r="I24" s="14">
        <v>20607</v>
      </c>
      <c r="J24" s="14">
        <v>25486</v>
      </c>
      <c r="K24" s="14">
        <v>29062</v>
      </c>
      <c r="L24" s="14">
        <v>27908</v>
      </c>
      <c r="M24" s="14">
        <v>32150</v>
      </c>
      <c r="N24" s="14">
        <v>30010</v>
      </c>
      <c r="O24" s="14">
        <v>30552</v>
      </c>
      <c r="P24" s="14">
        <v>34836</v>
      </c>
      <c r="Q24" s="14">
        <v>40751</v>
      </c>
    </row>
    <row r="25" spans="4:17">
      <c r="D25" s="13" t="s">
        <v>49</v>
      </c>
      <c r="E25" s="13" t="s">
        <v>50</v>
      </c>
      <c r="F25" s="14">
        <v>17775</v>
      </c>
      <c r="G25" s="14">
        <v>20305</v>
      </c>
      <c r="H25" s="14">
        <v>17796</v>
      </c>
      <c r="I25" s="14">
        <v>17134</v>
      </c>
      <c r="J25" s="14">
        <v>16831</v>
      </c>
      <c r="K25" s="14">
        <v>18662</v>
      </c>
      <c r="L25" s="14">
        <v>17419</v>
      </c>
      <c r="M25" s="14">
        <v>16399</v>
      </c>
      <c r="N25" s="14">
        <v>14008</v>
      </c>
      <c r="O25" s="14">
        <v>16122</v>
      </c>
      <c r="P25" s="14">
        <v>20664</v>
      </c>
      <c r="Q25" s="14">
        <v>23889</v>
      </c>
    </row>
    <row r="26" spans="4:17">
      <c r="D26" s="13" t="s">
        <v>51</v>
      </c>
      <c r="E26" s="13" t="s">
        <v>52</v>
      </c>
      <c r="F26" s="14">
        <v>11495</v>
      </c>
      <c r="G26" s="14">
        <v>11203</v>
      </c>
      <c r="H26" s="14">
        <v>11929</v>
      </c>
      <c r="I26" s="14">
        <v>13131</v>
      </c>
      <c r="J26" s="14">
        <v>11897</v>
      </c>
      <c r="K26" s="14">
        <v>12881</v>
      </c>
      <c r="L26" s="14">
        <v>12966</v>
      </c>
      <c r="M26" s="14">
        <v>13326</v>
      </c>
      <c r="N26" s="14">
        <v>11981</v>
      </c>
      <c r="O26" s="14">
        <v>12952</v>
      </c>
      <c r="P26" s="14">
        <v>17347</v>
      </c>
      <c r="Q26" s="14">
        <v>19749</v>
      </c>
    </row>
    <row r="27" spans="4:17">
      <c r="D27" s="13" t="s">
        <v>53</v>
      </c>
      <c r="E27" s="13" t="s">
        <v>54</v>
      </c>
      <c r="F27" s="14">
        <v>27340</v>
      </c>
      <c r="G27" s="14">
        <v>26727</v>
      </c>
      <c r="H27" s="14">
        <v>26731</v>
      </c>
      <c r="I27" s="14">
        <v>26137</v>
      </c>
      <c r="J27" s="14">
        <v>25578</v>
      </c>
      <c r="K27" s="14">
        <v>28837</v>
      </c>
      <c r="L27" s="14">
        <v>27268</v>
      </c>
      <c r="M27" s="14">
        <v>26177</v>
      </c>
      <c r="N27" s="14">
        <v>23085</v>
      </c>
      <c r="O27" s="14">
        <v>30392</v>
      </c>
      <c r="P27" s="14">
        <v>35139</v>
      </c>
      <c r="Q27" s="14">
        <v>32616</v>
      </c>
    </row>
    <row r="28" spans="4:17">
      <c r="D28" s="13" t="s">
        <v>55</v>
      </c>
      <c r="E28" s="13" t="s">
        <v>56</v>
      </c>
      <c r="F28" s="14">
        <v>34921</v>
      </c>
      <c r="G28" s="14">
        <v>34461</v>
      </c>
      <c r="H28" s="14">
        <v>33770</v>
      </c>
      <c r="I28" s="14">
        <v>34863</v>
      </c>
      <c r="J28" s="14">
        <v>37046</v>
      </c>
      <c r="K28" s="14">
        <v>45720</v>
      </c>
      <c r="L28" s="14">
        <v>48290</v>
      </c>
      <c r="M28" s="14">
        <v>50872</v>
      </c>
      <c r="N28" s="14">
        <v>50963</v>
      </c>
      <c r="O28" s="14">
        <v>42979</v>
      </c>
      <c r="P28" s="14">
        <v>41080</v>
      </c>
      <c r="Q28" s="14">
        <v>40560</v>
      </c>
    </row>
    <row r="29" spans="4:17">
      <c r="D29" s="13" t="s">
        <v>57</v>
      </c>
      <c r="E29" s="13" t="s">
        <v>58</v>
      </c>
      <c r="F29" s="14">
        <v>36566</v>
      </c>
      <c r="G29" s="14">
        <v>37511</v>
      </c>
      <c r="H29" s="14">
        <v>36605</v>
      </c>
      <c r="I29" s="14">
        <v>41438</v>
      </c>
      <c r="J29" s="14">
        <v>44498</v>
      </c>
      <c r="K29" s="14">
        <v>45987</v>
      </c>
      <c r="L29" s="14">
        <v>47614</v>
      </c>
      <c r="M29" s="14">
        <v>42889</v>
      </c>
      <c r="N29" s="14">
        <v>41041</v>
      </c>
      <c r="O29" s="14">
        <v>44422</v>
      </c>
      <c r="P29" s="14">
        <v>47281</v>
      </c>
      <c r="Q29" s="14">
        <v>47239</v>
      </c>
    </row>
    <row r="30" spans="4:17">
      <c r="D30" s="13" t="s">
        <v>59</v>
      </c>
      <c r="E30" s="13" t="s">
        <v>60</v>
      </c>
      <c r="F30" s="14">
        <v>32172</v>
      </c>
      <c r="G30" s="14">
        <v>32188</v>
      </c>
      <c r="H30" s="14">
        <v>31087</v>
      </c>
      <c r="I30" s="14">
        <v>27786</v>
      </c>
      <c r="J30" s="14">
        <v>29505</v>
      </c>
      <c r="K30" s="14">
        <v>36749</v>
      </c>
      <c r="L30" s="14">
        <v>38650</v>
      </c>
      <c r="M30" s="14">
        <v>34223</v>
      </c>
      <c r="N30" s="14">
        <v>28020</v>
      </c>
      <c r="O30" s="14">
        <v>32017</v>
      </c>
      <c r="P30" s="14">
        <v>35939</v>
      </c>
      <c r="Q30" s="14">
        <v>38052</v>
      </c>
    </row>
    <row r="31" spans="4:17">
      <c r="D31" s="13" t="s">
        <v>61</v>
      </c>
      <c r="E31" s="13" t="s">
        <v>62</v>
      </c>
      <c r="F31" s="14">
        <v>25231</v>
      </c>
      <c r="G31" s="14">
        <v>25852</v>
      </c>
      <c r="H31" s="14">
        <v>26699</v>
      </c>
      <c r="I31" s="14">
        <v>29971</v>
      </c>
      <c r="J31" s="14">
        <v>28444</v>
      </c>
      <c r="K31" s="14">
        <v>32203</v>
      </c>
      <c r="L31" s="14">
        <v>34949</v>
      </c>
      <c r="M31" s="14">
        <v>36930</v>
      </c>
      <c r="N31" s="14">
        <v>36264</v>
      </c>
      <c r="O31" s="14">
        <v>43695</v>
      </c>
      <c r="P31" s="14">
        <v>45952</v>
      </c>
      <c r="Q31" s="14">
        <v>48043</v>
      </c>
    </row>
    <row r="32" spans="4:17">
      <c r="D32" s="13" t="s">
        <v>63</v>
      </c>
      <c r="E32" s="13" t="s">
        <v>64</v>
      </c>
      <c r="F32" s="14">
        <v>28783</v>
      </c>
      <c r="G32" s="14">
        <v>27701</v>
      </c>
      <c r="H32" s="14">
        <v>28572</v>
      </c>
      <c r="I32" s="14">
        <v>26787</v>
      </c>
      <c r="J32" s="14">
        <v>27868</v>
      </c>
      <c r="K32" s="14">
        <v>28123</v>
      </c>
      <c r="L32" s="14">
        <v>30456</v>
      </c>
      <c r="M32" s="14">
        <v>33480</v>
      </c>
      <c r="N32" s="14">
        <v>37037</v>
      </c>
      <c r="O32" s="14">
        <v>40282</v>
      </c>
      <c r="P32" s="14">
        <v>39933</v>
      </c>
      <c r="Q32" s="14">
        <v>42977</v>
      </c>
    </row>
    <row r="33" spans="1:17">
      <c r="D33" s="13" t="s">
        <v>65</v>
      </c>
      <c r="E33" s="13" t="s">
        <v>66</v>
      </c>
      <c r="F33" s="14">
        <v>31219</v>
      </c>
      <c r="G33" s="14">
        <v>30837</v>
      </c>
      <c r="H33" s="14">
        <v>31927</v>
      </c>
      <c r="I33" s="14">
        <v>29779</v>
      </c>
      <c r="J33" s="14">
        <v>28892</v>
      </c>
      <c r="K33" s="14">
        <v>32819</v>
      </c>
      <c r="L33" s="14">
        <v>33715</v>
      </c>
      <c r="M33" s="14">
        <v>35771</v>
      </c>
      <c r="N33" s="14">
        <v>33239</v>
      </c>
      <c r="O33" s="14">
        <v>35372</v>
      </c>
      <c r="P33" s="14">
        <v>34782</v>
      </c>
      <c r="Q33" s="14">
        <v>34990</v>
      </c>
    </row>
    <row r="34" spans="1:17">
      <c r="D34" s="13" t="s">
        <v>67</v>
      </c>
      <c r="E34" s="13" t="s">
        <v>68</v>
      </c>
      <c r="F34" s="14">
        <v>13852</v>
      </c>
      <c r="G34" s="14">
        <v>15258</v>
      </c>
      <c r="H34" s="14">
        <v>17543</v>
      </c>
      <c r="I34" s="14">
        <v>19191</v>
      </c>
      <c r="J34" s="14">
        <v>19243</v>
      </c>
      <c r="K34" s="14">
        <v>22201</v>
      </c>
      <c r="L34" s="14">
        <v>26215</v>
      </c>
      <c r="M34" s="14">
        <v>26290</v>
      </c>
      <c r="N34" s="14">
        <v>27790</v>
      </c>
      <c r="O34" s="14">
        <v>28730</v>
      </c>
      <c r="P34" s="14">
        <v>33152</v>
      </c>
      <c r="Q34" s="14">
        <v>35540</v>
      </c>
    </row>
    <row r="35" spans="1:17">
      <c r="D35" s="13" t="s">
        <v>69</v>
      </c>
      <c r="E35" s="13" t="s">
        <v>70</v>
      </c>
      <c r="F35" s="14">
        <v>38114</v>
      </c>
      <c r="G35" s="14">
        <v>36773</v>
      </c>
      <c r="H35" s="14">
        <v>37841</v>
      </c>
      <c r="I35" s="14">
        <v>35055</v>
      </c>
      <c r="J35" s="14">
        <v>35747</v>
      </c>
      <c r="K35" s="14">
        <v>38299</v>
      </c>
      <c r="L35" s="14">
        <v>40559</v>
      </c>
      <c r="M35" s="14">
        <v>36572</v>
      </c>
      <c r="N35" s="14">
        <v>41983</v>
      </c>
      <c r="O35" s="14">
        <v>43863</v>
      </c>
      <c r="P35" s="14">
        <v>45321</v>
      </c>
      <c r="Q35" s="14">
        <v>43814</v>
      </c>
    </row>
    <row r="36" spans="1:17">
      <c r="A36" s="13" t="s">
        <v>23</v>
      </c>
      <c r="B36" s="13" t="s">
        <v>39</v>
      </c>
      <c r="C36" s="13" t="s">
        <v>69</v>
      </c>
      <c r="D36" s="13" t="s">
        <v>71</v>
      </c>
      <c r="E36" s="13" t="s">
        <v>72</v>
      </c>
      <c r="F36" s="14">
        <v>757</v>
      </c>
      <c r="G36" s="14">
        <v>493</v>
      </c>
      <c r="H36" s="14">
        <v>594</v>
      </c>
      <c r="I36" s="14">
        <v>474</v>
      </c>
      <c r="J36" s="14">
        <v>500</v>
      </c>
      <c r="K36" s="14">
        <v>669</v>
      </c>
      <c r="L36" s="14">
        <v>504</v>
      </c>
      <c r="M36" s="14">
        <v>449</v>
      </c>
      <c r="N36" s="14">
        <v>676</v>
      </c>
      <c r="O36" s="14">
        <v>845</v>
      </c>
      <c r="P36" s="14">
        <v>914</v>
      </c>
      <c r="Q36" s="14">
        <v>1077</v>
      </c>
    </row>
    <row r="37" spans="1:17">
      <c r="A37" s="13" t="s">
        <v>23</v>
      </c>
      <c r="B37" s="13" t="s">
        <v>39</v>
      </c>
      <c r="C37" s="13" t="s">
        <v>69</v>
      </c>
      <c r="D37" s="13" t="s">
        <v>73</v>
      </c>
      <c r="E37" s="13" t="s">
        <v>74</v>
      </c>
      <c r="F37" s="14">
        <v>2027</v>
      </c>
      <c r="G37" s="14">
        <v>1895</v>
      </c>
      <c r="H37" s="14">
        <v>1644</v>
      </c>
      <c r="I37" s="14">
        <v>1641</v>
      </c>
      <c r="J37" s="14">
        <v>1984</v>
      </c>
      <c r="K37" s="14">
        <v>1346</v>
      </c>
      <c r="L37" s="14">
        <v>1698</v>
      </c>
      <c r="M37" s="14">
        <v>1575</v>
      </c>
      <c r="N37" s="14">
        <v>1813</v>
      </c>
      <c r="O37" s="14">
        <v>1787</v>
      </c>
      <c r="P37" s="14">
        <v>2060</v>
      </c>
      <c r="Q37" s="14">
        <v>2066</v>
      </c>
    </row>
    <row r="38" spans="1:17">
      <c r="A38" s="13" t="s">
        <v>19</v>
      </c>
      <c r="B38" s="13" t="s">
        <v>31</v>
      </c>
      <c r="C38" s="13" t="s">
        <v>45</v>
      </c>
      <c r="D38" s="13" t="s">
        <v>75</v>
      </c>
      <c r="E38" s="13" t="s">
        <v>76</v>
      </c>
      <c r="F38" s="14">
        <v>343</v>
      </c>
      <c r="G38" s="14">
        <v>419</v>
      </c>
      <c r="H38" s="14">
        <v>103</v>
      </c>
      <c r="I38" s="14">
        <v>239</v>
      </c>
      <c r="J38" s="14">
        <v>329</v>
      </c>
      <c r="K38" s="14">
        <v>309</v>
      </c>
      <c r="L38" s="14">
        <v>193</v>
      </c>
      <c r="M38" s="14">
        <v>229</v>
      </c>
      <c r="N38" s="14">
        <v>239</v>
      </c>
      <c r="O38" s="14">
        <v>436</v>
      </c>
      <c r="P38" s="14">
        <v>401</v>
      </c>
      <c r="Q38" s="14">
        <v>492</v>
      </c>
    </row>
    <row r="39" spans="1:17">
      <c r="A39" s="13" t="s">
        <v>25</v>
      </c>
      <c r="B39" s="13" t="s">
        <v>43</v>
      </c>
      <c r="C39" s="13" t="s">
        <v>65</v>
      </c>
      <c r="D39" s="13" t="s">
        <v>77</v>
      </c>
      <c r="E39" s="13" t="s">
        <v>78</v>
      </c>
      <c r="F39" s="14">
        <v>889</v>
      </c>
      <c r="G39" s="14">
        <v>765</v>
      </c>
      <c r="H39" s="14">
        <v>1131</v>
      </c>
      <c r="I39" s="14">
        <v>1455</v>
      </c>
      <c r="J39" s="14">
        <v>1457</v>
      </c>
      <c r="K39" s="14">
        <v>1546</v>
      </c>
      <c r="L39" s="14">
        <v>1435</v>
      </c>
      <c r="M39" s="14">
        <v>1134</v>
      </c>
      <c r="N39" s="14">
        <v>1124</v>
      </c>
      <c r="O39" s="14">
        <v>1528</v>
      </c>
      <c r="P39" s="14">
        <v>773</v>
      </c>
      <c r="Q39" s="14">
        <v>801</v>
      </c>
    </row>
    <row r="40" spans="1:17">
      <c r="A40" s="13" t="s">
        <v>21</v>
      </c>
      <c r="B40" s="13" t="s">
        <v>37</v>
      </c>
      <c r="C40" s="13" t="s">
        <v>57</v>
      </c>
      <c r="D40" s="13" t="s">
        <v>79</v>
      </c>
      <c r="E40" s="13" t="s">
        <v>80</v>
      </c>
      <c r="F40" s="14">
        <v>597</v>
      </c>
      <c r="G40" s="14">
        <v>1110</v>
      </c>
      <c r="H40" s="14">
        <v>1669</v>
      </c>
      <c r="I40" s="14">
        <v>718</v>
      </c>
      <c r="J40" s="14">
        <v>974</v>
      </c>
      <c r="K40" s="14">
        <v>919</v>
      </c>
      <c r="L40" s="14">
        <v>640</v>
      </c>
      <c r="M40" s="14">
        <v>718</v>
      </c>
      <c r="N40" s="14">
        <v>722</v>
      </c>
      <c r="O40" s="14">
        <v>864</v>
      </c>
      <c r="P40" s="14">
        <v>1067</v>
      </c>
      <c r="Q40" s="14">
        <v>1095</v>
      </c>
    </row>
    <row r="41" spans="1:17">
      <c r="A41" s="13" t="s">
        <v>23</v>
      </c>
      <c r="B41" s="13" t="s">
        <v>39</v>
      </c>
      <c r="C41" s="13" t="s">
        <v>69</v>
      </c>
      <c r="D41" s="13" t="s">
        <v>81</v>
      </c>
      <c r="E41" s="13" t="s">
        <v>82</v>
      </c>
      <c r="F41" s="14">
        <v>1133</v>
      </c>
      <c r="G41" s="14">
        <v>1779</v>
      </c>
      <c r="H41" s="14">
        <v>1311</v>
      </c>
      <c r="I41" s="14">
        <v>2060</v>
      </c>
      <c r="J41" s="14">
        <v>1380</v>
      </c>
      <c r="K41" s="14">
        <v>1439</v>
      </c>
      <c r="L41" s="14">
        <v>1630</v>
      </c>
      <c r="M41" s="14">
        <v>1432</v>
      </c>
      <c r="N41" s="14">
        <v>1841</v>
      </c>
      <c r="O41" s="14">
        <v>1671</v>
      </c>
      <c r="P41" s="14">
        <v>1528</v>
      </c>
      <c r="Q41" s="14">
        <v>1958</v>
      </c>
    </row>
    <row r="42" spans="1:17">
      <c r="A42" s="13" t="s">
        <v>21</v>
      </c>
      <c r="B42" s="13" t="s">
        <v>35</v>
      </c>
      <c r="C42" s="13" t="s">
        <v>55</v>
      </c>
      <c r="D42" s="13" t="s">
        <v>83</v>
      </c>
      <c r="E42" s="13" t="s">
        <v>84</v>
      </c>
      <c r="F42" s="14">
        <v>15011</v>
      </c>
      <c r="G42" s="14">
        <v>13571</v>
      </c>
      <c r="H42" s="14">
        <v>13809</v>
      </c>
      <c r="I42" s="14">
        <v>13611</v>
      </c>
      <c r="J42" s="14">
        <v>12389</v>
      </c>
      <c r="K42" s="14">
        <v>15677</v>
      </c>
      <c r="L42" s="14">
        <v>14658</v>
      </c>
      <c r="M42" s="14">
        <v>15165</v>
      </c>
      <c r="N42" s="14">
        <v>17790</v>
      </c>
      <c r="O42" s="14">
        <v>13525</v>
      </c>
      <c r="P42" s="14">
        <v>10726</v>
      </c>
      <c r="Q42" s="14">
        <v>12513</v>
      </c>
    </row>
    <row r="43" spans="1:17">
      <c r="A43" s="13" t="s">
        <v>19</v>
      </c>
      <c r="B43" s="13" t="s">
        <v>29</v>
      </c>
      <c r="C43" s="13" t="s">
        <v>47</v>
      </c>
      <c r="D43" s="13" t="s">
        <v>85</v>
      </c>
      <c r="E43" s="13" t="s">
        <v>86</v>
      </c>
      <c r="F43" s="14">
        <v>512</v>
      </c>
      <c r="G43" s="14">
        <v>981</v>
      </c>
      <c r="H43" s="14">
        <v>363</v>
      </c>
      <c r="I43" s="14">
        <v>694</v>
      </c>
      <c r="J43" s="14">
        <v>1386</v>
      </c>
      <c r="K43" s="14">
        <v>1299</v>
      </c>
      <c r="L43" s="14">
        <v>1163</v>
      </c>
      <c r="M43" s="14">
        <v>1240</v>
      </c>
      <c r="N43" s="14">
        <v>1030</v>
      </c>
      <c r="O43" s="14">
        <v>1079</v>
      </c>
      <c r="P43" s="14">
        <v>1150</v>
      </c>
      <c r="Q43" s="14">
        <v>1181</v>
      </c>
    </row>
    <row r="44" spans="1:17">
      <c r="A44" s="13" t="s">
        <v>19</v>
      </c>
      <c r="B44" s="13" t="s">
        <v>29</v>
      </c>
      <c r="C44" s="13" t="s">
        <v>47</v>
      </c>
      <c r="D44" s="13" t="s">
        <v>87</v>
      </c>
      <c r="E44" s="13" t="s">
        <v>88</v>
      </c>
      <c r="F44" s="14">
        <v>726</v>
      </c>
      <c r="G44" s="14">
        <v>722</v>
      </c>
      <c r="H44" s="14">
        <v>797</v>
      </c>
      <c r="I44" s="14">
        <v>995</v>
      </c>
      <c r="J44" s="14">
        <v>869</v>
      </c>
      <c r="K44" s="14">
        <v>997</v>
      </c>
      <c r="L44" s="14">
        <v>1407</v>
      </c>
      <c r="M44" s="14">
        <v>905</v>
      </c>
      <c r="N44" s="14">
        <v>674</v>
      </c>
      <c r="O44" s="14">
        <v>908</v>
      </c>
      <c r="P44" s="14">
        <v>1339</v>
      </c>
      <c r="Q44" s="14">
        <v>1488</v>
      </c>
    </row>
    <row r="45" spans="1:17">
      <c r="A45" s="13" t="s">
        <v>19</v>
      </c>
      <c r="B45" s="13" t="s">
        <v>29</v>
      </c>
      <c r="C45" s="13" t="s">
        <v>47</v>
      </c>
      <c r="D45" s="13" t="s">
        <v>89</v>
      </c>
      <c r="E45" s="13" t="s">
        <v>90</v>
      </c>
      <c r="F45" s="14">
        <v>867</v>
      </c>
      <c r="G45" s="14">
        <v>931</v>
      </c>
      <c r="H45" s="14">
        <v>666</v>
      </c>
      <c r="I45" s="14">
        <v>1415</v>
      </c>
      <c r="J45" s="14">
        <v>1795</v>
      </c>
      <c r="K45" s="14">
        <v>1478</v>
      </c>
      <c r="L45" s="14">
        <v>840</v>
      </c>
      <c r="M45" s="14">
        <v>2016</v>
      </c>
      <c r="N45" s="14">
        <v>1134</v>
      </c>
      <c r="O45" s="14">
        <v>1141</v>
      </c>
      <c r="P45" s="14">
        <v>2394</v>
      </c>
      <c r="Q45" s="14">
        <v>3456</v>
      </c>
    </row>
    <row r="46" spans="1:17">
      <c r="A46" s="13" t="s">
        <v>25</v>
      </c>
      <c r="B46" s="13" t="s">
        <v>43</v>
      </c>
      <c r="C46" s="13" t="s">
        <v>67</v>
      </c>
      <c r="D46" s="13" t="s">
        <v>91</v>
      </c>
      <c r="E46" s="13" t="s">
        <v>92</v>
      </c>
      <c r="F46" s="14">
        <v>1380</v>
      </c>
      <c r="G46" s="14">
        <v>1278</v>
      </c>
      <c r="H46" s="14">
        <v>1641</v>
      </c>
      <c r="I46" s="14">
        <v>2510</v>
      </c>
      <c r="J46" s="14">
        <v>2414</v>
      </c>
      <c r="K46" s="14">
        <v>3315</v>
      </c>
      <c r="L46" s="14">
        <v>3314</v>
      </c>
      <c r="M46" s="14">
        <v>3448</v>
      </c>
      <c r="N46" s="14">
        <v>3115</v>
      </c>
      <c r="O46" s="14">
        <v>2978</v>
      </c>
      <c r="P46" s="14">
        <v>3922</v>
      </c>
      <c r="Q46" s="14">
        <v>4243</v>
      </c>
    </row>
    <row r="47" spans="1:17">
      <c r="A47" s="13" t="s">
        <v>25</v>
      </c>
      <c r="B47" s="13" t="s">
        <v>41</v>
      </c>
      <c r="C47" s="13" t="s">
        <v>65</v>
      </c>
      <c r="D47" s="13" t="s">
        <v>93</v>
      </c>
      <c r="E47" s="13" t="s">
        <v>94</v>
      </c>
      <c r="F47" s="14">
        <v>300</v>
      </c>
      <c r="G47" s="14">
        <v>477</v>
      </c>
      <c r="H47" s="14">
        <v>526</v>
      </c>
      <c r="I47" s="14">
        <v>432</v>
      </c>
      <c r="J47" s="14">
        <v>905</v>
      </c>
      <c r="K47" s="14">
        <v>593</v>
      </c>
      <c r="L47" s="14">
        <v>935</v>
      </c>
      <c r="M47" s="14">
        <v>784</v>
      </c>
      <c r="N47" s="14">
        <v>1030</v>
      </c>
      <c r="O47" s="14">
        <v>1057</v>
      </c>
      <c r="P47" s="14">
        <v>944</v>
      </c>
      <c r="Q47" s="14">
        <v>809</v>
      </c>
    </row>
    <row r="48" spans="1:17">
      <c r="A48" s="13" t="s">
        <v>19</v>
      </c>
      <c r="B48" s="13" t="s">
        <v>31</v>
      </c>
      <c r="C48" s="13" t="s">
        <v>45</v>
      </c>
      <c r="D48" s="13" t="s">
        <v>95</v>
      </c>
      <c r="E48" s="13" t="s">
        <v>96</v>
      </c>
      <c r="F48" s="14">
        <v>1180</v>
      </c>
      <c r="G48" s="14">
        <v>1448</v>
      </c>
      <c r="H48" s="14">
        <v>1489</v>
      </c>
      <c r="I48" s="14">
        <v>1423</v>
      </c>
      <c r="J48" s="14">
        <v>1079</v>
      </c>
      <c r="K48" s="14">
        <v>1062</v>
      </c>
      <c r="L48" s="14">
        <v>1041</v>
      </c>
      <c r="M48" s="14">
        <v>1557</v>
      </c>
      <c r="N48" s="14">
        <v>1291</v>
      </c>
      <c r="O48" s="14">
        <v>1165</v>
      </c>
      <c r="P48" s="14">
        <v>1247</v>
      </c>
      <c r="Q48" s="14">
        <v>1204</v>
      </c>
    </row>
    <row r="49" spans="1:17">
      <c r="A49" s="13" t="s">
        <v>23</v>
      </c>
      <c r="B49" s="13" t="s">
        <v>39</v>
      </c>
      <c r="C49" s="13" t="s">
        <v>69</v>
      </c>
      <c r="D49" s="13" t="s">
        <v>97</v>
      </c>
      <c r="E49" s="13" t="s">
        <v>98</v>
      </c>
      <c r="F49" s="14">
        <v>2385</v>
      </c>
      <c r="G49" s="14">
        <v>2528</v>
      </c>
      <c r="H49" s="14">
        <v>2140</v>
      </c>
      <c r="I49" s="14">
        <v>1923</v>
      </c>
      <c r="J49" s="14">
        <v>2480</v>
      </c>
      <c r="K49" s="14">
        <v>2346</v>
      </c>
      <c r="L49" s="14">
        <v>2149</v>
      </c>
      <c r="M49" s="14">
        <v>2045</v>
      </c>
      <c r="N49" s="14">
        <v>2579</v>
      </c>
      <c r="O49" s="14">
        <v>2286</v>
      </c>
      <c r="P49" s="14">
        <v>2610</v>
      </c>
      <c r="Q49" s="14">
        <v>2350</v>
      </c>
    </row>
    <row r="50" spans="1:17">
      <c r="A50" s="13" t="s">
        <v>25</v>
      </c>
      <c r="B50" s="13" t="s">
        <v>41</v>
      </c>
      <c r="C50" s="13" t="s">
        <v>63</v>
      </c>
      <c r="D50" s="13" t="s">
        <v>99</v>
      </c>
      <c r="E50" s="13" t="s">
        <v>100</v>
      </c>
      <c r="F50" s="14">
        <v>1740</v>
      </c>
      <c r="G50" s="14">
        <v>1479</v>
      </c>
      <c r="H50" s="14">
        <v>1389</v>
      </c>
      <c r="I50" s="14">
        <v>1664</v>
      </c>
      <c r="J50" s="14">
        <v>2005</v>
      </c>
      <c r="K50" s="14">
        <v>2424</v>
      </c>
      <c r="L50" s="14">
        <v>2102</v>
      </c>
      <c r="M50" s="14">
        <v>2969</v>
      </c>
      <c r="N50" s="14">
        <v>2717</v>
      </c>
      <c r="O50" s="14">
        <v>2764</v>
      </c>
      <c r="P50" s="14">
        <v>1661</v>
      </c>
      <c r="Q50" s="14">
        <v>2531</v>
      </c>
    </row>
    <row r="51" spans="1:17">
      <c r="A51" s="13" t="s">
        <v>25</v>
      </c>
      <c r="B51" s="13" t="s">
        <v>43</v>
      </c>
      <c r="C51" s="13" t="s">
        <v>61</v>
      </c>
      <c r="D51" s="13" t="s">
        <v>101</v>
      </c>
      <c r="E51" s="13" t="s">
        <v>102</v>
      </c>
      <c r="F51" s="14">
        <v>3688</v>
      </c>
      <c r="G51" s="14">
        <v>3942</v>
      </c>
      <c r="H51" s="14">
        <v>5120</v>
      </c>
      <c r="I51" s="14">
        <v>6571</v>
      </c>
      <c r="J51" s="14">
        <v>4840</v>
      </c>
      <c r="K51" s="14">
        <v>6244</v>
      </c>
      <c r="L51" s="14">
        <v>5811</v>
      </c>
      <c r="M51" s="14">
        <v>6714</v>
      </c>
      <c r="N51" s="14">
        <v>6232</v>
      </c>
      <c r="O51" s="14">
        <v>7231</v>
      </c>
      <c r="P51" s="14">
        <v>7012</v>
      </c>
      <c r="Q51" s="14">
        <v>5506</v>
      </c>
    </row>
    <row r="52" spans="1:17">
      <c r="A52" s="13" t="s">
        <v>23</v>
      </c>
      <c r="B52" s="13" t="s">
        <v>39</v>
      </c>
      <c r="C52" s="13" t="s">
        <v>69</v>
      </c>
      <c r="D52" s="13" t="s">
        <v>103</v>
      </c>
      <c r="E52" s="13" t="s">
        <v>104</v>
      </c>
      <c r="F52" s="14">
        <v>600</v>
      </c>
      <c r="G52" s="14">
        <v>529</v>
      </c>
      <c r="H52" s="14">
        <v>708</v>
      </c>
      <c r="I52" s="14">
        <v>547</v>
      </c>
      <c r="J52" s="14">
        <v>487</v>
      </c>
      <c r="K52" s="14">
        <v>786</v>
      </c>
      <c r="L52" s="14">
        <v>774</v>
      </c>
      <c r="M52" s="14">
        <v>1186</v>
      </c>
      <c r="N52" s="14">
        <v>1090</v>
      </c>
      <c r="O52" s="14">
        <v>957</v>
      </c>
      <c r="P52" s="14">
        <v>839</v>
      </c>
      <c r="Q52" s="14">
        <v>1071</v>
      </c>
    </row>
    <row r="53" spans="1:17">
      <c r="A53" s="13" t="s">
        <v>25</v>
      </c>
      <c r="B53" s="13" t="s">
        <v>41</v>
      </c>
      <c r="C53" s="13" t="s">
        <v>65</v>
      </c>
      <c r="D53" s="13" t="s">
        <v>105</v>
      </c>
      <c r="E53" s="13" t="s">
        <v>106</v>
      </c>
      <c r="F53" s="14">
        <v>1974</v>
      </c>
      <c r="G53" s="14">
        <v>2617</v>
      </c>
      <c r="H53" s="14">
        <v>2140</v>
      </c>
      <c r="I53" s="14">
        <v>1890</v>
      </c>
      <c r="J53" s="14">
        <v>2225</v>
      </c>
      <c r="K53" s="14">
        <v>2613</v>
      </c>
      <c r="L53" s="14">
        <v>2428</v>
      </c>
      <c r="M53" s="14">
        <v>2932</v>
      </c>
      <c r="N53" s="14">
        <v>2693</v>
      </c>
      <c r="O53" s="14">
        <v>3306</v>
      </c>
      <c r="P53" s="14">
        <v>3553</v>
      </c>
      <c r="Q53" s="14">
        <v>3780</v>
      </c>
    </row>
    <row r="54" spans="1:17">
      <c r="A54" s="13" t="s">
        <v>19</v>
      </c>
      <c r="B54" s="13" t="s">
        <v>29</v>
      </c>
      <c r="C54" s="13" t="s">
        <v>47</v>
      </c>
      <c r="D54" s="13" t="s">
        <v>107</v>
      </c>
      <c r="E54" s="13" t="s">
        <v>108</v>
      </c>
      <c r="F54" s="14">
        <v>386</v>
      </c>
      <c r="G54" s="14">
        <v>289</v>
      </c>
      <c r="H54" s="14">
        <v>402</v>
      </c>
      <c r="I54" s="14">
        <v>671</v>
      </c>
      <c r="J54" s="14">
        <v>929</v>
      </c>
      <c r="K54" s="14">
        <v>1185</v>
      </c>
      <c r="L54" s="14">
        <v>626</v>
      </c>
      <c r="M54" s="14">
        <v>841</v>
      </c>
      <c r="N54" s="14">
        <v>1099</v>
      </c>
      <c r="O54" s="14">
        <v>1679</v>
      </c>
      <c r="P54" s="14">
        <v>1821</v>
      </c>
      <c r="Q54" s="14">
        <v>1081</v>
      </c>
    </row>
    <row r="55" spans="1:17">
      <c r="A55" s="13" t="s">
        <v>19</v>
      </c>
      <c r="B55" s="13" t="s">
        <v>31</v>
      </c>
      <c r="C55" s="13" t="s">
        <v>45</v>
      </c>
      <c r="D55" s="13" t="s">
        <v>109</v>
      </c>
      <c r="E55" s="13" t="s">
        <v>110</v>
      </c>
      <c r="F55" s="14">
        <v>2508</v>
      </c>
      <c r="G55" s="14">
        <v>2068</v>
      </c>
      <c r="H55" s="14">
        <v>1977</v>
      </c>
      <c r="I55" s="14">
        <v>1782</v>
      </c>
      <c r="J55" s="14">
        <v>1871</v>
      </c>
      <c r="K55" s="14">
        <v>2247</v>
      </c>
      <c r="L55" s="14">
        <v>2353</v>
      </c>
      <c r="M55" s="14">
        <v>1934</v>
      </c>
      <c r="N55" s="14">
        <v>2173</v>
      </c>
      <c r="O55" s="14">
        <v>1956</v>
      </c>
      <c r="P55" s="14">
        <v>1678</v>
      </c>
      <c r="Q55" s="14">
        <v>1287</v>
      </c>
    </row>
    <row r="56" spans="1:17">
      <c r="A56" s="13" t="s">
        <v>21</v>
      </c>
      <c r="B56" s="13" t="s">
        <v>37</v>
      </c>
      <c r="C56" s="13" t="s">
        <v>59</v>
      </c>
      <c r="D56" s="13" t="s">
        <v>111</v>
      </c>
      <c r="E56" s="13" t="s">
        <v>112</v>
      </c>
      <c r="F56" s="14">
        <v>7695</v>
      </c>
      <c r="G56" s="14">
        <v>6204</v>
      </c>
      <c r="H56" s="14">
        <v>7046</v>
      </c>
      <c r="I56" s="14">
        <v>6552</v>
      </c>
      <c r="J56" s="14">
        <v>5756</v>
      </c>
      <c r="K56" s="14">
        <v>9713</v>
      </c>
      <c r="L56" s="14">
        <v>10042</v>
      </c>
      <c r="M56" s="14">
        <v>7675</v>
      </c>
      <c r="N56" s="14">
        <v>7952</v>
      </c>
      <c r="O56" s="14">
        <v>7729</v>
      </c>
      <c r="P56" s="14">
        <v>5676</v>
      </c>
      <c r="Q56" s="14">
        <v>8009</v>
      </c>
    </row>
    <row r="57" spans="1:17">
      <c r="A57" s="13" t="s">
        <v>23</v>
      </c>
      <c r="B57" s="13" t="s">
        <v>39</v>
      </c>
      <c r="C57" s="13" t="s">
        <v>69</v>
      </c>
      <c r="D57" s="13" t="s">
        <v>113</v>
      </c>
      <c r="E57" s="13" t="s">
        <v>114</v>
      </c>
      <c r="F57" s="14">
        <v>1112</v>
      </c>
      <c r="G57" s="14">
        <v>833</v>
      </c>
      <c r="H57" s="14">
        <v>692</v>
      </c>
      <c r="I57" s="14">
        <v>768</v>
      </c>
      <c r="J57" s="14">
        <v>1084</v>
      </c>
      <c r="K57" s="14">
        <v>838</v>
      </c>
      <c r="L57" s="14">
        <v>1199</v>
      </c>
      <c r="M57" s="14">
        <v>1036</v>
      </c>
      <c r="N57" s="14">
        <v>686</v>
      </c>
      <c r="O57" s="14">
        <v>1030</v>
      </c>
      <c r="P57" s="14">
        <v>1010</v>
      </c>
      <c r="Q57" s="14">
        <v>581</v>
      </c>
    </row>
    <row r="58" spans="1:17">
      <c r="A58" s="13" t="s">
        <v>21</v>
      </c>
      <c r="B58" s="13" t="s">
        <v>37</v>
      </c>
      <c r="C58" s="13" t="s">
        <v>57</v>
      </c>
      <c r="D58" s="13" t="s">
        <v>115</v>
      </c>
      <c r="E58" s="13" t="s">
        <v>116</v>
      </c>
      <c r="F58" s="14">
        <v>1318</v>
      </c>
      <c r="G58" s="14">
        <v>636</v>
      </c>
      <c r="H58" s="14">
        <v>384</v>
      </c>
      <c r="I58" s="14">
        <v>1191</v>
      </c>
      <c r="J58" s="14">
        <v>1455</v>
      </c>
      <c r="K58" s="14">
        <v>1149</v>
      </c>
      <c r="L58" s="14">
        <v>1496</v>
      </c>
      <c r="M58" s="14">
        <v>1351</v>
      </c>
      <c r="N58" s="14">
        <v>825</v>
      </c>
      <c r="O58" s="14">
        <v>958</v>
      </c>
      <c r="P58" s="14">
        <v>937</v>
      </c>
      <c r="Q58" s="14">
        <v>1299</v>
      </c>
    </row>
    <row r="59" spans="1:17">
      <c r="A59" s="13" t="s">
        <v>19</v>
      </c>
      <c r="B59" s="13" t="s">
        <v>29</v>
      </c>
      <c r="C59" s="13" t="s">
        <v>51</v>
      </c>
      <c r="D59" s="13" t="s">
        <v>117</v>
      </c>
      <c r="E59" s="13" t="s">
        <v>118</v>
      </c>
      <c r="F59" s="14">
        <v>2838</v>
      </c>
      <c r="G59" s="14">
        <v>2439</v>
      </c>
      <c r="H59" s="14">
        <v>2481</v>
      </c>
      <c r="I59" s="14">
        <v>2772</v>
      </c>
      <c r="J59" s="14">
        <v>2192</v>
      </c>
      <c r="K59" s="14">
        <v>3417</v>
      </c>
      <c r="L59" s="14">
        <v>3209</v>
      </c>
      <c r="M59" s="14">
        <v>3642</v>
      </c>
      <c r="N59" s="14">
        <v>3023</v>
      </c>
      <c r="O59" s="14">
        <v>2705</v>
      </c>
      <c r="P59" s="14">
        <v>4875</v>
      </c>
      <c r="Q59" s="14">
        <v>5152</v>
      </c>
    </row>
    <row r="60" spans="1:17">
      <c r="A60" s="13" t="s">
        <v>19</v>
      </c>
      <c r="B60" s="13" t="s">
        <v>29</v>
      </c>
      <c r="C60" s="13" t="s">
        <v>51</v>
      </c>
      <c r="D60" s="13" t="s">
        <v>119</v>
      </c>
      <c r="E60" s="13" t="s">
        <v>120</v>
      </c>
      <c r="F60" s="14">
        <v>1556</v>
      </c>
      <c r="G60" s="14">
        <v>2084</v>
      </c>
      <c r="H60" s="14">
        <v>1681</v>
      </c>
      <c r="I60" s="14">
        <v>1651</v>
      </c>
      <c r="J60" s="14">
        <v>1653</v>
      </c>
      <c r="K60" s="14">
        <v>1587</v>
      </c>
      <c r="L60" s="14">
        <v>2361</v>
      </c>
      <c r="M60" s="14">
        <v>1682</v>
      </c>
      <c r="N60" s="14">
        <v>1857</v>
      </c>
      <c r="O60" s="14">
        <v>2227</v>
      </c>
      <c r="P60" s="14">
        <v>2347</v>
      </c>
      <c r="Q60" s="14">
        <v>2392</v>
      </c>
    </row>
    <row r="61" spans="1:17">
      <c r="A61" s="13" t="s">
        <v>23</v>
      </c>
      <c r="B61" s="13" t="s">
        <v>39</v>
      </c>
      <c r="C61" s="13" t="s">
        <v>69</v>
      </c>
      <c r="D61" s="13" t="s">
        <v>121</v>
      </c>
      <c r="E61" s="13" t="s">
        <v>122</v>
      </c>
      <c r="F61" s="14">
        <v>56</v>
      </c>
      <c r="G61" s="14">
        <v>8</v>
      </c>
      <c r="H61" s="14">
        <v>158</v>
      </c>
      <c r="I61" s="14">
        <v>138</v>
      </c>
      <c r="J61" s="14">
        <v>125</v>
      </c>
      <c r="K61" s="14">
        <v>20</v>
      </c>
      <c r="L61" s="14">
        <v>30</v>
      </c>
      <c r="M61" s="14">
        <v>13</v>
      </c>
      <c r="N61" s="14">
        <v>15</v>
      </c>
      <c r="O61" s="14">
        <v>116</v>
      </c>
      <c r="P61" s="14">
        <v>73</v>
      </c>
      <c r="Q61" s="14">
        <v>24</v>
      </c>
    </row>
    <row r="62" spans="1:17">
      <c r="A62" s="13" t="s">
        <v>25</v>
      </c>
      <c r="B62" s="13" t="s">
        <v>43</v>
      </c>
      <c r="C62" s="13" t="s">
        <v>61</v>
      </c>
      <c r="D62" s="13" t="s">
        <v>123</v>
      </c>
      <c r="E62" s="13" t="s">
        <v>124</v>
      </c>
      <c r="F62" s="14">
        <v>5407</v>
      </c>
      <c r="G62" s="14">
        <v>5999</v>
      </c>
      <c r="H62" s="14">
        <v>4974</v>
      </c>
      <c r="I62" s="14">
        <v>5993</v>
      </c>
      <c r="J62" s="14">
        <v>5941</v>
      </c>
      <c r="K62" s="14">
        <v>5672</v>
      </c>
      <c r="L62" s="14">
        <v>5531</v>
      </c>
      <c r="M62" s="14">
        <v>6876</v>
      </c>
      <c r="N62" s="14">
        <v>7669</v>
      </c>
      <c r="O62" s="14">
        <v>9362</v>
      </c>
      <c r="P62" s="14">
        <v>11415</v>
      </c>
      <c r="Q62" s="14">
        <v>11340</v>
      </c>
    </row>
    <row r="63" spans="1:17">
      <c r="A63" s="13" t="s">
        <v>19</v>
      </c>
      <c r="B63" s="13" t="s">
        <v>27</v>
      </c>
      <c r="C63" s="13" t="s">
        <v>49</v>
      </c>
      <c r="D63" s="13" t="s">
        <v>125</v>
      </c>
      <c r="E63" s="13" t="s">
        <v>126</v>
      </c>
      <c r="F63" s="14">
        <v>3364</v>
      </c>
      <c r="G63" s="14">
        <v>3871</v>
      </c>
      <c r="H63" s="14">
        <v>3886</v>
      </c>
      <c r="I63" s="14">
        <v>3529</v>
      </c>
      <c r="J63" s="14">
        <v>2380</v>
      </c>
      <c r="K63" s="14">
        <v>3234</v>
      </c>
      <c r="L63" s="14">
        <v>3647</v>
      </c>
      <c r="M63" s="14">
        <v>1897</v>
      </c>
      <c r="N63" s="14">
        <v>1828</v>
      </c>
      <c r="O63" s="14">
        <v>1664</v>
      </c>
      <c r="P63" s="14">
        <v>1515</v>
      </c>
      <c r="Q63" s="14">
        <v>1797</v>
      </c>
    </row>
    <row r="64" spans="1:17">
      <c r="A64" s="13" t="s">
        <v>21</v>
      </c>
      <c r="B64" s="13" t="s">
        <v>35</v>
      </c>
      <c r="C64" s="13" t="s">
        <v>55</v>
      </c>
      <c r="D64" s="13" t="s">
        <v>127</v>
      </c>
      <c r="E64" s="13" t="s">
        <v>128</v>
      </c>
      <c r="F64" s="14">
        <v>3423</v>
      </c>
      <c r="G64" s="14">
        <v>4292</v>
      </c>
      <c r="H64" s="14">
        <v>3453</v>
      </c>
      <c r="I64" s="14">
        <v>4055</v>
      </c>
      <c r="J64" s="14">
        <v>4556</v>
      </c>
      <c r="K64" s="14">
        <v>5805</v>
      </c>
      <c r="L64" s="14">
        <v>6435</v>
      </c>
      <c r="M64" s="14">
        <v>6317</v>
      </c>
      <c r="N64" s="14">
        <v>6705</v>
      </c>
      <c r="O64" s="14">
        <v>4148</v>
      </c>
      <c r="P64" s="14">
        <v>4561</v>
      </c>
      <c r="Q64" s="14">
        <v>5677</v>
      </c>
    </row>
    <row r="65" spans="1:17">
      <c r="A65" s="13" t="s">
        <v>23</v>
      </c>
      <c r="B65" s="13" t="s">
        <v>39</v>
      </c>
      <c r="C65" s="13" t="s">
        <v>69</v>
      </c>
      <c r="D65" s="13" t="s">
        <v>129</v>
      </c>
      <c r="E65" s="13" t="s">
        <v>130</v>
      </c>
      <c r="F65" s="14">
        <v>1444</v>
      </c>
      <c r="G65" s="14">
        <v>1030</v>
      </c>
      <c r="H65" s="14">
        <v>1553</v>
      </c>
      <c r="I65" s="14">
        <v>1409</v>
      </c>
      <c r="J65" s="14">
        <v>1119</v>
      </c>
      <c r="K65" s="14">
        <v>1346</v>
      </c>
      <c r="L65" s="14">
        <v>1004</v>
      </c>
      <c r="M65" s="14">
        <v>1075</v>
      </c>
      <c r="N65" s="14">
        <v>1418</v>
      </c>
      <c r="O65" s="14">
        <v>1255</v>
      </c>
      <c r="P65" s="14">
        <v>1632</v>
      </c>
      <c r="Q65" s="14">
        <v>1463</v>
      </c>
    </row>
    <row r="66" spans="1:17">
      <c r="A66" s="13" t="s">
        <v>19</v>
      </c>
      <c r="B66" s="13" t="s">
        <v>29</v>
      </c>
      <c r="C66" s="13" t="s">
        <v>49</v>
      </c>
      <c r="D66" s="13" t="s">
        <v>131</v>
      </c>
      <c r="E66" s="13" t="s">
        <v>132</v>
      </c>
      <c r="F66" s="14">
        <v>3360</v>
      </c>
      <c r="G66" s="14">
        <v>2874</v>
      </c>
      <c r="H66" s="14">
        <v>2907</v>
      </c>
      <c r="I66" s="14">
        <v>2585</v>
      </c>
      <c r="J66" s="14">
        <v>3095</v>
      </c>
      <c r="K66" s="14">
        <v>3356</v>
      </c>
      <c r="L66" s="14">
        <v>3690</v>
      </c>
      <c r="M66" s="14">
        <v>3365</v>
      </c>
      <c r="N66" s="14">
        <v>4209</v>
      </c>
      <c r="O66" s="14">
        <v>6348</v>
      </c>
      <c r="P66" s="14">
        <v>9948</v>
      </c>
      <c r="Q66" s="14">
        <v>11074</v>
      </c>
    </row>
    <row r="67" spans="1:17">
      <c r="A67" s="13" t="s">
        <v>19</v>
      </c>
      <c r="B67" s="13" t="s">
        <v>27</v>
      </c>
      <c r="C67" s="13" t="s">
        <v>49</v>
      </c>
      <c r="D67" s="13" t="s">
        <v>133</v>
      </c>
      <c r="E67" s="13" t="s">
        <v>134</v>
      </c>
      <c r="F67" s="14">
        <v>1157</v>
      </c>
      <c r="G67" s="14">
        <v>1384</v>
      </c>
      <c r="H67" s="14">
        <v>1233</v>
      </c>
      <c r="I67" s="14">
        <v>1211</v>
      </c>
      <c r="J67" s="14">
        <v>1184</v>
      </c>
      <c r="K67" s="14">
        <v>1097</v>
      </c>
      <c r="L67" s="14">
        <v>1221</v>
      </c>
      <c r="M67" s="14">
        <v>874</v>
      </c>
      <c r="N67" s="14">
        <v>382</v>
      </c>
      <c r="O67" s="14">
        <v>294</v>
      </c>
      <c r="P67" s="14">
        <v>642</v>
      </c>
      <c r="Q67" s="14">
        <v>499</v>
      </c>
    </row>
    <row r="68" spans="1:17">
      <c r="A68" s="13" t="s">
        <v>21</v>
      </c>
      <c r="B68" s="13" t="s">
        <v>33</v>
      </c>
      <c r="C68" s="13" t="s">
        <v>53</v>
      </c>
      <c r="D68" s="13" t="s">
        <v>135</v>
      </c>
      <c r="E68" s="13" t="s">
        <v>136</v>
      </c>
      <c r="F68" s="14">
        <v>1516</v>
      </c>
      <c r="G68" s="14">
        <v>840</v>
      </c>
      <c r="H68" s="14">
        <v>706</v>
      </c>
      <c r="I68" s="14">
        <v>703</v>
      </c>
      <c r="J68" s="14">
        <v>863</v>
      </c>
      <c r="K68" s="14">
        <v>1234</v>
      </c>
      <c r="L68" s="14">
        <v>1238</v>
      </c>
      <c r="M68" s="14">
        <v>1406</v>
      </c>
      <c r="N68" s="14">
        <v>1322</v>
      </c>
      <c r="O68" s="14">
        <v>1559</v>
      </c>
      <c r="P68" s="14">
        <v>2642</v>
      </c>
      <c r="Q68" s="14">
        <v>1299</v>
      </c>
    </row>
    <row r="69" spans="1:17">
      <c r="A69" s="13" t="s">
        <v>21</v>
      </c>
      <c r="B69" s="13" t="s">
        <v>33</v>
      </c>
      <c r="C69" s="13" t="s">
        <v>53</v>
      </c>
      <c r="D69" s="13" t="s">
        <v>137</v>
      </c>
      <c r="E69" s="13" t="s">
        <v>138</v>
      </c>
      <c r="F69" s="14">
        <v>5544</v>
      </c>
      <c r="G69" s="14">
        <v>6602</v>
      </c>
      <c r="H69" s="14">
        <v>7071</v>
      </c>
      <c r="I69" s="14">
        <v>6241</v>
      </c>
      <c r="J69" s="14">
        <v>5372</v>
      </c>
      <c r="K69" s="14">
        <v>4400</v>
      </c>
      <c r="L69" s="14">
        <v>3987</v>
      </c>
      <c r="M69" s="14">
        <v>3782</v>
      </c>
      <c r="N69" s="14">
        <v>4035</v>
      </c>
      <c r="O69" s="14">
        <v>3753</v>
      </c>
      <c r="P69" s="14">
        <v>4121</v>
      </c>
      <c r="Q69" s="14">
        <v>5250</v>
      </c>
    </row>
    <row r="70" spans="1:17">
      <c r="A70" s="13" t="s">
        <v>25</v>
      </c>
      <c r="B70" s="13" t="s">
        <v>43</v>
      </c>
      <c r="C70" s="13" t="s">
        <v>61</v>
      </c>
      <c r="D70" s="13" t="s">
        <v>139</v>
      </c>
      <c r="E70" s="13" t="s">
        <v>140</v>
      </c>
      <c r="F70" s="14">
        <v>6707</v>
      </c>
      <c r="G70" s="14">
        <v>6829</v>
      </c>
      <c r="H70" s="14">
        <v>5900</v>
      </c>
      <c r="I70" s="14">
        <v>6238</v>
      </c>
      <c r="J70" s="14">
        <v>6691</v>
      </c>
      <c r="K70" s="14">
        <v>7063</v>
      </c>
      <c r="L70" s="14">
        <v>8186</v>
      </c>
      <c r="M70" s="14">
        <v>9410</v>
      </c>
      <c r="N70" s="14">
        <v>10528</v>
      </c>
      <c r="O70" s="14">
        <v>12273</v>
      </c>
      <c r="P70" s="14">
        <v>10749</v>
      </c>
      <c r="Q70" s="14">
        <v>12931</v>
      </c>
    </row>
    <row r="71" spans="1:17">
      <c r="A71" s="13" t="s">
        <v>19</v>
      </c>
      <c r="B71" s="13" t="s">
        <v>31</v>
      </c>
      <c r="C71" s="13" t="s">
        <v>45</v>
      </c>
      <c r="D71" s="13" t="s">
        <v>141</v>
      </c>
      <c r="E71" s="13" t="s">
        <v>142</v>
      </c>
      <c r="F71" s="14">
        <v>1230</v>
      </c>
      <c r="G71" s="14">
        <v>1452</v>
      </c>
      <c r="H71" s="14">
        <v>1324</v>
      </c>
      <c r="I71" s="14">
        <v>1134</v>
      </c>
      <c r="J71" s="14">
        <v>1264</v>
      </c>
      <c r="K71" s="14">
        <v>1217</v>
      </c>
      <c r="L71" s="14">
        <v>1550</v>
      </c>
      <c r="M71" s="14">
        <v>1359</v>
      </c>
      <c r="N71" s="14">
        <v>1360</v>
      </c>
      <c r="O71" s="14">
        <v>1295</v>
      </c>
      <c r="P71" s="14">
        <v>1524</v>
      </c>
      <c r="Q71" s="14">
        <v>1109</v>
      </c>
    </row>
    <row r="72" spans="1:17">
      <c r="A72" s="13" t="s">
        <v>25</v>
      </c>
      <c r="B72" s="13" t="s">
        <v>43</v>
      </c>
      <c r="C72" s="13" t="s">
        <v>67</v>
      </c>
      <c r="D72" s="13" t="s">
        <v>143</v>
      </c>
      <c r="E72" s="13" t="s">
        <v>144</v>
      </c>
      <c r="F72" s="14">
        <v>3109</v>
      </c>
      <c r="G72" s="14">
        <v>4695</v>
      </c>
      <c r="H72" s="14">
        <v>4544</v>
      </c>
      <c r="I72" s="14">
        <v>4897</v>
      </c>
      <c r="J72" s="14">
        <v>4415</v>
      </c>
      <c r="K72" s="14">
        <v>4883</v>
      </c>
      <c r="L72" s="14">
        <v>7357</v>
      </c>
      <c r="M72" s="14">
        <v>7411</v>
      </c>
      <c r="N72" s="14">
        <v>5903</v>
      </c>
      <c r="O72" s="14">
        <v>5372</v>
      </c>
      <c r="P72" s="14">
        <v>7688</v>
      </c>
      <c r="Q72" s="14">
        <v>8413</v>
      </c>
    </row>
    <row r="73" spans="1:17">
      <c r="A73" s="13" t="s">
        <v>21</v>
      </c>
      <c r="B73" s="13" t="s">
        <v>35</v>
      </c>
      <c r="C73" s="13" t="s">
        <v>55</v>
      </c>
      <c r="D73" s="13" t="s">
        <v>145</v>
      </c>
      <c r="E73" s="13" t="s">
        <v>146</v>
      </c>
      <c r="F73" s="14">
        <v>1500</v>
      </c>
      <c r="G73" s="14">
        <v>1617</v>
      </c>
      <c r="H73" s="14">
        <v>1721</v>
      </c>
      <c r="I73" s="14">
        <v>2024</v>
      </c>
      <c r="J73" s="14">
        <v>2102</v>
      </c>
      <c r="K73" s="14">
        <v>2591</v>
      </c>
      <c r="L73" s="14">
        <v>3410</v>
      </c>
      <c r="M73" s="14">
        <v>2664</v>
      </c>
      <c r="N73" s="14">
        <v>2081</v>
      </c>
      <c r="O73" s="14">
        <v>2645</v>
      </c>
      <c r="P73" s="14">
        <v>2780</v>
      </c>
      <c r="Q73" s="14">
        <v>2188</v>
      </c>
    </row>
    <row r="74" spans="1:17">
      <c r="A74" s="13" t="s">
        <v>23</v>
      </c>
      <c r="B74" s="13" t="s">
        <v>39</v>
      </c>
      <c r="C74" s="13" t="s">
        <v>69</v>
      </c>
      <c r="D74" s="13" t="s">
        <v>147</v>
      </c>
      <c r="E74" s="13" t="s">
        <v>148</v>
      </c>
      <c r="F74" s="14">
        <v>1984</v>
      </c>
      <c r="G74" s="14">
        <v>1914</v>
      </c>
      <c r="H74" s="14">
        <v>2636</v>
      </c>
      <c r="I74" s="14">
        <v>2631</v>
      </c>
      <c r="J74" s="14">
        <v>2703</v>
      </c>
      <c r="K74" s="14">
        <v>3058</v>
      </c>
      <c r="L74" s="14">
        <v>3235</v>
      </c>
      <c r="M74" s="14">
        <v>2364</v>
      </c>
      <c r="N74" s="14">
        <v>2731</v>
      </c>
      <c r="O74" s="14">
        <v>2708</v>
      </c>
      <c r="P74" s="14">
        <v>2535</v>
      </c>
      <c r="Q74" s="14">
        <v>2775</v>
      </c>
    </row>
    <row r="75" spans="1:17">
      <c r="A75" s="13" t="s">
        <v>19</v>
      </c>
      <c r="B75" s="13" t="s">
        <v>31</v>
      </c>
      <c r="C75" s="13" t="s">
        <v>45</v>
      </c>
      <c r="D75" s="13" t="s">
        <v>149</v>
      </c>
      <c r="E75" s="13" t="s">
        <v>150</v>
      </c>
      <c r="F75" s="14">
        <v>1597</v>
      </c>
      <c r="G75" s="14">
        <v>1485</v>
      </c>
      <c r="H75" s="14">
        <v>1726</v>
      </c>
      <c r="I75" s="14">
        <v>1645</v>
      </c>
      <c r="J75" s="14">
        <v>1327</v>
      </c>
      <c r="K75" s="14">
        <v>1601</v>
      </c>
      <c r="L75" s="14">
        <v>1705</v>
      </c>
      <c r="M75" s="14">
        <v>1450</v>
      </c>
      <c r="N75" s="14">
        <v>1304</v>
      </c>
      <c r="O75" s="14">
        <v>1025</v>
      </c>
      <c r="P75" s="14">
        <v>1357</v>
      </c>
      <c r="Q75" s="14">
        <v>1935</v>
      </c>
    </row>
    <row r="76" spans="1:17">
      <c r="A76" s="13" t="s">
        <v>25</v>
      </c>
      <c r="B76" s="13" t="s">
        <v>41</v>
      </c>
      <c r="C76" s="13" t="s">
        <v>63</v>
      </c>
      <c r="D76" s="13" t="s">
        <v>151</v>
      </c>
      <c r="E76" s="13" t="s">
        <v>152</v>
      </c>
      <c r="F76" s="14">
        <v>4683</v>
      </c>
      <c r="G76" s="14">
        <v>5264</v>
      </c>
      <c r="H76" s="14">
        <v>4088</v>
      </c>
      <c r="I76" s="14">
        <v>4077</v>
      </c>
      <c r="J76" s="14">
        <v>4758</v>
      </c>
      <c r="K76" s="14">
        <v>5194</v>
      </c>
      <c r="L76" s="14">
        <v>6787</v>
      </c>
      <c r="M76" s="14">
        <v>4942</v>
      </c>
      <c r="N76" s="14">
        <v>6052</v>
      </c>
      <c r="O76" s="14">
        <v>6843</v>
      </c>
      <c r="P76" s="14">
        <v>7497</v>
      </c>
      <c r="Q76" s="14">
        <v>9467</v>
      </c>
    </row>
    <row r="77" spans="1:17">
      <c r="A77" s="13" t="s">
        <v>23</v>
      </c>
      <c r="B77" s="13" t="s">
        <v>39</v>
      </c>
      <c r="C77" s="13" t="s">
        <v>69</v>
      </c>
      <c r="D77" s="13" t="s">
        <v>153</v>
      </c>
      <c r="E77" s="13" t="s">
        <v>154</v>
      </c>
      <c r="F77" s="14">
        <v>1437</v>
      </c>
      <c r="G77" s="14">
        <v>1454</v>
      </c>
      <c r="H77" s="14">
        <v>1458</v>
      </c>
      <c r="I77" s="14">
        <v>1244</v>
      </c>
      <c r="J77" s="14">
        <v>1413</v>
      </c>
      <c r="K77" s="14">
        <v>995</v>
      </c>
      <c r="L77" s="14">
        <v>1597</v>
      </c>
      <c r="M77" s="14">
        <v>909</v>
      </c>
      <c r="N77" s="14">
        <v>1267</v>
      </c>
      <c r="O77" s="14">
        <v>1651</v>
      </c>
      <c r="P77" s="14">
        <v>1610</v>
      </c>
      <c r="Q77" s="14">
        <v>1291</v>
      </c>
    </row>
    <row r="78" spans="1:17">
      <c r="A78" s="13" t="s">
        <v>21</v>
      </c>
      <c r="B78" s="13" t="s">
        <v>37</v>
      </c>
      <c r="C78" s="13" t="s">
        <v>59</v>
      </c>
      <c r="D78" s="13" t="s">
        <v>155</v>
      </c>
      <c r="E78" s="13" t="s">
        <v>156</v>
      </c>
      <c r="F78" s="14">
        <v>7252</v>
      </c>
      <c r="G78" s="14">
        <v>9969</v>
      </c>
      <c r="H78" s="14">
        <v>8007</v>
      </c>
      <c r="I78" s="14">
        <v>7889</v>
      </c>
      <c r="J78" s="14">
        <v>9629</v>
      </c>
      <c r="K78" s="14">
        <v>9891</v>
      </c>
      <c r="L78" s="14">
        <v>10327</v>
      </c>
      <c r="M78" s="14">
        <v>10445</v>
      </c>
      <c r="N78" s="14">
        <v>8161</v>
      </c>
      <c r="O78" s="14">
        <v>9663</v>
      </c>
      <c r="P78" s="14">
        <v>10147</v>
      </c>
      <c r="Q78" s="14">
        <v>9884</v>
      </c>
    </row>
    <row r="79" spans="1:17">
      <c r="A79" s="13" t="s">
        <v>19</v>
      </c>
      <c r="B79" s="13" t="s">
        <v>27</v>
      </c>
      <c r="C79" s="13" t="s">
        <v>49</v>
      </c>
      <c r="D79" s="13" t="s">
        <v>157</v>
      </c>
      <c r="E79" s="13" t="s">
        <v>158</v>
      </c>
      <c r="F79" s="14">
        <v>946</v>
      </c>
      <c r="G79" s="14">
        <v>1195</v>
      </c>
      <c r="H79" s="14">
        <v>778</v>
      </c>
      <c r="I79" s="14">
        <v>552</v>
      </c>
      <c r="J79" s="14">
        <v>1226</v>
      </c>
      <c r="K79" s="14">
        <v>1368</v>
      </c>
      <c r="L79" s="14">
        <v>648</v>
      </c>
      <c r="M79" s="14">
        <v>825</v>
      </c>
      <c r="N79" s="14">
        <v>1063</v>
      </c>
      <c r="O79" s="14">
        <v>615</v>
      </c>
      <c r="P79" s="14">
        <v>914</v>
      </c>
      <c r="Q79" s="14">
        <v>1554</v>
      </c>
    </row>
    <row r="80" spans="1:17">
      <c r="A80" s="13" t="s">
        <v>25</v>
      </c>
      <c r="B80" s="13" t="s">
        <v>43</v>
      </c>
      <c r="C80" s="13" t="s">
        <v>65</v>
      </c>
      <c r="D80" s="13" t="s">
        <v>159</v>
      </c>
      <c r="E80" s="13" t="s">
        <v>160</v>
      </c>
      <c r="F80" s="14">
        <v>3647</v>
      </c>
      <c r="G80" s="14">
        <v>2317</v>
      </c>
      <c r="H80" s="14">
        <v>2804</v>
      </c>
      <c r="I80" s="14">
        <v>2434</v>
      </c>
      <c r="J80" s="14">
        <v>1985</v>
      </c>
      <c r="K80" s="14">
        <v>2185</v>
      </c>
      <c r="L80" s="14">
        <v>2752</v>
      </c>
      <c r="M80" s="14">
        <v>3563</v>
      </c>
      <c r="N80" s="14">
        <v>2420</v>
      </c>
      <c r="O80" s="14">
        <v>3209</v>
      </c>
      <c r="P80" s="14">
        <v>3360</v>
      </c>
      <c r="Q80" s="14">
        <v>3564</v>
      </c>
    </row>
    <row r="81" spans="1:17">
      <c r="A81" s="13" t="s">
        <v>23</v>
      </c>
      <c r="B81" s="13" t="s">
        <v>39</v>
      </c>
      <c r="C81" s="13" t="s">
        <v>69</v>
      </c>
      <c r="D81" s="13" t="s">
        <v>161</v>
      </c>
      <c r="E81" s="13" t="s">
        <v>162</v>
      </c>
      <c r="F81" s="14">
        <v>972</v>
      </c>
      <c r="G81" s="14">
        <v>911</v>
      </c>
      <c r="H81" s="14">
        <v>945</v>
      </c>
      <c r="I81" s="14">
        <v>1073</v>
      </c>
      <c r="J81" s="14">
        <v>1239</v>
      </c>
      <c r="K81" s="14">
        <v>862</v>
      </c>
      <c r="L81" s="14">
        <v>666</v>
      </c>
      <c r="M81" s="14">
        <v>870</v>
      </c>
      <c r="N81" s="14">
        <v>574</v>
      </c>
      <c r="O81" s="14">
        <v>524</v>
      </c>
      <c r="P81" s="14">
        <v>812</v>
      </c>
      <c r="Q81" s="14">
        <v>899</v>
      </c>
    </row>
    <row r="82" spans="1:17">
      <c r="A82" s="13" t="s">
        <v>23</v>
      </c>
      <c r="B82" s="13" t="s">
        <v>39</v>
      </c>
      <c r="C82" s="13" t="s">
        <v>69</v>
      </c>
      <c r="D82" s="13" t="s">
        <v>163</v>
      </c>
      <c r="E82" s="13" t="s">
        <v>164</v>
      </c>
      <c r="F82" s="14">
        <v>2676</v>
      </c>
      <c r="G82" s="14">
        <v>2609</v>
      </c>
      <c r="H82" s="14">
        <v>1444</v>
      </c>
      <c r="I82" s="14">
        <v>1259</v>
      </c>
      <c r="J82" s="14">
        <v>1684</v>
      </c>
      <c r="K82" s="14">
        <v>1637</v>
      </c>
      <c r="L82" s="14">
        <v>1892</v>
      </c>
      <c r="M82" s="14">
        <v>1792</v>
      </c>
      <c r="N82" s="14">
        <v>2029</v>
      </c>
      <c r="O82" s="14">
        <v>2065</v>
      </c>
      <c r="P82" s="14">
        <v>1772</v>
      </c>
      <c r="Q82" s="14">
        <v>2342</v>
      </c>
    </row>
    <row r="83" spans="1:17">
      <c r="A83" s="13" t="s">
        <v>19</v>
      </c>
      <c r="B83" s="13" t="s">
        <v>29</v>
      </c>
      <c r="C83" s="13" t="s">
        <v>51</v>
      </c>
      <c r="D83" s="13" t="s">
        <v>165</v>
      </c>
      <c r="E83" s="13" t="s">
        <v>166</v>
      </c>
      <c r="F83" s="14">
        <v>414</v>
      </c>
      <c r="G83" s="14">
        <v>530</v>
      </c>
      <c r="H83" s="14">
        <v>556</v>
      </c>
      <c r="I83" s="14">
        <v>793</v>
      </c>
      <c r="J83" s="14">
        <v>688</v>
      </c>
      <c r="K83" s="14">
        <v>609</v>
      </c>
      <c r="L83" s="14">
        <v>636</v>
      </c>
      <c r="M83" s="14">
        <v>926</v>
      </c>
      <c r="N83" s="14">
        <v>551</v>
      </c>
      <c r="O83" s="14">
        <v>532</v>
      </c>
      <c r="P83" s="14">
        <v>883</v>
      </c>
      <c r="Q83" s="14">
        <v>760</v>
      </c>
    </row>
    <row r="84" spans="1:17">
      <c r="A84" s="13" t="s">
        <v>23</v>
      </c>
      <c r="B84" s="13" t="s">
        <v>39</v>
      </c>
      <c r="C84" s="13" t="s">
        <v>69</v>
      </c>
      <c r="D84" s="13" t="s">
        <v>167</v>
      </c>
      <c r="E84" s="13" t="s">
        <v>168</v>
      </c>
      <c r="F84" s="14">
        <v>1020</v>
      </c>
      <c r="G84" s="14">
        <v>808</v>
      </c>
      <c r="H84" s="14">
        <v>906</v>
      </c>
      <c r="I84" s="14">
        <v>585</v>
      </c>
      <c r="J84" s="14">
        <v>606</v>
      </c>
      <c r="K84" s="14">
        <v>562</v>
      </c>
      <c r="L84" s="14">
        <v>692</v>
      </c>
      <c r="M84" s="14">
        <v>993</v>
      </c>
      <c r="N84" s="14">
        <v>1005</v>
      </c>
      <c r="O84" s="14">
        <v>1263</v>
      </c>
      <c r="P84" s="14">
        <v>1356</v>
      </c>
      <c r="Q84" s="14">
        <v>1381</v>
      </c>
    </row>
    <row r="85" spans="1:17">
      <c r="A85" s="13" t="s">
        <v>25</v>
      </c>
      <c r="B85" s="13" t="s">
        <v>41</v>
      </c>
      <c r="C85" s="13" t="s">
        <v>67</v>
      </c>
      <c r="D85" s="13" t="s">
        <v>169</v>
      </c>
      <c r="E85" s="13" t="s">
        <v>170</v>
      </c>
      <c r="F85" s="14">
        <v>6442</v>
      </c>
      <c r="G85" s="14">
        <v>6487</v>
      </c>
      <c r="H85" s="14">
        <v>7549</v>
      </c>
      <c r="I85" s="14">
        <v>8441</v>
      </c>
      <c r="J85" s="14">
        <v>8745</v>
      </c>
      <c r="K85" s="14">
        <v>9624</v>
      </c>
      <c r="L85" s="14">
        <v>11160</v>
      </c>
      <c r="M85" s="14">
        <v>11110</v>
      </c>
      <c r="N85" s="14">
        <v>15010</v>
      </c>
      <c r="O85" s="14">
        <v>16157</v>
      </c>
      <c r="P85" s="14">
        <v>17599</v>
      </c>
      <c r="Q85" s="14">
        <v>17798</v>
      </c>
    </row>
    <row r="86" spans="1:17">
      <c r="A86" s="13" t="s">
        <v>23</v>
      </c>
      <c r="B86" s="13" t="s">
        <v>39</v>
      </c>
      <c r="C86" s="13" t="s">
        <v>69</v>
      </c>
      <c r="D86" s="13" t="s">
        <v>171</v>
      </c>
      <c r="E86" s="13" t="s">
        <v>172</v>
      </c>
      <c r="F86" s="14">
        <v>1780</v>
      </c>
      <c r="G86" s="14">
        <v>1340</v>
      </c>
      <c r="H86" s="14">
        <v>1925</v>
      </c>
      <c r="I86" s="14">
        <v>1885</v>
      </c>
      <c r="J86" s="14">
        <v>1421</v>
      </c>
      <c r="K86" s="14">
        <v>1717</v>
      </c>
      <c r="L86" s="14">
        <v>1421</v>
      </c>
      <c r="M86" s="14">
        <v>1796</v>
      </c>
      <c r="N86" s="14">
        <v>1743</v>
      </c>
      <c r="O86" s="14">
        <v>1511</v>
      </c>
      <c r="P86" s="14">
        <v>2109</v>
      </c>
      <c r="Q86" s="14">
        <v>1698</v>
      </c>
    </row>
    <row r="87" spans="1:17">
      <c r="A87" s="13" t="s">
        <v>23</v>
      </c>
      <c r="B87" s="13" t="s">
        <v>39</v>
      </c>
      <c r="C87" s="13" t="s">
        <v>69</v>
      </c>
      <c r="D87" s="13" t="s">
        <v>173</v>
      </c>
      <c r="E87" s="13" t="s">
        <v>174</v>
      </c>
      <c r="F87" s="14">
        <v>1326</v>
      </c>
      <c r="G87" s="14">
        <v>796</v>
      </c>
      <c r="H87" s="14">
        <v>1300</v>
      </c>
      <c r="I87" s="14">
        <v>937</v>
      </c>
      <c r="J87" s="14">
        <v>669</v>
      </c>
      <c r="K87" s="14">
        <v>865</v>
      </c>
      <c r="L87" s="14">
        <v>717</v>
      </c>
      <c r="M87" s="14">
        <v>960</v>
      </c>
      <c r="N87" s="14">
        <v>826</v>
      </c>
      <c r="O87" s="14">
        <v>1829</v>
      </c>
      <c r="P87" s="14">
        <v>1619</v>
      </c>
      <c r="Q87" s="14">
        <v>1434</v>
      </c>
    </row>
    <row r="88" spans="1:17">
      <c r="A88" s="13" t="s">
        <v>19</v>
      </c>
      <c r="B88" s="13" t="s">
        <v>27</v>
      </c>
      <c r="C88" s="13" t="s">
        <v>49</v>
      </c>
      <c r="D88" s="13" t="s">
        <v>175</v>
      </c>
      <c r="E88" s="13" t="s">
        <v>176</v>
      </c>
      <c r="F88" s="14">
        <v>318</v>
      </c>
      <c r="G88" s="14">
        <v>419</v>
      </c>
      <c r="H88" s="14">
        <v>504</v>
      </c>
      <c r="I88" s="14">
        <v>547</v>
      </c>
      <c r="J88" s="14">
        <v>694</v>
      </c>
      <c r="K88" s="14">
        <v>734</v>
      </c>
      <c r="L88" s="14">
        <v>626</v>
      </c>
      <c r="M88" s="14">
        <v>509</v>
      </c>
      <c r="N88" s="14">
        <v>378</v>
      </c>
      <c r="O88" s="14">
        <v>591</v>
      </c>
      <c r="P88" s="14">
        <v>622</v>
      </c>
      <c r="Q88" s="14">
        <v>724</v>
      </c>
    </row>
    <row r="89" spans="1:17">
      <c r="A89" s="13" t="s">
        <v>23</v>
      </c>
      <c r="B89" s="13" t="s">
        <v>39</v>
      </c>
      <c r="C89" s="13" t="s">
        <v>69</v>
      </c>
      <c r="D89" s="13" t="s">
        <v>177</v>
      </c>
      <c r="E89" s="13" t="s">
        <v>178</v>
      </c>
      <c r="F89" s="14">
        <v>719</v>
      </c>
      <c r="G89" s="14">
        <v>1050</v>
      </c>
      <c r="H89" s="14">
        <v>921</v>
      </c>
      <c r="I89" s="14">
        <v>802</v>
      </c>
      <c r="J89" s="14">
        <v>726</v>
      </c>
      <c r="K89" s="14">
        <v>675</v>
      </c>
      <c r="L89" s="14">
        <v>741</v>
      </c>
      <c r="M89" s="14">
        <v>484</v>
      </c>
      <c r="N89" s="14">
        <v>698</v>
      </c>
      <c r="O89" s="14">
        <v>607</v>
      </c>
      <c r="P89" s="14">
        <v>774</v>
      </c>
      <c r="Q89" s="14">
        <v>848</v>
      </c>
    </row>
    <row r="90" spans="1:17">
      <c r="A90" s="13" t="s">
        <v>21</v>
      </c>
      <c r="B90" s="13" t="s">
        <v>35</v>
      </c>
      <c r="C90" s="13" t="s">
        <v>55</v>
      </c>
      <c r="D90" s="13" t="s">
        <v>179</v>
      </c>
      <c r="E90" s="13" t="s">
        <v>180</v>
      </c>
      <c r="F90" s="14">
        <v>536</v>
      </c>
      <c r="G90" s="14">
        <v>558</v>
      </c>
      <c r="H90" s="14">
        <v>786</v>
      </c>
      <c r="I90" s="14">
        <v>1019</v>
      </c>
      <c r="J90" s="14">
        <v>814</v>
      </c>
      <c r="K90" s="14">
        <v>1085</v>
      </c>
      <c r="L90" s="14">
        <v>843</v>
      </c>
      <c r="M90" s="14">
        <v>915</v>
      </c>
      <c r="N90" s="14">
        <v>932</v>
      </c>
      <c r="O90" s="14">
        <v>928</v>
      </c>
      <c r="P90" s="14">
        <v>1139</v>
      </c>
      <c r="Q90" s="14">
        <v>1226</v>
      </c>
    </row>
    <row r="91" spans="1:17">
      <c r="A91" s="13" t="s">
        <v>21</v>
      </c>
      <c r="B91" s="13" t="s">
        <v>37</v>
      </c>
      <c r="C91" s="13" t="s">
        <v>57</v>
      </c>
      <c r="D91" s="13" t="s">
        <v>181</v>
      </c>
      <c r="E91" s="13" t="s">
        <v>182</v>
      </c>
      <c r="F91" s="14">
        <v>12271</v>
      </c>
      <c r="G91" s="14">
        <v>12697</v>
      </c>
      <c r="H91" s="14">
        <v>10066</v>
      </c>
      <c r="I91" s="14">
        <v>9781</v>
      </c>
      <c r="J91" s="14">
        <v>11264</v>
      </c>
      <c r="K91" s="14">
        <v>10637</v>
      </c>
      <c r="L91" s="14">
        <v>9937</v>
      </c>
      <c r="M91" s="14">
        <v>9236</v>
      </c>
      <c r="N91" s="14">
        <v>10663</v>
      </c>
      <c r="O91" s="14">
        <v>13092</v>
      </c>
      <c r="P91" s="14">
        <v>12330</v>
      </c>
      <c r="Q91" s="14">
        <v>12659</v>
      </c>
    </row>
    <row r="92" spans="1:17">
      <c r="A92" s="13" t="s">
        <v>23</v>
      </c>
      <c r="B92" s="13" t="s">
        <v>39</v>
      </c>
      <c r="C92" s="13" t="s">
        <v>69</v>
      </c>
      <c r="D92" s="13" t="s">
        <v>183</v>
      </c>
      <c r="E92" s="13" t="s">
        <v>184</v>
      </c>
      <c r="F92" s="14">
        <v>1113</v>
      </c>
      <c r="G92" s="14">
        <v>954</v>
      </c>
      <c r="H92" s="14">
        <v>1083</v>
      </c>
      <c r="I92" s="14">
        <v>516</v>
      </c>
      <c r="J92" s="14">
        <v>278</v>
      </c>
      <c r="K92" s="14">
        <v>1168</v>
      </c>
      <c r="L92" s="14">
        <v>1410</v>
      </c>
      <c r="M92" s="14">
        <v>933</v>
      </c>
      <c r="N92" s="14">
        <v>538</v>
      </c>
      <c r="O92" s="14">
        <v>1002</v>
      </c>
      <c r="P92" s="14">
        <v>1369</v>
      </c>
      <c r="Q92" s="14">
        <v>1287</v>
      </c>
    </row>
    <row r="93" spans="1:17">
      <c r="A93" s="13" t="s">
        <v>23</v>
      </c>
      <c r="B93" s="13" t="s">
        <v>39</v>
      </c>
      <c r="C93" s="13" t="s">
        <v>69</v>
      </c>
      <c r="D93" s="13" t="s">
        <v>185</v>
      </c>
      <c r="E93" s="13" t="s">
        <v>186</v>
      </c>
      <c r="F93" s="14">
        <v>1310</v>
      </c>
      <c r="G93" s="14">
        <v>1474</v>
      </c>
      <c r="H93" s="14">
        <v>1511</v>
      </c>
      <c r="I93" s="14">
        <v>1606</v>
      </c>
      <c r="J93" s="14">
        <v>1688</v>
      </c>
      <c r="K93" s="14">
        <v>1541</v>
      </c>
      <c r="L93" s="14">
        <v>1231</v>
      </c>
      <c r="M93" s="14">
        <v>1244</v>
      </c>
      <c r="N93" s="14">
        <v>1500</v>
      </c>
      <c r="O93" s="14">
        <v>2256</v>
      </c>
      <c r="P93" s="14">
        <v>1677</v>
      </c>
      <c r="Q93" s="14">
        <v>1469</v>
      </c>
    </row>
    <row r="94" spans="1:17">
      <c r="A94" s="13" t="s">
        <v>25</v>
      </c>
      <c r="B94" s="13" t="s">
        <v>41</v>
      </c>
      <c r="C94" s="13" t="s">
        <v>67</v>
      </c>
      <c r="D94" s="13" t="s">
        <v>187</v>
      </c>
      <c r="E94" s="13" t="s">
        <v>188</v>
      </c>
      <c r="F94" s="14">
        <v>21</v>
      </c>
      <c r="G94" s="14">
        <v>19</v>
      </c>
      <c r="H94" s="14">
        <v>743</v>
      </c>
      <c r="I94" s="14">
        <v>764</v>
      </c>
      <c r="J94" s="14">
        <v>512</v>
      </c>
      <c r="K94" s="14">
        <v>453</v>
      </c>
      <c r="L94" s="14">
        <v>937</v>
      </c>
      <c r="M94" s="14">
        <v>1021</v>
      </c>
      <c r="N94" s="14">
        <v>672</v>
      </c>
      <c r="O94" s="14">
        <v>1029</v>
      </c>
      <c r="P94" s="14">
        <v>708</v>
      </c>
      <c r="Q94" s="14">
        <v>1324</v>
      </c>
    </row>
    <row r="95" spans="1:17">
      <c r="A95" s="13" t="s">
        <v>23</v>
      </c>
      <c r="B95" s="13" t="s">
        <v>39</v>
      </c>
      <c r="C95" s="13" t="s">
        <v>69</v>
      </c>
      <c r="D95" s="13" t="s">
        <v>189</v>
      </c>
      <c r="E95" s="13" t="s">
        <v>190</v>
      </c>
      <c r="F95" s="14">
        <v>708</v>
      </c>
      <c r="G95" s="14">
        <v>858</v>
      </c>
      <c r="H95" s="14">
        <v>651</v>
      </c>
      <c r="I95" s="14">
        <v>471</v>
      </c>
      <c r="J95" s="14">
        <v>963</v>
      </c>
      <c r="K95" s="14">
        <v>805</v>
      </c>
      <c r="L95" s="14">
        <v>983</v>
      </c>
      <c r="M95" s="14">
        <v>1164</v>
      </c>
      <c r="N95" s="14">
        <v>1083</v>
      </c>
      <c r="O95" s="14">
        <v>1189</v>
      </c>
      <c r="P95" s="14">
        <v>1610</v>
      </c>
      <c r="Q95" s="14">
        <v>1036</v>
      </c>
    </row>
    <row r="96" spans="1:17">
      <c r="A96" s="13" t="s">
        <v>23</v>
      </c>
      <c r="B96" s="13" t="s">
        <v>39</v>
      </c>
      <c r="C96" s="13" t="s">
        <v>69</v>
      </c>
      <c r="D96" s="13" t="s">
        <v>191</v>
      </c>
      <c r="E96" s="13" t="s">
        <v>192</v>
      </c>
      <c r="F96" s="14">
        <v>1251</v>
      </c>
      <c r="G96" s="14">
        <v>1245</v>
      </c>
      <c r="H96" s="14">
        <v>1263</v>
      </c>
      <c r="I96" s="14">
        <v>1417</v>
      </c>
      <c r="J96" s="14">
        <v>1158</v>
      </c>
      <c r="K96" s="14">
        <v>1192</v>
      </c>
      <c r="L96" s="14">
        <v>1281</v>
      </c>
      <c r="M96" s="14">
        <v>1045</v>
      </c>
      <c r="N96" s="14">
        <v>1872</v>
      </c>
      <c r="O96" s="14">
        <v>1089</v>
      </c>
      <c r="P96" s="14">
        <v>868</v>
      </c>
      <c r="Q96" s="14">
        <v>1194</v>
      </c>
    </row>
    <row r="97" spans="1:17">
      <c r="A97" s="13" t="s">
        <v>25</v>
      </c>
      <c r="B97" s="13" t="s">
        <v>41</v>
      </c>
      <c r="C97" s="13" t="s">
        <v>63</v>
      </c>
      <c r="D97" s="13" t="s">
        <v>193</v>
      </c>
      <c r="E97" s="13" t="s">
        <v>194</v>
      </c>
      <c r="F97" s="14">
        <v>6351</v>
      </c>
      <c r="G97" s="14">
        <v>5560</v>
      </c>
      <c r="H97" s="14">
        <v>7406</v>
      </c>
      <c r="I97" s="14">
        <v>6564</v>
      </c>
      <c r="J97" s="14">
        <v>6843</v>
      </c>
      <c r="K97" s="14">
        <v>6680</v>
      </c>
      <c r="L97" s="14">
        <v>6994</v>
      </c>
      <c r="M97" s="14">
        <v>9763</v>
      </c>
      <c r="N97" s="14">
        <v>11026</v>
      </c>
      <c r="O97" s="14">
        <v>12753</v>
      </c>
      <c r="P97" s="14">
        <v>12303</v>
      </c>
      <c r="Q97" s="14">
        <v>14852</v>
      </c>
    </row>
    <row r="98" spans="1:17">
      <c r="A98" s="13" t="s">
        <v>19</v>
      </c>
      <c r="B98" s="13" t="s">
        <v>31</v>
      </c>
      <c r="C98" s="13" t="s">
        <v>45</v>
      </c>
      <c r="D98" s="13" t="s">
        <v>195</v>
      </c>
      <c r="E98" s="13" t="s">
        <v>196</v>
      </c>
      <c r="F98" s="14">
        <v>2052</v>
      </c>
      <c r="G98" s="14">
        <v>2009</v>
      </c>
      <c r="H98" s="14">
        <v>2031</v>
      </c>
      <c r="I98" s="14">
        <v>1726</v>
      </c>
      <c r="J98" s="14">
        <v>1601</v>
      </c>
      <c r="K98" s="14">
        <v>2310</v>
      </c>
      <c r="L98" s="14">
        <v>2228</v>
      </c>
      <c r="M98" s="14">
        <v>2006</v>
      </c>
      <c r="N98" s="14">
        <v>1506</v>
      </c>
      <c r="O98" s="14">
        <v>759</v>
      </c>
      <c r="P98" s="14">
        <v>749</v>
      </c>
      <c r="Q98" s="14">
        <v>1249</v>
      </c>
    </row>
    <row r="99" spans="1:17">
      <c r="A99" s="13" t="s">
        <v>23</v>
      </c>
      <c r="B99" s="13" t="s">
        <v>39</v>
      </c>
      <c r="C99" s="13" t="s">
        <v>69</v>
      </c>
      <c r="D99" s="13" t="s">
        <v>197</v>
      </c>
      <c r="E99" s="13" t="s">
        <v>198</v>
      </c>
      <c r="F99" s="14">
        <v>533</v>
      </c>
      <c r="G99" s="14">
        <v>538</v>
      </c>
      <c r="H99" s="14">
        <v>732</v>
      </c>
      <c r="I99" s="14">
        <v>1011</v>
      </c>
      <c r="J99" s="14">
        <v>1275</v>
      </c>
      <c r="K99" s="14">
        <v>846</v>
      </c>
      <c r="L99" s="14">
        <v>1424</v>
      </c>
      <c r="M99" s="14">
        <v>1108</v>
      </c>
      <c r="N99" s="14">
        <v>1440</v>
      </c>
      <c r="O99" s="14">
        <v>1220</v>
      </c>
      <c r="P99" s="14">
        <v>1255</v>
      </c>
      <c r="Q99" s="14">
        <v>730</v>
      </c>
    </row>
    <row r="100" spans="1:17">
      <c r="A100" s="13" t="s">
        <v>19</v>
      </c>
      <c r="B100" s="13" t="s">
        <v>31</v>
      </c>
      <c r="C100" s="13" t="s">
        <v>45</v>
      </c>
      <c r="D100" s="13" t="s">
        <v>199</v>
      </c>
      <c r="E100" s="13" t="s">
        <v>200</v>
      </c>
      <c r="F100" s="14">
        <v>4165</v>
      </c>
      <c r="G100" s="14">
        <v>3061</v>
      </c>
      <c r="H100" s="14">
        <v>2517</v>
      </c>
      <c r="I100" s="14">
        <v>1991</v>
      </c>
      <c r="J100" s="14">
        <v>2360</v>
      </c>
      <c r="K100" s="14">
        <v>2363</v>
      </c>
      <c r="L100" s="14">
        <v>2465</v>
      </c>
      <c r="M100" s="14">
        <v>2656</v>
      </c>
      <c r="N100" s="14">
        <v>3036</v>
      </c>
      <c r="O100" s="14">
        <v>3678</v>
      </c>
      <c r="P100" s="14">
        <v>2112</v>
      </c>
      <c r="Q100" s="14">
        <v>2461</v>
      </c>
    </row>
    <row r="101" spans="1:17">
      <c r="A101" s="13" t="s">
        <v>19</v>
      </c>
      <c r="B101" s="13" t="s">
        <v>29</v>
      </c>
      <c r="C101" s="13" t="s">
        <v>51</v>
      </c>
      <c r="D101" s="13" t="s">
        <v>201</v>
      </c>
      <c r="E101" s="13" t="s">
        <v>202</v>
      </c>
      <c r="F101" s="14">
        <v>587</v>
      </c>
      <c r="G101" s="14">
        <v>520</v>
      </c>
      <c r="H101" s="14">
        <v>748</v>
      </c>
      <c r="I101" s="14">
        <v>739</v>
      </c>
      <c r="J101" s="14">
        <v>387</v>
      </c>
      <c r="K101" s="14">
        <v>435</v>
      </c>
      <c r="L101" s="14">
        <v>524</v>
      </c>
      <c r="M101" s="14">
        <v>421</v>
      </c>
      <c r="N101" s="14">
        <v>407</v>
      </c>
      <c r="O101" s="14">
        <v>600</v>
      </c>
      <c r="P101" s="14">
        <v>826</v>
      </c>
      <c r="Q101" s="14">
        <v>683</v>
      </c>
    </row>
    <row r="102" spans="1:17">
      <c r="A102" s="13" t="s">
        <v>23</v>
      </c>
      <c r="B102" s="13" t="s">
        <v>39</v>
      </c>
      <c r="C102" s="13" t="s">
        <v>69</v>
      </c>
      <c r="D102" s="13" t="s">
        <v>203</v>
      </c>
      <c r="E102" s="13" t="s">
        <v>204</v>
      </c>
      <c r="F102" s="14">
        <v>2053</v>
      </c>
      <c r="G102" s="14">
        <v>2061</v>
      </c>
      <c r="H102" s="14">
        <v>2250</v>
      </c>
      <c r="I102" s="14">
        <v>1382</v>
      </c>
      <c r="J102" s="14">
        <v>1082</v>
      </c>
      <c r="K102" s="14">
        <v>1293</v>
      </c>
      <c r="L102" s="14">
        <v>1338</v>
      </c>
      <c r="M102" s="14">
        <v>970</v>
      </c>
      <c r="N102" s="14">
        <v>1366</v>
      </c>
      <c r="O102" s="14">
        <v>1466</v>
      </c>
      <c r="P102" s="14">
        <v>1668</v>
      </c>
      <c r="Q102" s="14">
        <v>1984</v>
      </c>
    </row>
    <row r="103" spans="1:17">
      <c r="A103" s="13" t="s">
        <v>19</v>
      </c>
      <c r="B103" s="13" t="s">
        <v>29</v>
      </c>
      <c r="C103" s="13" t="s">
        <v>47</v>
      </c>
      <c r="D103" s="13" t="s">
        <v>205</v>
      </c>
      <c r="E103" s="13" t="s">
        <v>206</v>
      </c>
      <c r="F103" s="14">
        <v>7306</v>
      </c>
      <c r="G103" s="14">
        <v>7699</v>
      </c>
      <c r="H103" s="14">
        <v>7123</v>
      </c>
      <c r="I103" s="14">
        <v>7105</v>
      </c>
      <c r="J103" s="14">
        <v>9336</v>
      </c>
      <c r="K103" s="14">
        <v>11454</v>
      </c>
      <c r="L103" s="14">
        <v>10720</v>
      </c>
      <c r="M103" s="14">
        <v>10259</v>
      </c>
      <c r="N103" s="14">
        <v>9339</v>
      </c>
      <c r="O103" s="14">
        <v>11736</v>
      </c>
      <c r="P103" s="14">
        <v>11209</v>
      </c>
      <c r="Q103" s="14">
        <v>11789</v>
      </c>
    </row>
    <row r="104" spans="1:17">
      <c r="A104" s="13" t="s">
        <v>19</v>
      </c>
      <c r="B104" s="13" t="s">
        <v>31</v>
      </c>
      <c r="C104" s="13" t="s">
        <v>45</v>
      </c>
      <c r="D104" s="13" t="s">
        <v>207</v>
      </c>
      <c r="E104" s="13" t="s">
        <v>208</v>
      </c>
      <c r="F104" s="14">
        <v>4096</v>
      </c>
      <c r="G104" s="14">
        <v>4876</v>
      </c>
      <c r="H104" s="14">
        <v>3917</v>
      </c>
      <c r="I104" s="14">
        <v>5535</v>
      </c>
      <c r="J104" s="14">
        <v>6061</v>
      </c>
      <c r="K104" s="14">
        <v>7047</v>
      </c>
      <c r="L104" s="14">
        <v>7287</v>
      </c>
      <c r="M104" s="14">
        <v>7992</v>
      </c>
      <c r="N104" s="14">
        <v>9720</v>
      </c>
      <c r="O104" s="14">
        <v>9948</v>
      </c>
      <c r="P104" s="14">
        <v>8553</v>
      </c>
      <c r="Q104" s="14">
        <v>6768</v>
      </c>
    </row>
    <row r="105" spans="1:17">
      <c r="A105" s="13" t="s">
        <v>21</v>
      </c>
      <c r="B105" s="13" t="s">
        <v>33</v>
      </c>
      <c r="C105" s="13" t="s">
        <v>57</v>
      </c>
      <c r="D105" s="13" t="s">
        <v>209</v>
      </c>
      <c r="E105" s="13" t="s">
        <v>210</v>
      </c>
      <c r="F105" s="14">
        <v>3538</v>
      </c>
      <c r="G105" s="14">
        <v>3737</v>
      </c>
      <c r="H105" s="14">
        <v>2997</v>
      </c>
      <c r="I105" s="14">
        <v>3454</v>
      </c>
      <c r="J105" s="14">
        <v>3104</v>
      </c>
      <c r="K105" s="14">
        <v>2967</v>
      </c>
      <c r="L105" s="14">
        <v>2983</v>
      </c>
      <c r="M105" s="14">
        <v>2458</v>
      </c>
      <c r="N105" s="14">
        <v>1395</v>
      </c>
      <c r="O105" s="14">
        <v>939</v>
      </c>
      <c r="P105" s="14">
        <v>1923</v>
      </c>
      <c r="Q105" s="14">
        <v>935</v>
      </c>
    </row>
    <row r="106" spans="1:17">
      <c r="A106" s="13" t="s">
        <v>21</v>
      </c>
      <c r="B106" s="13" t="s">
        <v>33</v>
      </c>
      <c r="C106" s="13" t="s">
        <v>57</v>
      </c>
      <c r="D106" s="13" t="s">
        <v>211</v>
      </c>
      <c r="E106" s="13" t="s">
        <v>212</v>
      </c>
      <c r="F106" s="14">
        <v>4498</v>
      </c>
      <c r="G106" s="14">
        <v>4178</v>
      </c>
      <c r="H106" s="14">
        <v>5725</v>
      </c>
      <c r="I106" s="14">
        <v>5760</v>
      </c>
      <c r="J106" s="14">
        <v>5908</v>
      </c>
      <c r="K106" s="14">
        <v>6160</v>
      </c>
      <c r="L106" s="14">
        <v>7387</v>
      </c>
      <c r="M106" s="14">
        <v>5844</v>
      </c>
      <c r="N106" s="14">
        <v>3826</v>
      </c>
      <c r="O106" s="14">
        <v>3751</v>
      </c>
      <c r="P106" s="14">
        <v>3466</v>
      </c>
      <c r="Q106" s="14">
        <v>5083</v>
      </c>
    </row>
    <row r="107" spans="1:17">
      <c r="A107" s="13" t="s">
        <v>23</v>
      </c>
      <c r="B107" s="13" t="s">
        <v>39</v>
      </c>
      <c r="C107" s="13" t="s">
        <v>69</v>
      </c>
      <c r="D107" s="13" t="s">
        <v>213</v>
      </c>
      <c r="E107" s="13" t="s">
        <v>214</v>
      </c>
      <c r="F107" s="14">
        <v>539</v>
      </c>
      <c r="G107" s="14">
        <v>782</v>
      </c>
      <c r="H107" s="14">
        <v>816</v>
      </c>
      <c r="I107" s="14">
        <v>991</v>
      </c>
      <c r="J107" s="14">
        <v>730</v>
      </c>
      <c r="K107" s="14">
        <v>1089</v>
      </c>
      <c r="L107" s="14">
        <v>967</v>
      </c>
      <c r="M107" s="14">
        <v>674</v>
      </c>
      <c r="N107" s="14">
        <v>755</v>
      </c>
      <c r="O107" s="14">
        <v>1289</v>
      </c>
      <c r="P107" s="14">
        <v>1340</v>
      </c>
      <c r="Q107" s="14">
        <v>1521</v>
      </c>
    </row>
    <row r="108" spans="1:17">
      <c r="A108" s="13" t="s">
        <v>21</v>
      </c>
      <c r="B108" s="13" t="s">
        <v>33</v>
      </c>
      <c r="C108" s="13" t="s">
        <v>57</v>
      </c>
      <c r="D108" s="13" t="s">
        <v>215</v>
      </c>
      <c r="E108" s="13" t="s">
        <v>216</v>
      </c>
      <c r="F108" s="14">
        <v>4509</v>
      </c>
      <c r="G108" s="14">
        <v>3972</v>
      </c>
      <c r="H108" s="14">
        <v>3812</v>
      </c>
      <c r="I108" s="14">
        <v>4310</v>
      </c>
      <c r="J108" s="14">
        <v>4394</v>
      </c>
      <c r="K108" s="14">
        <v>5705</v>
      </c>
      <c r="L108" s="14">
        <v>6779</v>
      </c>
      <c r="M108" s="14">
        <v>6850</v>
      </c>
      <c r="N108" s="14">
        <v>6910</v>
      </c>
      <c r="O108" s="14">
        <v>8094</v>
      </c>
      <c r="P108" s="14">
        <v>9386</v>
      </c>
      <c r="Q108" s="14">
        <v>9052</v>
      </c>
    </row>
    <row r="109" spans="1:17">
      <c r="A109" s="13" t="s">
        <v>19</v>
      </c>
      <c r="B109" s="13" t="s">
        <v>29</v>
      </c>
      <c r="C109" s="13" t="s">
        <v>51</v>
      </c>
      <c r="D109" s="13" t="s">
        <v>217</v>
      </c>
      <c r="E109" s="13" t="s">
        <v>218</v>
      </c>
      <c r="F109" s="14">
        <v>2611</v>
      </c>
      <c r="G109" s="14">
        <v>2410</v>
      </c>
      <c r="H109" s="14">
        <v>2591</v>
      </c>
      <c r="I109" s="14">
        <v>2550</v>
      </c>
      <c r="J109" s="14">
        <v>2884</v>
      </c>
      <c r="K109" s="14">
        <v>2665</v>
      </c>
      <c r="L109" s="14">
        <v>2762</v>
      </c>
      <c r="M109" s="14">
        <v>2759</v>
      </c>
      <c r="N109" s="14">
        <v>2489</v>
      </c>
      <c r="O109" s="14">
        <v>2839</v>
      </c>
      <c r="P109" s="14">
        <v>4015</v>
      </c>
      <c r="Q109" s="14">
        <v>5652</v>
      </c>
    </row>
    <row r="110" spans="1:17">
      <c r="A110" s="13" t="s">
        <v>21</v>
      </c>
      <c r="B110" s="13" t="s">
        <v>37</v>
      </c>
      <c r="C110" s="13" t="s">
        <v>57</v>
      </c>
      <c r="D110" s="13" t="s">
        <v>219</v>
      </c>
      <c r="E110" s="13" t="s">
        <v>220</v>
      </c>
      <c r="F110" s="14">
        <v>1259</v>
      </c>
      <c r="G110" s="14">
        <v>1500</v>
      </c>
      <c r="H110" s="14">
        <v>1366</v>
      </c>
      <c r="I110" s="14">
        <v>1370</v>
      </c>
      <c r="J110" s="14">
        <v>1734</v>
      </c>
      <c r="K110" s="14">
        <v>1427</v>
      </c>
      <c r="L110" s="14">
        <v>1627</v>
      </c>
      <c r="M110" s="14">
        <v>985</v>
      </c>
      <c r="N110" s="14">
        <v>511</v>
      </c>
      <c r="O110" s="14">
        <v>655</v>
      </c>
      <c r="P110" s="14">
        <v>1079</v>
      </c>
      <c r="Q110" s="14">
        <v>904</v>
      </c>
    </row>
    <row r="111" spans="1:17">
      <c r="A111" s="13" t="s">
        <v>19</v>
      </c>
      <c r="B111" s="13" t="s">
        <v>29</v>
      </c>
      <c r="C111" s="13" t="s">
        <v>47</v>
      </c>
      <c r="D111" s="13" t="s">
        <v>221</v>
      </c>
      <c r="E111" s="13" t="s">
        <v>222</v>
      </c>
      <c r="F111" s="14">
        <v>2677</v>
      </c>
      <c r="G111" s="14">
        <v>2794</v>
      </c>
      <c r="H111" s="14">
        <v>2037</v>
      </c>
      <c r="I111" s="14">
        <v>2375</v>
      </c>
      <c r="J111" s="14">
        <v>3263</v>
      </c>
      <c r="K111" s="14">
        <v>3710</v>
      </c>
      <c r="L111" s="14">
        <v>3246</v>
      </c>
      <c r="M111" s="14">
        <v>4248</v>
      </c>
      <c r="N111" s="14">
        <v>3829</v>
      </c>
      <c r="O111" s="14">
        <v>3741</v>
      </c>
      <c r="P111" s="14">
        <v>4278</v>
      </c>
      <c r="Q111" s="14">
        <v>6188</v>
      </c>
    </row>
    <row r="112" spans="1:17">
      <c r="A112" s="13" t="s">
        <v>25</v>
      </c>
      <c r="B112" s="13" t="s">
        <v>41</v>
      </c>
      <c r="C112" s="13" t="s">
        <v>63</v>
      </c>
      <c r="D112" s="13" t="s">
        <v>223</v>
      </c>
      <c r="E112" s="13" t="s">
        <v>224</v>
      </c>
      <c r="F112" s="14">
        <v>928</v>
      </c>
      <c r="G112" s="14">
        <v>639</v>
      </c>
      <c r="H112" s="14">
        <v>697</v>
      </c>
      <c r="I112" s="14">
        <v>1196</v>
      </c>
      <c r="J112" s="14">
        <v>1472</v>
      </c>
      <c r="K112" s="14">
        <v>1292</v>
      </c>
      <c r="L112" s="14">
        <v>1873</v>
      </c>
      <c r="M112" s="14">
        <v>2236</v>
      </c>
      <c r="N112" s="14">
        <v>2225</v>
      </c>
      <c r="O112" s="14">
        <v>2661</v>
      </c>
      <c r="P112" s="14">
        <v>2226</v>
      </c>
      <c r="Q112" s="14">
        <v>2182</v>
      </c>
    </row>
    <row r="113" spans="1:17">
      <c r="A113" s="13" t="s">
        <v>23</v>
      </c>
      <c r="B113" s="13" t="s">
        <v>39</v>
      </c>
      <c r="C113" s="13" t="s">
        <v>69</v>
      </c>
      <c r="D113" s="13" t="s">
        <v>225</v>
      </c>
      <c r="E113" s="13" t="s">
        <v>226</v>
      </c>
      <c r="F113" s="14">
        <v>456</v>
      </c>
      <c r="G113" s="14">
        <v>418</v>
      </c>
      <c r="H113" s="14">
        <v>391</v>
      </c>
      <c r="I113" s="14">
        <v>261</v>
      </c>
      <c r="J113" s="14">
        <v>336</v>
      </c>
      <c r="K113" s="14">
        <v>396</v>
      </c>
      <c r="L113" s="14">
        <v>539</v>
      </c>
      <c r="M113" s="14">
        <v>685</v>
      </c>
      <c r="N113" s="14">
        <v>1009</v>
      </c>
      <c r="O113" s="14">
        <v>925</v>
      </c>
      <c r="P113" s="14">
        <v>1484</v>
      </c>
      <c r="Q113" s="14">
        <v>944</v>
      </c>
    </row>
    <row r="114" spans="1:17">
      <c r="A114" s="13" t="s">
        <v>19</v>
      </c>
      <c r="B114" s="13" t="s">
        <v>27</v>
      </c>
      <c r="C114" s="13" t="s">
        <v>49</v>
      </c>
      <c r="D114" s="13" t="s">
        <v>227</v>
      </c>
      <c r="E114" s="13" t="s">
        <v>228</v>
      </c>
      <c r="F114" s="14">
        <v>1084</v>
      </c>
      <c r="G114" s="14">
        <v>1356</v>
      </c>
      <c r="H114" s="14">
        <v>1680</v>
      </c>
      <c r="I114" s="14">
        <v>1229</v>
      </c>
      <c r="J114" s="14">
        <v>1174</v>
      </c>
      <c r="K114" s="14">
        <v>1542</v>
      </c>
      <c r="L114" s="14">
        <v>878</v>
      </c>
      <c r="M114" s="14">
        <v>1161</v>
      </c>
      <c r="N114" s="14">
        <v>616</v>
      </c>
      <c r="O114" s="14">
        <v>905</v>
      </c>
      <c r="P114" s="14">
        <v>1147</v>
      </c>
      <c r="Q114" s="14">
        <v>1356</v>
      </c>
    </row>
    <row r="115" spans="1:17">
      <c r="A115" s="13" t="s">
        <v>21</v>
      </c>
      <c r="B115" s="13" t="s">
        <v>41</v>
      </c>
      <c r="C115" s="13" t="s">
        <v>57</v>
      </c>
      <c r="D115" s="13" t="s">
        <v>229</v>
      </c>
      <c r="E115" s="13" t="s">
        <v>230</v>
      </c>
      <c r="F115" s="14">
        <v>1109</v>
      </c>
      <c r="G115" s="14">
        <v>2080</v>
      </c>
      <c r="H115" s="14">
        <v>1466</v>
      </c>
      <c r="I115" s="14">
        <v>1676</v>
      </c>
      <c r="J115" s="14">
        <v>1369</v>
      </c>
      <c r="K115" s="14">
        <v>2268</v>
      </c>
      <c r="L115" s="14">
        <v>2776</v>
      </c>
      <c r="M115" s="14">
        <v>2448</v>
      </c>
      <c r="N115" s="14">
        <v>3269</v>
      </c>
      <c r="O115" s="14">
        <v>3456</v>
      </c>
      <c r="P115" s="14">
        <v>3183</v>
      </c>
      <c r="Q115" s="14">
        <v>2682</v>
      </c>
    </row>
    <row r="116" spans="1:17">
      <c r="A116" s="13" t="s">
        <v>19</v>
      </c>
      <c r="B116" s="13" t="s">
        <v>27</v>
      </c>
      <c r="C116" s="13" t="s">
        <v>49</v>
      </c>
      <c r="D116" s="13" t="s">
        <v>231</v>
      </c>
      <c r="E116" s="13" t="s">
        <v>232</v>
      </c>
      <c r="F116" s="14">
        <v>1501</v>
      </c>
      <c r="G116" s="14">
        <v>2132</v>
      </c>
      <c r="H116" s="14">
        <v>1333</v>
      </c>
      <c r="I116" s="14">
        <v>2188</v>
      </c>
      <c r="J116" s="14">
        <v>2080</v>
      </c>
      <c r="K116" s="14">
        <v>2124</v>
      </c>
      <c r="L116" s="14">
        <v>1981</v>
      </c>
      <c r="M116" s="14">
        <v>1660</v>
      </c>
      <c r="N116" s="14">
        <v>1209</v>
      </c>
      <c r="O116" s="14">
        <v>1460</v>
      </c>
      <c r="P116" s="14">
        <v>1576</v>
      </c>
      <c r="Q116" s="14">
        <v>1451</v>
      </c>
    </row>
    <row r="117" spans="1:17">
      <c r="A117" s="13" t="s">
        <v>23</v>
      </c>
      <c r="B117" s="13" t="s">
        <v>39</v>
      </c>
      <c r="C117" s="13" t="s">
        <v>69</v>
      </c>
      <c r="D117" s="13" t="s">
        <v>233</v>
      </c>
      <c r="E117" s="13" t="s">
        <v>234</v>
      </c>
      <c r="F117" s="14">
        <v>751</v>
      </c>
      <c r="G117" s="14">
        <v>1454</v>
      </c>
      <c r="H117" s="14">
        <v>1030</v>
      </c>
      <c r="I117" s="14">
        <v>333</v>
      </c>
      <c r="J117" s="14">
        <v>543</v>
      </c>
      <c r="K117" s="14">
        <v>2145</v>
      </c>
      <c r="L117" s="14">
        <v>1965</v>
      </c>
      <c r="M117" s="14">
        <v>1173</v>
      </c>
      <c r="N117" s="14">
        <v>964</v>
      </c>
      <c r="O117" s="14">
        <v>948</v>
      </c>
      <c r="P117" s="14">
        <v>789</v>
      </c>
      <c r="Q117" s="14">
        <v>798</v>
      </c>
    </row>
    <row r="118" spans="1:17">
      <c r="A118" s="13" t="s">
        <v>21</v>
      </c>
      <c r="B118" s="13" t="s">
        <v>37</v>
      </c>
      <c r="C118" s="13" t="s">
        <v>59</v>
      </c>
      <c r="D118" s="13" t="s">
        <v>235</v>
      </c>
      <c r="E118" s="13" t="s">
        <v>236</v>
      </c>
      <c r="F118" s="14">
        <v>9095</v>
      </c>
      <c r="G118" s="14">
        <v>8280</v>
      </c>
      <c r="H118" s="14">
        <v>7491</v>
      </c>
      <c r="I118" s="14">
        <v>5531</v>
      </c>
      <c r="J118" s="14">
        <v>5476</v>
      </c>
      <c r="K118" s="14">
        <v>7246</v>
      </c>
      <c r="L118" s="14">
        <v>7481</v>
      </c>
      <c r="M118" s="14">
        <v>6199</v>
      </c>
      <c r="N118" s="14">
        <v>4135</v>
      </c>
      <c r="O118" s="14">
        <v>6274</v>
      </c>
      <c r="P118" s="14">
        <v>9470</v>
      </c>
      <c r="Q118" s="14">
        <v>8005</v>
      </c>
    </row>
    <row r="119" spans="1:17">
      <c r="A119" s="13" t="s">
        <v>19</v>
      </c>
      <c r="B119" s="13" t="s">
        <v>31</v>
      </c>
      <c r="C119" s="13" t="s">
        <v>45</v>
      </c>
      <c r="D119" s="13" t="s">
        <v>237</v>
      </c>
      <c r="E119" s="13" t="s">
        <v>238</v>
      </c>
      <c r="F119" s="14">
        <v>1050</v>
      </c>
      <c r="G119" s="14">
        <v>1255</v>
      </c>
      <c r="H119" s="14">
        <v>799</v>
      </c>
      <c r="I119" s="14">
        <v>797</v>
      </c>
      <c r="J119" s="14">
        <v>714</v>
      </c>
      <c r="K119" s="14">
        <v>877</v>
      </c>
      <c r="L119" s="14">
        <v>865</v>
      </c>
      <c r="M119" s="14">
        <v>1091</v>
      </c>
      <c r="N119" s="14">
        <v>982</v>
      </c>
      <c r="O119" s="14">
        <v>742</v>
      </c>
      <c r="P119" s="14">
        <v>846</v>
      </c>
      <c r="Q119" s="14">
        <v>1068</v>
      </c>
    </row>
    <row r="120" spans="1:17">
      <c r="A120" s="13" t="s">
        <v>19</v>
      </c>
      <c r="B120" s="13" t="s">
        <v>31</v>
      </c>
      <c r="C120" s="13" t="s">
        <v>45</v>
      </c>
      <c r="D120" s="13" t="s">
        <v>239</v>
      </c>
      <c r="E120" s="13" t="s">
        <v>240</v>
      </c>
      <c r="F120" s="14">
        <v>322</v>
      </c>
      <c r="G120" s="14">
        <v>326</v>
      </c>
      <c r="H120" s="14">
        <v>733</v>
      </c>
      <c r="I120" s="14">
        <v>719</v>
      </c>
      <c r="J120" s="14">
        <v>1108</v>
      </c>
      <c r="K120" s="14">
        <v>950</v>
      </c>
      <c r="L120" s="14">
        <v>794</v>
      </c>
      <c r="M120" s="14">
        <v>640</v>
      </c>
      <c r="N120" s="14">
        <v>672</v>
      </c>
      <c r="O120" s="14">
        <v>1037</v>
      </c>
      <c r="P120" s="14">
        <v>876</v>
      </c>
      <c r="Q120" s="14">
        <v>884</v>
      </c>
    </row>
    <row r="121" spans="1:17">
      <c r="A121" s="13" t="s">
        <v>25</v>
      </c>
      <c r="B121" s="13" t="s">
        <v>43</v>
      </c>
      <c r="C121" s="13" t="s">
        <v>61</v>
      </c>
      <c r="D121" s="13" t="s">
        <v>241</v>
      </c>
      <c r="E121" s="13" t="s">
        <v>242</v>
      </c>
      <c r="F121" s="14">
        <v>1660</v>
      </c>
      <c r="G121" s="14">
        <v>1190</v>
      </c>
      <c r="H121" s="14">
        <v>2047</v>
      </c>
      <c r="I121" s="14">
        <v>1352</v>
      </c>
      <c r="J121" s="14">
        <v>1479</v>
      </c>
      <c r="K121" s="14">
        <v>1311</v>
      </c>
      <c r="L121" s="14">
        <v>1788</v>
      </c>
      <c r="M121" s="14">
        <v>1545</v>
      </c>
      <c r="N121" s="14">
        <v>1994</v>
      </c>
      <c r="O121" s="14">
        <v>2410</v>
      </c>
      <c r="P121" s="14">
        <v>3559</v>
      </c>
      <c r="Q121" s="14">
        <v>3900</v>
      </c>
    </row>
    <row r="122" spans="1:17">
      <c r="A122" s="13" t="s">
        <v>19</v>
      </c>
      <c r="B122" s="13" t="s">
        <v>27</v>
      </c>
      <c r="C122" s="13" t="s">
        <v>49</v>
      </c>
      <c r="D122" s="13" t="s">
        <v>243</v>
      </c>
      <c r="E122" s="13" t="s">
        <v>244</v>
      </c>
      <c r="F122" s="14">
        <v>1030</v>
      </c>
      <c r="G122" s="14">
        <v>895</v>
      </c>
      <c r="H122" s="14">
        <v>729</v>
      </c>
      <c r="I122" s="14">
        <v>918</v>
      </c>
      <c r="J122" s="14">
        <v>565</v>
      </c>
      <c r="K122" s="14">
        <v>842</v>
      </c>
      <c r="L122" s="14">
        <v>513</v>
      </c>
      <c r="M122" s="14">
        <v>914</v>
      </c>
      <c r="N122" s="14">
        <v>755</v>
      </c>
      <c r="O122" s="14">
        <v>720</v>
      </c>
      <c r="P122" s="14">
        <v>719</v>
      </c>
      <c r="Q122" s="14">
        <v>752</v>
      </c>
    </row>
    <row r="123" spans="1:17">
      <c r="A123" s="13" t="s">
        <v>19</v>
      </c>
      <c r="B123" s="13" t="s">
        <v>31</v>
      </c>
      <c r="C123" s="13" t="s">
        <v>45</v>
      </c>
      <c r="D123" s="13" t="s">
        <v>245</v>
      </c>
      <c r="E123" s="13" t="s">
        <v>246</v>
      </c>
      <c r="F123" s="14">
        <v>2726</v>
      </c>
      <c r="G123" s="14">
        <v>2706</v>
      </c>
      <c r="H123" s="14">
        <v>3165</v>
      </c>
      <c r="I123" s="14">
        <v>3407</v>
      </c>
      <c r="J123" s="14">
        <v>3646</v>
      </c>
      <c r="K123" s="14">
        <v>3423</v>
      </c>
      <c r="L123" s="14">
        <v>3019</v>
      </c>
      <c r="M123" s="14">
        <v>3137</v>
      </c>
      <c r="N123" s="14">
        <v>3014</v>
      </c>
      <c r="O123" s="14">
        <v>3047</v>
      </c>
      <c r="P123" s="14">
        <v>3973</v>
      </c>
      <c r="Q123" s="14">
        <v>4256</v>
      </c>
    </row>
    <row r="124" spans="1:17">
      <c r="A124" s="13" t="s">
        <v>21</v>
      </c>
      <c r="B124" s="13" t="s">
        <v>33</v>
      </c>
      <c r="C124" s="13" t="s">
        <v>57</v>
      </c>
      <c r="D124" s="13" t="s">
        <v>247</v>
      </c>
      <c r="E124" s="13" t="s">
        <v>248</v>
      </c>
      <c r="F124" s="14">
        <v>7174</v>
      </c>
      <c r="G124" s="14">
        <v>7131</v>
      </c>
      <c r="H124" s="14">
        <v>8822</v>
      </c>
      <c r="I124" s="14">
        <v>12878</v>
      </c>
      <c r="J124" s="14">
        <v>13975</v>
      </c>
      <c r="K124" s="14">
        <v>14401</v>
      </c>
      <c r="L124" s="14">
        <v>13587</v>
      </c>
      <c r="M124" s="14">
        <v>12451</v>
      </c>
      <c r="N124" s="14">
        <v>12709</v>
      </c>
      <c r="O124" s="14">
        <v>12470</v>
      </c>
      <c r="P124" s="14">
        <v>13632</v>
      </c>
      <c r="Q124" s="14">
        <v>13189</v>
      </c>
    </row>
    <row r="125" spans="1:17">
      <c r="A125" s="13" t="s">
        <v>19</v>
      </c>
      <c r="B125" s="13" t="s">
        <v>27</v>
      </c>
      <c r="C125" s="13" t="s">
        <v>49</v>
      </c>
      <c r="D125" s="13" t="s">
        <v>249</v>
      </c>
      <c r="E125" s="13" t="s">
        <v>250</v>
      </c>
      <c r="F125" s="14">
        <v>1085</v>
      </c>
      <c r="G125" s="14">
        <v>978</v>
      </c>
      <c r="H125" s="14">
        <v>904</v>
      </c>
      <c r="I125" s="14">
        <v>1332</v>
      </c>
      <c r="J125" s="14">
        <v>777</v>
      </c>
      <c r="K125" s="14">
        <v>796</v>
      </c>
      <c r="L125" s="14">
        <v>632</v>
      </c>
      <c r="M125" s="14">
        <v>901</v>
      </c>
      <c r="N125" s="14">
        <v>723</v>
      </c>
      <c r="O125" s="14">
        <v>576</v>
      </c>
      <c r="P125" s="14">
        <v>504</v>
      </c>
      <c r="Q125" s="14">
        <v>860</v>
      </c>
    </row>
    <row r="126" spans="1:17">
      <c r="A126" s="13" t="s">
        <v>21</v>
      </c>
      <c r="B126" s="13" t="s">
        <v>33</v>
      </c>
      <c r="C126" s="13" t="s">
        <v>53</v>
      </c>
      <c r="D126" s="13" t="s">
        <v>251</v>
      </c>
      <c r="E126" s="13" t="s">
        <v>252</v>
      </c>
      <c r="F126" s="14">
        <v>2661</v>
      </c>
      <c r="G126" s="14">
        <v>2517</v>
      </c>
      <c r="H126" s="14">
        <v>2990</v>
      </c>
      <c r="I126" s="14">
        <v>2090</v>
      </c>
      <c r="J126" s="14">
        <v>1469</v>
      </c>
      <c r="K126" s="14">
        <v>2153</v>
      </c>
      <c r="L126" s="14">
        <v>1907</v>
      </c>
      <c r="M126" s="14">
        <v>2440</v>
      </c>
      <c r="N126" s="14">
        <v>2340</v>
      </c>
      <c r="O126" s="14">
        <v>4175</v>
      </c>
      <c r="P126" s="14">
        <v>3515</v>
      </c>
      <c r="Q126" s="14">
        <v>3436</v>
      </c>
    </row>
    <row r="127" spans="1:17">
      <c r="A127" s="13" t="s">
        <v>21</v>
      </c>
      <c r="B127" s="13" t="s">
        <v>33</v>
      </c>
      <c r="C127" s="13" t="s">
        <v>53</v>
      </c>
      <c r="D127" s="13" t="s">
        <v>253</v>
      </c>
      <c r="E127" s="13" t="s">
        <v>254</v>
      </c>
      <c r="F127" s="14">
        <v>7925</v>
      </c>
      <c r="G127" s="14">
        <v>7298</v>
      </c>
      <c r="H127" s="14">
        <v>7511</v>
      </c>
      <c r="I127" s="14">
        <v>7649</v>
      </c>
      <c r="J127" s="14">
        <v>7692</v>
      </c>
      <c r="K127" s="14">
        <v>7296</v>
      </c>
      <c r="L127" s="14">
        <v>6247</v>
      </c>
      <c r="M127" s="14">
        <v>6290</v>
      </c>
      <c r="N127" s="14">
        <v>3521</v>
      </c>
      <c r="O127" s="14">
        <v>5213</v>
      </c>
      <c r="P127" s="14">
        <v>6727</v>
      </c>
      <c r="Q127" s="14">
        <v>6182</v>
      </c>
    </row>
    <row r="128" spans="1:17">
      <c r="A128" s="13" t="s">
        <v>19</v>
      </c>
      <c r="B128" s="13" t="s">
        <v>29</v>
      </c>
      <c r="C128" s="13" t="s">
        <v>47</v>
      </c>
      <c r="D128" s="13" t="s">
        <v>255</v>
      </c>
      <c r="E128" s="13" t="s">
        <v>256</v>
      </c>
      <c r="F128" s="14">
        <v>316</v>
      </c>
      <c r="G128" s="14">
        <v>528</v>
      </c>
      <c r="H128" s="14">
        <v>542</v>
      </c>
      <c r="I128" s="14">
        <v>623</v>
      </c>
      <c r="J128" s="14">
        <v>551</v>
      </c>
      <c r="K128" s="14">
        <v>493</v>
      </c>
      <c r="L128" s="14">
        <v>503</v>
      </c>
      <c r="M128" s="14">
        <v>667</v>
      </c>
      <c r="N128" s="14">
        <v>411</v>
      </c>
      <c r="O128" s="14">
        <v>331</v>
      </c>
      <c r="P128" s="14">
        <v>471</v>
      </c>
      <c r="Q128" s="14">
        <v>574</v>
      </c>
    </row>
    <row r="129" spans="1:17">
      <c r="A129" s="13" t="s">
        <v>25</v>
      </c>
      <c r="B129" s="13" t="s">
        <v>41</v>
      </c>
      <c r="C129" s="13" t="s">
        <v>65</v>
      </c>
      <c r="D129" s="13" t="s">
        <v>257</v>
      </c>
      <c r="E129" s="13" t="s">
        <v>258</v>
      </c>
      <c r="F129" s="14">
        <v>13307</v>
      </c>
      <c r="G129" s="14">
        <v>14006</v>
      </c>
      <c r="H129" s="14">
        <v>13447</v>
      </c>
      <c r="I129" s="14">
        <v>12984</v>
      </c>
      <c r="J129" s="14">
        <v>10810</v>
      </c>
      <c r="K129" s="14">
        <v>13098</v>
      </c>
      <c r="L129" s="14">
        <v>13135</v>
      </c>
      <c r="M129" s="14">
        <v>16069</v>
      </c>
      <c r="N129" s="14">
        <v>14989</v>
      </c>
      <c r="O129" s="14">
        <v>15918</v>
      </c>
      <c r="P129" s="14">
        <v>14954</v>
      </c>
      <c r="Q129" s="14">
        <v>13574</v>
      </c>
    </row>
    <row r="130" spans="1:17">
      <c r="A130" s="13" t="s">
        <v>21</v>
      </c>
      <c r="B130" s="13" t="s">
        <v>37</v>
      </c>
      <c r="C130" s="13" t="s">
        <v>59</v>
      </c>
      <c r="D130" s="13" t="s">
        <v>259</v>
      </c>
      <c r="E130" s="13" t="s">
        <v>260</v>
      </c>
      <c r="F130" s="14">
        <v>1809</v>
      </c>
      <c r="G130" s="14">
        <v>1795</v>
      </c>
      <c r="H130" s="14">
        <v>1550</v>
      </c>
      <c r="I130" s="14">
        <v>1659</v>
      </c>
      <c r="J130" s="14">
        <v>1950</v>
      </c>
      <c r="K130" s="14">
        <v>2162</v>
      </c>
      <c r="L130" s="14">
        <v>2149</v>
      </c>
      <c r="M130" s="14">
        <v>1747</v>
      </c>
      <c r="N130" s="14">
        <v>1427</v>
      </c>
      <c r="O130" s="14">
        <v>1501</v>
      </c>
      <c r="P130" s="14">
        <v>1319</v>
      </c>
      <c r="Q130" s="14">
        <v>1885</v>
      </c>
    </row>
    <row r="131" spans="1:17">
      <c r="A131" s="13" t="s">
        <v>25</v>
      </c>
      <c r="B131" s="13" t="s">
        <v>43</v>
      </c>
      <c r="C131" s="13" t="s">
        <v>61</v>
      </c>
      <c r="D131" s="13" t="s">
        <v>261</v>
      </c>
      <c r="E131" s="13" t="s">
        <v>262</v>
      </c>
      <c r="F131" s="14">
        <v>2097</v>
      </c>
      <c r="G131" s="14">
        <v>2307</v>
      </c>
      <c r="H131" s="14">
        <v>2451</v>
      </c>
      <c r="I131" s="14">
        <v>3287</v>
      </c>
      <c r="J131" s="14">
        <v>3375</v>
      </c>
      <c r="K131" s="14">
        <v>3381</v>
      </c>
      <c r="L131" s="14">
        <v>3137</v>
      </c>
      <c r="M131" s="14">
        <v>2405</v>
      </c>
      <c r="N131" s="14">
        <v>2780</v>
      </c>
      <c r="O131" s="14">
        <v>3663</v>
      </c>
      <c r="P131" s="14">
        <v>2982</v>
      </c>
      <c r="Q131" s="14">
        <v>3089</v>
      </c>
    </row>
    <row r="132" spans="1:17">
      <c r="A132" s="13" t="s">
        <v>25</v>
      </c>
      <c r="B132" s="13" t="s">
        <v>41</v>
      </c>
      <c r="C132" s="13" t="s">
        <v>67</v>
      </c>
      <c r="D132" s="13" t="s">
        <v>263</v>
      </c>
      <c r="E132" s="13" t="s">
        <v>264</v>
      </c>
      <c r="F132" s="14">
        <v>292</v>
      </c>
      <c r="G132" s="14">
        <v>558</v>
      </c>
      <c r="H132" s="14">
        <v>560</v>
      </c>
      <c r="I132" s="14">
        <v>247</v>
      </c>
      <c r="J132" s="14">
        <v>417</v>
      </c>
      <c r="K132" s="14">
        <v>687</v>
      </c>
      <c r="L132" s="14">
        <v>529</v>
      </c>
      <c r="M132" s="14">
        <v>309</v>
      </c>
      <c r="N132" s="14">
        <v>363</v>
      </c>
      <c r="O132" s="14">
        <v>769</v>
      </c>
      <c r="P132" s="14">
        <v>1070</v>
      </c>
      <c r="Q132" s="14">
        <v>900</v>
      </c>
    </row>
    <row r="133" spans="1:17">
      <c r="A133" s="13" t="s">
        <v>25</v>
      </c>
      <c r="B133" s="13" t="s">
        <v>41</v>
      </c>
      <c r="C133" s="13" t="s">
        <v>65</v>
      </c>
      <c r="D133" s="13" t="s">
        <v>265</v>
      </c>
      <c r="E133" s="13" t="s">
        <v>266</v>
      </c>
      <c r="F133" s="14">
        <v>864</v>
      </c>
      <c r="G133" s="14">
        <v>805</v>
      </c>
      <c r="H133" s="14">
        <v>1039</v>
      </c>
      <c r="I133" s="14">
        <v>1202</v>
      </c>
      <c r="J133" s="14">
        <v>901</v>
      </c>
      <c r="K133" s="14">
        <v>1444</v>
      </c>
      <c r="L133" s="14">
        <v>1878</v>
      </c>
      <c r="M133" s="14">
        <v>1035</v>
      </c>
      <c r="N133" s="14">
        <v>1217</v>
      </c>
      <c r="O133" s="14">
        <v>959</v>
      </c>
      <c r="P133" s="14">
        <v>1005</v>
      </c>
      <c r="Q133" s="14">
        <v>1045</v>
      </c>
    </row>
    <row r="134" spans="1:17">
      <c r="A134" s="13" t="s">
        <v>23</v>
      </c>
      <c r="B134" s="13" t="s">
        <v>39</v>
      </c>
      <c r="C134" s="13" t="s">
        <v>69</v>
      </c>
      <c r="D134" s="13" t="s">
        <v>267</v>
      </c>
      <c r="E134" s="13" t="s">
        <v>268</v>
      </c>
      <c r="F134" s="14">
        <v>892</v>
      </c>
      <c r="G134" s="14">
        <v>754</v>
      </c>
      <c r="H134" s="14">
        <v>1083</v>
      </c>
      <c r="I134" s="14">
        <v>1163</v>
      </c>
      <c r="J134" s="14">
        <v>1061</v>
      </c>
      <c r="K134" s="14">
        <v>653</v>
      </c>
      <c r="L134" s="14">
        <v>731</v>
      </c>
      <c r="M134" s="14">
        <v>771</v>
      </c>
      <c r="N134" s="14">
        <v>1111</v>
      </c>
      <c r="O134" s="14">
        <v>970</v>
      </c>
      <c r="P134" s="14">
        <v>894</v>
      </c>
      <c r="Q134" s="14">
        <v>767</v>
      </c>
    </row>
    <row r="135" spans="1:17">
      <c r="A135" s="13" t="s">
        <v>19</v>
      </c>
      <c r="B135" s="13" t="s">
        <v>27</v>
      </c>
      <c r="C135" s="13" t="s">
        <v>49</v>
      </c>
      <c r="D135" s="13" t="s">
        <v>269</v>
      </c>
      <c r="E135" s="13" t="s">
        <v>270</v>
      </c>
      <c r="F135" s="14">
        <v>1239</v>
      </c>
      <c r="G135" s="14">
        <v>1378</v>
      </c>
      <c r="H135" s="14">
        <v>1270</v>
      </c>
      <c r="I135" s="14">
        <v>1384</v>
      </c>
      <c r="J135" s="14">
        <v>1609</v>
      </c>
      <c r="K135" s="14">
        <v>1808</v>
      </c>
      <c r="L135" s="14">
        <v>1458</v>
      </c>
      <c r="M135" s="14">
        <v>1805</v>
      </c>
      <c r="N135" s="14">
        <v>913</v>
      </c>
      <c r="O135" s="14">
        <v>831</v>
      </c>
      <c r="P135" s="14">
        <v>1092</v>
      </c>
      <c r="Q135" s="14">
        <v>1717</v>
      </c>
    </row>
    <row r="136" spans="1:17">
      <c r="A136" s="13" t="s">
        <v>23</v>
      </c>
      <c r="B136" s="13" t="s">
        <v>39</v>
      </c>
      <c r="C136" s="13" t="s">
        <v>69</v>
      </c>
      <c r="D136" s="13" t="s">
        <v>271</v>
      </c>
      <c r="E136" s="13" t="s">
        <v>272</v>
      </c>
      <c r="F136" s="14">
        <v>827</v>
      </c>
      <c r="G136" s="14">
        <v>776</v>
      </c>
      <c r="H136" s="14">
        <v>1112</v>
      </c>
      <c r="I136" s="14">
        <v>1025</v>
      </c>
      <c r="J136" s="14">
        <v>761</v>
      </c>
      <c r="K136" s="14">
        <v>1166</v>
      </c>
      <c r="L136" s="14">
        <v>1513</v>
      </c>
      <c r="M136" s="14">
        <v>1172</v>
      </c>
      <c r="N136" s="14">
        <v>1741</v>
      </c>
      <c r="O136" s="14">
        <v>1903</v>
      </c>
      <c r="P136" s="14">
        <v>1402</v>
      </c>
      <c r="Q136" s="14">
        <v>1598</v>
      </c>
    </row>
    <row r="137" spans="1:17">
      <c r="A137" s="13" t="s">
        <v>19</v>
      </c>
      <c r="B137" s="13" t="s">
        <v>29</v>
      </c>
      <c r="C137" s="13" t="s">
        <v>47</v>
      </c>
      <c r="D137" s="13" t="s">
        <v>273</v>
      </c>
      <c r="E137" s="13" t="s">
        <v>274</v>
      </c>
      <c r="F137" s="14">
        <v>605</v>
      </c>
      <c r="G137" s="14">
        <v>727</v>
      </c>
      <c r="H137" s="14">
        <v>400</v>
      </c>
      <c r="I137" s="14">
        <v>575</v>
      </c>
      <c r="J137" s="14">
        <v>971</v>
      </c>
      <c r="K137" s="14">
        <v>1193</v>
      </c>
      <c r="L137" s="14">
        <v>804</v>
      </c>
      <c r="M137" s="14">
        <v>1028</v>
      </c>
      <c r="N137" s="14">
        <v>861</v>
      </c>
      <c r="O137" s="14">
        <v>873</v>
      </c>
      <c r="P137" s="14">
        <v>1029</v>
      </c>
      <c r="Q137" s="14">
        <v>1406</v>
      </c>
    </row>
    <row r="138" spans="1:17">
      <c r="A138" s="13" t="s">
        <v>19</v>
      </c>
      <c r="B138" s="13" t="s">
        <v>31</v>
      </c>
      <c r="C138" s="13" t="s">
        <v>45</v>
      </c>
      <c r="D138" s="13" t="s">
        <v>275</v>
      </c>
      <c r="E138" s="13" t="s">
        <v>276</v>
      </c>
      <c r="F138" s="14">
        <v>821</v>
      </c>
      <c r="G138" s="14">
        <v>673</v>
      </c>
      <c r="H138" s="14">
        <v>788</v>
      </c>
      <c r="I138" s="14">
        <v>1096</v>
      </c>
      <c r="J138" s="14">
        <v>1372</v>
      </c>
      <c r="K138" s="14">
        <v>1670</v>
      </c>
      <c r="L138" s="14">
        <v>1888</v>
      </c>
      <c r="M138" s="14">
        <v>1844</v>
      </c>
      <c r="N138" s="14">
        <v>1598</v>
      </c>
      <c r="O138" s="14">
        <v>1470</v>
      </c>
      <c r="P138" s="14">
        <v>1171</v>
      </c>
      <c r="Q138" s="14">
        <v>1453</v>
      </c>
    </row>
    <row r="139" spans="1:17">
      <c r="A139" s="13" t="s">
        <v>21</v>
      </c>
      <c r="B139" s="13" t="s">
        <v>33</v>
      </c>
      <c r="C139" s="13" t="s">
        <v>57</v>
      </c>
      <c r="D139" s="13" t="s">
        <v>277</v>
      </c>
      <c r="E139" s="13" t="s">
        <v>278</v>
      </c>
      <c r="F139" s="14">
        <v>293</v>
      </c>
      <c r="G139" s="14">
        <v>470</v>
      </c>
      <c r="H139" s="14">
        <v>298</v>
      </c>
      <c r="I139" s="14">
        <v>300</v>
      </c>
      <c r="J139" s="14">
        <v>321</v>
      </c>
      <c r="K139" s="14">
        <v>354</v>
      </c>
      <c r="L139" s="14">
        <v>402</v>
      </c>
      <c r="M139" s="14">
        <v>548</v>
      </c>
      <c r="N139" s="14">
        <v>211</v>
      </c>
      <c r="O139" s="14">
        <v>143</v>
      </c>
      <c r="P139" s="14">
        <v>278</v>
      </c>
      <c r="Q139" s="14">
        <v>341</v>
      </c>
    </row>
    <row r="140" spans="1:17">
      <c r="A140" s="13" t="s">
        <v>19</v>
      </c>
      <c r="B140" s="13" t="s">
        <v>29</v>
      </c>
      <c r="C140" s="13" t="s">
        <v>47</v>
      </c>
      <c r="D140" s="13" t="s">
        <v>279</v>
      </c>
      <c r="E140" s="13" t="s">
        <v>280</v>
      </c>
      <c r="F140" s="14">
        <v>1564</v>
      </c>
      <c r="G140" s="14">
        <v>1315</v>
      </c>
      <c r="H140" s="14">
        <v>1193</v>
      </c>
      <c r="I140" s="14">
        <v>1418</v>
      </c>
      <c r="J140" s="14">
        <v>1088</v>
      </c>
      <c r="K140" s="14">
        <v>1054</v>
      </c>
      <c r="L140" s="14">
        <v>1571</v>
      </c>
      <c r="M140" s="14">
        <v>1367</v>
      </c>
      <c r="N140" s="14">
        <v>1309</v>
      </c>
      <c r="O140" s="14">
        <v>869</v>
      </c>
      <c r="P140" s="14">
        <v>900</v>
      </c>
      <c r="Q140" s="14">
        <v>651</v>
      </c>
    </row>
    <row r="141" spans="1:17">
      <c r="A141" s="13" t="s">
        <v>21</v>
      </c>
      <c r="B141" s="13" t="s">
        <v>35</v>
      </c>
      <c r="C141" s="13" t="s">
        <v>55</v>
      </c>
      <c r="D141" s="13" t="s">
        <v>281</v>
      </c>
      <c r="E141" s="13" t="s">
        <v>282</v>
      </c>
      <c r="F141" s="14">
        <v>2247</v>
      </c>
      <c r="G141" s="14">
        <v>2382</v>
      </c>
      <c r="H141" s="14">
        <v>2034</v>
      </c>
      <c r="I141" s="14">
        <v>2505</v>
      </c>
      <c r="J141" s="14">
        <v>3351</v>
      </c>
      <c r="K141" s="14">
        <v>3371</v>
      </c>
      <c r="L141" s="14">
        <v>2954</v>
      </c>
      <c r="M141" s="14">
        <v>1761</v>
      </c>
      <c r="N141" s="14">
        <v>1525</v>
      </c>
      <c r="O141" s="14">
        <v>1454</v>
      </c>
      <c r="P141" s="14">
        <v>1296</v>
      </c>
      <c r="Q141" s="14">
        <v>1165</v>
      </c>
    </row>
    <row r="142" spans="1:17">
      <c r="A142" s="13" t="s">
        <v>19</v>
      </c>
      <c r="B142" s="13" t="s">
        <v>29</v>
      </c>
      <c r="C142" s="13" t="s">
        <v>51</v>
      </c>
      <c r="D142" s="13" t="s">
        <v>283</v>
      </c>
      <c r="E142" s="13" t="s">
        <v>284</v>
      </c>
      <c r="F142" s="14">
        <v>1427</v>
      </c>
      <c r="G142" s="14">
        <v>1086</v>
      </c>
      <c r="H142" s="14">
        <v>1483</v>
      </c>
      <c r="I142" s="14">
        <v>1558</v>
      </c>
      <c r="J142" s="14">
        <v>1363</v>
      </c>
      <c r="K142" s="14">
        <v>1131</v>
      </c>
      <c r="L142" s="14">
        <v>1136</v>
      </c>
      <c r="M142" s="14">
        <v>1057</v>
      </c>
      <c r="N142" s="14">
        <v>1163</v>
      </c>
      <c r="O142" s="14">
        <v>1344</v>
      </c>
      <c r="P142" s="14">
        <v>2022</v>
      </c>
      <c r="Q142" s="14">
        <v>2261</v>
      </c>
    </row>
    <row r="143" spans="1:17">
      <c r="A143" s="13" t="s">
        <v>19</v>
      </c>
      <c r="B143" s="13" t="s">
        <v>31</v>
      </c>
      <c r="C143" s="13" t="s">
        <v>45</v>
      </c>
      <c r="D143" s="13" t="s">
        <v>285</v>
      </c>
      <c r="E143" s="13" t="s">
        <v>286</v>
      </c>
      <c r="F143" s="14">
        <v>1323</v>
      </c>
      <c r="G143" s="14">
        <v>5466</v>
      </c>
      <c r="H143" s="14">
        <v>8166</v>
      </c>
      <c r="I143" s="14">
        <v>9944</v>
      </c>
      <c r="J143" s="14">
        <v>6403</v>
      </c>
      <c r="K143" s="14">
        <v>5332</v>
      </c>
      <c r="L143" s="14">
        <v>4466</v>
      </c>
      <c r="M143" s="14">
        <v>7937</v>
      </c>
      <c r="N143" s="14">
        <v>6199</v>
      </c>
      <c r="O143" s="14">
        <v>5787</v>
      </c>
      <c r="P143" s="14">
        <v>3908</v>
      </c>
      <c r="Q143" s="14">
        <v>7517</v>
      </c>
    </row>
    <row r="144" spans="1:17">
      <c r="A144" s="13" t="s">
        <v>21</v>
      </c>
      <c r="B144" s="13" t="s">
        <v>35</v>
      </c>
      <c r="C144" s="13" t="s">
        <v>53</v>
      </c>
      <c r="D144" s="13" t="s">
        <v>287</v>
      </c>
      <c r="E144" s="13" t="s">
        <v>288</v>
      </c>
      <c r="F144" s="14">
        <v>2286</v>
      </c>
      <c r="G144" s="14">
        <v>1733</v>
      </c>
      <c r="H144" s="14">
        <v>1077</v>
      </c>
      <c r="I144" s="14">
        <v>1658</v>
      </c>
      <c r="J144" s="14">
        <v>1842</v>
      </c>
      <c r="K144" s="14">
        <v>2333</v>
      </c>
      <c r="L144" s="14">
        <v>2808</v>
      </c>
      <c r="M144" s="14">
        <v>2596</v>
      </c>
      <c r="N144" s="14">
        <v>2792</v>
      </c>
      <c r="O144" s="14">
        <v>2949</v>
      </c>
      <c r="P144" s="14">
        <v>3873</v>
      </c>
      <c r="Q144" s="14">
        <v>2897</v>
      </c>
    </row>
    <row r="145" spans="1:17">
      <c r="A145" s="13" t="s">
        <v>25</v>
      </c>
      <c r="B145" s="13" t="s">
        <v>41</v>
      </c>
      <c r="C145" s="13" t="s">
        <v>65</v>
      </c>
      <c r="D145" s="13" t="s">
        <v>289</v>
      </c>
      <c r="E145" s="13" t="s">
        <v>290</v>
      </c>
      <c r="F145" s="14">
        <v>529</v>
      </c>
      <c r="G145" s="14">
        <v>486</v>
      </c>
      <c r="H145" s="14">
        <v>581</v>
      </c>
      <c r="I145" s="14">
        <v>475</v>
      </c>
      <c r="J145" s="14">
        <v>573</v>
      </c>
      <c r="K145" s="14">
        <v>534</v>
      </c>
      <c r="L145" s="14">
        <v>395</v>
      </c>
      <c r="M145" s="14">
        <v>336</v>
      </c>
      <c r="N145" s="14">
        <v>771</v>
      </c>
      <c r="O145" s="14">
        <v>492</v>
      </c>
      <c r="P145" s="14">
        <v>645</v>
      </c>
      <c r="Q145" s="14">
        <v>654</v>
      </c>
    </row>
    <row r="146" spans="1:17">
      <c r="A146" s="13" t="s">
        <v>21</v>
      </c>
      <c r="B146" s="13" t="s">
        <v>35</v>
      </c>
      <c r="C146" s="13" t="s">
        <v>55</v>
      </c>
      <c r="D146" s="13" t="s">
        <v>291</v>
      </c>
      <c r="E146" s="13" t="s">
        <v>292</v>
      </c>
      <c r="F146" s="14">
        <v>1497</v>
      </c>
      <c r="G146" s="14">
        <v>1142</v>
      </c>
      <c r="H146" s="14">
        <v>1272</v>
      </c>
      <c r="I146" s="14">
        <v>850</v>
      </c>
      <c r="J146" s="14">
        <v>894</v>
      </c>
      <c r="K146" s="14">
        <v>1138</v>
      </c>
      <c r="L146" s="14">
        <v>1265</v>
      </c>
      <c r="M146" s="14">
        <v>1441</v>
      </c>
      <c r="N146" s="14">
        <v>1703</v>
      </c>
      <c r="O146" s="14">
        <v>2261</v>
      </c>
      <c r="P146" s="14">
        <v>2880</v>
      </c>
      <c r="Q146" s="14">
        <v>2438</v>
      </c>
    </row>
    <row r="147" spans="1:17">
      <c r="A147" s="13" t="s">
        <v>25</v>
      </c>
      <c r="B147" s="13" t="s">
        <v>43</v>
      </c>
      <c r="C147" s="13" t="s">
        <v>61</v>
      </c>
      <c r="D147" s="13" t="s">
        <v>293</v>
      </c>
      <c r="E147" s="13" t="s">
        <v>294</v>
      </c>
      <c r="F147" s="14">
        <v>3948</v>
      </c>
      <c r="G147" s="14">
        <v>3735</v>
      </c>
      <c r="H147" s="14">
        <v>4012</v>
      </c>
      <c r="I147" s="14">
        <v>4724</v>
      </c>
      <c r="J147" s="14">
        <v>4295</v>
      </c>
      <c r="K147" s="14">
        <v>5401</v>
      </c>
      <c r="L147" s="14">
        <v>7484</v>
      </c>
      <c r="M147" s="14">
        <v>7257</v>
      </c>
      <c r="N147" s="14">
        <v>4300</v>
      </c>
      <c r="O147" s="14">
        <v>6168</v>
      </c>
      <c r="P147" s="14">
        <v>6847</v>
      </c>
      <c r="Q147" s="14">
        <v>8212</v>
      </c>
    </row>
    <row r="148" spans="1:17">
      <c r="A148" s="13" t="s">
        <v>25</v>
      </c>
      <c r="B148" s="13" t="s">
        <v>43</v>
      </c>
      <c r="C148" s="13" t="s">
        <v>61</v>
      </c>
      <c r="D148" s="13" t="s">
        <v>295</v>
      </c>
      <c r="E148" s="13" t="s">
        <v>296</v>
      </c>
      <c r="F148" s="14">
        <v>1469</v>
      </c>
      <c r="G148" s="14">
        <v>1465</v>
      </c>
      <c r="H148" s="14">
        <v>1937</v>
      </c>
      <c r="I148" s="14">
        <v>1430</v>
      </c>
      <c r="J148" s="14">
        <v>1265</v>
      </c>
      <c r="K148" s="14">
        <v>2478</v>
      </c>
      <c r="L148" s="14">
        <v>2428</v>
      </c>
      <c r="M148" s="14">
        <v>2078</v>
      </c>
      <c r="N148" s="14">
        <v>2196</v>
      </c>
      <c r="O148" s="14">
        <v>2091</v>
      </c>
      <c r="P148" s="14">
        <v>2621</v>
      </c>
      <c r="Q148" s="14">
        <v>2481</v>
      </c>
    </row>
    <row r="149" spans="1:17">
      <c r="A149" s="13" t="s">
        <v>19</v>
      </c>
      <c r="B149" s="13" t="s">
        <v>27</v>
      </c>
      <c r="C149" s="13" t="s">
        <v>49</v>
      </c>
      <c r="D149" s="13" t="s">
        <v>297</v>
      </c>
      <c r="E149" s="13" t="s">
        <v>298</v>
      </c>
      <c r="F149" s="14">
        <v>179</v>
      </c>
      <c r="G149" s="14">
        <v>479</v>
      </c>
      <c r="H149" s="14">
        <v>344</v>
      </c>
      <c r="I149" s="14">
        <v>309</v>
      </c>
      <c r="J149" s="14">
        <v>539</v>
      </c>
      <c r="K149" s="14">
        <v>503</v>
      </c>
      <c r="L149" s="14">
        <v>693</v>
      </c>
      <c r="M149" s="14">
        <v>831</v>
      </c>
      <c r="N149" s="14">
        <v>827</v>
      </c>
      <c r="O149" s="14">
        <v>1027</v>
      </c>
      <c r="P149" s="14">
        <v>995</v>
      </c>
      <c r="Q149" s="14">
        <v>1058</v>
      </c>
    </row>
    <row r="150" spans="1:17">
      <c r="A150" s="13" t="s">
        <v>25</v>
      </c>
      <c r="B150" s="13" t="s">
        <v>41</v>
      </c>
      <c r="C150" s="13" t="s">
        <v>67</v>
      </c>
      <c r="D150" s="13" t="s">
        <v>299</v>
      </c>
      <c r="E150" s="13" t="s">
        <v>300</v>
      </c>
      <c r="F150" s="14">
        <v>2608</v>
      </c>
      <c r="G150" s="14">
        <v>2221</v>
      </c>
      <c r="H150" s="14">
        <v>2506</v>
      </c>
      <c r="I150" s="14">
        <v>2332</v>
      </c>
      <c r="J150" s="14">
        <v>2740</v>
      </c>
      <c r="K150" s="14">
        <v>3239</v>
      </c>
      <c r="L150" s="14">
        <v>2918</v>
      </c>
      <c r="M150" s="14">
        <v>2991</v>
      </c>
      <c r="N150" s="14">
        <v>2727</v>
      </c>
      <c r="O150" s="14">
        <v>2425</v>
      </c>
      <c r="P150" s="14">
        <v>2165</v>
      </c>
      <c r="Q150" s="14">
        <v>2862</v>
      </c>
    </row>
    <row r="151" spans="1:17">
      <c r="A151" s="13" t="s">
        <v>21</v>
      </c>
      <c r="B151" s="13" t="s">
        <v>37</v>
      </c>
      <c r="C151" s="13" t="s">
        <v>59</v>
      </c>
      <c r="D151" s="13" t="s">
        <v>301</v>
      </c>
      <c r="E151" s="13" t="s">
        <v>302</v>
      </c>
      <c r="F151" s="14">
        <v>717</v>
      </c>
      <c r="G151" s="14">
        <v>258</v>
      </c>
      <c r="H151" s="14">
        <v>420</v>
      </c>
      <c r="I151" s="14">
        <v>742</v>
      </c>
      <c r="J151" s="14">
        <v>846</v>
      </c>
      <c r="K151" s="14">
        <v>743</v>
      </c>
      <c r="L151" s="14">
        <v>1218</v>
      </c>
      <c r="M151" s="14">
        <v>1196</v>
      </c>
      <c r="N151" s="14">
        <v>687</v>
      </c>
      <c r="O151" s="14">
        <v>607</v>
      </c>
      <c r="P151" s="14">
        <v>868</v>
      </c>
      <c r="Q151" s="14">
        <v>1213</v>
      </c>
    </row>
    <row r="152" spans="1:17">
      <c r="A152" s="13" t="s">
        <v>23</v>
      </c>
      <c r="B152" s="13" t="s">
        <v>39</v>
      </c>
      <c r="C152" s="13" t="s">
        <v>69</v>
      </c>
      <c r="D152" s="13" t="s">
        <v>303</v>
      </c>
      <c r="E152" s="13" t="s">
        <v>304</v>
      </c>
      <c r="F152" s="14">
        <v>729</v>
      </c>
      <c r="G152" s="14">
        <v>459</v>
      </c>
      <c r="H152" s="14">
        <v>776</v>
      </c>
      <c r="I152" s="14">
        <v>1122</v>
      </c>
      <c r="J152" s="14">
        <v>992</v>
      </c>
      <c r="K152" s="14">
        <v>792</v>
      </c>
      <c r="L152" s="14">
        <v>758</v>
      </c>
      <c r="M152" s="14">
        <v>733</v>
      </c>
      <c r="N152" s="14">
        <v>1228</v>
      </c>
      <c r="O152" s="14">
        <v>999</v>
      </c>
      <c r="P152" s="14">
        <v>687</v>
      </c>
      <c r="Q152" s="14">
        <v>1202</v>
      </c>
    </row>
    <row r="153" spans="1:17">
      <c r="A153" s="13" t="s">
        <v>19</v>
      </c>
      <c r="B153" s="13" t="s">
        <v>29</v>
      </c>
      <c r="C153" s="13" t="s">
        <v>51</v>
      </c>
      <c r="D153" s="13" t="s">
        <v>305</v>
      </c>
      <c r="E153" s="13" t="s">
        <v>306</v>
      </c>
      <c r="F153" s="14">
        <v>863</v>
      </c>
      <c r="G153" s="14">
        <v>646</v>
      </c>
      <c r="H153" s="14">
        <v>653</v>
      </c>
      <c r="I153" s="14">
        <v>840</v>
      </c>
      <c r="J153" s="14">
        <v>374</v>
      </c>
      <c r="K153" s="14">
        <v>532</v>
      </c>
      <c r="L153" s="14">
        <v>283</v>
      </c>
      <c r="M153" s="14">
        <v>601</v>
      </c>
      <c r="N153" s="14">
        <v>515</v>
      </c>
      <c r="O153" s="14">
        <v>620</v>
      </c>
      <c r="P153" s="14">
        <v>529</v>
      </c>
      <c r="Q153" s="14">
        <v>617</v>
      </c>
    </row>
    <row r="154" spans="1:17">
      <c r="A154" s="13" t="s">
        <v>21</v>
      </c>
      <c r="B154" s="13" t="s">
        <v>35</v>
      </c>
      <c r="C154" s="13" t="s">
        <v>53</v>
      </c>
      <c r="D154" s="13" t="s">
        <v>307</v>
      </c>
      <c r="E154" s="13" t="s">
        <v>308</v>
      </c>
      <c r="F154" s="14">
        <v>5212</v>
      </c>
      <c r="G154" s="14">
        <v>5255</v>
      </c>
      <c r="H154" s="14">
        <v>5348</v>
      </c>
      <c r="I154" s="14">
        <v>5583</v>
      </c>
      <c r="J154" s="14">
        <v>5588</v>
      </c>
      <c r="K154" s="14">
        <v>7452</v>
      </c>
      <c r="L154" s="14">
        <v>7960</v>
      </c>
      <c r="M154" s="14">
        <v>7485</v>
      </c>
      <c r="N154" s="14">
        <v>6846</v>
      </c>
      <c r="O154" s="14">
        <v>8482</v>
      </c>
      <c r="P154" s="14">
        <v>10525</v>
      </c>
      <c r="Q154" s="14">
        <v>9506</v>
      </c>
    </row>
    <row r="155" spans="1:17">
      <c r="A155" s="13" t="s">
        <v>19</v>
      </c>
      <c r="B155" s="13" t="s">
        <v>29</v>
      </c>
      <c r="C155" s="13" t="s">
        <v>47</v>
      </c>
      <c r="D155" s="13" t="s">
        <v>309</v>
      </c>
      <c r="E155" s="13" t="s">
        <v>310</v>
      </c>
      <c r="F155" s="14">
        <v>1092</v>
      </c>
      <c r="G155" s="14">
        <v>1034</v>
      </c>
      <c r="H155" s="14">
        <v>989</v>
      </c>
      <c r="I155" s="14">
        <v>1138</v>
      </c>
      <c r="J155" s="14">
        <v>994</v>
      </c>
      <c r="K155" s="14">
        <v>1365</v>
      </c>
      <c r="L155" s="14">
        <v>1592</v>
      </c>
      <c r="M155" s="14">
        <v>1692</v>
      </c>
      <c r="N155" s="14">
        <v>1553</v>
      </c>
      <c r="O155" s="14">
        <v>1395</v>
      </c>
      <c r="P155" s="14">
        <v>2249</v>
      </c>
      <c r="Q155" s="14">
        <v>3284</v>
      </c>
    </row>
    <row r="156" spans="1:17">
      <c r="A156" s="13" t="s">
        <v>19</v>
      </c>
      <c r="B156" s="13" t="s">
        <v>27</v>
      </c>
      <c r="C156" s="13" t="s">
        <v>49</v>
      </c>
      <c r="D156" s="13" t="s">
        <v>311</v>
      </c>
      <c r="E156" s="13" t="s">
        <v>312</v>
      </c>
      <c r="F156" s="14">
        <v>356</v>
      </c>
      <c r="G156" s="14">
        <v>445</v>
      </c>
      <c r="H156" s="14">
        <v>433</v>
      </c>
      <c r="I156" s="14">
        <v>591</v>
      </c>
      <c r="J156" s="14">
        <v>560</v>
      </c>
      <c r="K156" s="14">
        <v>567</v>
      </c>
      <c r="L156" s="14">
        <v>720</v>
      </c>
      <c r="M156" s="14">
        <v>894</v>
      </c>
      <c r="N156" s="14">
        <v>312</v>
      </c>
      <c r="O156" s="14">
        <v>385</v>
      </c>
      <c r="P156" s="14">
        <v>452</v>
      </c>
      <c r="Q156" s="14">
        <v>449</v>
      </c>
    </row>
    <row r="157" spans="1:17">
      <c r="A157" s="13" t="s">
        <v>21</v>
      </c>
      <c r="B157" s="13" t="s">
        <v>35</v>
      </c>
      <c r="C157" s="13" t="s">
        <v>53</v>
      </c>
      <c r="D157" s="13" t="s">
        <v>313</v>
      </c>
      <c r="E157" s="13" t="s">
        <v>314</v>
      </c>
      <c r="F157" s="14">
        <v>1793</v>
      </c>
      <c r="G157" s="14">
        <v>2031</v>
      </c>
      <c r="H157" s="14">
        <v>1384</v>
      </c>
      <c r="I157" s="14">
        <v>1384</v>
      </c>
      <c r="J157" s="14">
        <v>1798</v>
      </c>
      <c r="K157" s="14">
        <v>2255</v>
      </c>
      <c r="L157" s="14">
        <v>1885</v>
      </c>
      <c r="M157" s="14">
        <v>1497</v>
      </c>
      <c r="N157" s="14">
        <v>1656</v>
      </c>
      <c r="O157" s="14">
        <v>3433</v>
      </c>
      <c r="P157" s="14">
        <v>2576</v>
      </c>
      <c r="Q157" s="14">
        <v>3084</v>
      </c>
    </row>
    <row r="158" spans="1:17">
      <c r="A158" s="13" t="s">
        <v>21</v>
      </c>
      <c r="B158" s="13" t="s">
        <v>37</v>
      </c>
      <c r="C158" s="13" t="s">
        <v>59</v>
      </c>
      <c r="D158" s="13" t="s">
        <v>315</v>
      </c>
      <c r="E158" s="13" t="s">
        <v>316</v>
      </c>
      <c r="F158" s="14">
        <v>4910</v>
      </c>
      <c r="G158" s="14">
        <v>4949</v>
      </c>
      <c r="H158" s="14">
        <v>5685</v>
      </c>
      <c r="I158" s="14">
        <v>4694</v>
      </c>
      <c r="J158" s="14">
        <v>5130</v>
      </c>
      <c r="K158" s="14">
        <v>6283</v>
      </c>
      <c r="L158" s="14">
        <v>6452</v>
      </c>
      <c r="M158" s="14">
        <v>6310</v>
      </c>
      <c r="N158" s="14">
        <v>5279</v>
      </c>
      <c r="O158" s="14">
        <v>5854</v>
      </c>
      <c r="P158" s="14">
        <v>7821</v>
      </c>
      <c r="Q158" s="14">
        <v>8618</v>
      </c>
    </row>
    <row r="159" spans="1:17">
      <c r="A159" s="13" t="s">
        <v>19</v>
      </c>
      <c r="B159" s="13" t="s">
        <v>27</v>
      </c>
      <c r="C159" s="13" t="s">
        <v>49</v>
      </c>
      <c r="D159" s="13" t="s">
        <v>317</v>
      </c>
      <c r="E159" s="13" t="s">
        <v>318</v>
      </c>
      <c r="F159" s="14">
        <v>2156</v>
      </c>
      <c r="G159" s="14">
        <v>2899</v>
      </c>
      <c r="H159" s="14">
        <v>1795</v>
      </c>
      <c r="I159" s="14">
        <v>759</v>
      </c>
      <c r="J159" s="14">
        <v>948</v>
      </c>
      <c r="K159" s="14">
        <v>691</v>
      </c>
      <c r="L159" s="14">
        <v>712</v>
      </c>
      <c r="M159" s="14">
        <v>763</v>
      </c>
      <c r="N159" s="14">
        <v>793</v>
      </c>
      <c r="O159" s="14">
        <v>706</v>
      </c>
      <c r="P159" s="14">
        <v>538</v>
      </c>
      <c r="Q159" s="14">
        <v>598</v>
      </c>
    </row>
    <row r="160" spans="1:17">
      <c r="A160" s="13" t="s">
        <v>25</v>
      </c>
      <c r="B160" s="13" t="s">
        <v>41</v>
      </c>
      <c r="C160" s="13" t="s">
        <v>63</v>
      </c>
      <c r="D160" s="13" t="s">
        <v>319</v>
      </c>
      <c r="E160" s="13" t="s">
        <v>320</v>
      </c>
      <c r="F160" s="14">
        <v>7137</v>
      </c>
      <c r="G160" s="14">
        <v>6624</v>
      </c>
      <c r="H160" s="14">
        <v>7262</v>
      </c>
      <c r="I160" s="14">
        <v>6678</v>
      </c>
      <c r="J160" s="14">
        <v>6193</v>
      </c>
      <c r="K160" s="14">
        <v>5774</v>
      </c>
      <c r="L160" s="14">
        <v>6114</v>
      </c>
      <c r="M160" s="14">
        <v>4956</v>
      </c>
      <c r="N160" s="14">
        <v>5937</v>
      </c>
      <c r="O160" s="14">
        <v>5876</v>
      </c>
      <c r="P160" s="14">
        <v>6839</v>
      </c>
      <c r="Q160" s="14">
        <v>6206</v>
      </c>
    </row>
    <row r="161" spans="1:17">
      <c r="A161" s="13" t="s">
        <v>23</v>
      </c>
      <c r="B161" s="13" t="s">
        <v>39</v>
      </c>
      <c r="C161" s="13" t="s">
        <v>69</v>
      </c>
      <c r="D161" s="13" t="s">
        <v>321</v>
      </c>
      <c r="E161" s="13" t="s">
        <v>322</v>
      </c>
      <c r="F161" s="14">
        <v>774</v>
      </c>
      <c r="G161" s="14">
        <v>898</v>
      </c>
      <c r="H161" s="14">
        <v>971</v>
      </c>
      <c r="I161" s="14">
        <v>1076</v>
      </c>
      <c r="J161" s="14">
        <v>1060</v>
      </c>
      <c r="K161" s="14">
        <v>1159</v>
      </c>
      <c r="L161" s="14">
        <v>1630</v>
      </c>
      <c r="M161" s="14">
        <v>1254</v>
      </c>
      <c r="N161" s="14">
        <v>1099</v>
      </c>
      <c r="O161" s="14">
        <v>1110</v>
      </c>
      <c r="P161" s="14">
        <v>1020</v>
      </c>
      <c r="Q161" s="14">
        <v>946</v>
      </c>
    </row>
    <row r="162" spans="1:17">
      <c r="A162" s="13" t="s">
        <v>25</v>
      </c>
      <c r="B162" s="13" t="s">
        <v>43</v>
      </c>
      <c r="C162" s="13" t="s">
        <v>65</v>
      </c>
      <c r="D162" s="13" t="s">
        <v>323</v>
      </c>
      <c r="E162" s="13" t="s">
        <v>324</v>
      </c>
      <c r="F162" s="14">
        <v>1403</v>
      </c>
      <c r="G162" s="14">
        <v>1441</v>
      </c>
      <c r="H162" s="14">
        <v>1513</v>
      </c>
      <c r="I162" s="14">
        <v>1472</v>
      </c>
      <c r="J162" s="14">
        <v>1316</v>
      </c>
      <c r="K162" s="14">
        <v>1812</v>
      </c>
      <c r="L162" s="14">
        <v>2403</v>
      </c>
      <c r="M162" s="14">
        <v>2055</v>
      </c>
      <c r="N162" s="14">
        <v>1824</v>
      </c>
      <c r="O162" s="14">
        <v>2245</v>
      </c>
      <c r="P162" s="14">
        <v>2139</v>
      </c>
      <c r="Q162" s="14">
        <v>1337</v>
      </c>
    </row>
    <row r="163" spans="1:17">
      <c r="A163" s="13" t="s">
        <v>19</v>
      </c>
      <c r="B163" s="13" t="s">
        <v>29</v>
      </c>
      <c r="C163" s="13" t="s">
        <v>47</v>
      </c>
      <c r="D163" s="13" t="s">
        <v>325</v>
      </c>
      <c r="E163" s="13" t="s">
        <v>326</v>
      </c>
      <c r="F163" s="14">
        <v>735</v>
      </c>
      <c r="G163" s="14">
        <v>827</v>
      </c>
      <c r="H163" s="14">
        <v>522</v>
      </c>
      <c r="I163" s="14">
        <v>381</v>
      </c>
      <c r="J163" s="14">
        <v>472</v>
      </c>
      <c r="K163" s="14">
        <v>577</v>
      </c>
      <c r="L163" s="14">
        <v>867</v>
      </c>
      <c r="M163" s="14">
        <v>2861</v>
      </c>
      <c r="N163" s="14">
        <v>3185</v>
      </c>
      <c r="O163" s="14">
        <v>3555</v>
      </c>
      <c r="P163" s="14">
        <v>3163</v>
      </c>
      <c r="Q163" s="14">
        <v>3194</v>
      </c>
    </row>
    <row r="164" spans="1:17">
      <c r="A164" s="13" t="s">
        <v>21</v>
      </c>
      <c r="B164" s="13" t="s">
        <v>35</v>
      </c>
      <c r="C164" s="13" t="s">
        <v>53</v>
      </c>
      <c r="D164" s="13" t="s">
        <v>327</v>
      </c>
      <c r="E164" s="13" t="s">
        <v>328</v>
      </c>
      <c r="F164" s="14">
        <v>403</v>
      </c>
      <c r="G164" s="14">
        <v>451</v>
      </c>
      <c r="H164" s="14">
        <v>644</v>
      </c>
      <c r="I164" s="14">
        <v>829</v>
      </c>
      <c r="J164" s="14">
        <v>954</v>
      </c>
      <c r="K164" s="14">
        <v>1714</v>
      </c>
      <c r="L164" s="14">
        <v>1236</v>
      </c>
      <c r="M164" s="14">
        <v>681</v>
      </c>
      <c r="N164" s="14">
        <v>573</v>
      </c>
      <c r="O164" s="14">
        <v>828</v>
      </c>
      <c r="P164" s="14">
        <v>1160</v>
      </c>
      <c r="Q164" s="14">
        <v>962</v>
      </c>
    </row>
    <row r="165" spans="1:17">
      <c r="A165" s="13" t="s">
        <v>21</v>
      </c>
      <c r="B165" s="13" t="s">
        <v>37</v>
      </c>
      <c r="C165" s="13" t="s">
        <v>59</v>
      </c>
      <c r="D165" s="13" t="s">
        <v>329</v>
      </c>
      <c r="E165" s="13" t="s">
        <v>330</v>
      </c>
      <c r="F165" s="14">
        <v>694</v>
      </c>
      <c r="G165" s="14">
        <v>733</v>
      </c>
      <c r="H165" s="14">
        <v>888</v>
      </c>
      <c r="I165" s="14">
        <v>719</v>
      </c>
      <c r="J165" s="14">
        <v>718</v>
      </c>
      <c r="K165" s="14">
        <v>711</v>
      </c>
      <c r="L165" s="14">
        <v>981</v>
      </c>
      <c r="M165" s="14">
        <v>651</v>
      </c>
      <c r="N165" s="14">
        <v>379</v>
      </c>
      <c r="O165" s="14">
        <v>389</v>
      </c>
      <c r="P165" s="14">
        <v>638</v>
      </c>
      <c r="Q165" s="14">
        <v>438</v>
      </c>
    </row>
    <row r="166" spans="1:17">
      <c r="A166" s="13" t="s">
        <v>25</v>
      </c>
      <c r="B166" s="13" t="s">
        <v>43</v>
      </c>
      <c r="C166" s="13" t="s">
        <v>61</v>
      </c>
      <c r="D166" s="13" t="s">
        <v>331</v>
      </c>
      <c r="E166" s="13" t="s">
        <v>332</v>
      </c>
      <c r="F166" s="14">
        <v>255</v>
      </c>
      <c r="G166" s="14">
        <v>385</v>
      </c>
      <c r="H166" s="14">
        <v>258</v>
      </c>
      <c r="I166" s="14">
        <v>376</v>
      </c>
      <c r="J166" s="14">
        <v>558</v>
      </c>
      <c r="K166" s="14">
        <v>653</v>
      </c>
      <c r="L166" s="14">
        <v>584</v>
      </c>
      <c r="M166" s="14">
        <v>645</v>
      </c>
      <c r="N166" s="14">
        <v>565</v>
      </c>
      <c r="O166" s="14">
        <v>497</v>
      </c>
      <c r="P166" s="14">
        <v>767</v>
      </c>
      <c r="Q166" s="14">
        <v>584</v>
      </c>
    </row>
    <row r="167" spans="1:17">
      <c r="A167" s="13" t="s">
        <v>23</v>
      </c>
      <c r="B167" s="13" t="s">
        <v>39</v>
      </c>
      <c r="C167" s="13" t="s">
        <v>69</v>
      </c>
      <c r="D167" s="13" t="s">
        <v>333</v>
      </c>
      <c r="E167" s="13" t="s">
        <v>334</v>
      </c>
      <c r="F167" s="14">
        <v>1778</v>
      </c>
      <c r="G167" s="14">
        <v>1345</v>
      </c>
      <c r="H167" s="14">
        <v>777</v>
      </c>
      <c r="I167" s="14">
        <v>265</v>
      </c>
      <c r="J167" s="14">
        <v>1019</v>
      </c>
      <c r="K167" s="14">
        <v>1119</v>
      </c>
      <c r="L167" s="14">
        <v>1216</v>
      </c>
      <c r="M167" s="14">
        <v>1311</v>
      </c>
      <c r="N167" s="14">
        <v>1701</v>
      </c>
      <c r="O167" s="14">
        <v>1784</v>
      </c>
      <c r="P167" s="14">
        <v>1564</v>
      </c>
      <c r="Q167" s="14">
        <v>1392</v>
      </c>
    </row>
    <row r="168" spans="1:17">
      <c r="A168" s="13" t="s">
        <v>19</v>
      </c>
      <c r="B168" s="13" t="s">
        <v>29</v>
      </c>
      <c r="C168" s="13" t="s">
        <v>47</v>
      </c>
      <c r="D168" s="13" t="s">
        <v>335</v>
      </c>
      <c r="E168" s="13" t="s">
        <v>336</v>
      </c>
      <c r="F168" s="14">
        <v>837</v>
      </c>
      <c r="G168" s="14">
        <v>917</v>
      </c>
      <c r="H168" s="14">
        <v>1230</v>
      </c>
      <c r="I168" s="14">
        <v>2041</v>
      </c>
      <c r="J168" s="14">
        <v>2388</v>
      </c>
      <c r="K168" s="14">
        <v>2808</v>
      </c>
      <c r="L168" s="14">
        <v>3174</v>
      </c>
      <c r="M168" s="14">
        <v>3428</v>
      </c>
      <c r="N168" s="14">
        <v>4055</v>
      </c>
      <c r="O168" s="14">
        <v>2431</v>
      </c>
      <c r="P168" s="14">
        <v>3763</v>
      </c>
      <c r="Q168" s="14">
        <v>5389</v>
      </c>
    </row>
    <row r="169" spans="1:17">
      <c r="A169" s="13" t="s">
        <v>19</v>
      </c>
      <c r="B169" s="13" t="s">
        <v>31</v>
      </c>
      <c r="C169" s="13" t="s">
        <v>45</v>
      </c>
      <c r="D169" s="13" t="s">
        <v>337</v>
      </c>
      <c r="E169" s="13" t="s">
        <v>338</v>
      </c>
      <c r="F169" s="14">
        <v>3054</v>
      </c>
      <c r="G169" s="14">
        <v>3414</v>
      </c>
      <c r="H169" s="14">
        <v>3261</v>
      </c>
      <c r="I169" s="14">
        <v>2685</v>
      </c>
      <c r="J169" s="14">
        <v>3480</v>
      </c>
      <c r="K169" s="14">
        <v>3802</v>
      </c>
      <c r="L169" s="14">
        <v>3233</v>
      </c>
      <c r="M169" s="14">
        <v>2971</v>
      </c>
      <c r="N169" s="14">
        <v>2890</v>
      </c>
      <c r="O169" s="14">
        <v>3235</v>
      </c>
      <c r="P169" s="14">
        <v>3244</v>
      </c>
      <c r="Q169" s="14">
        <v>3297</v>
      </c>
    </row>
    <row r="170" spans="1:17">
      <c r="A170" s="13" t="s">
        <v>21</v>
      </c>
      <c r="B170" s="13" t="s">
        <v>35</v>
      </c>
      <c r="C170" s="13" t="s">
        <v>55</v>
      </c>
      <c r="D170" s="13" t="s">
        <v>339</v>
      </c>
      <c r="E170" s="13" t="s">
        <v>340</v>
      </c>
      <c r="F170" s="14">
        <v>971</v>
      </c>
      <c r="G170" s="14">
        <v>722</v>
      </c>
      <c r="H170" s="14">
        <v>974</v>
      </c>
      <c r="I170" s="14">
        <v>676</v>
      </c>
      <c r="J170" s="14">
        <v>1100</v>
      </c>
      <c r="K170" s="14">
        <v>1085</v>
      </c>
      <c r="L170" s="14">
        <v>891</v>
      </c>
      <c r="M170" s="14">
        <v>1393</v>
      </c>
      <c r="N170" s="14">
        <v>1498</v>
      </c>
      <c r="O170" s="14">
        <v>1599</v>
      </c>
      <c r="P170" s="14">
        <v>1835</v>
      </c>
      <c r="Q170" s="14">
        <v>967</v>
      </c>
    </row>
    <row r="171" spans="1:17">
      <c r="A171" s="13" t="s">
        <v>23</v>
      </c>
      <c r="B171" s="13" t="s">
        <v>39</v>
      </c>
      <c r="C171" s="13" t="s">
        <v>69</v>
      </c>
      <c r="D171" s="13" t="s">
        <v>341</v>
      </c>
      <c r="E171" s="13" t="s">
        <v>342</v>
      </c>
      <c r="F171" s="14">
        <v>656</v>
      </c>
      <c r="G171" s="14">
        <v>1285</v>
      </c>
      <c r="H171" s="14">
        <v>1334</v>
      </c>
      <c r="I171" s="14">
        <v>695</v>
      </c>
      <c r="J171" s="14">
        <v>931</v>
      </c>
      <c r="K171" s="14">
        <v>1234</v>
      </c>
      <c r="L171" s="14">
        <v>1729</v>
      </c>
      <c r="M171" s="14">
        <v>1429</v>
      </c>
      <c r="N171" s="14">
        <v>1729</v>
      </c>
      <c r="O171" s="14">
        <v>1620</v>
      </c>
      <c r="P171" s="14">
        <v>2268</v>
      </c>
      <c r="Q171" s="14">
        <v>1527</v>
      </c>
    </row>
    <row r="172" spans="1:17">
      <c r="A172" s="13" t="s">
        <v>23</v>
      </c>
      <c r="B172" s="13" t="s">
        <v>39</v>
      </c>
      <c r="C172" s="13" t="s">
        <v>69</v>
      </c>
      <c r="D172" s="13" t="s">
        <v>343</v>
      </c>
      <c r="E172" s="13" t="s">
        <v>344</v>
      </c>
      <c r="F172" s="14">
        <v>395</v>
      </c>
      <c r="G172" s="14">
        <v>535</v>
      </c>
      <c r="H172" s="14">
        <v>723</v>
      </c>
      <c r="I172" s="14">
        <v>700</v>
      </c>
      <c r="J172" s="14">
        <v>894</v>
      </c>
      <c r="K172" s="14">
        <v>1031</v>
      </c>
      <c r="L172" s="14">
        <v>883</v>
      </c>
      <c r="M172" s="14">
        <v>1255</v>
      </c>
      <c r="N172" s="14">
        <v>1093</v>
      </c>
      <c r="O172" s="14">
        <v>944</v>
      </c>
      <c r="P172" s="14">
        <v>752</v>
      </c>
      <c r="Q172" s="14">
        <v>966</v>
      </c>
    </row>
    <row r="173" spans="1:17">
      <c r="A173" s="13" t="s">
        <v>19</v>
      </c>
      <c r="B173" s="13" t="s">
        <v>29</v>
      </c>
      <c r="C173" s="13" t="s">
        <v>51</v>
      </c>
      <c r="D173" s="13" t="s">
        <v>345</v>
      </c>
      <c r="E173" s="13" t="s">
        <v>346</v>
      </c>
      <c r="F173" s="14">
        <v>785</v>
      </c>
      <c r="G173" s="14">
        <v>1022</v>
      </c>
      <c r="H173" s="14">
        <v>1169</v>
      </c>
      <c r="I173" s="14">
        <v>1666</v>
      </c>
      <c r="J173" s="14">
        <v>1688</v>
      </c>
      <c r="K173" s="14">
        <v>2025</v>
      </c>
      <c r="L173" s="14">
        <v>1424</v>
      </c>
      <c r="M173" s="14">
        <v>1604</v>
      </c>
      <c r="N173" s="14">
        <v>1366</v>
      </c>
      <c r="O173" s="14">
        <v>1456</v>
      </c>
      <c r="P173" s="14">
        <v>1164</v>
      </c>
      <c r="Q173" s="14">
        <v>1308</v>
      </c>
    </row>
    <row r="174" spans="1:17">
      <c r="A174" s="13" t="s">
        <v>21</v>
      </c>
      <c r="B174" s="13" t="s">
        <v>35</v>
      </c>
      <c r="C174" s="13" t="s">
        <v>55</v>
      </c>
      <c r="D174" s="13" t="s">
        <v>347</v>
      </c>
      <c r="E174" s="13" t="s">
        <v>348</v>
      </c>
      <c r="F174" s="14">
        <v>3778</v>
      </c>
      <c r="G174" s="14">
        <v>4016</v>
      </c>
      <c r="H174" s="14">
        <v>3733</v>
      </c>
      <c r="I174" s="14">
        <v>3606</v>
      </c>
      <c r="J174" s="14">
        <v>4679</v>
      </c>
      <c r="K174" s="14">
        <v>6268</v>
      </c>
      <c r="L174" s="14">
        <v>7490</v>
      </c>
      <c r="M174" s="14">
        <v>7510</v>
      </c>
      <c r="N174" s="14">
        <v>6695</v>
      </c>
      <c r="O174" s="14">
        <v>6774</v>
      </c>
      <c r="P174" s="14">
        <v>6452</v>
      </c>
      <c r="Q174" s="14">
        <v>5321</v>
      </c>
    </row>
    <row r="175" spans="1:17">
      <c r="A175" s="13" t="s">
        <v>25</v>
      </c>
      <c r="B175" s="13" t="s">
        <v>41</v>
      </c>
      <c r="C175" s="13" t="s">
        <v>65</v>
      </c>
      <c r="D175" s="13" t="s">
        <v>349</v>
      </c>
      <c r="E175" s="13" t="s">
        <v>350</v>
      </c>
      <c r="F175" s="14">
        <v>1986</v>
      </c>
      <c r="G175" s="14">
        <v>1356</v>
      </c>
      <c r="H175" s="14">
        <v>2011</v>
      </c>
      <c r="I175" s="14">
        <v>1776</v>
      </c>
      <c r="J175" s="14">
        <v>1099</v>
      </c>
      <c r="K175" s="14">
        <v>1061</v>
      </c>
      <c r="L175" s="14">
        <v>1028</v>
      </c>
      <c r="M175" s="14">
        <v>951</v>
      </c>
      <c r="N175" s="14">
        <v>1163</v>
      </c>
      <c r="O175" s="14">
        <v>926</v>
      </c>
      <c r="P175" s="14">
        <v>1052</v>
      </c>
      <c r="Q175" s="14">
        <v>2256</v>
      </c>
    </row>
    <row r="176" spans="1:17">
      <c r="A176" s="13" t="s">
        <v>25</v>
      </c>
      <c r="B176" s="13" t="s">
        <v>41</v>
      </c>
      <c r="C176" s="13" t="s">
        <v>63</v>
      </c>
      <c r="D176" s="13" t="s">
        <v>351</v>
      </c>
      <c r="E176" s="13" t="s">
        <v>352</v>
      </c>
      <c r="F176" s="14">
        <v>7944</v>
      </c>
      <c r="G176" s="14">
        <v>8135</v>
      </c>
      <c r="H176" s="14">
        <v>7730</v>
      </c>
      <c r="I176" s="14">
        <v>6608</v>
      </c>
      <c r="J176" s="14">
        <v>6597</v>
      </c>
      <c r="K176" s="14">
        <v>6759</v>
      </c>
      <c r="L176" s="14">
        <v>6586</v>
      </c>
      <c r="M176" s="14">
        <v>8614</v>
      </c>
      <c r="N176" s="14">
        <v>9080</v>
      </c>
      <c r="O176" s="14">
        <v>9385</v>
      </c>
      <c r="P176" s="14">
        <v>9407</v>
      </c>
      <c r="Q176" s="14">
        <v>7739</v>
      </c>
    </row>
    <row r="177" spans="1:17">
      <c r="A177" s="13" t="s">
        <v>23</v>
      </c>
      <c r="B177" s="13" t="s">
        <v>39</v>
      </c>
      <c r="C177" s="13" t="s">
        <v>69</v>
      </c>
      <c r="D177" s="13" t="s">
        <v>353</v>
      </c>
      <c r="E177" s="13" t="s">
        <v>354</v>
      </c>
      <c r="F177" s="14">
        <v>1921</v>
      </c>
      <c r="G177" s="14">
        <v>960</v>
      </c>
      <c r="H177" s="14">
        <v>1003</v>
      </c>
      <c r="I177" s="14">
        <v>1645</v>
      </c>
      <c r="J177" s="14">
        <v>1356</v>
      </c>
      <c r="K177" s="14">
        <v>1509</v>
      </c>
      <c r="L177" s="14">
        <v>1012</v>
      </c>
      <c r="M177" s="14">
        <v>672</v>
      </c>
      <c r="N177" s="14">
        <v>763</v>
      </c>
      <c r="O177" s="14">
        <v>1044</v>
      </c>
      <c r="P177" s="14">
        <v>1421</v>
      </c>
      <c r="Q177" s="14">
        <v>1195</v>
      </c>
    </row>
    <row r="178" spans="1:17">
      <c r="A178" s="13" t="s">
        <v>19</v>
      </c>
      <c r="B178" s="13" t="s">
        <v>29</v>
      </c>
      <c r="C178" s="13" t="s">
        <v>47</v>
      </c>
      <c r="D178" s="13" t="s">
        <v>355</v>
      </c>
      <c r="E178" s="13" t="s">
        <v>356</v>
      </c>
      <c r="F178" s="14">
        <v>1366</v>
      </c>
      <c r="G178" s="14">
        <v>1384</v>
      </c>
      <c r="H178" s="14">
        <v>1003</v>
      </c>
      <c r="I178" s="14">
        <v>1176</v>
      </c>
      <c r="J178" s="14">
        <v>1444</v>
      </c>
      <c r="K178" s="14">
        <v>1449</v>
      </c>
      <c r="L178" s="14">
        <v>1395</v>
      </c>
      <c r="M178" s="14">
        <v>1598</v>
      </c>
      <c r="N178" s="14">
        <v>1531</v>
      </c>
      <c r="O178" s="14">
        <v>814</v>
      </c>
      <c r="P178" s="14">
        <v>1070</v>
      </c>
      <c r="Q178" s="14">
        <v>1070</v>
      </c>
    </row>
    <row r="179" spans="1:17">
      <c r="A179" s="13" t="s">
        <v>25</v>
      </c>
      <c r="B179" s="13" t="s">
        <v>43</v>
      </c>
      <c r="C179" s="13" t="s">
        <v>65</v>
      </c>
      <c r="D179" s="13" t="s">
        <v>357</v>
      </c>
      <c r="E179" s="13" t="s">
        <v>358</v>
      </c>
      <c r="F179" s="14">
        <v>4464</v>
      </c>
      <c r="G179" s="14">
        <v>4646</v>
      </c>
      <c r="H179" s="14">
        <v>5134</v>
      </c>
      <c r="I179" s="14">
        <v>3940</v>
      </c>
      <c r="J179" s="14">
        <v>5195</v>
      </c>
      <c r="K179" s="14">
        <v>5630</v>
      </c>
      <c r="L179" s="14">
        <v>5602</v>
      </c>
      <c r="M179" s="14">
        <v>5011</v>
      </c>
      <c r="N179" s="14">
        <v>4026</v>
      </c>
      <c r="O179" s="14">
        <v>4152</v>
      </c>
      <c r="P179" s="14">
        <v>4735</v>
      </c>
      <c r="Q179" s="14">
        <v>5075</v>
      </c>
    </row>
    <row r="180" spans="1:17">
      <c r="A180" s="13" t="s">
        <v>25</v>
      </c>
      <c r="B180" s="13" t="s">
        <v>41</v>
      </c>
      <c r="C180" s="13" t="s">
        <v>65</v>
      </c>
      <c r="D180" s="13" t="s">
        <v>359</v>
      </c>
      <c r="E180" s="13" t="s">
        <v>360</v>
      </c>
      <c r="F180" s="14">
        <v>1071</v>
      </c>
      <c r="G180" s="14">
        <v>965</v>
      </c>
      <c r="H180" s="14">
        <v>900</v>
      </c>
      <c r="I180" s="14">
        <v>568</v>
      </c>
      <c r="J180" s="14">
        <v>1187</v>
      </c>
      <c r="K180" s="14">
        <v>987</v>
      </c>
      <c r="L180" s="14">
        <v>906</v>
      </c>
      <c r="M180" s="14">
        <v>1009</v>
      </c>
      <c r="N180" s="14">
        <v>937</v>
      </c>
      <c r="O180" s="14">
        <v>633</v>
      </c>
      <c r="P180" s="14">
        <v>653</v>
      </c>
      <c r="Q180" s="14">
        <v>1033</v>
      </c>
    </row>
    <row r="181" spans="1:17">
      <c r="A181" s="13" t="s">
        <v>19</v>
      </c>
      <c r="B181" s="13" t="s">
        <v>29</v>
      </c>
      <c r="C181" s="13" t="s">
        <v>51</v>
      </c>
      <c r="D181" s="13" t="s">
        <v>361</v>
      </c>
      <c r="E181" s="13" t="s">
        <v>362</v>
      </c>
      <c r="F181" s="14">
        <v>414</v>
      </c>
      <c r="G181" s="14">
        <v>466</v>
      </c>
      <c r="H181" s="14">
        <v>567</v>
      </c>
      <c r="I181" s="14">
        <v>562</v>
      </c>
      <c r="J181" s="14">
        <v>668</v>
      </c>
      <c r="K181" s="14">
        <v>480</v>
      </c>
      <c r="L181" s="14">
        <v>631</v>
      </c>
      <c r="M181" s="14">
        <v>634</v>
      </c>
      <c r="N181" s="14">
        <v>610</v>
      </c>
      <c r="O181" s="14">
        <v>629</v>
      </c>
      <c r="P181" s="14">
        <v>686</v>
      </c>
      <c r="Q181" s="14">
        <v>924</v>
      </c>
    </row>
    <row r="182" spans="1:17">
      <c r="A182" s="13" t="s">
        <v>25</v>
      </c>
      <c r="B182" s="13" t="s">
        <v>41</v>
      </c>
      <c r="C182" s="13" t="s">
        <v>65</v>
      </c>
      <c r="D182" s="13" t="s">
        <v>363</v>
      </c>
      <c r="E182" s="13" t="s">
        <v>364</v>
      </c>
      <c r="F182" s="14">
        <v>785</v>
      </c>
      <c r="G182" s="14">
        <v>956</v>
      </c>
      <c r="H182" s="14">
        <v>701</v>
      </c>
      <c r="I182" s="14">
        <v>1151</v>
      </c>
      <c r="J182" s="14">
        <v>1239</v>
      </c>
      <c r="K182" s="14">
        <v>1316</v>
      </c>
      <c r="L182" s="14">
        <v>818</v>
      </c>
      <c r="M182" s="14">
        <v>892</v>
      </c>
      <c r="N182" s="14">
        <v>1045</v>
      </c>
      <c r="O182" s="14">
        <v>947</v>
      </c>
      <c r="P182" s="14">
        <v>969</v>
      </c>
      <c r="Q182" s="14">
        <v>1062</v>
      </c>
    </row>
    <row r="183" spans="1:17">
      <c r="A183" s="13" t="s">
        <v>21</v>
      </c>
      <c r="B183" s="13" t="s">
        <v>35</v>
      </c>
      <c r="C183" s="13" t="s">
        <v>55</v>
      </c>
      <c r="D183" s="13" t="s">
        <v>365</v>
      </c>
      <c r="E183" s="13" t="s">
        <v>366</v>
      </c>
      <c r="F183" s="14">
        <v>2054</v>
      </c>
      <c r="G183" s="14">
        <v>1500</v>
      </c>
      <c r="H183" s="14">
        <v>1418</v>
      </c>
      <c r="I183" s="14">
        <v>1929</v>
      </c>
      <c r="J183" s="14">
        <v>1386</v>
      </c>
      <c r="K183" s="14">
        <v>1773</v>
      </c>
      <c r="L183" s="14">
        <v>1630</v>
      </c>
      <c r="M183" s="14">
        <v>3029</v>
      </c>
      <c r="N183" s="14">
        <v>4005</v>
      </c>
      <c r="O183" s="14">
        <v>4423</v>
      </c>
      <c r="P183" s="14">
        <v>3703</v>
      </c>
      <c r="Q183" s="14">
        <v>2974</v>
      </c>
    </row>
    <row r="184" spans="1:17">
      <c r="A184" s="13" t="s">
        <v>21</v>
      </c>
      <c r="B184" s="13" t="s">
        <v>35</v>
      </c>
      <c r="C184" s="13" t="s">
        <v>55</v>
      </c>
      <c r="D184" s="13" t="s">
        <v>367</v>
      </c>
      <c r="E184" s="13" t="s">
        <v>368</v>
      </c>
      <c r="F184" s="14">
        <v>3904</v>
      </c>
      <c r="G184" s="14">
        <v>4661</v>
      </c>
      <c r="H184" s="14">
        <v>4570</v>
      </c>
      <c r="I184" s="14">
        <v>4588</v>
      </c>
      <c r="J184" s="14">
        <v>5775</v>
      </c>
      <c r="K184" s="14">
        <v>6927</v>
      </c>
      <c r="L184" s="14">
        <v>8714</v>
      </c>
      <c r="M184" s="14">
        <v>10677</v>
      </c>
      <c r="N184" s="14">
        <v>8029</v>
      </c>
      <c r="O184" s="14">
        <v>5222</v>
      </c>
      <c r="P184" s="14">
        <v>5708</v>
      </c>
      <c r="Q184" s="14">
        <v>6091</v>
      </c>
    </row>
    <row r="185" spans="1:17">
      <c r="A185" s="13" t="s">
        <v>19</v>
      </c>
      <c r="B185" s="13" t="s">
        <v>31</v>
      </c>
      <c r="C185" s="13" t="s">
        <v>45</v>
      </c>
      <c r="D185" s="13" t="s">
        <v>369</v>
      </c>
      <c r="E185" s="13" t="s">
        <v>370</v>
      </c>
      <c r="F185" s="14">
        <v>2305</v>
      </c>
      <c r="G185" s="14">
        <v>2504</v>
      </c>
      <c r="H185" s="14">
        <v>2597</v>
      </c>
      <c r="I185" s="14">
        <v>2964</v>
      </c>
      <c r="J185" s="14">
        <v>1981</v>
      </c>
      <c r="K185" s="14">
        <v>2197</v>
      </c>
      <c r="L185" s="14">
        <v>2544</v>
      </c>
      <c r="M185" s="14">
        <v>1408</v>
      </c>
      <c r="N185" s="14">
        <v>1683</v>
      </c>
      <c r="O185" s="14">
        <v>1861</v>
      </c>
      <c r="P185" s="14">
        <v>2358</v>
      </c>
      <c r="Q185" s="14">
        <v>2561</v>
      </c>
    </row>
    <row r="191" spans="1:17">
      <c r="E191" s="13" t="s">
        <v>432</v>
      </c>
    </row>
    <row r="193" spans="1:17">
      <c r="J193" s="13">
        <v>61</v>
      </c>
      <c r="K193" s="13">
        <v>62</v>
      </c>
      <c r="L193" s="13">
        <v>63</v>
      </c>
      <c r="M193" s="13">
        <v>64</v>
      </c>
      <c r="N193" s="13">
        <v>65</v>
      </c>
      <c r="O193" s="13">
        <v>66</v>
      </c>
      <c r="P193" s="13">
        <v>67</v>
      </c>
      <c r="Q193" s="13">
        <v>68</v>
      </c>
    </row>
    <row r="195" spans="1:17">
      <c r="A195" s="13" t="s">
        <v>417</v>
      </c>
      <c r="B195" s="13" t="s">
        <v>418</v>
      </c>
      <c r="C195" s="13" t="s">
        <v>419</v>
      </c>
      <c r="D195" s="13" t="s">
        <v>421</v>
      </c>
      <c r="E195" s="13" t="s">
        <v>422</v>
      </c>
      <c r="F195" s="13" t="s">
        <v>390</v>
      </c>
      <c r="G195" s="13" t="s">
        <v>391</v>
      </c>
      <c r="H195" s="13" t="s">
        <v>392</v>
      </c>
      <c r="I195" s="13" t="s">
        <v>393</v>
      </c>
      <c r="J195" s="13" t="s">
        <v>394</v>
      </c>
      <c r="K195" s="13" t="s">
        <v>395</v>
      </c>
      <c r="L195" s="13" t="s">
        <v>396</v>
      </c>
      <c r="M195" s="13" t="s">
        <v>397</v>
      </c>
      <c r="N195" s="13" t="s">
        <v>13</v>
      </c>
      <c r="O195" s="13" t="s">
        <v>14</v>
      </c>
      <c r="P195" s="13" t="s">
        <v>15</v>
      </c>
      <c r="Q195" s="13" t="s">
        <v>16</v>
      </c>
    </row>
    <row r="196" spans="1:17">
      <c r="D196" s="13" t="s">
        <v>1</v>
      </c>
      <c r="E196" s="13" t="s">
        <v>420</v>
      </c>
      <c r="J196" s="13">
        <v>362342.98199343868</v>
      </c>
      <c r="K196" s="13">
        <v>364451.37269656139</v>
      </c>
      <c r="L196" s="13">
        <v>355730.8469191544</v>
      </c>
      <c r="M196" s="13">
        <v>348512.14039953856</v>
      </c>
      <c r="N196" s="13">
        <v>337941.67467803787</v>
      </c>
      <c r="O196" s="13">
        <v>333222.61434760096</v>
      </c>
      <c r="P196" s="13">
        <v>327515.52587189968</v>
      </c>
      <c r="Q196" s="13">
        <v>326557.64865499263</v>
      </c>
    </row>
    <row r="197" spans="1:17">
      <c r="D197" s="13" t="s">
        <v>19</v>
      </c>
      <c r="E197" s="13" t="s">
        <v>20</v>
      </c>
      <c r="J197" s="13">
        <v>93126.055013147154</v>
      </c>
      <c r="K197" s="13">
        <v>95006.453697394987</v>
      </c>
      <c r="L197" s="13">
        <v>88396.178167754173</v>
      </c>
      <c r="M197" s="13">
        <v>88384.254296997795</v>
      </c>
      <c r="N197" s="13">
        <v>86561.510669100069</v>
      </c>
      <c r="O197" s="13">
        <v>86513.052302020587</v>
      </c>
      <c r="P197" s="13">
        <v>81083.72520234593</v>
      </c>
      <c r="Q197" s="13">
        <v>81806.066008095382</v>
      </c>
    </row>
    <row r="198" spans="1:17">
      <c r="D198" s="13" t="s">
        <v>21</v>
      </c>
      <c r="E198" s="13" t="s">
        <v>22</v>
      </c>
      <c r="J198" s="13">
        <v>140768.78888248553</v>
      </c>
      <c r="K198" s="13">
        <v>142711.53642099438</v>
      </c>
      <c r="L198" s="13">
        <v>136335.63578602698</v>
      </c>
      <c r="M198" s="13">
        <v>130113.35370380264</v>
      </c>
      <c r="N198" s="13">
        <v>128729.60431819751</v>
      </c>
      <c r="O198" s="13">
        <v>125560.34494491958</v>
      </c>
      <c r="P198" s="13">
        <v>120293.62835530592</v>
      </c>
      <c r="Q198" s="13">
        <v>118278.25655551591</v>
      </c>
    </row>
    <row r="199" spans="1:17">
      <c r="D199" s="13" t="s">
        <v>23</v>
      </c>
      <c r="E199" s="13" t="s">
        <v>24</v>
      </c>
      <c r="J199" s="13">
        <v>35034.477888015768</v>
      </c>
      <c r="K199" s="13">
        <v>35140.156284465767</v>
      </c>
      <c r="L199" s="13">
        <v>37334.494680915763</v>
      </c>
      <c r="M199" s="13">
        <v>37595.16060988183</v>
      </c>
      <c r="N199" s="13">
        <v>34025.165553915183</v>
      </c>
      <c r="O199" s="13">
        <v>33456.708933395188</v>
      </c>
      <c r="P199" s="13">
        <v>35750.595867999204</v>
      </c>
      <c r="Q199" s="13">
        <v>36128.318542307221</v>
      </c>
    </row>
    <row r="200" spans="1:17">
      <c r="D200" s="13" t="s">
        <v>25</v>
      </c>
      <c r="E200" s="13" t="s">
        <v>26</v>
      </c>
      <c r="J200" s="13">
        <v>93413.660209790207</v>
      </c>
      <c r="K200" s="13">
        <v>91593.226293706291</v>
      </c>
      <c r="L200" s="13">
        <v>93664.538284457478</v>
      </c>
      <c r="M200" s="13">
        <v>92419.371788856311</v>
      </c>
      <c r="N200" s="13">
        <v>88625.394136825111</v>
      </c>
      <c r="O200" s="13">
        <v>87692.508167265623</v>
      </c>
      <c r="P200" s="13">
        <v>90387.576446248655</v>
      </c>
      <c r="Q200" s="13">
        <v>90345.007549074115</v>
      </c>
    </row>
    <row r="201" spans="1:17">
      <c r="D201" s="13" t="s">
        <v>27</v>
      </c>
      <c r="E201" s="13" t="s">
        <v>28</v>
      </c>
      <c r="J201" s="13">
        <v>14928.743516171247</v>
      </c>
      <c r="K201" s="13">
        <v>15165.145121704991</v>
      </c>
      <c r="L201" s="13">
        <v>13695.130504767247</v>
      </c>
      <c r="M201" s="13">
        <v>13893.198857356514</v>
      </c>
      <c r="N201" s="13">
        <v>13686.645448342493</v>
      </c>
      <c r="O201" s="13">
        <v>14236.538675409982</v>
      </c>
      <c r="P201" s="13">
        <v>12908.793889534494</v>
      </c>
      <c r="Q201" s="13">
        <v>13475.047010713031</v>
      </c>
    </row>
    <row r="202" spans="1:17">
      <c r="D202" s="13" t="s">
        <v>29</v>
      </c>
      <c r="E202" s="13" t="s">
        <v>30</v>
      </c>
      <c r="J202" s="13">
        <v>40539.871496975917</v>
      </c>
      <c r="K202" s="13">
        <v>41833.144575690007</v>
      </c>
      <c r="L202" s="13">
        <v>37983.544662986926</v>
      </c>
      <c r="M202" s="13">
        <v>39135.703439641271</v>
      </c>
      <c r="N202" s="13">
        <v>38844.906420757572</v>
      </c>
      <c r="O202" s="13">
        <v>39545.970086410212</v>
      </c>
      <c r="P202" s="13">
        <v>36216.366798534669</v>
      </c>
      <c r="Q202" s="13">
        <v>37714.572983105594</v>
      </c>
    </row>
    <row r="203" spans="1:17">
      <c r="D203" s="13" t="s">
        <v>31</v>
      </c>
      <c r="E203" s="13" t="s">
        <v>32</v>
      </c>
      <c r="J203" s="13">
        <v>37657.440000000002</v>
      </c>
      <c r="K203" s="13">
        <v>38008.164000000004</v>
      </c>
      <c r="L203" s="13">
        <v>36717.502999999997</v>
      </c>
      <c r="M203" s="13">
        <v>35355.351999999999</v>
      </c>
      <c r="N203" s="13">
        <v>34029.9588</v>
      </c>
      <c r="O203" s="13">
        <v>32730.543540200375</v>
      </c>
      <c r="P203" s="13">
        <v>31958.564514276768</v>
      </c>
      <c r="Q203" s="13">
        <v>30616.446014276771</v>
      </c>
    </row>
    <row r="204" spans="1:17">
      <c r="D204" s="13" t="s">
        <v>33</v>
      </c>
      <c r="E204" s="13" t="s">
        <v>34</v>
      </c>
      <c r="J204" s="13">
        <v>43277.213492940602</v>
      </c>
      <c r="K204" s="13">
        <v>42866.092616186826</v>
      </c>
      <c r="L204" s="13">
        <v>43814.130330816741</v>
      </c>
      <c r="M204" s="13">
        <v>39165.019181966869</v>
      </c>
      <c r="N204" s="13">
        <v>36035.471374050307</v>
      </c>
      <c r="O204" s="13">
        <v>34439.566873246309</v>
      </c>
      <c r="P204" s="13">
        <v>34729.382366541882</v>
      </c>
      <c r="Q204" s="13">
        <v>33569.536678840101</v>
      </c>
    </row>
    <row r="205" spans="1:17">
      <c r="D205" s="13" t="s">
        <v>35</v>
      </c>
      <c r="E205" s="13" t="s">
        <v>36</v>
      </c>
      <c r="J205" s="13">
        <v>48781.240000000005</v>
      </c>
      <c r="K205" s="13">
        <v>49794.64</v>
      </c>
      <c r="L205" s="13">
        <v>46017.240000000005</v>
      </c>
      <c r="M205" s="13">
        <v>46742</v>
      </c>
      <c r="N205" s="13">
        <v>46736.853392785975</v>
      </c>
      <c r="O205" s="13">
        <v>44453.177392785976</v>
      </c>
      <c r="P205" s="13">
        <v>42046.43339278597</v>
      </c>
      <c r="Q205" s="13">
        <v>42806.84699278597</v>
      </c>
    </row>
    <row r="206" spans="1:17">
      <c r="D206" s="13" t="s">
        <v>37</v>
      </c>
      <c r="E206" s="13" t="s">
        <v>38</v>
      </c>
      <c r="J206" s="13">
        <v>47341.33538954494</v>
      </c>
      <c r="K206" s="13">
        <v>47782.803804807547</v>
      </c>
      <c r="L206" s="13">
        <v>45017.265455210239</v>
      </c>
      <c r="M206" s="13">
        <v>42509.334521835764</v>
      </c>
      <c r="N206" s="13">
        <v>44571.279551361229</v>
      </c>
      <c r="O206" s="13">
        <v>44530.600678887298</v>
      </c>
      <c r="P206" s="13">
        <v>42011.812595978059</v>
      </c>
      <c r="Q206" s="13">
        <v>40182.872883889824</v>
      </c>
    </row>
    <row r="207" spans="1:17">
      <c r="D207" s="13" t="s">
        <v>39</v>
      </c>
      <c r="E207" s="13" t="s">
        <v>40</v>
      </c>
      <c r="J207" s="13">
        <v>35034.477888015768</v>
      </c>
      <c r="K207" s="13">
        <v>35140.156284465767</v>
      </c>
      <c r="L207" s="13">
        <v>37334.494680915763</v>
      </c>
      <c r="M207" s="13">
        <v>37595.16060988183</v>
      </c>
      <c r="N207" s="13">
        <v>34025.165553915183</v>
      </c>
      <c r="O207" s="13">
        <v>33456.708933395188</v>
      </c>
      <c r="P207" s="13">
        <v>35750.595867999204</v>
      </c>
      <c r="Q207" s="13">
        <v>36128.318542307221</v>
      </c>
    </row>
    <row r="208" spans="1:17">
      <c r="D208" s="13" t="s">
        <v>41</v>
      </c>
      <c r="E208" s="13" t="s">
        <v>42</v>
      </c>
      <c r="J208" s="13">
        <v>52599.290209790212</v>
      </c>
      <c r="K208" s="13">
        <v>53133.406293706292</v>
      </c>
      <c r="L208" s="13">
        <v>52041.718284457478</v>
      </c>
      <c r="M208" s="13">
        <v>51614.441788856304</v>
      </c>
      <c r="N208" s="13">
        <v>51636.535336825102</v>
      </c>
      <c r="O208" s="13">
        <v>52358.953967265632</v>
      </c>
      <c r="P208" s="13">
        <v>51956.214446248647</v>
      </c>
      <c r="Q208" s="13">
        <v>51711.020449074116</v>
      </c>
    </row>
    <row r="209" spans="1:17">
      <c r="D209" s="13" t="s">
        <v>43</v>
      </c>
      <c r="E209" s="13" t="s">
        <v>44</v>
      </c>
      <c r="J209" s="13">
        <v>42183.369999999995</v>
      </c>
      <c r="K209" s="13">
        <v>40727.820000000007</v>
      </c>
      <c r="L209" s="13">
        <v>43109.82</v>
      </c>
      <c r="M209" s="13">
        <v>42501.93</v>
      </c>
      <c r="N209" s="13">
        <v>38374.858800000002</v>
      </c>
      <c r="O209" s="13">
        <v>37470.554199999999</v>
      </c>
      <c r="P209" s="13">
        <v>39937.362000000001</v>
      </c>
      <c r="Q209" s="13">
        <v>40352.987099999998</v>
      </c>
    </row>
    <row r="210" spans="1:17">
      <c r="D210" s="13" t="s">
        <v>45</v>
      </c>
      <c r="E210" s="13" t="s">
        <v>46</v>
      </c>
      <c r="J210" s="13">
        <v>37657.440000000002</v>
      </c>
      <c r="K210" s="13">
        <v>38008.164000000004</v>
      </c>
      <c r="L210" s="13">
        <v>36717.502999999997</v>
      </c>
      <c r="M210" s="13">
        <v>35355.351999999999</v>
      </c>
      <c r="N210" s="13">
        <v>34029.9588</v>
      </c>
      <c r="O210" s="13">
        <v>32730.543540200375</v>
      </c>
      <c r="P210" s="13">
        <v>31958.564514276768</v>
      </c>
      <c r="Q210" s="13">
        <v>30616.446014276771</v>
      </c>
    </row>
    <row r="211" spans="1:17">
      <c r="D211" s="13" t="s">
        <v>47</v>
      </c>
      <c r="E211" s="13" t="s">
        <v>48</v>
      </c>
      <c r="J211" s="13">
        <v>23417.251496975914</v>
      </c>
      <c r="K211" s="13">
        <v>25318.314575690001</v>
      </c>
      <c r="L211" s="13">
        <v>20915.974662986933</v>
      </c>
      <c r="M211" s="13">
        <v>21601.861512858999</v>
      </c>
      <c r="N211" s="13">
        <v>22301.052620757575</v>
      </c>
      <c r="O211" s="13">
        <v>23666.784986410214</v>
      </c>
      <c r="P211" s="13">
        <v>19801.663898534669</v>
      </c>
      <c r="Q211" s="13">
        <v>20993.324971801805</v>
      </c>
    </row>
    <row r="212" spans="1:17">
      <c r="D212" s="13" t="s">
        <v>49</v>
      </c>
      <c r="E212" s="13" t="s">
        <v>50</v>
      </c>
      <c r="J212" s="13">
        <v>20463.743516171249</v>
      </c>
      <c r="K212" s="13">
        <v>20869.145121704991</v>
      </c>
      <c r="L212" s="13">
        <v>19307.130504767247</v>
      </c>
      <c r="M212" s="13">
        <v>19578.198857356514</v>
      </c>
      <c r="N212" s="13">
        <v>19071.645448342493</v>
      </c>
      <c r="O212" s="13">
        <v>19661.538675409982</v>
      </c>
      <c r="P212" s="13">
        <v>18105.793889534492</v>
      </c>
      <c r="Q212" s="13">
        <v>18595.047010713031</v>
      </c>
    </row>
    <row r="213" spans="1:17">
      <c r="D213" s="13" t="s">
        <v>51</v>
      </c>
      <c r="E213" s="13" t="s">
        <v>52</v>
      </c>
      <c r="J213" s="13">
        <v>11587.619999999999</v>
      </c>
      <c r="K213" s="13">
        <v>10810.83</v>
      </c>
      <c r="L213" s="13">
        <v>11455.57</v>
      </c>
      <c r="M213" s="13">
        <v>11848.841926782274</v>
      </c>
      <c r="N213" s="13">
        <v>11158.853800000001</v>
      </c>
      <c r="O213" s="13">
        <v>10454.185099999999</v>
      </c>
      <c r="P213" s="13">
        <v>11217.7029</v>
      </c>
      <c r="Q213" s="13">
        <v>11601.248011303789</v>
      </c>
    </row>
    <row r="214" spans="1:17">
      <c r="D214" s="13" t="s">
        <v>53</v>
      </c>
      <c r="E214" s="13" t="s">
        <v>54</v>
      </c>
      <c r="J214" s="13">
        <v>28718.2073192389</v>
      </c>
      <c r="K214" s="13">
        <v>29454.301298097253</v>
      </c>
      <c r="L214" s="13">
        <v>28145.013276955604</v>
      </c>
      <c r="M214" s="13">
        <v>27780.883255813955</v>
      </c>
      <c r="N214" s="13">
        <v>28781.2812346723</v>
      </c>
      <c r="O214" s="13">
        <v>27018.199213530654</v>
      </c>
      <c r="P214" s="13">
        <v>25694.553192389005</v>
      </c>
      <c r="Q214" s="13">
        <v>25385.12317124736</v>
      </c>
    </row>
    <row r="215" spans="1:17">
      <c r="D215" s="13" t="s">
        <v>55</v>
      </c>
      <c r="E215" s="13" t="s">
        <v>56</v>
      </c>
      <c r="J215" s="13">
        <v>37660.240000000005</v>
      </c>
      <c r="K215" s="13">
        <v>37081.64</v>
      </c>
      <c r="L215" s="13">
        <v>35662.240000000005</v>
      </c>
      <c r="M215" s="13">
        <v>35574</v>
      </c>
      <c r="N215" s="13">
        <v>34883.253392785969</v>
      </c>
      <c r="O215" s="13">
        <v>33984.377392785973</v>
      </c>
      <c r="P215" s="13">
        <v>33857.233392785973</v>
      </c>
      <c r="Q215" s="13">
        <v>33815.34699278597</v>
      </c>
    </row>
    <row r="216" spans="1:17">
      <c r="D216" s="13" t="s">
        <v>57</v>
      </c>
      <c r="E216" s="13" t="s">
        <v>58</v>
      </c>
      <c r="J216" s="13">
        <v>42477.006173701702</v>
      </c>
      <c r="K216" s="13">
        <v>44202.791318089578</v>
      </c>
      <c r="L216" s="13">
        <v>41413.11705386114</v>
      </c>
      <c r="M216" s="13">
        <v>37167.135926152914</v>
      </c>
      <c r="N216" s="13">
        <v>34588.790139378005</v>
      </c>
      <c r="O216" s="13">
        <v>34463.167659715655</v>
      </c>
      <c r="P216" s="13">
        <v>31507.029174152878</v>
      </c>
      <c r="Q216" s="13">
        <v>30743.111497954684</v>
      </c>
    </row>
    <row r="217" spans="1:17">
      <c r="D217" s="13" t="s">
        <v>59</v>
      </c>
      <c r="E217" s="13" t="s">
        <v>60</v>
      </c>
      <c r="J217" s="13">
        <v>31913.335389544936</v>
      </c>
      <c r="K217" s="13">
        <v>31972.80380480755</v>
      </c>
      <c r="L217" s="13">
        <v>31115.265455210236</v>
      </c>
      <c r="M217" s="13">
        <v>29591.334521835764</v>
      </c>
      <c r="N217" s="13">
        <v>30476.279551361233</v>
      </c>
      <c r="O217" s="13">
        <v>30094.600678887298</v>
      </c>
      <c r="P217" s="13">
        <v>29234.812595978063</v>
      </c>
      <c r="Q217" s="13">
        <v>28334.674893527877</v>
      </c>
    </row>
    <row r="218" spans="1:17">
      <c r="D218" s="13" t="s">
        <v>61</v>
      </c>
      <c r="E218" s="13" t="s">
        <v>62</v>
      </c>
      <c r="J218" s="13">
        <v>25083.119999999999</v>
      </c>
      <c r="K218" s="13">
        <v>24939.58</v>
      </c>
      <c r="L218" s="13">
        <v>27073.8</v>
      </c>
      <c r="M218" s="13">
        <v>26354.440000000002</v>
      </c>
      <c r="N218" s="13">
        <v>22964.608799999998</v>
      </c>
      <c r="O218" s="13">
        <v>22711.554199999999</v>
      </c>
      <c r="P218" s="13">
        <v>24851.862000000001</v>
      </c>
      <c r="Q218" s="13">
        <v>25116.737100000002</v>
      </c>
    </row>
    <row r="219" spans="1:17">
      <c r="D219" s="13" t="s">
        <v>63</v>
      </c>
      <c r="E219" s="13" t="s">
        <v>64</v>
      </c>
      <c r="J219" s="13">
        <v>24371.290209790212</v>
      </c>
      <c r="K219" s="13">
        <v>24153.406293706295</v>
      </c>
      <c r="L219" s="13">
        <v>23493.718284457478</v>
      </c>
      <c r="M219" s="13">
        <v>22551.441788856304</v>
      </c>
      <c r="N219" s="13">
        <v>25045.075293255133</v>
      </c>
      <c r="O219" s="13">
        <v>24938.44879765396</v>
      </c>
      <c r="P219" s="13">
        <v>24088.644302052788</v>
      </c>
      <c r="Q219" s="13">
        <v>23155.555806451615</v>
      </c>
    </row>
    <row r="220" spans="1:17">
      <c r="D220" s="13" t="s">
        <v>65</v>
      </c>
      <c r="E220" s="13" t="s">
        <v>66</v>
      </c>
      <c r="J220" s="13">
        <v>26912.25</v>
      </c>
      <c r="K220" s="13">
        <v>25037.239999999998</v>
      </c>
      <c r="L220" s="13">
        <v>25214.02</v>
      </c>
      <c r="M220" s="13">
        <v>25515.489999999998</v>
      </c>
      <c r="N220" s="13">
        <v>24711.25</v>
      </c>
      <c r="O220" s="13">
        <v>23944</v>
      </c>
      <c r="P220" s="13">
        <v>24290.5</v>
      </c>
      <c r="Q220" s="13">
        <v>24604.25</v>
      </c>
    </row>
    <row r="221" spans="1:17">
      <c r="D221" s="13" t="s">
        <v>67</v>
      </c>
      <c r="E221" s="13" t="s">
        <v>68</v>
      </c>
      <c r="J221" s="13">
        <v>17047</v>
      </c>
      <c r="K221" s="13">
        <v>17463</v>
      </c>
      <c r="L221" s="13">
        <v>17883</v>
      </c>
      <c r="M221" s="13">
        <v>17998</v>
      </c>
      <c r="N221" s="13">
        <v>15904.460043569972</v>
      </c>
      <c r="O221" s="13">
        <v>16098.505169611673</v>
      </c>
      <c r="P221" s="13">
        <v>17156.570144195859</v>
      </c>
      <c r="Q221" s="13">
        <v>17468.464642622497</v>
      </c>
    </row>
    <row r="222" spans="1:17">
      <c r="D222" s="13" t="s">
        <v>69</v>
      </c>
      <c r="E222" s="13" t="s">
        <v>70</v>
      </c>
      <c r="J222" s="13">
        <v>35034.477888015768</v>
      </c>
      <c r="K222" s="13">
        <v>35140.156284465767</v>
      </c>
      <c r="L222" s="13">
        <v>37334.494680915763</v>
      </c>
      <c r="M222" s="13">
        <v>37595.16060988183</v>
      </c>
      <c r="N222" s="13">
        <v>34025.165553915183</v>
      </c>
      <c r="O222" s="13">
        <v>33456.708933395188</v>
      </c>
      <c r="P222" s="13">
        <v>35750.595867999204</v>
      </c>
      <c r="Q222" s="13">
        <v>36128.318542307221</v>
      </c>
    </row>
    <row r="223" spans="1:17">
      <c r="A223" s="13" t="s">
        <v>23</v>
      </c>
      <c r="B223" s="13" t="s">
        <v>39</v>
      </c>
      <c r="C223" s="13" t="s">
        <v>69</v>
      </c>
      <c r="D223" s="13" t="s">
        <v>71</v>
      </c>
      <c r="E223" s="13" t="s">
        <v>72</v>
      </c>
      <c r="J223" s="13">
        <v>500</v>
      </c>
      <c r="K223" s="13">
        <v>504.00000000000006</v>
      </c>
      <c r="L223" s="13">
        <v>607</v>
      </c>
      <c r="M223" s="13">
        <v>482</v>
      </c>
      <c r="N223" s="13">
        <v>509</v>
      </c>
      <c r="O223" s="13">
        <v>513</v>
      </c>
      <c r="P223" s="13">
        <v>618</v>
      </c>
      <c r="Q223" s="13">
        <v>490.99999999999994</v>
      </c>
    </row>
    <row r="224" spans="1:17">
      <c r="A224" s="13" t="s">
        <v>23</v>
      </c>
      <c r="B224" s="13" t="s">
        <v>39</v>
      </c>
      <c r="C224" s="13" t="s">
        <v>69</v>
      </c>
      <c r="D224" s="13" t="s">
        <v>73</v>
      </c>
      <c r="E224" s="13" t="s">
        <v>74</v>
      </c>
      <c r="J224" s="13">
        <v>1960</v>
      </c>
      <c r="K224" s="13">
        <v>1828</v>
      </c>
      <c r="L224" s="13">
        <v>1577</v>
      </c>
      <c r="M224" s="13">
        <v>1574</v>
      </c>
      <c r="N224" s="13">
        <v>1891</v>
      </c>
      <c r="O224" s="13">
        <v>1759</v>
      </c>
      <c r="P224" s="13">
        <v>1508</v>
      </c>
      <c r="Q224" s="13">
        <v>1505</v>
      </c>
    </row>
    <row r="225" spans="1:17">
      <c r="A225" s="13" t="s">
        <v>19</v>
      </c>
      <c r="B225" s="13" t="s">
        <v>31</v>
      </c>
      <c r="C225" s="13" t="s">
        <v>45</v>
      </c>
      <c r="D225" s="13" t="s">
        <v>75</v>
      </c>
      <c r="E225" s="13" t="s">
        <v>76</v>
      </c>
      <c r="J225" s="13">
        <v>344.00000000000006</v>
      </c>
      <c r="K225" s="13">
        <v>420</v>
      </c>
      <c r="L225" s="13">
        <v>103</v>
      </c>
      <c r="M225" s="13">
        <v>240</v>
      </c>
      <c r="N225" s="13">
        <v>346.00000000000006</v>
      </c>
      <c r="O225" s="13">
        <v>423</v>
      </c>
      <c r="P225" s="13">
        <v>103</v>
      </c>
      <c r="Q225" s="13">
        <v>241</v>
      </c>
    </row>
    <row r="226" spans="1:17">
      <c r="A226" s="13" t="s">
        <v>25</v>
      </c>
      <c r="B226" s="13" t="s">
        <v>43</v>
      </c>
      <c r="C226" s="13" t="s">
        <v>65</v>
      </c>
      <c r="D226" s="13" t="s">
        <v>77</v>
      </c>
      <c r="E226" s="13" t="s">
        <v>78</v>
      </c>
      <c r="J226" s="13">
        <v>1457</v>
      </c>
      <c r="K226" s="13">
        <v>1000</v>
      </c>
      <c r="L226" s="13">
        <v>1100</v>
      </c>
      <c r="M226" s="13">
        <v>1300</v>
      </c>
      <c r="N226" s="13">
        <v>1200</v>
      </c>
      <c r="O226" s="13">
        <v>900</v>
      </c>
      <c r="P226" s="13">
        <v>1000</v>
      </c>
      <c r="Q226" s="13">
        <v>1100</v>
      </c>
    </row>
    <row r="227" spans="1:17">
      <c r="A227" s="13" t="s">
        <v>21</v>
      </c>
      <c r="B227" s="13" t="s">
        <v>37</v>
      </c>
      <c r="C227" s="13" t="s">
        <v>57</v>
      </c>
      <c r="D227" s="13" t="s">
        <v>79</v>
      </c>
      <c r="E227" s="13" t="s">
        <v>80</v>
      </c>
      <c r="J227" s="13">
        <v>585</v>
      </c>
      <c r="K227" s="13">
        <v>786</v>
      </c>
      <c r="L227" s="13">
        <v>1201</v>
      </c>
      <c r="M227" s="13">
        <v>704</v>
      </c>
      <c r="N227" s="13">
        <v>573</v>
      </c>
      <c r="O227" s="13">
        <v>770</v>
      </c>
      <c r="P227" s="13">
        <v>1177</v>
      </c>
      <c r="Q227" s="13">
        <v>690</v>
      </c>
    </row>
    <row r="228" spans="1:17">
      <c r="A228" s="13" t="s">
        <v>23</v>
      </c>
      <c r="B228" s="13" t="s">
        <v>39</v>
      </c>
      <c r="C228" s="13" t="s">
        <v>69</v>
      </c>
      <c r="D228" s="13" t="s">
        <v>81</v>
      </c>
      <c r="E228" s="13" t="s">
        <v>82</v>
      </c>
      <c r="J228" s="13">
        <v>1139</v>
      </c>
      <c r="K228" s="13">
        <v>1788.9999999999998</v>
      </c>
      <c r="L228" s="13">
        <v>1318.0000000000002</v>
      </c>
      <c r="M228" s="13">
        <v>2076</v>
      </c>
      <c r="N228" s="13">
        <v>1148.0000000000002</v>
      </c>
      <c r="O228" s="13">
        <v>1803</v>
      </c>
      <c r="P228" s="13">
        <v>1328.0000000000002</v>
      </c>
      <c r="Q228" s="13">
        <v>2093</v>
      </c>
    </row>
    <row r="229" spans="1:17">
      <c r="A229" s="13" t="s">
        <v>21</v>
      </c>
      <c r="B229" s="13" t="s">
        <v>35</v>
      </c>
      <c r="C229" s="13" t="s">
        <v>55</v>
      </c>
      <c r="D229" s="13" t="s">
        <v>83</v>
      </c>
      <c r="E229" s="13" t="s">
        <v>84</v>
      </c>
      <c r="J229" s="13">
        <v>13972</v>
      </c>
      <c r="K229" s="13">
        <v>13972</v>
      </c>
      <c r="L229" s="13">
        <v>13971.999999999998</v>
      </c>
      <c r="M229" s="13">
        <v>13971.999999999998</v>
      </c>
      <c r="N229" s="13">
        <v>13747.826992785971</v>
      </c>
      <c r="O229" s="13">
        <v>13747.826992785971</v>
      </c>
      <c r="P229" s="13">
        <v>13747.826992785969</v>
      </c>
      <c r="Q229" s="13">
        <v>13747.826992785969</v>
      </c>
    </row>
    <row r="230" spans="1:17">
      <c r="A230" s="13" t="s">
        <v>19</v>
      </c>
      <c r="B230" s="13" t="s">
        <v>29</v>
      </c>
      <c r="C230" s="13" t="s">
        <v>47</v>
      </c>
      <c r="D230" s="13" t="s">
        <v>85</v>
      </c>
      <c r="E230" s="13" t="s">
        <v>86</v>
      </c>
      <c r="J230" s="13">
        <v>1386</v>
      </c>
      <c r="K230" s="13">
        <v>932</v>
      </c>
      <c r="L230" s="13">
        <v>345</v>
      </c>
      <c r="M230" s="13">
        <v>659</v>
      </c>
      <c r="N230" s="13">
        <v>1317</v>
      </c>
      <c r="O230" s="13">
        <v>885</v>
      </c>
      <c r="P230" s="13">
        <v>328</v>
      </c>
      <c r="Q230" s="13">
        <v>626</v>
      </c>
    </row>
    <row r="231" spans="1:17">
      <c r="A231" s="13" t="s">
        <v>19</v>
      </c>
      <c r="B231" s="13" t="s">
        <v>29</v>
      </c>
      <c r="C231" s="13" t="s">
        <v>47</v>
      </c>
      <c r="D231" s="13" t="s">
        <v>87</v>
      </c>
      <c r="E231" s="13" t="s">
        <v>88</v>
      </c>
      <c r="J231" s="13">
        <v>850</v>
      </c>
      <c r="K231" s="13">
        <v>825.00000000000011</v>
      </c>
      <c r="L231" s="13">
        <v>795</v>
      </c>
      <c r="M231" s="13">
        <v>785</v>
      </c>
      <c r="N231" s="13">
        <v>770</v>
      </c>
      <c r="O231" s="13">
        <v>775.00000000000011</v>
      </c>
      <c r="P231" s="13">
        <v>770</v>
      </c>
      <c r="Q231" s="13">
        <v>765</v>
      </c>
    </row>
    <row r="232" spans="1:17">
      <c r="A232" s="13" t="s">
        <v>19</v>
      </c>
      <c r="B232" s="13" t="s">
        <v>29</v>
      </c>
      <c r="C232" s="13" t="s">
        <v>47</v>
      </c>
      <c r="D232" s="13" t="s">
        <v>89</v>
      </c>
      <c r="E232" s="13" t="s">
        <v>90</v>
      </c>
      <c r="J232" s="13">
        <v>1101</v>
      </c>
      <c r="K232" s="13">
        <v>1101</v>
      </c>
      <c r="L232" s="13">
        <v>1101</v>
      </c>
      <c r="M232" s="13">
        <v>962</v>
      </c>
      <c r="N232" s="13">
        <v>962</v>
      </c>
      <c r="O232" s="13">
        <v>923.00000000000011</v>
      </c>
      <c r="P232" s="13">
        <v>923.00000000000011</v>
      </c>
      <c r="Q232" s="13">
        <v>923</v>
      </c>
    </row>
    <row r="233" spans="1:17">
      <c r="A233" s="13" t="s">
        <v>25</v>
      </c>
      <c r="B233" s="13" t="s">
        <v>43</v>
      </c>
      <c r="C233" s="13" t="s">
        <v>67</v>
      </c>
      <c r="D233" s="13" t="s">
        <v>91</v>
      </c>
      <c r="E233" s="13" t="s">
        <v>92</v>
      </c>
      <c r="J233" s="13">
        <v>2440</v>
      </c>
      <c r="K233" s="13">
        <v>2350</v>
      </c>
      <c r="L233" s="13">
        <v>2256</v>
      </c>
      <c r="M233" s="13">
        <v>2165</v>
      </c>
      <c r="N233" s="13">
        <v>2080</v>
      </c>
      <c r="O233" s="13">
        <v>2000</v>
      </c>
      <c r="P233" s="13">
        <v>1920</v>
      </c>
      <c r="Q233" s="13">
        <v>1845</v>
      </c>
    </row>
    <row r="234" spans="1:17">
      <c r="A234" s="13" t="s">
        <v>25</v>
      </c>
      <c r="B234" s="13" t="s">
        <v>41</v>
      </c>
      <c r="C234" s="13" t="s">
        <v>65</v>
      </c>
      <c r="D234" s="13" t="s">
        <v>93</v>
      </c>
      <c r="E234" s="13" t="s">
        <v>94</v>
      </c>
      <c r="J234" s="13">
        <v>905</v>
      </c>
      <c r="K234" s="13">
        <v>600</v>
      </c>
      <c r="L234" s="13">
        <v>580</v>
      </c>
      <c r="M234" s="13">
        <v>560</v>
      </c>
      <c r="N234" s="13">
        <v>540</v>
      </c>
      <c r="O234" s="13">
        <v>520</v>
      </c>
      <c r="P234" s="13">
        <v>499.99999999999994</v>
      </c>
      <c r="Q234" s="13">
        <v>480</v>
      </c>
    </row>
    <row r="235" spans="1:17">
      <c r="A235" s="13" t="s">
        <v>19</v>
      </c>
      <c r="B235" s="13" t="s">
        <v>31</v>
      </c>
      <c r="C235" s="13" t="s">
        <v>45</v>
      </c>
      <c r="D235" s="13" t="s">
        <v>95</v>
      </c>
      <c r="E235" s="13" t="s">
        <v>96</v>
      </c>
      <c r="J235" s="13">
        <v>1419.9999999999998</v>
      </c>
      <c r="K235" s="13">
        <v>1417</v>
      </c>
      <c r="L235" s="13">
        <v>1414</v>
      </c>
      <c r="M235" s="13">
        <v>1411</v>
      </c>
      <c r="N235" s="13">
        <v>1395.9999999999998</v>
      </c>
      <c r="O235" s="13">
        <v>1382</v>
      </c>
      <c r="P235" s="13">
        <v>1368</v>
      </c>
      <c r="Q235" s="13">
        <v>1354</v>
      </c>
    </row>
    <row r="236" spans="1:17">
      <c r="A236" s="13" t="s">
        <v>23</v>
      </c>
      <c r="B236" s="13" t="s">
        <v>39</v>
      </c>
      <c r="C236" s="13" t="s">
        <v>69</v>
      </c>
      <c r="D236" s="13" t="s">
        <v>97</v>
      </c>
      <c r="E236" s="13" t="s">
        <v>98</v>
      </c>
      <c r="J236" s="13">
        <v>1944</v>
      </c>
      <c r="K236" s="13">
        <v>1944</v>
      </c>
      <c r="L236" s="13">
        <v>2144</v>
      </c>
      <c r="M236" s="13">
        <v>2144</v>
      </c>
      <c r="N236" s="13">
        <v>1797</v>
      </c>
      <c r="O236" s="13">
        <v>1797</v>
      </c>
      <c r="P236" s="13">
        <v>1997</v>
      </c>
      <c r="Q236" s="13">
        <v>1997</v>
      </c>
    </row>
    <row r="237" spans="1:17">
      <c r="A237" s="13" t="s">
        <v>25</v>
      </c>
      <c r="B237" s="13" t="s">
        <v>41</v>
      </c>
      <c r="C237" s="13" t="s">
        <v>63</v>
      </c>
      <c r="D237" s="13" t="s">
        <v>99</v>
      </c>
      <c r="E237" s="13" t="s">
        <v>100</v>
      </c>
      <c r="J237" s="13">
        <v>1656</v>
      </c>
      <c r="K237" s="13">
        <v>1400</v>
      </c>
      <c r="L237" s="13">
        <v>1313</v>
      </c>
      <c r="M237" s="13">
        <v>1583</v>
      </c>
      <c r="N237" s="13">
        <v>1575</v>
      </c>
      <c r="O237" s="13">
        <v>1325</v>
      </c>
      <c r="P237" s="13">
        <v>1240</v>
      </c>
      <c r="Q237" s="13">
        <v>1504</v>
      </c>
    </row>
    <row r="238" spans="1:17">
      <c r="A238" s="13" t="s">
        <v>25</v>
      </c>
      <c r="B238" s="13" t="s">
        <v>43</v>
      </c>
      <c r="C238" s="13" t="s">
        <v>61</v>
      </c>
      <c r="D238" s="13" t="s">
        <v>101</v>
      </c>
      <c r="E238" s="13" t="s">
        <v>102</v>
      </c>
      <c r="J238" s="13">
        <v>3651.12</v>
      </c>
      <c r="K238" s="13">
        <v>3902.58</v>
      </c>
      <c r="L238" s="13">
        <v>5068.8</v>
      </c>
      <c r="M238" s="13">
        <v>6505.2900000000009</v>
      </c>
      <c r="N238" s="13">
        <v>3614.6088</v>
      </c>
      <c r="O238" s="13">
        <v>3863.5542</v>
      </c>
      <c r="P238" s="13">
        <v>5018.1120000000001</v>
      </c>
      <c r="Q238" s="13">
        <v>6440.2371000000012</v>
      </c>
    </row>
    <row r="239" spans="1:17">
      <c r="A239" s="13" t="s">
        <v>23</v>
      </c>
      <c r="B239" s="13" t="s">
        <v>39</v>
      </c>
      <c r="C239" s="13" t="s">
        <v>69</v>
      </c>
      <c r="D239" s="13" t="s">
        <v>103</v>
      </c>
      <c r="E239" s="13" t="s">
        <v>104</v>
      </c>
      <c r="J239" s="13">
        <v>588</v>
      </c>
      <c r="K239" s="13">
        <v>517</v>
      </c>
      <c r="L239" s="13">
        <v>696</v>
      </c>
      <c r="M239" s="13">
        <v>535</v>
      </c>
      <c r="N239" s="13">
        <v>576</v>
      </c>
      <c r="O239" s="13">
        <v>505</v>
      </c>
      <c r="P239" s="13">
        <v>684</v>
      </c>
      <c r="Q239" s="13">
        <v>524</v>
      </c>
    </row>
    <row r="240" spans="1:17">
      <c r="A240" s="13" t="s">
        <v>25</v>
      </c>
      <c r="B240" s="13" t="s">
        <v>41</v>
      </c>
      <c r="C240" s="13" t="s">
        <v>65</v>
      </c>
      <c r="D240" s="13" t="s">
        <v>105</v>
      </c>
      <c r="E240" s="13" t="s">
        <v>106</v>
      </c>
      <c r="J240" s="13">
        <v>2225</v>
      </c>
      <c r="K240" s="13">
        <v>1890</v>
      </c>
      <c r="L240" s="13">
        <v>1890</v>
      </c>
      <c r="M240" s="13">
        <v>1890</v>
      </c>
      <c r="N240" s="13">
        <v>1890</v>
      </c>
      <c r="O240" s="13">
        <v>1890</v>
      </c>
      <c r="P240" s="13">
        <v>1890</v>
      </c>
      <c r="Q240" s="13">
        <v>1890</v>
      </c>
    </row>
    <row r="241" spans="1:17">
      <c r="A241" s="13" t="s">
        <v>19</v>
      </c>
      <c r="B241" s="13" t="s">
        <v>29</v>
      </c>
      <c r="C241" s="13" t="s">
        <v>47</v>
      </c>
      <c r="D241" s="13" t="s">
        <v>107</v>
      </c>
      <c r="E241" s="13" t="s">
        <v>108</v>
      </c>
      <c r="J241" s="13">
        <v>929</v>
      </c>
      <c r="K241" s="13">
        <v>1185.0000000000002</v>
      </c>
      <c r="L241" s="13">
        <v>780</v>
      </c>
      <c r="M241" s="13">
        <v>599</v>
      </c>
      <c r="N241" s="13">
        <v>690</v>
      </c>
      <c r="O241" s="13">
        <v>460.00000000000006</v>
      </c>
      <c r="P241" s="13">
        <v>413</v>
      </c>
      <c r="Q241" s="13">
        <v>591</v>
      </c>
    </row>
    <row r="242" spans="1:17">
      <c r="A242" s="13" t="s">
        <v>19</v>
      </c>
      <c r="B242" s="13" t="s">
        <v>31</v>
      </c>
      <c r="C242" s="13" t="s">
        <v>45</v>
      </c>
      <c r="D242" s="13" t="s">
        <v>109</v>
      </c>
      <c r="E242" s="13" t="s">
        <v>110</v>
      </c>
      <c r="J242" s="13">
        <v>2526</v>
      </c>
      <c r="K242" s="13">
        <v>2083</v>
      </c>
      <c r="L242" s="13">
        <v>1991.0000000000002</v>
      </c>
      <c r="M242" s="13">
        <v>1794</v>
      </c>
      <c r="N242" s="13">
        <v>2543</v>
      </c>
      <c r="O242" s="13">
        <v>2097</v>
      </c>
      <c r="P242" s="13">
        <v>2004</v>
      </c>
      <c r="Q242" s="13">
        <v>1806</v>
      </c>
    </row>
    <row r="243" spans="1:17">
      <c r="A243" s="13" t="s">
        <v>21</v>
      </c>
      <c r="B243" s="13" t="s">
        <v>37</v>
      </c>
      <c r="C243" s="13" t="s">
        <v>59</v>
      </c>
      <c r="D243" s="13" t="s">
        <v>111</v>
      </c>
      <c r="E243" s="13" t="s">
        <v>112</v>
      </c>
      <c r="J243" s="13">
        <v>6696</v>
      </c>
      <c r="K243" s="13">
        <v>6696.0000000000009</v>
      </c>
      <c r="L243" s="13">
        <v>6696</v>
      </c>
      <c r="M243" s="13">
        <v>6435</v>
      </c>
      <c r="N243" s="13">
        <v>6435</v>
      </c>
      <c r="O243" s="13">
        <v>6185.0000000000009</v>
      </c>
      <c r="P243" s="13">
        <v>6185</v>
      </c>
      <c r="Q243" s="13">
        <v>6185</v>
      </c>
    </row>
    <row r="244" spans="1:17">
      <c r="A244" s="13" t="s">
        <v>23</v>
      </c>
      <c r="B244" s="13" t="s">
        <v>39</v>
      </c>
      <c r="C244" s="13" t="s">
        <v>69</v>
      </c>
      <c r="D244" s="13" t="s">
        <v>113</v>
      </c>
      <c r="E244" s="13" t="s">
        <v>114</v>
      </c>
      <c r="J244" s="13">
        <v>851</v>
      </c>
      <c r="K244" s="13">
        <v>851</v>
      </c>
      <c r="L244" s="13">
        <v>851</v>
      </c>
      <c r="M244" s="13">
        <v>851</v>
      </c>
      <c r="N244" s="13">
        <v>851</v>
      </c>
      <c r="O244" s="13">
        <v>851</v>
      </c>
      <c r="P244" s="13">
        <v>851</v>
      </c>
      <c r="Q244" s="13">
        <v>851</v>
      </c>
    </row>
    <row r="245" spans="1:17">
      <c r="A245" s="13" t="s">
        <v>21</v>
      </c>
      <c r="B245" s="13" t="s">
        <v>37</v>
      </c>
      <c r="C245" s="13" t="s">
        <v>57</v>
      </c>
      <c r="D245" s="13" t="s">
        <v>115</v>
      </c>
      <c r="E245" s="13" t="s">
        <v>116</v>
      </c>
      <c r="J245" s="13">
        <v>1245</v>
      </c>
      <c r="K245" s="13">
        <v>1007</v>
      </c>
      <c r="L245" s="13">
        <v>1322</v>
      </c>
      <c r="M245" s="13">
        <v>1127</v>
      </c>
      <c r="N245" s="13">
        <v>1180</v>
      </c>
      <c r="O245" s="13">
        <v>947</v>
      </c>
      <c r="P245" s="13">
        <v>1256</v>
      </c>
      <c r="Q245" s="13">
        <v>1078</v>
      </c>
    </row>
    <row r="246" spans="1:17">
      <c r="A246" s="13" t="s">
        <v>19</v>
      </c>
      <c r="B246" s="13" t="s">
        <v>29</v>
      </c>
      <c r="C246" s="13" t="s">
        <v>51</v>
      </c>
      <c r="D246" s="13" t="s">
        <v>117</v>
      </c>
      <c r="E246" s="13" t="s">
        <v>118</v>
      </c>
      <c r="J246" s="13">
        <v>2809.62</v>
      </c>
      <c r="K246" s="13">
        <v>2365.83</v>
      </c>
      <c r="L246" s="13">
        <v>2406.5699999999997</v>
      </c>
      <c r="M246" s="13">
        <v>2688.84</v>
      </c>
      <c r="N246" s="13">
        <v>2781.5237999999999</v>
      </c>
      <c r="O246" s="13">
        <v>2294.8550999999998</v>
      </c>
      <c r="P246" s="13">
        <v>2334.3728999999998</v>
      </c>
      <c r="Q246" s="13">
        <v>2608.1748000000002</v>
      </c>
    </row>
    <row r="247" spans="1:17">
      <c r="A247" s="13" t="s">
        <v>19</v>
      </c>
      <c r="B247" s="13" t="s">
        <v>29</v>
      </c>
      <c r="C247" s="13" t="s">
        <v>51</v>
      </c>
      <c r="D247" s="13" t="s">
        <v>119</v>
      </c>
      <c r="E247" s="13" t="s">
        <v>120</v>
      </c>
      <c r="J247" s="13">
        <v>1613</v>
      </c>
      <c r="K247" s="13">
        <v>1622</v>
      </c>
      <c r="L247" s="13">
        <v>1622</v>
      </c>
      <c r="M247" s="13">
        <v>1627</v>
      </c>
      <c r="N247" s="13">
        <v>1520.33</v>
      </c>
      <c r="O247" s="13">
        <v>1520.33</v>
      </c>
      <c r="P247" s="13">
        <v>1520.33</v>
      </c>
      <c r="Q247" s="13">
        <v>1525.07</v>
      </c>
    </row>
    <row r="248" spans="1:17">
      <c r="A248" s="13" t="s">
        <v>23</v>
      </c>
      <c r="B248" s="13" t="s">
        <v>39</v>
      </c>
      <c r="C248" s="13" t="s">
        <v>69</v>
      </c>
      <c r="D248" s="13" t="s">
        <v>121</v>
      </c>
      <c r="E248" s="13" t="s">
        <v>122</v>
      </c>
      <c r="J248" s="13">
        <v>59</v>
      </c>
      <c r="K248" s="13">
        <v>56</v>
      </c>
      <c r="L248" s="13">
        <v>53</v>
      </c>
      <c r="M248" s="13">
        <v>51</v>
      </c>
      <c r="N248" s="13">
        <v>48</v>
      </c>
      <c r="O248" s="13">
        <v>45</v>
      </c>
      <c r="P248" s="13">
        <v>42</v>
      </c>
      <c r="Q248" s="13">
        <v>40</v>
      </c>
    </row>
    <row r="249" spans="1:17">
      <c r="A249" s="13" t="s">
        <v>25</v>
      </c>
      <c r="B249" s="13" t="s">
        <v>43</v>
      </c>
      <c r="C249" s="13" t="s">
        <v>61</v>
      </c>
      <c r="D249" s="13" t="s">
        <v>123</v>
      </c>
      <c r="E249" s="13" t="s">
        <v>124</v>
      </c>
      <c r="J249" s="13">
        <v>5065</v>
      </c>
      <c r="K249" s="13">
        <v>4999</v>
      </c>
      <c r="L249" s="13">
        <v>4914</v>
      </c>
      <c r="M249" s="13">
        <v>4113.1499999999996</v>
      </c>
      <c r="N249" s="13">
        <v>3573</v>
      </c>
      <c r="O249" s="13">
        <v>3516</v>
      </c>
      <c r="P249" s="13">
        <v>3459.7500000000005</v>
      </c>
      <c r="Q249" s="13">
        <v>3403.5</v>
      </c>
    </row>
    <row r="250" spans="1:17">
      <c r="A250" s="13" t="s">
        <v>19</v>
      </c>
      <c r="B250" s="13" t="s">
        <v>27</v>
      </c>
      <c r="C250" s="13" t="s">
        <v>49</v>
      </c>
      <c r="D250" s="13" t="s">
        <v>125</v>
      </c>
      <c r="E250" s="13" t="s">
        <v>126</v>
      </c>
      <c r="J250" s="13">
        <v>3500</v>
      </c>
      <c r="K250" s="13">
        <v>3500</v>
      </c>
      <c r="L250" s="13">
        <v>3500</v>
      </c>
      <c r="M250" s="13">
        <v>3390</v>
      </c>
      <c r="N250" s="13">
        <v>3390</v>
      </c>
      <c r="O250" s="13">
        <v>3385</v>
      </c>
      <c r="P250" s="13">
        <v>3385</v>
      </c>
      <c r="Q250" s="13">
        <v>3380</v>
      </c>
    </row>
    <row r="251" spans="1:17">
      <c r="A251" s="13" t="s">
        <v>21</v>
      </c>
      <c r="B251" s="13" t="s">
        <v>35</v>
      </c>
      <c r="C251" s="13" t="s">
        <v>55</v>
      </c>
      <c r="D251" s="13" t="s">
        <v>127</v>
      </c>
      <c r="E251" s="13" t="s">
        <v>128</v>
      </c>
      <c r="J251" s="13">
        <v>4550</v>
      </c>
      <c r="K251" s="13">
        <v>4648</v>
      </c>
      <c r="L251" s="13">
        <v>4327</v>
      </c>
      <c r="M251" s="13">
        <v>4188</v>
      </c>
      <c r="N251" s="13">
        <v>4055.0000000000005</v>
      </c>
      <c r="O251" s="13">
        <v>3974</v>
      </c>
      <c r="P251" s="13">
        <v>3875</v>
      </c>
      <c r="Q251" s="13">
        <v>3758</v>
      </c>
    </row>
    <row r="252" spans="1:17">
      <c r="A252" s="13" t="s">
        <v>23</v>
      </c>
      <c r="B252" s="13" t="s">
        <v>39</v>
      </c>
      <c r="C252" s="13" t="s">
        <v>69</v>
      </c>
      <c r="D252" s="13" t="s">
        <v>129</v>
      </c>
      <c r="E252" s="13" t="s">
        <v>130</v>
      </c>
      <c r="J252" s="13">
        <v>1349</v>
      </c>
      <c r="K252" s="13">
        <v>967</v>
      </c>
      <c r="L252" s="13">
        <v>1425</v>
      </c>
      <c r="M252" s="13">
        <v>1324</v>
      </c>
      <c r="N252" s="13">
        <v>1359</v>
      </c>
      <c r="O252" s="13">
        <v>969</v>
      </c>
      <c r="P252" s="13">
        <v>1430</v>
      </c>
      <c r="Q252" s="13">
        <v>1329.9999999999998</v>
      </c>
    </row>
    <row r="253" spans="1:17">
      <c r="A253" s="13" t="s">
        <v>19</v>
      </c>
      <c r="B253" s="13" t="s">
        <v>29</v>
      </c>
      <c r="C253" s="13" t="s">
        <v>49</v>
      </c>
      <c r="D253" s="13" t="s">
        <v>131</v>
      </c>
      <c r="E253" s="13" t="s">
        <v>132</v>
      </c>
      <c r="J253" s="13">
        <v>5535</v>
      </c>
      <c r="K253" s="13">
        <v>5704</v>
      </c>
      <c r="L253" s="13">
        <v>5612</v>
      </c>
      <c r="M253" s="13">
        <v>5685</v>
      </c>
      <c r="N253" s="13">
        <v>5385</v>
      </c>
      <c r="O253" s="13">
        <v>5425</v>
      </c>
      <c r="P253" s="13">
        <v>5197</v>
      </c>
      <c r="Q253" s="13">
        <v>5120</v>
      </c>
    </row>
    <row r="254" spans="1:17">
      <c r="A254" s="13" t="s">
        <v>19</v>
      </c>
      <c r="B254" s="13" t="s">
        <v>27</v>
      </c>
      <c r="C254" s="13" t="s">
        <v>49</v>
      </c>
      <c r="D254" s="13" t="s">
        <v>133</v>
      </c>
      <c r="E254" s="13" t="s">
        <v>134</v>
      </c>
      <c r="J254" s="13">
        <v>1084</v>
      </c>
      <c r="K254" s="13">
        <v>1386</v>
      </c>
      <c r="L254" s="13">
        <v>1235</v>
      </c>
      <c r="M254" s="13">
        <v>901</v>
      </c>
      <c r="N254" s="13">
        <v>898</v>
      </c>
      <c r="O254" s="13">
        <v>1149</v>
      </c>
      <c r="P254" s="13">
        <v>1023</v>
      </c>
      <c r="Q254" s="13">
        <v>898</v>
      </c>
    </row>
    <row r="255" spans="1:17">
      <c r="A255" s="13" t="s">
        <v>21</v>
      </c>
      <c r="B255" s="13" t="s">
        <v>33</v>
      </c>
      <c r="C255" s="13" t="s">
        <v>53</v>
      </c>
      <c r="D255" s="13" t="s">
        <v>135</v>
      </c>
      <c r="E255" s="13" t="s">
        <v>136</v>
      </c>
      <c r="J255" s="13">
        <v>1114.6133192389007</v>
      </c>
      <c r="K255" s="13">
        <v>1109.0832980972518</v>
      </c>
      <c r="L255" s="13">
        <v>1103.5532769556025</v>
      </c>
      <c r="M255" s="13">
        <v>1098.0232558139537</v>
      </c>
      <c r="N255" s="13">
        <v>1092.4932346723044</v>
      </c>
      <c r="O255" s="13">
        <v>1086.9632135306556</v>
      </c>
      <c r="P255" s="13">
        <v>1081.4331923890065</v>
      </c>
      <c r="Q255" s="13">
        <v>1075.9031712473575</v>
      </c>
    </row>
    <row r="256" spans="1:17">
      <c r="A256" s="13" t="s">
        <v>21</v>
      </c>
      <c r="B256" s="13" t="s">
        <v>33</v>
      </c>
      <c r="C256" s="13" t="s">
        <v>53</v>
      </c>
      <c r="D256" s="13" t="s">
        <v>137</v>
      </c>
      <c r="E256" s="13" t="s">
        <v>138</v>
      </c>
      <c r="J256" s="13">
        <v>6200</v>
      </c>
      <c r="K256" s="13">
        <v>6100</v>
      </c>
      <c r="L256" s="13">
        <v>6300</v>
      </c>
      <c r="M256" s="13">
        <v>6090</v>
      </c>
      <c r="N256" s="13">
        <v>6050</v>
      </c>
      <c r="O256" s="13">
        <v>6000</v>
      </c>
      <c r="P256" s="13">
        <v>6200</v>
      </c>
      <c r="Q256" s="13">
        <v>6100.0000000000009</v>
      </c>
    </row>
    <row r="257" spans="1:17">
      <c r="A257" s="13" t="s">
        <v>25</v>
      </c>
      <c r="B257" s="13" t="s">
        <v>43</v>
      </c>
      <c r="C257" s="13" t="s">
        <v>61</v>
      </c>
      <c r="D257" s="13" t="s">
        <v>139</v>
      </c>
      <c r="E257" s="13" t="s">
        <v>140</v>
      </c>
      <c r="J257" s="13">
        <v>6000</v>
      </c>
      <c r="K257" s="13">
        <v>5800</v>
      </c>
      <c r="L257" s="13">
        <v>5600</v>
      </c>
      <c r="M257" s="13">
        <v>5260</v>
      </c>
      <c r="N257" s="13">
        <v>5260</v>
      </c>
      <c r="O257" s="13">
        <v>5260</v>
      </c>
      <c r="P257" s="13">
        <v>5260</v>
      </c>
      <c r="Q257" s="13">
        <v>5260</v>
      </c>
    </row>
    <row r="258" spans="1:17">
      <c r="A258" s="13" t="s">
        <v>19</v>
      </c>
      <c r="B258" s="13" t="s">
        <v>31</v>
      </c>
      <c r="C258" s="13" t="s">
        <v>45</v>
      </c>
      <c r="D258" s="13" t="s">
        <v>141</v>
      </c>
      <c r="E258" s="13" t="s">
        <v>142</v>
      </c>
      <c r="J258" s="13">
        <v>1261</v>
      </c>
      <c r="K258" s="13">
        <v>1271.434</v>
      </c>
      <c r="L258" s="13">
        <v>1251.433</v>
      </c>
      <c r="M258" s="13">
        <v>1199.1320000000001</v>
      </c>
      <c r="N258" s="13">
        <v>1196.232</v>
      </c>
      <c r="O258" s="13">
        <v>1209.174</v>
      </c>
      <c r="P258" s="13">
        <v>1223.8689999999999</v>
      </c>
      <c r="Q258" s="13">
        <v>1204.7249999999999</v>
      </c>
    </row>
    <row r="259" spans="1:17">
      <c r="A259" s="13" t="s">
        <v>25</v>
      </c>
      <c r="B259" s="13" t="s">
        <v>43</v>
      </c>
      <c r="C259" s="13" t="s">
        <v>67</v>
      </c>
      <c r="D259" s="13" t="s">
        <v>143</v>
      </c>
      <c r="E259" s="13" t="s">
        <v>144</v>
      </c>
      <c r="J259" s="13">
        <v>4415</v>
      </c>
      <c r="K259" s="13">
        <v>4400</v>
      </c>
      <c r="L259" s="13">
        <v>4300</v>
      </c>
      <c r="M259" s="13">
        <v>4100</v>
      </c>
      <c r="N259" s="13">
        <v>4050</v>
      </c>
      <c r="O259" s="13">
        <v>4000</v>
      </c>
      <c r="P259" s="13">
        <v>3950</v>
      </c>
      <c r="Q259" s="13">
        <v>3900</v>
      </c>
    </row>
    <row r="260" spans="1:17">
      <c r="A260" s="13" t="s">
        <v>21</v>
      </c>
      <c r="B260" s="13" t="s">
        <v>35</v>
      </c>
      <c r="C260" s="13" t="s">
        <v>55</v>
      </c>
      <c r="D260" s="13" t="s">
        <v>145</v>
      </c>
      <c r="E260" s="13" t="s">
        <v>146</v>
      </c>
      <c r="J260" s="13">
        <v>2102</v>
      </c>
      <c r="K260" s="13">
        <v>2591</v>
      </c>
      <c r="L260" s="13">
        <v>1650</v>
      </c>
      <c r="M260" s="13">
        <v>1900</v>
      </c>
      <c r="N260" s="13">
        <v>1350</v>
      </c>
      <c r="O260" s="13">
        <v>1600</v>
      </c>
      <c r="P260" s="13">
        <v>1649</v>
      </c>
      <c r="Q260" s="13">
        <v>1877</v>
      </c>
    </row>
    <row r="261" spans="1:17">
      <c r="A261" s="13" t="s">
        <v>23</v>
      </c>
      <c r="B261" s="13" t="s">
        <v>39</v>
      </c>
      <c r="C261" s="13" t="s">
        <v>69</v>
      </c>
      <c r="D261" s="13" t="s">
        <v>147</v>
      </c>
      <c r="E261" s="13" t="s">
        <v>148</v>
      </c>
      <c r="J261" s="13">
        <v>2178</v>
      </c>
      <c r="K261" s="13">
        <v>2250</v>
      </c>
      <c r="L261" s="13">
        <v>2899</v>
      </c>
      <c r="M261" s="13">
        <v>2841</v>
      </c>
      <c r="N261" s="13">
        <v>2156</v>
      </c>
      <c r="O261" s="13">
        <v>2228</v>
      </c>
      <c r="P261" s="13">
        <v>2871</v>
      </c>
      <c r="Q261" s="13">
        <v>2813</v>
      </c>
    </row>
    <row r="262" spans="1:17">
      <c r="A262" s="13" t="s">
        <v>19</v>
      </c>
      <c r="B262" s="13" t="s">
        <v>31</v>
      </c>
      <c r="C262" s="13" t="s">
        <v>45</v>
      </c>
      <c r="D262" s="13" t="s">
        <v>149</v>
      </c>
      <c r="E262" s="13" t="s">
        <v>150</v>
      </c>
      <c r="J262" s="13">
        <v>1597</v>
      </c>
      <c r="K262" s="13">
        <v>1485</v>
      </c>
      <c r="L262" s="13">
        <v>1602</v>
      </c>
      <c r="M262" s="13">
        <v>1602</v>
      </c>
      <c r="N262" s="13">
        <v>1510</v>
      </c>
      <c r="O262" s="13">
        <v>1404.1014402003757</v>
      </c>
      <c r="P262" s="13">
        <v>1514.7276142767689</v>
      </c>
      <c r="Q262" s="13">
        <v>1514.7276142767689</v>
      </c>
    </row>
    <row r="263" spans="1:17">
      <c r="A263" s="13" t="s">
        <v>25</v>
      </c>
      <c r="B263" s="13" t="s">
        <v>41</v>
      </c>
      <c r="C263" s="13" t="s">
        <v>63</v>
      </c>
      <c r="D263" s="13" t="s">
        <v>151</v>
      </c>
      <c r="E263" s="13" t="s">
        <v>152</v>
      </c>
      <c r="J263" s="13">
        <v>4683</v>
      </c>
      <c r="K263" s="13">
        <v>5264</v>
      </c>
      <c r="L263" s="13">
        <v>4088</v>
      </c>
      <c r="M263" s="13">
        <v>4077</v>
      </c>
      <c r="N263" s="13">
        <v>4639</v>
      </c>
      <c r="O263" s="13">
        <v>5200</v>
      </c>
      <c r="P263" s="13">
        <v>4040</v>
      </c>
      <c r="Q263" s="13">
        <v>4039</v>
      </c>
    </row>
    <row r="264" spans="1:17">
      <c r="A264" s="13" t="s">
        <v>23</v>
      </c>
      <c r="B264" s="13" t="s">
        <v>39</v>
      </c>
      <c r="C264" s="13" t="s">
        <v>69</v>
      </c>
      <c r="D264" s="13" t="s">
        <v>153</v>
      </c>
      <c r="E264" s="13" t="s">
        <v>154</v>
      </c>
      <c r="J264" s="13">
        <v>1216.4775</v>
      </c>
      <c r="K264" s="13">
        <v>1216.4775</v>
      </c>
      <c r="L264" s="13">
        <v>1216.4775</v>
      </c>
      <c r="M264" s="13">
        <v>1216.4775</v>
      </c>
      <c r="N264" s="13">
        <v>1141.4775</v>
      </c>
      <c r="O264" s="13">
        <v>1141.4775</v>
      </c>
      <c r="P264" s="13">
        <v>1141.4775</v>
      </c>
      <c r="Q264" s="13">
        <v>1141.4775</v>
      </c>
    </row>
    <row r="265" spans="1:17">
      <c r="A265" s="13" t="s">
        <v>21</v>
      </c>
      <c r="B265" s="13" t="s">
        <v>37</v>
      </c>
      <c r="C265" s="13" t="s">
        <v>59</v>
      </c>
      <c r="D265" s="13" t="s">
        <v>155</v>
      </c>
      <c r="E265" s="13" t="s">
        <v>156</v>
      </c>
      <c r="J265" s="13">
        <v>9629</v>
      </c>
      <c r="K265" s="13">
        <v>9891</v>
      </c>
      <c r="L265" s="13">
        <v>8065.5999999999995</v>
      </c>
      <c r="M265" s="13">
        <v>7950.8161019689596</v>
      </c>
      <c r="N265" s="13">
        <v>9700</v>
      </c>
      <c r="O265" s="13">
        <v>9950</v>
      </c>
      <c r="P265" s="13">
        <v>8120</v>
      </c>
      <c r="Q265" s="13">
        <v>8013.8386932108215</v>
      </c>
    </row>
    <row r="266" spans="1:17">
      <c r="A266" s="13" t="s">
        <v>19</v>
      </c>
      <c r="B266" s="13" t="s">
        <v>27</v>
      </c>
      <c r="C266" s="13" t="s">
        <v>49</v>
      </c>
      <c r="D266" s="13" t="s">
        <v>157</v>
      </c>
      <c r="E266" s="13" t="s">
        <v>158</v>
      </c>
      <c r="J266" s="13">
        <v>1226</v>
      </c>
      <c r="K266" s="13">
        <v>1197</v>
      </c>
      <c r="L266" s="13">
        <v>670</v>
      </c>
      <c r="M266" s="13">
        <v>475</v>
      </c>
      <c r="N266" s="13">
        <v>1201</v>
      </c>
      <c r="O266" s="13">
        <v>1008</v>
      </c>
      <c r="P266" s="13">
        <v>656</v>
      </c>
      <c r="Q266" s="13">
        <v>465</v>
      </c>
    </row>
    <row r="267" spans="1:17">
      <c r="A267" s="13" t="s">
        <v>25</v>
      </c>
      <c r="B267" s="13" t="s">
        <v>43</v>
      </c>
      <c r="C267" s="13" t="s">
        <v>65</v>
      </c>
      <c r="D267" s="13" t="s">
        <v>159</v>
      </c>
      <c r="E267" s="13" t="s">
        <v>160</v>
      </c>
      <c r="J267" s="13">
        <v>2721.25</v>
      </c>
      <c r="K267" s="13">
        <v>2438.2400000000002</v>
      </c>
      <c r="L267" s="13">
        <v>2743.02</v>
      </c>
      <c r="M267" s="13">
        <v>2982.49</v>
      </c>
      <c r="N267" s="13">
        <v>2531.25</v>
      </c>
      <c r="O267" s="13">
        <v>2268</v>
      </c>
      <c r="P267" s="13">
        <v>2551.5</v>
      </c>
      <c r="Q267" s="13">
        <v>2774.2499999999995</v>
      </c>
    </row>
    <row r="268" spans="1:17">
      <c r="A268" s="13" t="s">
        <v>23</v>
      </c>
      <c r="B268" s="13" t="s">
        <v>39</v>
      </c>
      <c r="C268" s="13" t="s">
        <v>69</v>
      </c>
      <c r="D268" s="13" t="s">
        <v>161</v>
      </c>
      <c r="E268" s="13" t="s">
        <v>162</v>
      </c>
      <c r="J268" s="13">
        <v>980</v>
      </c>
      <c r="K268" s="13">
        <v>910</v>
      </c>
      <c r="L268" s="13">
        <v>945</v>
      </c>
      <c r="M268" s="13">
        <v>1050</v>
      </c>
      <c r="N268" s="13">
        <v>960</v>
      </c>
      <c r="O268" s="13">
        <v>920</v>
      </c>
      <c r="P268" s="13">
        <v>950</v>
      </c>
      <c r="Q268" s="13">
        <v>1030</v>
      </c>
    </row>
    <row r="269" spans="1:17">
      <c r="A269" s="13" t="s">
        <v>23</v>
      </c>
      <c r="B269" s="13" t="s">
        <v>39</v>
      </c>
      <c r="C269" s="13" t="s">
        <v>69</v>
      </c>
      <c r="D269" s="13" t="s">
        <v>163</v>
      </c>
      <c r="E269" s="13" t="s">
        <v>164</v>
      </c>
      <c r="J269" s="13">
        <v>1684</v>
      </c>
      <c r="K269" s="13">
        <v>1650</v>
      </c>
      <c r="L269" s="13">
        <v>1455</v>
      </c>
      <c r="M269" s="13">
        <v>1266.3258520365753</v>
      </c>
      <c r="N269" s="13">
        <v>1600</v>
      </c>
      <c r="O269" s="13">
        <v>1550</v>
      </c>
      <c r="P269" s="13">
        <v>1450</v>
      </c>
      <c r="Q269" s="13">
        <v>1276.7913549459684</v>
      </c>
    </row>
    <row r="270" spans="1:17">
      <c r="A270" s="13" t="s">
        <v>19</v>
      </c>
      <c r="B270" s="13" t="s">
        <v>29</v>
      </c>
      <c r="C270" s="13" t="s">
        <v>51</v>
      </c>
      <c r="D270" s="13" t="s">
        <v>165</v>
      </c>
      <c r="E270" s="13" t="s">
        <v>166</v>
      </c>
      <c r="J270" s="13">
        <v>688</v>
      </c>
      <c r="K270" s="13">
        <v>609</v>
      </c>
      <c r="L270" s="13">
        <v>498</v>
      </c>
      <c r="M270" s="13">
        <v>497.99999999999994</v>
      </c>
      <c r="N270" s="13">
        <v>559</v>
      </c>
      <c r="O270" s="13">
        <v>559</v>
      </c>
      <c r="P270" s="13">
        <v>559</v>
      </c>
      <c r="Q270" s="13">
        <v>557.99999999999989</v>
      </c>
    </row>
    <row r="271" spans="1:17">
      <c r="A271" s="13" t="s">
        <v>23</v>
      </c>
      <c r="B271" s="13" t="s">
        <v>39</v>
      </c>
      <c r="C271" s="13" t="s">
        <v>69</v>
      </c>
      <c r="D271" s="13" t="s">
        <v>167</v>
      </c>
      <c r="E271" s="13" t="s">
        <v>168</v>
      </c>
      <c r="J271" s="13">
        <v>776.62183808567738</v>
      </c>
      <c r="K271" s="13">
        <v>761.12107192067742</v>
      </c>
      <c r="L271" s="13">
        <v>745.62030575567746</v>
      </c>
      <c r="M271" s="13">
        <v>730.07464016493873</v>
      </c>
      <c r="N271" s="13">
        <v>714.57482723493865</v>
      </c>
      <c r="O271" s="13">
        <v>699.07501430493869</v>
      </c>
      <c r="P271" s="13">
        <v>683.57520137493884</v>
      </c>
      <c r="Q271" s="13">
        <v>669.32614780896813</v>
      </c>
    </row>
    <row r="272" spans="1:17">
      <c r="A272" s="13" t="s">
        <v>25</v>
      </c>
      <c r="B272" s="13" t="s">
        <v>41</v>
      </c>
      <c r="C272" s="13" t="s">
        <v>67</v>
      </c>
      <c r="D272" s="13" t="s">
        <v>169</v>
      </c>
      <c r="E272" s="13" t="s">
        <v>170</v>
      </c>
      <c r="J272" s="13">
        <v>6445</v>
      </c>
      <c r="K272" s="13">
        <v>6490.9999999999991</v>
      </c>
      <c r="L272" s="13">
        <v>7551.0000000000009</v>
      </c>
      <c r="M272" s="13">
        <v>8446</v>
      </c>
      <c r="N272" s="13">
        <v>6448.4600435699731</v>
      </c>
      <c r="O272" s="13">
        <v>6493.5051696116734</v>
      </c>
      <c r="P272" s="13">
        <v>7556.5701441958581</v>
      </c>
      <c r="Q272" s="13">
        <v>8449.4646426224972</v>
      </c>
    </row>
    <row r="273" spans="1:17">
      <c r="A273" s="13" t="s">
        <v>23</v>
      </c>
      <c r="B273" s="13" t="s">
        <v>39</v>
      </c>
      <c r="C273" s="13" t="s">
        <v>69</v>
      </c>
      <c r="D273" s="13" t="s">
        <v>171</v>
      </c>
      <c r="E273" s="13" t="s">
        <v>172</v>
      </c>
      <c r="J273" s="13">
        <v>1780</v>
      </c>
      <c r="K273" s="13">
        <v>1340</v>
      </c>
      <c r="L273" s="13">
        <v>1925</v>
      </c>
      <c r="M273" s="13">
        <v>1885</v>
      </c>
      <c r="N273" s="13">
        <v>1780</v>
      </c>
      <c r="O273" s="13">
        <v>1340</v>
      </c>
      <c r="P273" s="13">
        <v>1925</v>
      </c>
      <c r="Q273" s="13">
        <v>1885</v>
      </c>
    </row>
    <row r="274" spans="1:17">
      <c r="A274" s="13" t="s">
        <v>23</v>
      </c>
      <c r="B274" s="13" t="s">
        <v>39</v>
      </c>
      <c r="C274" s="13" t="s">
        <v>69</v>
      </c>
      <c r="D274" s="13" t="s">
        <v>173</v>
      </c>
      <c r="E274" s="13" t="s">
        <v>174</v>
      </c>
      <c r="J274" s="13">
        <v>1312.74</v>
      </c>
      <c r="K274" s="13">
        <v>788.04</v>
      </c>
      <c r="L274" s="13">
        <v>1287</v>
      </c>
      <c r="M274" s="13">
        <v>927.63</v>
      </c>
      <c r="N274" s="13">
        <v>1299.6125999999999</v>
      </c>
      <c r="O274" s="13">
        <v>780.15959999999995</v>
      </c>
      <c r="P274" s="13">
        <v>1274.1299999999999</v>
      </c>
      <c r="Q274" s="13">
        <v>918.3537</v>
      </c>
    </row>
    <row r="275" spans="1:17">
      <c r="A275" s="13" t="s">
        <v>19</v>
      </c>
      <c r="B275" s="13" t="s">
        <v>27</v>
      </c>
      <c r="C275" s="13" t="s">
        <v>49</v>
      </c>
      <c r="D275" s="13" t="s">
        <v>175</v>
      </c>
      <c r="E275" s="13" t="s">
        <v>176</v>
      </c>
      <c r="J275" s="13">
        <v>694.00000000000011</v>
      </c>
      <c r="K275" s="13">
        <v>694</v>
      </c>
      <c r="L275" s="13">
        <v>694</v>
      </c>
      <c r="M275" s="13">
        <v>600</v>
      </c>
      <c r="N275" s="13">
        <v>550.00000000000011</v>
      </c>
      <c r="O275" s="13">
        <v>500</v>
      </c>
      <c r="P275" s="13">
        <v>450.00000000000006</v>
      </c>
      <c r="Q275" s="13">
        <v>400</v>
      </c>
    </row>
    <row r="276" spans="1:17">
      <c r="A276" s="13" t="s">
        <v>23</v>
      </c>
      <c r="B276" s="13" t="s">
        <v>39</v>
      </c>
      <c r="C276" s="13" t="s">
        <v>69</v>
      </c>
      <c r="D276" s="13" t="s">
        <v>177</v>
      </c>
      <c r="E276" s="13" t="s">
        <v>178</v>
      </c>
      <c r="J276" s="13">
        <v>700</v>
      </c>
      <c r="K276" s="13">
        <v>1023</v>
      </c>
      <c r="L276" s="13">
        <v>896</v>
      </c>
      <c r="M276" s="13">
        <v>781</v>
      </c>
      <c r="N276" s="13">
        <v>682</v>
      </c>
      <c r="O276" s="13">
        <v>996</v>
      </c>
      <c r="P276" s="13">
        <v>872</v>
      </c>
      <c r="Q276" s="13">
        <v>760</v>
      </c>
    </row>
    <row r="277" spans="1:17">
      <c r="A277" s="13" t="s">
        <v>21</v>
      </c>
      <c r="B277" s="13" t="s">
        <v>35</v>
      </c>
      <c r="C277" s="13" t="s">
        <v>55</v>
      </c>
      <c r="D277" s="13" t="s">
        <v>179</v>
      </c>
      <c r="E277" s="13" t="s">
        <v>180</v>
      </c>
      <c r="J277" s="13">
        <v>814.00000000000011</v>
      </c>
      <c r="K277" s="13">
        <v>795</v>
      </c>
      <c r="L277" s="13">
        <v>720</v>
      </c>
      <c r="M277" s="13">
        <v>800</v>
      </c>
      <c r="N277" s="13">
        <v>680.00000000000011</v>
      </c>
      <c r="O277" s="13">
        <v>700</v>
      </c>
      <c r="P277" s="13">
        <v>720</v>
      </c>
      <c r="Q277" s="13">
        <v>790</v>
      </c>
    </row>
    <row r="278" spans="1:17">
      <c r="A278" s="13" t="s">
        <v>21</v>
      </c>
      <c r="B278" s="13" t="s">
        <v>37</v>
      </c>
      <c r="C278" s="13" t="s">
        <v>57</v>
      </c>
      <c r="D278" s="13" t="s">
        <v>181</v>
      </c>
      <c r="E278" s="13" t="s">
        <v>182</v>
      </c>
      <c r="J278" s="13">
        <v>12271</v>
      </c>
      <c r="K278" s="13">
        <v>12697</v>
      </c>
      <c r="L278" s="13">
        <v>10066</v>
      </c>
      <c r="M278" s="13">
        <v>9781</v>
      </c>
      <c r="N278" s="13">
        <v>11043</v>
      </c>
      <c r="O278" s="13">
        <v>11427</v>
      </c>
      <c r="P278" s="13">
        <v>9059</v>
      </c>
      <c r="Q278" s="13">
        <v>8802.1979903619394</v>
      </c>
    </row>
    <row r="279" spans="1:17">
      <c r="A279" s="13" t="s">
        <v>23</v>
      </c>
      <c r="B279" s="13" t="s">
        <v>39</v>
      </c>
      <c r="C279" s="13" t="s">
        <v>69</v>
      </c>
      <c r="D279" s="13" t="s">
        <v>183</v>
      </c>
      <c r="E279" s="13" t="s">
        <v>184</v>
      </c>
      <c r="J279" s="13">
        <v>278</v>
      </c>
      <c r="K279" s="13">
        <v>1168</v>
      </c>
      <c r="L279" s="13">
        <v>1116</v>
      </c>
      <c r="M279" s="13">
        <v>1491</v>
      </c>
      <c r="N279" s="13">
        <v>1205</v>
      </c>
      <c r="O279" s="13">
        <v>1113</v>
      </c>
      <c r="P279" s="13">
        <v>1058</v>
      </c>
      <c r="Q279" s="13">
        <v>1414</v>
      </c>
    </row>
    <row r="280" spans="1:17">
      <c r="A280" s="13" t="s">
        <v>23</v>
      </c>
      <c r="B280" s="13" t="s">
        <v>39</v>
      </c>
      <c r="C280" s="13" t="s">
        <v>69</v>
      </c>
      <c r="D280" s="13" t="s">
        <v>185</v>
      </c>
      <c r="E280" s="13" t="s">
        <v>186</v>
      </c>
      <c r="J280" s="13">
        <v>1680</v>
      </c>
      <c r="K280" s="13">
        <v>1543.9999999999998</v>
      </c>
      <c r="L280" s="13">
        <v>1600</v>
      </c>
      <c r="M280" s="13">
        <v>1700</v>
      </c>
      <c r="N280" s="13">
        <v>1000</v>
      </c>
      <c r="O280" s="13">
        <v>999.99999999999977</v>
      </c>
      <c r="P280" s="13">
        <v>1084</v>
      </c>
      <c r="Q280" s="13">
        <v>1250</v>
      </c>
    </row>
    <row r="281" spans="1:17">
      <c r="A281" s="13" t="s">
        <v>25</v>
      </c>
      <c r="B281" s="13" t="s">
        <v>41</v>
      </c>
      <c r="C281" s="13" t="s">
        <v>67</v>
      </c>
      <c r="D281" s="13" t="s">
        <v>187</v>
      </c>
      <c r="E281" s="13" t="s">
        <v>188</v>
      </c>
      <c r="J281" s="13">
        <v>717.00000000000011</v>
      </c>
      <c r="K281" s="13">
        <v>713</v>
      </c>
      <c r="L281" s="13">
        <v>710</v>
      </c>
      <c r="M281" s="13">
        <v>707</v>
      </c>
      <c r="N281" s="13">
        <v>703.00000000000011</v>
      </c>
      <c r="O281" s="13">
        <v>699</v>
      </c>
      <c r="P281" s="13">
        <v>696</v>
      </c>
      <c r="Q281" s="13">
        <v>693</v>
      </c>
    </row>
    <row r="282" spans="1:17">
      <c r="A282" s="13" t="s">
        <v>23</v>
      </c>
      <c r="B282" s="13" t="s">
        <v>39</v>
      </c>
      <c r="C282" s="13" t="s">
        <v>69</v>
      </c>
      <c r="D282" s="13" t="s">
        <v>189</v>
      </c>
      <c r="E282" s="13" t="s">
        <v>190</v>
      </c>
      <c r="J282" s="13">
        <v>963</v>
      </c>
      <c r="K282" s="13">
        <v>650</v>
      </c>
      <c r="L282" s="13">
        <v>550</v>
      </c>
      <c r="M282" s="13">
        <v>478.44243792325057</v>
      </c>
      <c r="N282" s="13">
        <v>850</v>
      </c>
      <c r="O282" s="13">
        <v>650</v>
      </c>
      <c r="P282" s="13">
        <v>550</v>
      </c>
      <c r="Q282" s="13">
        <v>483.75846501128666</v>
      </c>
    </row>
    <row r="283" spans="1:17">
      <c r="A283" s="13" t="s">
        <v>23</v>
      </c>
      <c r="B283" s="13" t="s">
        <v>39</v>
      </c>
      <c r="C283" s="13" t="s">
        <v>69</v>
      </c>
      <c r="D283" s="13" t="s">
        <v>191</v>
      </c>
      <c r="E283" s="13" t="s">
        <v>192</v>
      </c>
      <c r="J283" s="13">
        <v>1164</v>
      </c>
      <c r="K283" s="13">
        <v>1123</v>
      </c>
      <c r="L283" s="13">
        <v>1082</v>
      </c>
      <c r="M283" s="13">
        <v>1039</v>
      </c>
      <c r="N283" s="13">
        <v>998</v>
      </c>
      <c r="O283" s="13">
        <v>957</v>
      </c>
      <c r="P283" s="13">
        <v>915.99999999999989</v>
      </c>
      <c r="Q283" s="13">
        <v>875</v>
      </c>
    </row>
    <row r="284" spans="1:17">
      <c r="A284" s="13" t="s">
        <v>25</v>
      </c>
      <c r="B284" s="13" t="s">
        <v>41</v>
      </c>
      <c r="C284" s="13" t="s">
        <v>63</v>
      </c>
      <c r="D284" s="13" t="s">
        <v>193</v>
      </c>
      <c r="E284" s="13" t="s">
        <v>194</v>
      </c>
      <c r="J284" s="13">
        <v>3288.2902097902097</v>
      </c>
      <c r="K284" s="13">
        <v>3402.2062937062938</v>
      </c>
      <c r="L284" s="13">
        <v>3918.5582844574778</v>
      </c>
      <c r="M284" s="13">
        <v>4086.0417888563056</v>
      </c>
      <c r="N284" s="13">
        <v>4151.5252932551321</v>
      </c>
      <c r="O284" s="13">
        <v>4371.0087976539589</v>
      </c>
      <c r="P284" s="13">
        <v>4674.4923020527858</v>
      </c>
      <c r="Q284" s="13">
        <v>4854.9758064516145</v>
      </c>
    </row>
    <row r="285" spans="1:17">
      <c r="A285" s="13" t="s">
        <v>19</v>
      </c>
      <c r="B285" s="13" t="s">
        <v>31</v>
      </c>
      <c r="C285" s="13" t="s">
        <v>45</v>
      </c>
      <c r="D285" s="13" t="s">
        <v>195</v>
      </c>
      <c r="E285" s="13" t="s">
        <v>196</v>
      </c>
      <c r="J285" s="13">
        <v>1990.44</v>
      </c>
      <c r="K285" s="13">
        <v>1948.73</v>
      </c>
      <c r="L285" s="13">
        <v>1970.07</v>
      </c>
      <c r="M285" s="13">
        <v>1674.22</v>
      </c>
      <c r="N285" s="13">
        <v>1930.7267999999999</v>
      </c>
      <c r="O285" s="13">
        <v>1890.2681</v>
      </c>
      <c r="P285" s="13">
        <v>1910.9678999999999</v>
      </c>
      <c r="Q285" s="13">
        <v>1623.9934000000001</v>
      </c>
    </row>
    <row r="286" spans="1:17">
      <c r="A286" s="13" t="s">
        <v>23</v>
      </c>
      <c r="B286" s="13" t="s">
        <v>39</v>
      </c>
      <c r="C286" s="13" t="s">
        <v>69</v>
      </c>
      <c r="D286" s="13" t="s">
        <v>197</v>
      </c>
      <c r="E286" s="13" t="s">
        <v>198</v>
      </c>
      <c r="J286" s="13">
        <v>519</v>
      </c>
      <c r="K286" s="13">
        <v>524</v>
      </c>
      <c r="L286" s="13">
        <v>712</v>
      </c>
      <c r="M286" s="13">
        <v>983</v>
      </c>
      <c r="N286" s="13">
        <v>505</v>
      </c>
      <c r="O286" s="13">
        <v>509</v>
      </c>
      <c r="P286" s="13">
        <v>692</v>
      </c>
      <c r="Q286" s="13">
        <v>956</v>
      </c>
    </row>
    <row r="287" spans="1:17">
      <c r="A287" s="13" t="s">
        <v>19</v>
      </c>
      <c r="B287" s="13" t="s">
        <v>31</v>
      </c>
      <c r="C287" s="13" t="s">
        <v>45</v>
      </c>
      <c r="D287" s="13" t="s">
        <v>199</v>
      </c>
      <c r="E287" s="13" t="s">
        <v>200</v>
      </c>
      <c r="J287" s="13">
        <v>2403</v>
      </c>
      <c r="K287" s="13">
        <v>2319</v>
      </c>
      <c r="L287" s="13">
        <v>2238</v>
      </c>
      <c r="M287" s="13">
        <v>2166</v>
      </c>
      <c r="N287" s="13">
        <v>2090</v>
      </c>
      <c r="O287" s="13">
        <v>2017</v>
      </c>
      <c r="P287" s="13">
        <v>1946</v>
      </c>
      <c r="Q287" s="13">
        <v>1878</v>
      </c>
    </row>
    <row r="288" spans="1:17">
      <c r="A288" s="13" t="s">
        <v>19</v>
      </c>
      <c r="B288" s="13" t="s">
        <v>29</v>
      </c>
      <c r="C288" s="13" t="s">
        <v>51</v>
      </c>
      <c r="D288" s="13" t="s">
        <v>201</v>
      </c>
      <c r="E288" s="13" t="s">
        <v>202</v>
      </c>
      <c r="J288" s="13">
        <v>555</v>
      </c>
      <c r="K288" s="13">
        <v>492</v>
      </c>
      <c r="L288" s="13">
        <v>707</v>
      </c>
      <c r="M288" s="13">
        <v>699</v>
      </c>
      <c r="N288" s="13">
        <v>525</v>
      </c>
      <c r="O288" s="13">
        <v>465</v>
      </c>
      <c r="P288" s="13">
        <v>669</v>
      </c>
      <c r="Q288" s="13">
        <v>661</v>
      </c>
    </row>
    <row r="289" spans="1:17">
      <c r="A289" s="13" t="s">
        <v>23</v>
      </c>
      <c r="B289" s="13" t="s">
        <v>39</v>
      </c>
      <c r="C289" s="13" t="s">
        <v>69</v>
      </c>
      <c r="D289" s="13" t="s">
        <v>203</v>
      </c>
      <c r="E289" s="13" t="s">
        <v>204</v>
      </c>
      <c r="J289" s="13">
        <v>2032</v>
      </c>
      <c r="K289" s="13">
        <v>2040</v>
      </c>
      <c r="L289" s="13">
        <v>2227</v>
      </c>
      <c r="M289" s="13">
        <v>1380</v>
      </c>
      <c r="N289" s="13">
        <v>2012</v>
      </c>
      <c r="O289" s="13">
        <v>2020</v>
      </c>
      <c r="P289" s="13">
        <v>2204</v>
      </c>
      <c r="Q289" s="13">
        <v>1368</v>
      </c>
    </row>
    <row r="290" spans="1:17">
      <c r="A290" s="13" t="s">
        <v>19</v>
      </c>
      <c r="B290" s="13" t="s">
        <v>29</v>
      </c>
      <c r="C290" s="13" t="s">
        <v>47</v>
      </c>
      <c r="D290" s="13" t="s">
        <v>205</v>
      </c>
      <c r="E290" s="13" t="s">
        <v>206</v>
      </c>
      <c r="J290" s="13">
        <v>9336</v>
      </c>
      <c r="K290" s="13">
        <v>11454</v>
      </c>
      <c r="L290" s="13">
        <v>9869.1882705764747</v>
      </c>
      <c r="M290" s="13">
        <v>9844.2485838053981</v>
      </c>
      <c r="N290" s="13">
        <v>9117</v>
      </c>
      <c r="O290" s="13">
        <v>11235</v>
      </c>
      <c r="P290" s="13">
        <v>9650</v>
      </c>
      <c r="Q290" s="13">
        <v>9623.7725352112684</v>
      </c>
    </row>
    <row r="291" spans="1:17">
      <c r="A291" s="13" t="s">
        <v>19</v>
      </c>
      <c r="B291" s="13" t="s">
        <v>31</v>
      </c>
      <c r="C291" s="13" t="s">
        <v>45</v>
      </c>
      <c r="D291" s="13" t="s">
        <v>207</v>
      </c>
      <c r="E291" s="13" t="s">
        <v>208</v>
      </c>
      <c r="J291" s="13">
        <v>6061</v>
      </c>
      <c r="K291" s="13">
        <v>7000</v>
      </c>
      <c r="L291" s="13">
        <v>6000</v>
      </c>
      <c r="M291" s="13">
        <v>5500</v>
      </c>
      <c r="N291" s="13">
        <v>5000</v>
      </c>
      <c r="O291" s="13">
        <v>4500</v>
      </c>
      <c r="P291" s="13">
        <v>4000</v>
      </c>
      <c r="Q291" s="13">
        <v>3500</v>
      </c>
    </row>
    <row r="292" spans="1:17">
      <c r="A292" s="13" t="s">
        <v>21</v>
      </c>
      <c r="B292" s="13" t="s">
        <v>33</v>
      </c>
      <c r="C292" s="13" t="s">
        <v>57</v>
      </c>
      <c r="D292" s="13" t="s">
        <v>209</v>
      </c>
      <c r="E292" s="13" t="s">
        <v>210</v>
      </c>
      <c r="J292" s="13">
        <v>3102</v>
      </c>
      <c r="K292" s="13">
        <v>3495.7802710185047</v>
      </c>
      <c r="L292" s="13">
        <v>2803.546553985138</v>
      </c>
      <c r="M292" s="13">
        <v>3231.0476468016905</v>
      </c>
      <c r="N292" s="13">
        <v>3010</v>
      </c>
      <c r="O292" s="13">
        <v>3389.6000291417745</v>
      </c>
      <c r="P292" s="13">
        <v>2718.3921025790473</v>
      </c>
      <c r="Q292" s="13">
        <v>3132.9083491184615</v>
      </c>
    </row>
    <row r="293" spans="1:17">
      <c r="A293" s="13" t="s">
        <v>21</v>
      </c>
      <c r="B293" s="13" t="s">
        <v>33</v>
      </c>
      <c r="C293" s="13" t="s">
        <v>57</v>
      </c>
      <c r="D293" s="13" t="s">
        <v>211</v>
      </c>
      <c r="E293" s="13" t="s">
        <v>212</v>
      </c>
      <c r="J293" s="13">
        <v>4457.6181737017014</v>
      </c>
      <c r="K293" s="13">
        <v>4140.4910470710774</v>
      </c>
      <c r="L293" s="13">
        <v>5673.6024998759976</v>
      </c>
      <c r="M293" s="13">
        <v>5708.2882793512226</v>
      </c>
      <c r="N293" s="13">
        <v>4416.7901393780066</v>
      </c>
      <c r="O293" s="13">
        <v>4102.5676305738807</v>
      </c>
      <c r="P293" s="13">
        <v>5621.6370715738303</v>
      </c>
      <c r="Q293" s="13">
        <v>5656.0051584742814</v>
      </c>
    </row>
    <row r="294" spans="1:17">
      <c r="A294" s="13" t="s">
        <v>23</v>
      </c>
      <c r="B294" s="13" t="s">
        <v>39</v>
      </c>
      <c r="C294" s="13" t="s">
        <v>69</v>
      </c>
      <c r="D294" s="13" t="s">
        <v>213</v>
      </c>
      <c r="E294" s="13" t="s">
        <v>214</v>
      </c>
      <c r="J294" s="13">
        <v>730</v>
      </c>
      <c r="K294" s="13">
        <v>792.00000000000011</v>
      </c>
      <c r="L294" s="13">
        <v>827</v>
      </c>
      <c r="M294" s="13">
        <v>1004.9999999999999</v>
      </c>
      <c r="N294" s="13">
        <v>740</v>
      </c>
      <c r="O294" s="13">
        <v>803.00000000000011</v>
      </c>
      <c r="P294" s="13">
        <v>839</v>
      </c>
      <c r="Q294" s="13">
        <v>1019</v>
      </c>
    </row>
    <row r="295" spans="1:17">
      <c r="A295" s="13" t="s">
        <v>21</v>
      </c>
      <c r="B295" s="13" t="s">
        <v>33</v>
      </c>
      <c r="C295" s="13" t="s">
        <v>57</v>
      </c>
      <c r="D295" s="13" t="s">
        <v>215</v>
      </c>
      <c r="E295" s="13" t="s">
        <v>216</v>
      </c>
      <c r="J295" s="13">
        <v>4045</v>
      </c>
      <c r="K295" s="13">
        <v>3991.9999999999995</v>
      </c>
      <c r="L295" s="13">
        <v>3837</v>
      </c>
      <c r="M295" s="13">
        <v>3888</v>
      </c>
      <c r="N295" s="13">
        <v>3837</v>
      </c>
      <c r="O295" s="13">
        <v>3786.9999999999995</v>
      </c>
      <c r="P295" s="13">
        <v>3737</v>
      </c>
      <c r="Q295" s="13">
        <v>3689</v>
      </c>
    </row>
    <row r="296" spans="1:17">
      <c r="A296" s="13" t="s">
        <v>19</v>
      </c>
      <c r="B296" s="13" t="s">
        <v>29</v>
      </c>
      <c r="C296" s="13" t="s">
        <v>51</v>
      </c>
      <c r="D296" s="13" t="s">
        <v>217</v>
      </c>
      <c r="E296" s="13" t="s">
        <v>218</v>
      </c>
      <c r="J296" s="13">
        <v>2540</v>
      </c>
      <c r="K296" s="13">
        <v>2531</v>
      </c>
      <c r="L296" s="13">
        <v>2521</v>
      </c>
      <c r="M296" s="13">
        <v>2511</v>
      </c>
      <c r="N296" s="13">
        <v>2501</v>
      </c>
      <c r="O296" s="13">
        <v>2492</v>
      </c>
      <c r="P296" s="13">
        <v>2482</v>
      </c>
      <c r="Q296" s="13">
        <v>2473</v>
      </c>
    </row>
    <row r="297" spans="1:17">
      <c r="A297" s="13" t="s">
        <v>21</v>
      </c>
      <c r="B297" s="13" t="s">
        <v>37</v>
      </c>
      <c r="C297" s="13" t="s">
        <v>57</v>
      </c>
      <c r="D297" s="13" t="s">
        <v>219</v>
      </c>
      <c r="E297" s="13" t="s">
        <v>220</v>
      </c>
      <c r="J297" s="13">
        <v>1327</v>
      </c>
      <c r="K297" s="13">
        <v>1320</v>
      </c>
      <c r="L297" s="13">
        <v>1313</v>
      </c>
      <c r="M297" s="13">
        <v>1306</v>
      </c>
      <c r="N297" s="13">
        <v>1299</v>
      </c>
      <c r="O297" s="13">
        <v>1292</v>
      </c>
      <c r="P297" s="13">
        <v>1285</v>
      </c>
      <c r="Q297" s="13">
        <v>1278</v>
      </c>
    </row>
    <row r="298" spans="1:17">
      <c r="A298" s="13" t="s">
        <v>19</v>
      </c>
      <c r="B298" s="13" t="s">
        <v>29</v>
      </c>
      <c r="C298" s="13" t="s">
        <v>47</v>
      </c>
      <c r="D298" s="13" t="s">
        <v>221</v>
      </c>
      <c r="E298" s="13" t="s">
        <v>222</v>
      </c>
      <c r="J298" s="13">
        <v>2700.2514969759136</v>
      </c>
      <c r="K298" s="13">
        <v>2818.2677185471443</v>
      </c>
      <c r="L298" s="13">
        <v>2054.692678124743</v>
      </c>
      <c r="M298" s="13">
        <v>2391.8702952669128</v>
      </c>
      <c r="N298" s="13">
        <v>2719.4321454175583</v>
      </c>
      <c r="O298" s="13">
        <v>2838.28666951687</v>
      </c>
      <c r="P298" s="13">
        <v>2069.287740087997</v>
      </c>
      <c r="Q298" s="13">
        <v>2409.7404365905363</v>
      </c>
    </row>
    <row r="299" spans="1:17">
      <c r="A299" s="13" t="s">
        <v>25</v>
      </c>
      <c r="B299" s="13" t="s">
        <v>41</v>
      </c>
      <c r="C299" s="13" t="s">
        <v>63</v>
      </c>
      <c r="D299" s="13" t="s">
        <v>223</v>
      </c>
      <c r="E299" s="13" t="s">
        <v>224</v>
      </c>
      <c r="J299" s="13">
        <v>1469</v>
      </c>
      <c r="K299" s="13">
        <v>1175.2</v>
      </c>
      <c r="L299" s="13">
        <v>940.16</v>
      </c>
      <c r="M299" s="13">
        <v>1076.4000000000001</v>
      </c>
      <c r="N299" s="13">
        <v>1395.55</v>
      </c>
      <c r="O299" s="13">
        <v>1116.44</v>
      </c>
      <c r="P299" s="13">
        <v>893.15199999999993</v>
      </c>
      <c r="Q299" s="13">
        <v>1022.58</v>
      </c>
    </row>
    <row r="300" spans="1:17">
      <c r="A300" s="13" t="s">
        <v>23</v>
      </c>
      <c r="B300" s="13" t="s">
        <v>39</v>
      </c>
      <c r="C300" s="13" t="s">
        <v>69</v>
      </c>
      <c r="D300" s="13" t="s">
        <v>225</v>
      </c>
      <c r="E300" s="13" t="s">
        <v>226</v>
      </c>
      <c r="J300" s="13">
        <v>464.99999999999994</v>
      </c>
      <c r="K300" s="13">
        <v>426.00000000000006</v>
      </c>
      <c r="L300" s="13">
        <v>398.99999999999994</v>
      </c>
      <c r="M300" s="13">
        <v>264</v>
      </c>
      <c r="N300" s="13">
        <v>469.99999999999994</v>
      </c>
      <c r="O300" s="13">
        <v>431.00000000000006</v>
      </c>
      <c r="P300" s="13">
        <v>402.99999999999994</v>
      </c>
      <c r="Q300" s="13">
        <v>267</v>
      </c>
    </row>
    <row r="301" spans="1:17">
      <c r="A301" s="13" t="s">
        <v>19</v>
      </c>
      <c r="B301" s="13" t="s">
        <v>27</v>
      </c>
      <c r="C301" s="13" t="s">
        <v>49</v>
      </c>
      <c r="D301" s="13" t="s">
        <v>227</v>
      </c>
      <c r="E301" s="13" t="s">
        <v>228</v>
      </c>
      <c r="J301" s="13">
        <v>1069.6115161712469</v>
      </c>
      <c r="K301" s="13">
        <v>1338.0011217049916</v>
      </c>
      <c r="L301" s="13">
        <v>1657.7005047672462</v>
      </c>
      <c r="M301" s="13">
        <v>1212.6868573565152</v>
      </c>
      <c r="N301" s="13">
        <v>1055.2230323424938</v>
      </c>
      <c r="O301" s="13">
        <v>1320.0022434099833</v>
      </c>
      <c r="P301" s="13">
        <v>1635.4010095344925</v>
      </c>
      <c r="Q301" s="13">
        <v>1196.3737147130305</v>
      </c>
    </row>
    <row r="302" spans="1:17">
      <c r="A302" s="13" t="s">
        <v>21</v>
      </c>
      <c r="B302" s="13" t="s">
        <v>41</v>
      </c>
      <c r="C302" s="13" t="s">
        <v>57</v>
      </c>
      <c r="D302" s="13" t="s">
        <v>229</v>
      </c>
      <c r="E302" s="13" t="s">
        <v>230</v>
      </c>
      <c r="J302" s="13">
        <v>1369</v>
      </c>
      <c r="K302" s="13">
        <v>2268</v>
      </c>
      <c r="L302" s="13">
        <v>1487</v>
      </c>
      <c r="M302" s="13">
        <v>1696.9999999999998</v>
      </c>
      <c r="N302" s="13">
        <v>1386</v>
      </c>
      <c r="O302" s="13">
        <v>2137</v>
      </c>
      <c r="P302" s="13">
        <v>1506.0000000000002</v>
      </c>
      <c r="Q302" s="13">
        <v>1718.9999999999998</v>
      </c>
    </row>
    <row r="303" spans="1:17">
      <c r="A303" s="13" t="s">
        <v>19</v>
      </c>
      <c r="B303" s="13" t="s">
        <v>27</v>
      </c>
      <c r="C303" s="13" t="s">
        <v>49</v>
      </c>
      <c r="D303" s="13" t="s">
        <v>231</v>
      </c>
      <c r="E303" s="13" t="s">
        <v>232</v>
      </c>
      <c r="J303" s="13">
        <v>2080</v>
      </c>
      <c r="K303" s="13">
        <v>2110.6799999999998</v>
      </c>
      <c r="L303" s="13">
        <v>1319.67</v>
      </c>
      <c r="M303" s="13">
        <v>2166.12</v>
      </c>
      <c r="N303" s="13">
        <v>1470.98</v>
      </c>
      <c r="O303" s="13">
        <v>2089.36</v>
      </c>
      <c r="P303" s="13">
        <v>1306.3399999999999</v>
      </c>
      <c r="Q303" s="13">
        <v>2144.2399999999998</v>
      </c>
    </row>
    <row r="304" spans="1:17">
      <c r="A304" s="13" t="s">
        <v>23</v>
      </c>
      <c r="B304" s="13" t="s">
        <v>39</v>
      </c>
      <c r="C304" s="13" t="s">
        <v>69</v>
      </c>
      <c r="D304" s="13" t="s">
        <v>233</v>
      </c>
      <c r="E304" s="13" t="s">
        <v>234</v>
      </c>
      <c r="J304" s="13">
        <v>750</v>
      </c>
      <c r="K304" s="13">
        <v>842</v>
      </c>
      <c r="L304" s="13">
        <v>782</v>
      </c>
      <c r="M304" s="13">
        <v>1333.85</v>
      </c>
      <c r="N304" s="13">
        <v>720</v>
      </c>
      <c r="O304" s="13">
        <v>820</v>
      </c>
      <c r="P304" s="13">
        <v>760</v>
      </c>
      <c r="Q304" s="13">
        <v>1276.5</v>
      </c>
    </row>
    <row r="305" spans="1:17">
      <c r="A305" s="13" t="s">
        <v>21</v>
      </c>
      <c r="B305" s="13" t="s">
        <v>37</v>
      </c>
      <c r="C305" s="13" t="s">
        <v>59</v>
      </c>
      <c r="D305" s="13" t="s">
        <v>235</v>
      </c>
      <c r="E305" s="13" t="s">
        <v>236</v>
      </c>
      <c r="J305" s="13">
        <v>7390</v>
      </c>
      <c r="K305" s="13">
        <v>7390</v>
      </c>
      <c r="L305" s="13">
        <v>7390</v>
      </c>
      <c r="M305" s="13">
        <v>7390</v>
      </c>
      <c r="N305" s="13">
        <v>7097</v>
      </c>
      <c r="O305" s="13">
        <v>7097</v>
      </c>
      <c r="P305" s="13">
        <v>7097</v>
      </c>
      <c r="Q305" s="13">
        <v>7097</v>
      </c>
    </row>
    <row r="306" spans="1:17">
      <c r="A306" s="13" t="s">
        <v>19</v>
      </c>
      <c r="B306" s="13" t="s">
        <v>31</v>
      </c>
      <c r="C306" s="13" t="s">
        <v>45</v>
      </c>
      <c r="D306" s="13" t="s">
        <v>237</v>
      </c>
      <c r="E306" s="13" t="s">
        <v>238</v>
      </c>
      <c r="J306" s="13">
        <v>966</v>
      </c>
      <c r="K306" s="13">
        <v>950</v>
      </c>
      <c r="L306" s="13">
        <v>934</v>
      </c>
      <c r="M306" s="13">
        <v>918</v>
      </c>
      <c r="N306" s="13">
        <v>915</v>
      </c>
      <c r="O306" s="13">
        <v>911</v>
      </c>
      <c r="P306" s="13">
        <v>907</v>
      </c>
      <c r="Q306" s="13">
        <v>904</v>
      </c>
    </row>
    <row r="307" spans="1:17">
      <c r="A307" s="13" t="s">
        <v>19</v>
      </c>
      <c r="B307" s="13" t="s">
        <v>31</v>
      </c>
      <c r="C307" s="13" t="s">
        <v>45</v>
      </c>
      <c r="D307" s="13" t="s">
        <v>239</v>
      </c>
      <c r="E307" s="13" t="s">
        <v>240</v>
      </c>
      <c r="J307" s="13">
        <v>795</v>
      </c>
      <c r="K307" s="13">
        <v>795</v>
      </c>
      <c r="L307" s="13">
        <v>795</v>
      </c>
      <c r="M307" s="13">
        <v>795</v>
      </c>
      <c r="N307" s="13">
        <v>771</v>
      </c>
      <c r="O307" s="13">
        <v>747</v>
      </c>
      <c r="P307" s="13">
        <v>723</v>
      </c>
      <c r="Q307" s="13">
        <v>699</v>
      </c>
    </row>
    <row r="308" spans="1:17">
      <c r="A308" s="13" t="s">
        <v>25</v>
      </c>
      <c r="B308" s="13" t="s">
        <v>43</v>
      </c>
      <c r="C308" s="13" t="s">
        <v>61</v>
      </c>
      <c r="D308" s="13" t="s">
        <v>241</v>
      </c>
      <c r="E308" s="13" t="s">
        <v>242</v>
      </c>
      <c r="J308" s="13">
        <v>1660</v>
      </c>
      <c r="K308" s="13">
        <v>1203</v>
      </c>
      <c r="L308" s="13">
        <v>2047</v>
      </c>
      <c r="M308" s="13">
        <v>1365</v>
      </c>
      <c r="N308" s="13">
        <v>1660</v>
      </c>
      <c r="O308" s="13">
        <v>1215</v>
      </c>
      <c r="P308" s="13">
        <v>2047</v>
      </c>
      <c r="Q308" s="13">
        <v>1375</v>
      </c>
    </row>
    <row r="309" spans="1:17">
      <c r="A309" s="13" t="s">
        <v>19</v>
      </c>
      <c r="B309" s="13" t="s">
        <v>27</v>
      </c>
      <c r="C309" s="13" t="s">
        <v>49</v>
      </c>
      <c r="D309" s="13" t="s">
        <v>243</v>
      </c>
      <c r="E309" s="13" t="s">
        <v>244</v>
      </c>
      <c r="J309" s="13">
        <v>923</v>
      </c>
      <c r="K309" s="13">
        <v>802</v>
      </c>
      <c r="L309" s="13">
        <v>653</v>
      </c>
      <c r="M309" s="13">
        <v>823</v>
      </c>
      <c r="N309" s="13">
        <v>923</v>
      </c>
      <c r="O309" s="13">
        <v>802</v>
      </c>
      <c r="P309" s="13">
        <v>653</v>
      </c>
      <c r="Q309" s="13">
        <v>823</v>
      </c>
    </row>
    <row r="310" spans="1:17">
      <c r="A310" s="13" t="s">
        <v>19</v>
      </c>
      <c r="B310" s="13" t="s">
        <v>31</v>
      </c>
      <c r="C310" s="13" t="s">
        <v>45</v>
      </c>
      <c r="D310" s="13" t="s">
        <v>245</v>
      </c>
      <c r="E310" s="13" t="s">
        <v>246</v>
      </c>
      <c r="J310" s="13">
        <v>2741.9999999999995</v>
      </c>
      <c r="K310" s="13">
        <v>2722</v>
      </c>
      <c r="L310" s="13">
        <v>3183</v>
      </c>
      <c r="M310" s="13">
        <v>3420</v>
      </c>
      <c r="N310" s="13">
        <v>2752</v>
      </c>
      <c r="O310" s="13">
        <v>2722</v>
      </c>
      <c r="P310" s="13">
        <v>3195</v>
      </c>
      <c r="Q310" s="13">
        <v>3433</v>
      </c>
    </row>
    <row r="311" spans="1:17">
      <c r="A311" s="13" t="s">
        <v>21</v>
      </c>
      <c r="B311" s="13" t="s">
        <v>33</v>
      </c>
      <c r="C311" s="13" t="s">
        <v>57</v>
      </c>
      <c r="D311" s="13" t="s">
        <v>247</v>
      </c>
      <c r="E311" s="13" t="s">
        <v>248</v>
      </c>
      <c r="J311" s="13">
        <v>13807</v>
      </c>
      <c r="K311" s="13">
        <v>14066</v>
      </c>
      <c r="L311" s="13">
        <v>13437</v>
      </c>
      <c r="M311" s="13">
        <v>9450</v>
      </c>
      <c r="N311" s="13">
        <v>7650</v>
      </c>
      <c r="O311" s="13">
        <v>6300</v>
      </c>
      <c r="P311" s="13">
        <v>4950</v>
      </c>
      <c r="Q311" s="13">
        <v>4500</v>
      </c>
    </row>
    <row r="312" spans="1:17">
      <c r="A312" s="13" t="s">
        <v>19</v>
      </c>
      <c r="B312" s="13" t="s">
        <v>27</v>
      </c>
      <c r="C312" s="13" t="s">
        <v>49</v>
      </c>
      <c r="D312" s="13" t="s">
        <v>249</v>
      </c>
      <c r="E312" s="13" t="s">
        <v>250</v>
      </c>
      <c r="J312" s="13">
        <v>1055</v>
      </c>
      <c r="K312" s="13">
        <v>955</v>
      </c>
      <c r="L312" s="13">
        <v>884</v>
      </c>
      <c r="M312" s="13">
        <v>1298</v>
      </c>
      <c r="N312" s="13">
        <v>1027</v>
      </c>
      <c r="O312" s="13">
        <v>929</v>
      </c>
      <c r="P312" s="13">
        <v>860</v>
      </c>
      <c r="Q312" s="13">
        <v>1263</v>
      </c>
    </row>
    <row r="313" spans="1:17">
      <c r="A313" s="13" t="s">
        <v>21</v>
      </c>
      <c r="B313" s="13" t="s">
        <v>33</v>
      </c>
      <c r="C313" s="13" t="s">
        <v>53</v>
      </c>
      <c r="D313" s="13" t="s">
        <v>251</v>
      </c>
      <c r="E313" s="13" t="s">
        <v>252</v>
      </c>
      <c r="J313" s="13">
        <v>2538.5940000000001</v>
      </c>
      <c r="K313" s="13">
        <v>2401.2180000000003</v>
      </c>
      <c r="L313" s="13">
        <v>2852.46</v>
      </c>
      <c r="M313" s="13">
        <v>1993.86</v>
      </c>
      <c r="N313" s="13">
        <v>2416.1879999999996</v>
      </c>
      <c r="O313" s="13">
        <v>2285.4360000000001</v>
      </c>
      <c r="P313" s="13">
        <v>2714.9199999999996</v>
      </c>
      <c r="Q313" s="13">
        <v>1897.7199999999998</v>
      </c>
    </row>
    <row r="314" spans="1:17">
      <c r="A314" s="13" t="s">
        <v>21</v>
      </c>
      <c r="B314" s="13" t="s">
        <v>33</v>
      </c>
      <c r="C314" s="13" t="s">
        <v>53</v>
      </c>
      <c r="D314" s="13" t="s">
        <v>253</v>
      </c>
      <c r="E314" s="13" t="s">
        <v>254</v>
      </c>
      <c r="J314" s="13">
        <v>7744</v>
      </c>
      <c r="K314" s="13">
        <v>7131</v>
      </c>
      <c r="L314" s="13">
        <v>7534</v>
      </c>
      <c r="M314" s="13">
        <v>7431</v>
      </c>
      <c r="N314" s="13">
        <v>7369</v>
      </c>
      <c r="O314" s="13">
        <v>7176.9999999999991</v>
      </c>
      <c r="P314" s="13">
        <v>7509</v>
      </c>
      <c r="Q314" s="13">
        <v>7320</v>
      </c>
    </row>
    <row r="315" spans="1:17">
      <c r="A315" s="13" t="s">
        <v>19</v>
      </c>
      <c r="B315" s="13" t="s">
        <v>29</v>
      </c>
      <c r="C315" s="13" t="s">
        <v>47</v>
      </c>
      <c r="D315" s="13" t="s">
        <v>255</v>
      </c>
      <c r="E315" s="13" t="s">
        <v>256</v>
      </c>
      <c r="J315" s="13">
        <v>551</v>
      </c>
      <c r="K315" s="13">
        <v>521.04685714285711</v>
      </c>
      <c r="L315" s="13">
        <v>491.09371428571416</v>
      </c>
      <c r="M315" s="13">
        <v>463.74263378668849</v>
      </c>
      <c r="N315" s="13">
        <v>433.62047534001636</v>
      </c>
      <c r="O315" s="13">
        <v>403.49831689334417</v>
      </c>
      <c r="P315" s="13">
        <v>373.37615844667204</v>
      </c>
      <c r="Q315" s="13">
        <v>344.81200000000001</v>
      </c>
    </row>
    <row r="316" spans="1:17">
      <c r="A316" s="13" t="s">
        <v>25</v>
      </c>
      <c r="B316" s="13" t="s">
        <v>41</v>
      </c>
      <c r="C316" s="13" t="s">
        <v>65</v>
      </c>
      <c r="D316" s="13" t="s">
        <v>257</v>
      </c>
      <c r="E316" s="13" t="s">
        <v>258</v>
      </c>
      <c r="J316" s="13">
        <v>8619</v>
      </c>
      <c r="K316" s="13">
        <v>8619</v>
      </c>
      <c r="L316" s="13">
        <v>8619</v>
      </c>
      <c r="M316" s="13">
        <v>9051</v>
      </c>
      <c r="N316" s="13">
        <v>8619</v>
      </c>
      <c r="O316" s="13">
        <v>8619</v>
      </c>
      <c r="P316" s="13">
        <v>8619</v>
      </c>
      <c r="Q316" s="13">
        <v>9051</v>
      </c>
    </row>
    <row r="317" spans="1:17">
      <c r="A317" s="13" t="s">
        <v>21</v>
      </c>
      <c r="B317" s="13" t="s">
        <v>37</v>
      </c>
      <c r="C317" s="13" t="s">
        <v>59</v>
      </c>
      <c r="D317" s="13" t="s">
        <v>259</v>
      </c>
      <c r="E317" s="13" t="s">
        <v>260</v>
      </c>
      <c r="J317" s="13">
        <v>1869.0000000000002</v>
      </c>
      <c r="K317" s="13">
        <v>2046.9999999999998</v>
      </c>
      <c r="L317" s="13">
        <v>1959.9999999999998</v>
      </c>
      <c r="M317" s="13">
        <v>1653</v>
      </c>
      <c r="N317" s="13">
        <v>1104.0000000000002</v>
      </c>
      <c r="O317" s="13">
        <v>1103.9999999999998</v>
      </c>
      <c r="P317" s="13">
        <v>1103.9999999999998</v>
      </c>
      <c r="Q317" s="13">
        <v>1104</v>
      </c>
    </row>
    <row r="318" spans="1:17">
      <c r="A318" s="13" t="s">
        <v>25</v>
      </c>
      <c r="B318" s="13" t="s">
        <v>43</v>
      </c>
      <c r="C318" s="13" t="s">
        <v>61</v>
      </c>
      <c r="D318" s="13" t="s">
        <v>261</v>
      </c>
      <c r="E318" s="13" t="s">
        <v>262</v>
      </c>
      <c r="J318" s="13">
        <v>2000</v>
      </c>
      <c r="K318" s="13">
        <v>1900</v>
      </c>
      <c r="L318" s="13">
        <v>1799.9999999999998</v>
      </c>
      <c r="M318" s="13">
        <v>1775</v>
      </c>
      <c r="N318" s="13">
        <v>1775</v>
      </c>
      <c r="O318" s="13">
        <v>1775</v>
      </c>
      <c r="P318" s="13">
        <v>1774.9999999999998</v>
      </c>
      <c r="Q318" s="13">
        <v>1775</v>
      </c>
    </row>
    <row r="319" spans="1:17">
      <c r="A319" s="13" t="s">
        <v>25</v>
      </c>
      <c r="B319" s="13" t="s">
        <v>41</v>
      </c>
      <c r="C319" s="13" t="s">
        <v>67</v>
      </c>
      <c r="D319" s="13" t="s">
        <v>263</v>
      </c>
      <c r="E319" s="13" t="s">
        <v>264</v>
      </c>
      <c r="J319" s="13">
        <v>290</v>
      </c>
      <c r="K319" s="13">
        <v>550</v>
      </c>
      <c r="L319" s="13">
        <v>560</v>
      </c>
      <c r="M319" s="13">
        <v>247.99999999999997</v>
      </c>
      <c r="N319" s="13">
        <v>290</v>
      </c>
      <c r="O319" s="13">
        <v>550</v>
      </c>
      <c r="P319" s="13">
        <v>560</v>
      </c>
      <c r="Q319" s="13">
        <v>247.99999999999997</v>
      </c>
    </row>
    <row r="320" spans="1:17">
      <c r="A320" s="13" t="s">
        <v>25</v>
      </c>
      <c r="B320" s="13" t="s">
        <v>41</v>
      </c>
      <c r="C320" s="13" t="s">
        <v>65</v>
      </c>
      <c r="D320" s="13" t="s">
        <v>265</v>
      </c>
      <c r="E320" s="13" t="s">
        <v>266</v>
      </c>
      <c r="J320" s="13">
        <v>1000</v>
      </c>
      <c r="K320" s="13">
        <v>999.99999999999989</v>
      </c>
      <c r="L320" s="13">
        <v>950</v>
      </c>
      <c r="M320" s="13">
        <v>900</v>
      </c>
      <c r="N320" s="13">
        <v>800</v>
      </c>
      <c r="O320" s="13">
        <v>699.99999999999989</v>
      </c>
      <c r="P320" s="13">
        <v>700</v>
      </c>
      <c r="Q320" s="13">
        <v>700</v>
      </c>
    </row>
    <row r="321" spans="1:17">
      <c r="A321" s="13" t="s">
        <v>23</v>
      </c>
      <c r="B321" s="13" t="s">
        <v>39</v>
      </c>
      <c r="C321" s="13" t="s">
        <v>69</v>
      </c>
      <c r="D321" s="13" t="s">
        <v>267</v>
      </c>
      <c r="E321" s="13" t="s">
        <v>268</v>
      </c>
      <c r="J321" s="13">
        <v>912.99999999999989</v>
      </c>
      <c r="K321" s="13">
        <v>771</v>
      </c>
      <c r="L321" s="13">
        <v>1108</v>
      </c>
      <c r="M321" s="13">
        <v>1183.5362453531598</v>
      </c>
      <c r="N321" s="13">
        <v>929</v>
      </c>
      <c r="O321" s="13">
        <v>784</v>
      </c>
      <c r="P321" s="13">
        <v>1127</v>
      </c>
      <c r="Q321" s="13">
        <v>1202.9916356877322</v>
      </c>
    </row>
    <row r="322" spans="1:17">
      <c r="A322" s="13" t="s">
        <v>19</v>
      </c>
      <c r="B322" s="13" t="s">
        <v>27</v>
      </c>
      <c r="C322" s="13" t="s">
        <v>49</v>
      </c>
      <c r="D322" s="13" t="s">
        <v>269</v>
      </c>
      <c r="E322" s="13" t="s">
        <v>270</v>
      </c>
      <c r="J322" s="13">
        <v>1224.1320000000001</v>
      </c>
      <c r="K322" s="13">
        <v>1361.4639999999999</v>
      </c>
      <c r="L322" s="13">
        <v>1254.76</v>
      </c>
      <c r="M322" s="13">
        <v>1367.3920000000001</v>
      </c>
      <c r="N322" s="13">
        <v>1209.4424160000001</v>
      </c>
      <c r="O322" s="13">
        <v>1345.126432</v>
      </c>
      <c r="P322" s="13">
        <v>1239.7028800000001</v>
      </c>
      <c r="Q322" s="13">
        <v>1350.9832960000001</v>
      </c>
    </row>
    <row r="323" spans="1:17">
      <c r="A323" s="13" t="s">
        <v>23</v>
      </c>
      <c r="B323" s="13" t="s">
        <v>39</v>
      </c>
      <c r="C323" s="13" t="s">
        <v>69</v>
      </c>
      <c r="D323" s="13" t="s">
        <v>271</v>
      </c>
      <c r="E323" s="13" t="s">
        <v>272</v>
      </c>
      <c r="J323" s="13">
        <v>783</v>
      </c>
      <c r="K323" s="13">
        <v>783</v>
      </c>
      <c r="L323" s="13">
        <v>783</v>
      </c>
      <c r="M323" s="13">
        <v>783</v>
      </c>
      <c r="N323" s="13">
        <v>705</v>
      </c>
      <c r="O323" s="13">
        <v>705</v>
      </c>
      <c r="P323" s="13">
        <v>705</v>
      </c>
      <c r="Q323" s="13">
        <v>705</v>
      </c>
    </row>
    <row r="324" spans="1:17">
      <c r="A324" s="13" t="s">
        <v>19</v>
      </c>
      <c r="B324" s="13" t="s">
        <v>29</v>
      </c>
      <c r="C324" s="13" t="s">
        <v>47</v>
      </c>
      <c r="D324" s="13" t="s">
        <v>273</v>
      </c>
      <c r="E324" s="13" t="s">
        <v>274</v>
      </c>
      <c r="J324" s="13">
        <v>584</v>
      </c>
      <c r="K324" s="13">
        <v>702</v>
      </c>
      <c r="L324" s="13">
        <v>386</v>
      </c>
      <c r="M324" s="13">
        <v>555</v>
      </c>
      <c r="N324" s="13">
        <v>569</v>
      </c>
      <c r="O324" s="13">
        <v>640</v>
      </c>
      <c r="P324" s="13">
        <v>385</v>
      </c>
      <c r="Q324" s="13">
        <v>555</v>
      </c>
    </row>
    <row r="325" spans="1:17">
      <c r="A325" s="13" t="s">
        <v>19</v>
      </c>
      <c r="B325" s="13" t="s">
        <v>31</v>
      </c>
      <c r="C325" s="13" t="s">
        <v>45</v>
      </c>
      <c r="D325" s="13" t="s">
        <v>275</v>
      </c>
      <c r="E325" s="13" t="s">
        <v>276</v>
      </c>
      <c r="J325" s="13">
        <v>1096</v>
      </c>
      <c r="K325" s="13">
        <v>1096</v>
      </c>
      <c r="L325" s="13">
        <v>1096</v>
      </c>
      <c r="M325" s="13">
        <v>1096</v>
      </c>
      <c r="N325" s="13">
        <v>1096</v>
      </c>
      <c r="O325" s="13">
        <v>1096</v>
      </c>
      <c r="P325" s="13">
        <v>1096</v>
      </c>
      <c r="Q325" s="13">
        <v>1096</v>
      </c>
    </row>
    <row r="326" spans="1:17">
      <c r="A326" s="13" t="s">
        <v>21</v>
      </c>
      <c r="B326" s="13" t="s">
        <v>33</v>
      </c>
      <c r="C326" s="13" t="s">
        <v>57</v>
      </c>
      <c r="D326" s="13" t="s">
        <v>277</v>
      </c>
      <c r="E326" s="13" t="s">
        <v>278</v>
      </c>
      <c r="J326" s="13">
        <v>268.38800000000003</v>
      </c>
      <c r="K326" s="13">
        <v>430.52000000000004</v>
      </c>
      <c r="L326" s="13">
        <v>272.96800000000002</v>
      </c>
      <c r="M326" s="13">
        <v>274.8</v>
      </c>
      <c r="N326" s="13">
        <v>194</v>
      </c>
      <c r="O326" s="13">
        <v>311</v>
      </c>
      <c r="P326" s="13">
        <v>197</v>
      </c>
      <c r="Q326" s="13">
        <v>198</v>
      </c>
    </row>
    <row r="327" spans="1:17">
      <c r="A327" s="13" t="s">
        <v>19</v>
      </c>
      <c r="B327" s="13" t="s">
        <v>29</v>
      </c>
      <c r="C327" s="13" t="s">
        <v>47</v>
      </c>
      <c r="D327" s="13" t="s">
        <v>279</v>
      </c>
      <c r="E327" s="13" t="s">
        <v>280</v>
      </c>
      <c r="J327" s="13">
        <v>1550</v>
      </c>
      <c r="K327" s="13">
        <v>1300</v>
      </c>
      <c r="L327" s="13">
        <v>1178</v>
      </c>
      <c r="M327" s="13">
        <v>1397</v>
      </c>
      <c r="N327" s="13">
        <v>1529</v>
      </c>
      <c r="O327" s="13">
        <v>1279</v>
      </c>
      <c r="P327" s="13">
        <v>1158</v>
      </c>
      <c r="Q327" s="13">
        <v>1375</v>
      </c>
    </row>
    <row r="328" spans="1:17">
      <c r="A328" s="13" t="s">
        <v>21</v>
      </c>
      <c r="B328" s="13" t="s">
        <v>35</v>
      </c>
      <c r="C328" s="13" t="s">
        <v>55</v>
      </c>
      <c r="D328" s="13" t="s">
        <v>281</v>
      </c>
      <c r="E328" s="13" t="s">
        <v>282</v>
      </c>
      <c r="J328" s="13">
        <v>3240</v>
      </c>
      <c r="K328" s="13">
        <v>3240</v>
      </c>
      <c r="L328" s="13">
        <v>3240</v>
      </c>
      <c r="M328" s="13">
        <v>3240</v>
      </c>
      <c r="N328" s="13">
        <v>2385</v>
      </c>
      <c r="O328" s="13">
        <v>2385</v>
      </c>
      <c r="P328" s="13">
        <v>2385</v>
      </c>
      <c r="Q328" s="13">
        <v>2385</v>
      </c>
    </row>
    <row r="329" spans="1:17">
      <c r="A329" s="13" t="s">
        <v>19</v>
      </c>
      <c r="B329" s="13" t="s">
        <v>29</v>
      </c>
      <c r="C329" s="13" t="s">
        <v>51</v>
      </c>
      <c r="D329" s="13" t="s">
        <v>283</v>
      </c>
      <c r="E329" s="13" t="s">
        <v>284</v>
      </c>
      <c r="J329" s="13">
        <v>1432</v>
      </c>
      <c r="K329" s="13">
        <v>1090</v>
      </c>
      <c r="L329" s="13">
        <v>1488</v>
      </c>
      <c r="M329" s="13">
        <v>1561.0019267822736</v>
      </c>
      <c r="N329" s="13">
        <v>1435</v>
      </c>
      <c r="O329" s="13">
        <v>1092</v>
      </c>
      <c r="P329" s="13">
        <v>1491</v>
      </c>
      <c r="Q329" s="13">
        <v>1563.0032113037894</v>
      </c>
    </row>
    <row r="330" spans="1:17">
      <c r="A330" s="13" t="s">
        <v>19</v>
      </c>
      <c r="B330" s="13" t="s">
        <v>31</v>
      </c>
      <c r="C330" s="13" t="s">
        <v>45</v>
      </c>
      <c r="D330" s="13" t="s">
        <v>285</v>
      </c>
      <c r="E330" s="13" t="s">
        <v>286</v>
      </c>
      <c r="J330" s="13">
        <v>8671</v>
      </c>
      <c r="K330" s="13">
        <v>8568</v>
      </c>
      <c r="L330" s="13">
        <v>8268</v>
      </c>
      <c r="M330" s="13">
        <v>7965</v>
      </c>
      <c r="N330" s="13">
        <v>7664.9999999999991</v>
      </c>
      <c r="O330" s="13">
        <v>7365.0000000000009</v>
      </c>
      <c r="P330" s="13">
        <v>7062</v>
      </c>
      <c r="Q330" s="13">
        <v>6762</v>
      </c>
    </row>
    <row r="331" spans="1:17">
      <c r="A331" s="13" t="s">
        <v>21</v>
      </c>
      <c r="B331" s="13" t="s">
        <v>35</v>
      </c>
      <c r="C331" s="13" t="s">
        <v>53</v>
      </c>
      <c r="D331" s="13" t="s">
        <v>287</v>
      </c>
      <c r="E331" s="13" t="s">
        <v>288</v>
      </c>
      <c r="J331" s="13">
        <v>2302</v>
      </c>
      <c r="K331" s="13">
        <v>1745</v>
      </c>
      <c r="L331" s="13">
        <v>1084</v>
      </c>
      <c r="M331" s="13">
        <v>1668</v>
      </c>
      <c r="N331" s="13">
        <v>2316</v>
      </c>
      <c r="O331" s="13">
        <v>1755</v>
      </c>
      <c r="P331" s="13">
        <v>1090</v>
      </c>
      <c r="Q331" s="13">
        <v>1677</v>
      </c>
    </row>
    <row r="332" spans="1:17">
      <c r="A332" s="13" t="s">
        <v>25</v>
      </c>
      <c r="B332" s="13" t="s">
        <v>41</v>
      </c>
      <c r="C332" s="13" t="s">
        <v>65</v>
      </c>
      <c r="D332" s="13" t="s">
        <v>289</v>
      </c>
      <c r="E332" s="13" t="s">
        <v>290</v>
      </c>
      <c r="J332" s="13">
        <v>490</v>
      </c>
      <c r="K332" s="13">
        <v>490</v>
      </c>
      <c r="L332" s="13">
        <v>490.00000000000006</v>
      </c>
      <c r="M332" s="13">
        <v>480</v>
      </c>
      <c r="N332" s="13">
        <v>495.99999999999994</v>
      </c>
      <c r="O332" s="13">
        <v>493.00000000000006</v>
      </c>
      <c r="P332" s="13">
        <v>496</v>
      </c>
      <c r="Q332" s="13">
        <v>485.00000000000006</v>
      </c>
    </row>
    <row r="333" spans="1:17">
      <c r="A333" s="13" t="s">
        <v>21</v>
      </c>
      <c r="B333" s="13" t="s">
        <v>35</v>
      </c>
      <c r="C333" s="13" t="s">
        <v>55</v>
      </c>
      <c r="D333" s="13" t="s">
        <v>291</v>
      </c>
      <c r="E333" s="13" t="s">
        <v>292</v>
      </c>
      <c r="J333" s="13">
        <v>1377.24</v>
      </c>
      <c r="K333" s="13">
        <v>1050.6400000000001</v>
      </c>
      <c r="L333" s="13">
        <v>1170.24</v>
      </c>
      <c r="M333" s="13">
        <v>782</v>
      </c>
      <c r="N333" s="13">
        <v>1184.4264000000001</v>
      </c>
      <c r="O333" s="13">
        <v>903.55040000000008</v>
      </c>
      <c r="P333" s="13">
        <v>1006.4064</v>
      </c>
      <c r="Q333" s="13">
        <v>672.52</v>
      </c>
    </row>
    <row r="334" spans="1:17">
      <c r="A334" s="13" t="s">
        <v>25</v>
      </c>
      <c r="B334" s="13" t="s">
        <v>43</v>
      </c>
      <c r="C334" s="13" t="s">
        <v>61</v>
      </c>
      <c r="D334" s="13" t="s">
        <v>293</v>
      </c>
      <c r="E334" s="13" t="s">
        <v>294</v>
      </c>
      <c r="J334" s="13">
        <v>5022</v>
      </c>
      <c r="K334" s="13">
        <v>5331</v>
      </c>
      <c r="L334" s="13">
        <v>5597</v>
      </c>
      <c r="M334" s="13">
        <v>5547</v>
      </c>
      <c r="N334" s="13">
        <v>5451.9999999999991</v>
      </c>
      <c r="O334" s="13">
        <v>5357</v>
      </c>
      <c r="P334" s="13">
        <v>5262</v>
      </c>
      <c r="Q334" s="13">
        <v>5167</v>
      </c>
    </row>
    <row r="335" spans="1:17">
      <c r="A335" s="13" t="s">
        <v>25</v>
      </c>
      <c r="B335" s="13" t="s">
        <v>43</v>
      </c>
      <c r="C335" s="13" t="s">
        <v>61</v>
      </c>
      <c r="D335" s="13" t="s">
        <v>295</v>
      </c>
      <c r="E335" s="13" t="s">
        <v>296</v>
      </c>
      <c r="J335" s="13">
        <v>1430</v>
      </c>
      <c r="K335" s="13">
        <v>1419</v>
      </c>
      <c r="L335" s="13">
        <v>1789</v>
      </c>
      <c r="M335" s="13">
        <v>1413</v>
      </c>
      <c r="N335" s="13">
        <v>1375</v>
      </c>
      <c r="O335" s="13">
        <v>1340</v>
      </c>
      <c r="P335" s="13">
        <v>1772</v>
      </c>
      <c r="Q335" s="13">
        <v>1320</v>
      </c>
    </row>
    <row r="336" spans="1:17">
      <c r="A336" s="13" t="s">
        <v>19</v>
      </c>
      <c r="B336" s="13" t="s">
        <v>27</v>
      </c>
      <c r="C336" s="13" t="s">
        <v>49</v>
      </c>
      <c r="D336" s="13" t="s">
        <v>297</v>
      </c>
      <c r="E336" s="13" t="s">
        <v>298</v>
      </c>
      <c r="J336" s="13">
        <v>683</v>
      </c>
      <c r="K336" s="13">
        <v>479</v>
      </c>
      <c r="L336" s="13">
        <v>344</v>
      </c>
      <c r="M336" s="13">
        <v>309</v>
      </c>
      <c r="N336" s="13">
        <v>683</v>
      </c>
      <c r="O336" s="13">
        <v>479</v>
      </c>
      <c r="P336" s="13">
        <v>344</v>
      </c>
      <c r="Q336" s="13">
        <v>309</v>
      </c>
    </row>
    <row r="337" spans="1:17">
      <c r="A337" s="13" t="s">
        <v>25</v>
      </c>
      <c r="B337" s="13" t="s">
        <v>41</v>
      </c>
      <c r="C337" s="13" t="s">
        <v>67</v>
      </c>
      <c r="D337" s="13" t="s">
        <v>299</v>
      </c>
      <c r="E337" s="13" t="s">
        <v>300</v>
      </c>
      <c r="J337" s="13">
        <v>2740</v>
      </c>
      <c r="K337" s="13">
        <v>2958.9999999999995</v>
      </c>
      <c r="L337" s="13">
        <v>2506</v>
      </c>
      <c r="M337" s="13">
        <v>2332</v>
      </c>
      <c r="N337" s="13">
        <v>2333</v>
      </c>
      <c r="O337" s="13">
        <v>2355.9999999999995</v>
      </c>
      <c r="P337" s="13">
        <v>2474</v>
      </c>
      <c r="Q337" s="13">
        <v>2333</v>
      </c>
    </row>
    <row r="338" spans="1:17">
      <c r="A338" s="13" t="s">
        <v>21</v>
      </c>
      <c r="B338" s="13" t="s">
        <v>37</v>
      </c>
      <c r="C338" s="13" t="s">
        <v>59</v>
      </c>
      <c r="D338" s="13" t="s">
        <v>301</v>
      </c>
      <c r="E338" s="13" t="s">
        <v>302</v>
      </c>
      <c r="J338" s="13">
        <v>717</v>
      </c>
      <c r="K338" s="13">
        <v>258</v>
      </c>
      <c r="L338" s="13">
        <v>420</v>
      </c>
      <c r="M338" s="13">
        <v>742</v>
      </c>
      <c r="N338" s="13">
        <v>717</v>
      </c>
      <c r="O338" s="13">
        <v>258</v>
      </c>
      <c r="P338" s="13">
        <v>420</v>
      </c>
      <c r="Q338" s="13">
        <v>742</v>
      </c>
    </row>
    <row r="339" spans="1:17">
      <c r="A339" s="13" t="s">
        <v>23</v>
      </c>
      <c r="B339" s="13" t="s">
        <v>39</v>
      </c>
      <c r="C339" s="13" t="s">
        <v>69</v>
      </c>
      <c r="D339" s="13" t="s">
        <v>303</v>
      </c>
      <c r="E339" s="13" t="s">
        <v>304</v>
      </c>
      <c r="J339" s="13">
        <v>730</v>
      </c>
      <c r="K339" s="13">
        <v>720</v>
      </c>
      <c r="L339" s="13">
        <v>710</v>
      </c>
      <c r="M339" s="13">
        <v>700</v>
      </c>
      <c r="N339" s="13">
        <v>690</v>
      </c>
      <c r="O339" s="13">
        <v>680</v>
      </c>
      <c r="P339" s="13">
        <v>670</v>
      </c>
      <c r="Q339" s="13">
        <v>660</v>
      </c>
    </row>
    <row r="340" spans="1:17">
      <c r="A340" s="13" t="s">
        <v>19</v>
      </c>
      <c r="B340" s="13" t="s">
        <v>29</v>
      </c>
      <c r="C340" s="13" t="s">
        <v>51</v>
      </c>
      <c r="D340" s="13" t="s">
        <v>305</v>
      </c>
      <c r="E340" s="13" t="s">
        <v>306</v>
      </c>
      <c r="J340" s="13">
        <v>663</v>
      </c>
      <c r="K340" s="13">
        <v>596</v>
      </c>
      <c r="L340" s="13">
        <v>603</v>
      </c>
      <c r="M340" s="13">
        <v>640</v>
      </c>
      <c r="N340" s="13">
        <v>603</v>
      </c>
      <c r="O340" s="13">
        <v>556</v>
      </c>
      <c r="P340" s="13">
        <v>563</v>
      </c>
      <c r="Q340" s="13">
        <v>580</v>
      </c>
    </row>
    <row r="341" spans="1:17">
      <c r="A341" s="13" t="s">
        <v>21</v>
      </c>
      <c r="B341" s="13" t="s">
        <v>35</v>
      </c>
      <c r="C341" s="13" t="s">
        <v>53</v>
      </c>
      <c r="D341" s="13" t="s">
        <v>307</v>
      </c>
      <c r="E341" s="13" t="s">
        <v>308</v>
      </c>
      <c r="J341" s="13">
        <v>5967</v>
      </c>
      <c r="K341" s="13">
        <v>7452</v>
      </c>
      <c r="L341" s="13">
        <v>7226</v>
      </c>
      <c r="M341" s="13">
        <v>7267.0000000000009</v>
      </c>
      <c r="N341" s="13">
        <v>7267</v>
      </c>
      <c r="O341" s="13">
        <v>6229</v>
      </c>
      <c r="P341" s="13">
        <v>5191</v>
      </c>
      <c r="Q341" s="13">
        <v>5217.5000000000009</v>
      </c>
    </row>
    <row r="342" spans="1:17">
      <c r="A342" s="13" t="s">
        <v>19</v>
      </c>
      <c r="B342" s="13" t="s">
        <v>29</v>
      </c>
      <c r="C342" s="13" t="s">
        <v>47</v>
      </c>
      <c r="D342" s="13" t="s">
        <v>309</v>
      </c>
      <c r="E342" s="13" t="s">
        <v>310</v>
      </c>
      <c r="J342" s="13">
        <v>1045</v>
      </c>
      <c r="K342" s="13">
        <v>998</v>
      </c>
      <c r="L342" s="13">
        <v>975</v>
      </c>
      <c r="M342" s="13">
        <v>1071</v>
      </c>
      <c r="N342" s="13">
        <v>1025</v>
      </c>
      <c r="O342" s="13">
        <v>979</v>
      </c>
      <c r="P342" s="13">
        <v>957</v>
      </c>
      <c r="Q342" s="13">
        <v>1051</v>
      </c>
    </row>
    <row r="343" spans="1:17">
      <c r="A343" s="13" t="s">
        <v>19</v>
      </c>
      <c r="B343" s="13" t="s">
        <v>27</v>
      </c>
      <c r="C343" s="13" t="s">
        <v>49</v>
      </c>
      <c r="D343" s="13" t="s">
        <v>311</v>
      </c>
      <c r="E343" s="13" t="s">
        <v>312</v>
      </c>
      <c r="J343" s="13">
        <v>560</v>
      </c>
      <c r="K343" s="13">
        <v>445</v>
      </c>
      <c r="L343" s="13">
        <v>433</v>
      </c>
      <c r="M343" s="13">
        <v>591</v>
      </c>
      <c r="N343" s="13">
        <v>532</v>
      </c>
      <c r="O343" s="13">
        <v>422.75</v>
      </c>
      <c r="P343" s="13">
        <v>411.34999999999997</v>
      </c>
      <c r="Q343" s="13">
        <v>561.44999999999993</v>
      </c>
    </row>
    <row r="344" spans="1:17">
      <c r="A344" s="13" t="s">
        <v>21</v>
      </c>
      <c r="B344" s="13" t="s">
        <v>35</v>
      </c>
      <c r="C344" s="13" t="s">
        <v>53</v>
      </c>
      <c r="D344" s="13" t="s">
        <v>313</v>
      </c>
      <c r="E344" s="13" t="s">
        <v>314</v>
      </c>
      <c r="J344" s="13">
        <v>1804</v>
      </c>
      <c r="K344" s="13">
        <v>2042.0000000000002</v>
      </c>
      <c r="L344" s="13">
        <v>1398</v>
      </c>
      <c r="M344" s="13">
        <v>1400.0000000000002</v>
      </c>
      <c r="N344" s="13">
        <v>1623.6000000000001</v>
      </c>
      <c r="O344" s="13">
        <v>1837.8000000000002</v>
      </c>
      <c r="P344" s="13">
        <v>1258.2</v>
      </c>
      <c r="Q344" s="13">
        <v>1260.0000000000002</v>
      </c>
    </row>
    <row r="345" spans="1:17">
      <c r="A345" s="13" t="s">
        <v>21</v>
      </c>
      <c r="B345" s="13" t="s">
        <v>37</v>
      </c>
      <c r="C345" s="13" t="s">
        <v>59</v>
      </c>
      <c r="D345" s="13" t="s">
        <v>315</v>
      </c>
      <c r="E345" s="13" t="s">
        <v>316</v>
      </c>
      <c r="J345" s="13">
        <v>4910</v>
      </c>
      <c r="K345" s="13">
        <v>4949</v>
      </c>
      <c r="L345" s="13">
        <v>5685</v>
      </c>
      <c r="M345" s="13">
        <v>4694</v>
      </c>
      <c r="N345" s="13">
        <v>4713.5999999999995</v>
      </c>
      <c r="O345" s="13">
        <v>4751.04</v>
      </c>
      <c r="P345" s="13">
        <v>5400.75</v>
      </c>
      <c r="Q345" s="13">
        <v>4459.3</v>
      </c>
    </row>
    <row r="346" spans="1:17">
      <c r="A346" s="13" t="s">
        <v>19</v>
      </c>
      <c r="B346" s="13" t="s">
        <v>27</v>
      </c>
      <c r="C346" s="13" t="s">
        <v>49</v>
      </c>
      <c r="D346" s="13" t="s">
        <v>317</v>
      </c>
      <c r="E346" s="13" t="s">
        <v>318</v>
      </c>
      <c r="J346" s="13">
        <v>830</v>
      </c>
      <c r="K346" s="13">
        <v>897</v>
      </c>
      <c r="L346" s="13">
        <v>1050</v>
      </c>
      <c r="M346" s="13">
        <v>760</v>
      </c>
      <c r="N346" s="13">
        <v>747</v>
      </c>
      <c r="O346" s="13">
        <v>807.3</v>
      </c>
      <c r="P346" s="13">
        <v>945</v>
      </c>
      <c r="Q346" s="13">
        <v>684</v>
      </c>
    </row>
    <row r="347" spans="1:17">
      <c r="A347" s="13" t="s">
        <v>25</v>
      </c>
      <c r="B347" s="13" t="s">
        <v>41</v>
      </c>
      <c r="C347" s="13" t="s">
        <v>63</v>
      </c>
      <c r="D347" s="13" t="s">
        <v>319</v>
      </c>
      <c r="E347" s="13" t="s">
        <v>320</v>
      </c>
      <c r="J347" s="13">
        <v>7110</v>
      </c>
      <c r="K347" s="13">
        <v>6599</v>
      </c>
      <c r="L347" s="13">
        <v>7235</v>
      </c>
      <c r="M347" s="13">
        <v>6599</v>
      </c>
      <c r="N347" s="13">
        <v>7069</v>
      </c>
      <c r="O347" s="13">
        <v>6561</v>
      </c>
      <c r="P347" s="13">
        <v>7193</v>
      </c>
      <c r="Q347" s="13">
        <v>6561</v>
      </c>
    </row>
    <row r="348" spans="1:17">
      <c r="A348" s="13" t="s">
        <v>23</v>
      </c>
      <c r="B348" s="13" t="s">
        <v>39</v>
      </c>
      <c r="C348" s="13" t="s">
        <v>69</v>
      </c>
      <c r="D348" s="13" t="s">
        <v>321</v>
      </c>
      <c r="E348" s="13" t="s">
        <v>322</v>
      </c>
      <c r="J348" s="13">
        <v>929.99999999999989</v>
      </c>
      <c r="K348" s="13">
        <v>930</v>
      </c>
      <c r="L348" s="13">
        <v>930</v>
      </c>
      <c r="M348" s="13">
        <v>930</v>
      </c>
      <c r="N348" s="13">
        <v>929.99999999999989</v>
      </c>
      <c r="O348" s="13">
        <v>930</v>
      </c>
      <c r="P348" s="13">
        <v>930</v>
      </c>
      <c r="Q348" s="13">
        <v>930</v>
      </c>
    </row>
    <row r="349" spans="1:17">
      <c r="A349" s="13" t="s">
        <v>25</v>
      </c>
      <c r="B349" s="13" t="s">
        <v>43</v>
      </c>
      <c r="C349" s="13" t="s">
        <v>65</v>
      </c>
      <c r="D349" s="13" t="s">
        <v>323</v>
      </c>
      <c r="E349" s="13" t="s">
        <v>324</v>
      </c>
      <c r="J349" s="13">
        <v>1422</v>
      </c>
      <c r="K349" s="13">
        <v>1463</v>
      </c>
      <c r="L349" s="13">
        <v>1536</v>
      </c>
      <c r="M349" s="13">
        <v>1490</v>
      </c>
      <c r="N349" s="13">
        <v>1439</v>
      </c>
      <c r="O349" s="13">
        <v>1481</v>
      </c>
      <c r="P349" s="13">
        <v>1554</v>
      </c>
      <c r="Q349" s="13">
        <v>1506.9999999999998</v>
      </c>
    </row>
    <row r="350" spans="1:17">
      <c r="A350" s="13" t="s">
        <v>19</v>
      </c>
      <c r="B350" s="13" t="s">
        <v>29</v>
      </c>
      <c r="C350" s="13" t="s">
        <v>47</v>
      </c>
      <c r="D350" s="13" t="s">
        <v>325</v>
      </c>
      <c r="E350" s="13" t="s">
        <v>326</v>
      </c>
      <c r="J350" s="13">
        <v>735</v>
      </c>
      <c r="K350" s="13">
        <v>827</v>
      </c>
      <c r="L350" s="13">
        <v>522</v>
      </c>
      <c r="M350" s="13">
        <v>381</v>
      </c>
      <c r="N350" s="13">
        <v>603</v>
      </c>
      <c r="O350" s="13">
        <v>678</v>
      </c>
      <c r="P350" s="13">
        <v>428</v>
      </c>
      <c r="Q350" s="13">
        <v>312</v>
      </c>
    </row>
    <row r="351" spans="1:17">
      <c r="A351" s="13" t="s">
        <v>21</v>
      </c>
      <c r="B351" s="13" t="s">
        <v>35</v>
      </c>
      <c r="C351" s="13" t="s">
        <v>53</v>
      </c>
      <c r="D351" s="13" t="s">
        <v>327</v>
      </c>
      <c r="E351" s="13" t="s">
        <v>328</v>
      </c>
      <c r="J351" s="13">
        <v>1048</v>
      </c>
      <c r="K351" s="13">
        <v>1474</v>
      </c>
      <c r="L351" s="13">
        <v>647</v>
      </c>
      <c r="M351" s="13">
        <v>833</v>
      </c>
      <c r="N351" s="13">
        <v>647</v>
      </c>
      <c r="O351" s="13">
        <v>647</v>
      </c>
      <c r="P351" s="13">
        <v>650</v>
      </c>
      <c r="Q351" s="13">
        <v>837.00000000000011</v>
      </c>
    </row>
    <row r="352" spans="1:17">
      <c r="A352" s="13" t="s">
        <v>21</v>
      </c>
      <c r="B352" s="13" t="s">
        <v>37</v>
      </c>
      <c r="C352" s="13" t="s">
        <v>59</v>
      </c>
      <c r="D352" s="13" t="s">
        <v>329</v>
      </c>
      <c r="E352" s="13" t="s">
        <v>330</v>
      </c>
      <c r="J352" s="13">
        <v>702.33538954493793</v>
      </c>
      <c r="K352" s="13">
        <v>741.80380480754968</v>
      </c>
      <c r="L352" s="13">
        <v>898.6654552102375</v>
      </c>
      <c r="M352" s="13">
        <v>726.51841986680722</v>
      </c>
      <c r="N352" s="13">
        <v>709.67955136123351</v>
      </c>
      <c r="O352" s="13">
        <v>749.56067888729683</v>
      </c>
      <c r="P352" s="13">
        <v>908.06259597806218</v>
      </c>
      <c r="Q352" s="13">
        <v>733.53620031705577</v>
      </c>
    </row>
    <row r="353" spans="1:17">
      <c r="A353" s="13" t="s">
        <v>25</v>
      </c>
      <c r="B353" s="13" t="s">
        <v>43</v>
      </c>
      <c r="C353" s="13" t="s">
        <v>61</v>
      </c>
      <c r="D353" s="13" t="s">
        <v>331</v>
      </c>
      <c r="E353" s="13" t="s">
        <v>332</v>
      </c>
      <c r="J353" s="13">
        <v>255</v>
      </c>
      <c r="K353" s="13">
        <v>385</v>
      </c>
      <c r="L353" s="13">
        <v>258</v>
      </c>
      <c r="M353" s="13">
        <v>376</v>
      </c>
      <c r="N353" s="13">
        <v>255</v>
      </c>
      <c r="O353" s="13">
        <v>385</v>
      </c>
      <c r="P353" s="13">
        <v>258</v>
      </c>
      <c r="Q353" s="13">
        <v>376</v>
      </c>
    </row>
    <row r="354" spans="1:17">
      <c r="A354" s="13" t="s">
        <v>23</v>
      </c>
      <c r="B354" s="13" t="s">
        <v>39</v>
      </c>
      <c r="C354" s="13" t="s">
        <v>69</v>
      </c>
      <c r="D354" s="13" t="s">
        <v>333</v>
      </c>
      <c r="E354" s="13" t="s">
        <v>334</v>
      </c>
      <c r="J354" s="13">
        <v>1297</v>
      </c>
      <c r="K354" s="13">
        <v>1293</v>
      </c>
      <c r="L354" s="13">
        <v>1289</v>
      </c>
      <c r="M354" s="13">
        <v>1979.7965116279072</v>
      </c>
      <c r="N354" s="13">
        <v>1281</v>
      </c>
      <c r="O354" s="13">
        <v>1276</v>
      </c>
      <c r="P354" s="13">
        <v>1270.9201551240112</v>
      </c>
      <c r="Q354" s="13">
        <v>1949.8493459661561</v>
      </c>
    </row>
    <row r="355" spans="1:17">
      <c r="A355" s="13" t="s">
        <v>19</v>
      </c>
      <c r="B355" s="13" t="s">
        <v>29</v>
      </c>
      <c r="C355" s="13" t="s">
        <v>47</v>
      </c>
      <c r="D355" s="13" t="s">
        <v>335</v>
      </c>
      <c r="E355" s="13" t="s">
        <v>336</v>
      </c>
      <c r="J355" s="13">
        <v>1206</v>
      </c>
      <c r="K355" s="13">
        <v>1206</v>
      </c>
      <c r="L355" s="13">
        <v>1206</v>
      </c>
      <c r="M355" s="13">
        <v>1206</v>
      </c>
      <c r="N355" s="13">
        <v>1194</v>
      </c>
      <c r="O355" s="13">
        <v>1194</v>
      </c>
      <c r="P355" s="13">
        <v>1194</v>
      </c>
      <c r="Q355" s="13">
        <v>1194</v>
      </c>
    </row>
    <row r="356" spans="1:17">
      <c r="A356" s="13" t="s">
        <v>19</v>
      </c>
      <c r="B356" s="13" t="s">
        <v>31</v>
      </c>
      <c r="C356" s="13" t="s">
        <v>45</v>
      </c>
      <c r="D356" s="13" t="s">
        <v>337</v>
      </c>
      <c r="E356" s="13" t="s">
        <v>338</v>
      </c>
      <c r="J356" s="13">
        <v>3480</v>
      </c>
      <c r="K356" s="13">
        <v>3429</v>
      </c>
      <c r="L356" s="13">
        <v>3275</v>
      </c>
      <c r="M356" s="13">
        <v>2700</v>
      </c>
      <c r="N356" s="13">
        <v>3499</v>
      </c>
      <c r="O356" s="13">
        <v>3448</v>
      </c>
      <c r="P356" s="13">
        <v>3293</v>
      </c>
      <c r="Q356" s="13">
        <v>2710</v>
      </c>
    </row>
    <row r="357" spans="1:17">
      <c r="A357" s="13" t="s">
        <v>21</v>
      </c>
      <c r="B357" s="13" t="s">
        <v>35</v>
      </c>
      <c r="C357" s="13" t="s">
        <v>55</v>
      </c>
      <c r="D357" s="13" t="s">
        <v>339</v>
      </c>
      <c r="E357" s="13" t="s">
        <v>340</v>
      </c>
      <c r="J357" s="13">
        <v>971</v>
      </c>
      <c r="K357" s="13">
        <v>722</v>
      </c>
      <c r="L357" s="13">
        <v>974</v>
      </c>
      <c r="M357" s="13">
        <v>676</v>
      </c>
      <c r="N357" s="13">
        <v>971</v>
      </c>
      <c r="O357" s="13">
        <v>722</v>
      </c>
      <c r="P357" s="13">
        <v>974</v>
      </c>
      <c r="Q357" s="13">
        <v>676</v>
      </c>
    </row>
    <row r="358" spans="1:17">
      <c r="A358" s="13" t="s">
        <v>23</v>
      </c>
      <c r="B358" s="13" t="s">
        <v>39</v>
      </c>
      <c r="C358" s="13" t="s">
        <v>69</v>
      </c>
      <c r="D358" s="13" t="s">
        <v>341</v>
      </c>
      <c r="E358" s="13" t="s">
        <v>342</v>
      </c>
      <c r="J358" s="13">
        <v>650</v>
      </c>
      <c r="K358" s="13">
        <v>1150</v>
      </c>
      <c r="L358" s="13">
        <v>1225</v>
      </c>
      <c r="M358" s="13">
        <v>679.02298850574709</v>
      </c>
      <c r="N358" s="13">
        <v>610</v>
      </c>
      <c r="O358" s="13">
        <v>1050</v>
      </c>
      <c r="P358" s="13">
        <v>1120</v>
      </c>
      <c r="Q358" s="13">
        <v>672.36590038314171</v>
      </c>
    </row>
    <row r="359" spans="1:17">
      <c r="A359" s="13" t="s">
        <v>23</v>
      </c>
      <c r="B359" s="13" t="s">
        <v>39</v>
      </c>
      <c r="C359" s="13" t="s">
        <v>69</v>
      </c>
      <c r="D359" s="13" t="s">
        <v>343</v>
      </c>
      <c r="E359" s="13" t="s">
        <v>344</v>
      </c>
      <c r="J359" s="13">
        <v>860</v>
      </c>
      <c r="K359" s="13">
        <v>752</v>
      </c>
      <c r="L359" s="13">
        <v>752.00000000000011</v>
      </c>
      <c r="M359" s="13">
        <v>751.00000000000011</v>
      </c>
      <c r="N359" s="13">
        <v>723</v>
      </c>
      <c r="O359" s="13">
        <v>723</v>
      </c>
      <c r="P359" s="13">
        <v>723.00000000000011</v>
      </c>
      <c r="Q359" s="13">
        <v>723.00000000000011</v>
      </c>
    </row>
    <row r="360" spans="1:17">
      <c r="A360" s="13" t="s">
        <v>19</v>
      </c>
      <c r="B360" s="13" t="s">
        <v>29</v>
      </c>
      <c r="C360" s="13" t="s">
        <v>51</v>
      </c>
      <c r="D360" s="13" t="s">
        <v>345</v>
      </c>
      <c r="E360" s="13" t="s">
        <v>346</v>
      </c>
      <c r="J360" s="13">
        <v>791</v>
      </c>
      <c r="K360" s="13">
        <v>1030</v>
      </c>
      <c r="L360" s="13">
        <v>1153</v>
      </c>
      <c r="M360" s="13">
        <v>1187</v>
      </c>
      <c r="N360" s="13">
        <v>797.00000000000011</v>
      </c>
      <c r="O360" s="13">
        <v>1038</v>
      </c>
      <c r="P360" s="13">
        <v>1162</v>
      </c>
      <c r="Q360" s="13">
        <v>1195.9999999999998</v>
      </c>
    </row>
    <row r="361" spans="1:17">
      <c r="A361" s="13" t="s">
        <v>21</v>
      </c>
      <c r="B361" s="13" t="s">
        <v>35</v>
      </c>
      <c r="C361" s="13" t="s">
        <v>55</v>
      </c>
      <c r="D361" s="13" t="s">
        <v>347</v>
      </c>
      <c r="E361" s="13" t="s">
        <v>348</v>
      </c>
      <c r="J361" s="13">
        <v>4679</v>
      </c>
      <c r="K361" s="13">
        <v>3903</v>
      </c>
      <c r="L361" s="13">
        <v>3623</v>
      </c>
      <c r="M361" s="13">
        <v>3490</v>
      </c>
      <c r="N361" s="13">
        <v>4551</v>
      </c>
      <c r="O361" s="13">
        <v>3784</v>
      </c>
      <c r="P361" s="13">
        <v>3507</v>
      </c>
      <c r="Q361" s="13">
        <v>3376</v>
      </c>
    </row>
    <row r="362" spans="1:17">
      <c r="A362" s="13" t="s">
        <v>25</v>
      </c>
      <c r="B362" s="13" t="s">
        <v>41</v>
      </c>
      <c r="C362" s="13" t="s">
        <v>65</v>
      </c>
      <c r="D362" s="13" t="s">
        <v>349</v>
      </c>
      <c r="E362" s="13" t="s">
        <v>350</v>
      </c>
      <c r="J362" s="13">
        <v>1119</v>
      </c>
      <c r="K362" s="13">
        <v>1088</v>
      </c>
      <c r="L362" s="13">
        <v>1057</v>
      </c>
      <c r="M362" s="13">
        <v>1026</v>
      </c>
      <c r="N362" s="13">
        <v>1000</v>
      </c>
      <c r="O362" s="13">
        <v>974</v>
      </c>
      <c r="P362" s="13">
        <v>948</v>
      </c>
      <c r="Q362" s="13">
        <v>922</v>
      </c>
    </row>
    <row r="363" spans="1:17">
      <c r="A363" s="13" t="s">
        <v>25</v>
      </c>
      <c r="B363" s="13" t="s">
        <v>41</v>
      </c>
      <c r="C363" s="13" t="s">
        <v>63</v>
      </c>
      <c r="D363" s="13" t="s">
        <v>351</v>
      </c>
      <c r="E363" s="13" t="s">
        <v>352</v>
      </c>
      <c r="J363" s="13">
        <v>6165</v>
      </c>
      <c r="K363" s="13">
        <v>6313</v>
      </c>
      <c r="L363" s="13">
        <v>5999</v>
      </c>
      <c r="M363" s="13">
        <v>5130</v>
      </c>
      <c r="N363" s="13">
        <v>6214.9999999999991</v>
      </c>
      <c r="O363" s="13">
        <v>6365</v>
      </c>
      <c r="P363" s="13">
        <v>6048</v>
      </c>
      <c r="Q363" s="13">
        <v>5174</v>
      </c>
    </row>
    <row r="364" spans="1:17">
      <c r="A364" s="13" t="s">
        <v>23</v>
      </c>
      <c r="B364" s="13" t="s">
        <v>39</v>
      </c>
      <c r="C364" s="13" t="s">
        <v>69</v>
      </c>
      <c r="D364" s="13" t="s">
        <v>353</v>
      </c>
      <c r="E364" s="13" t="s">
        <v>354</v>
      </c>
      <c r="J364" s="13">
        <v>1272.6385499300861</v>
      </c>
      <c r="K364" s="13">
        <v>1237.5177125450864</v>
      </c>
      <c r="L364" s="13">
        <v>1202.3968751600864</v>
      </c>
      <c r="M364" s="13">
        <v>1180.0044342702461</v>
      </c>
      <c r="N364" s="13">
        <v>1144.5006266802461</v>
      </c>
      <c r="O364" s="13">
        <v>1108.9968190902462</v>
      </c>
      <c r="P364" s="13">
        <v>1073.4930115002462</v>
      </c>
      <c r="Q364" s="13">
        <v>1050.9044925039655</v>
      </c>
    </row>
    <row r="365" spans="1:17">
      <c r="A365" s="13" t="s">
        <v>19</v>
      </c>
      <c r="B365" s="13" t="s">
        <v>29</v>
      </c>
      <c r="C365" s="13" t="s">
        <v>47</v>
      </c>
      <c r="D365" s="13" t="s">
        <v>355</v>
      </c>
      <c r="E365" s="13" t="s">
        <v>356</v>
      </c>
      <c r="J365" s="13">
        <v>1444.0000000000002</v>
      </c>
      <c r="K365" s="13">
        <v>1449</v>
      </c>
      <c r="L365" s="13">
        <v>1213</v>
      </c>
      <c r="M365" s="13">
        <v>1287</v>
      </c>
      <c r="N365" s="13">
        <v>1372.0000000000002</v>
      </c>
      <c r="O365" s="13">
        <v>1377</v>
      </c>
      <c r="P365" s="13">
        <v>1153</v>
      </c>
      <c r="Q365" s="13">
        <v>1223</v>
      </c>
    </row>
    <row r="366" spans="1:17">
      <c r="A366" s="13" t="s">
        <v>25</v>
      </c>
      <c r="B366" s="13" t="s">
        <v>43</v>
      </c>
      <c r="C366" s="13" t="s">
        <v>65</v>
      </c>
      <c r="D366" s="13" t="s">
        <v>357</v>
      </c>
      <c r="E366" s="13" t="s">
        <v>358</v>
      </c>
      <c r="J366" s="13">
        <v>4645</v>
      </c>
      <c r="K366" s="13">
        <v>4137</v>
      </c>
      <c r="L366" s="13">
        <v>4101</v>
      </c>
      <c r="M366" s="13">
        <v>4110</v>
      </c>
      <c r="N366" s="13">
        <v>4110</v>
      </c>
      <c r="O366" s="13">
        <v>4110</v>
      </c>
      <c r="P366" s="13">
        <v>4110</v>
      </c>
      <c r="Q366" s="13">
        <v>4110</v>
      </c>
    </row>
    <row r="367" spans="1:17">
      <c r="A367" s="13" t="s">
        <v>25</v>
      </c>
      <c r="B367" s="13" t="s">
        <v>41</v>
      </c>
      <c r="C367" s="13" t="s">
        <v>65</v>
      </c>
      <c r="D367" s="13" t="s">
        <v>359</v>
      </c>
      <c r="E367" s="13" t="s">
        <v>360</v>
      </c>
      <c r="J367" s="13">
        <v>1070</v>
      </c>
      <c r="K367" s="13">
        <v>962</v>
      </c>
      <c r="L367" s="13">
        <v>898</v>
      </c>
      <c r="M367" s="13">
        <v>566</v>
      </c>
      <c r="N367" s="13">
        <v>1066</v>
      </c>
      <c r="O367" s="13">
        <v>969</v>
      </c>
      <c r="P367" s="13">
        <v>901.99999999999989</v>
      </c>
      <c r="Q367" s="13">
        <v>565</v>
      </c>
    </row>
    <row r="368" spans="1:17">
      <c r="A368" s="13" t="s">
        <v>19</v>
      </c>
      <c r="B368" s="13" t="s">
        <v>29</v>
      </c>
      <c r="C368" s="13" t="s">
        <v>51</v>
      </c>
      <c r="D368" s="13" t="s">
        <v>361</v>
      </c>
      <c r="E368" s="13" t="s">
        <v>362</v>
      </c>
      <c r="J368" s="13">
        <v>496</v>
      </c>
      <c r="K368" s="13">
        <v>475</v>
      </c>
      <c r="L368" s="13">
        <v>457</v>
      </c>
      <c r="M368" s="13">
        <v>437</v>
      </c>
      <c r="N368" s="13">
        <v>437</v>
      </c>
      <c r="O368" s="13">
        <v>437</v>
      </c>
      <c r="P368" s="13">
        <v>437</v>
      </c>
      <c r="Q368" s="13">
        <v>437</v>
      </c>
    </row>
    <row r="369" spans="1:17">
      <c r="A369" s="13" t="s">
        <v>25</v>
      </c>
      <c r="B369" s="13" t="s">
        <v>41</v>
      </c>
      <c r="C369" s="13" t="s">
        <v>65</v>
      </c>
      <c r="D369" s="13" t="s">
        <v>363</v>
      </c>
      <c r="E369" s="13" t="s">
        <v>364</v>
      </c>
      <c r="J369" s="13">
        <v>1239</v>
      </c>
      <c r="K369" s="13">
        <v>1350</v>
      </c>
      <c r="L369" s="13">
        <v>1250</v>
      </c>
      <c r="M369" s="13">
        <v>1160</v>
      </c>
      <c r="N369" s="13">
        <v>1020</v>
      </c>
      <c r="O369" s="13">
        <v>1020</v>
      </c>
      <c r="P369" s="13">
        <v>1019.9999999999999</v>
      </c>
      <c r="Q369" s="13">
        <v>1020</v>
      </c>
    </row>
    <row r="370" spans="1:17">
      <c r="A370" s="13" t="s">
        <v>21</v>
      </c>
      <c r="B370" s="13" t="s">
        <v>35</v>
      </c>
      <c r="C370" s="13" t="s">
        <v>55</v>
      </c>
      <c r="D370" s="13" t="s">
        <v>365</v>
      </c>
      <c r="E370" s="13" t="s">
        <v>366</v>
      </c>
      <c r="J370" s="13">
        <v>2042</v>
      </c>
      <c r="K370" s="13">
        <v>1488</v>
      </c>
      <c r="L370" s="13">
        <v>1405</v>
      </c>
      <c r="M370" s="13">
        <v>1916</v>
      </c>
      <c r="N370" s="13">
        <v>2027</v>
      </c>
      <c r="O370" s="13">
        <v>1473</v>
      </c>
      <c r="P370" s="13">
        <v>1390</v>
      </c>
      <c r="Q370" s="13">
        <v>1901</v>
      </c>
    </row>
    <row r="371" spans="1:17">
      <c r="A371" s="13" t="s">
        <v>21</v>
      </c>
      <c r="B371" s="13" t="s">
        <v>35</v>
      </c>
      <c r="C371" s="13" t="s">
        <v>55</v>
      </c>
      <c r="D371" s="13" t="s">
        <v>367</v>
      </c>
      <c r="E371" s="13" t="s">
        <v>368</v>
      </c>
      <c r="J371" s="13">
        <v>3913</v>
      </c>
      <c r="K371" s="13">
        <v>4672</v>
      </c>
      <c r="L371" s="13">
        <v>4581</v>
      </c>
      <c r="M371" s="13">
        <v>4609.9999999999991</v>
      </c>
      <c r="N371" s="13">
        <v>3931.9999999999995</v>
      </c>
      <c r="O371" s="13">
        <v>4695</v>
      </c>
      <c r="P371" s="13">
        <v>4603</v>
      </c>
      <c r="Q371" s="13">
        <v>4631.9999999999991</v>
      </c>
    </row>
    <row r="372" spans="1:17">
      <c r="A372" s="13" t="s">
        <v>19</v>
      </c>
      <c r="B372" s="13" t="s">
        <v>31</v>
      </c>
      <c r="C372" s="13" t="s">
        <v>45</v>
      </c>
      <c r="D372" s="13" t="s">
        <v>369</v>
      </c>
      <c r="E372" s="13" t="s">
        <v>370</v>
      </c>
      <c r="J372" s="13">
        <v>2305</v>
      </c>
      <c r="K372" s="13">
        <v>2504</v>
      </c>
      <c r="L372" s="13">
        <v>2597</v>
      </c>
      <c r="M372" s="13">
        <v>2875</v>
      </c>
      <c r="N372" s="13">
        <v>1320</v>
      </c>
      <c r="O372" s="13">
        <v>1519</v>
      </c>
      <c r="P372" s="13">
        <v>1612.0000000000002</v>
      </c>
      <c r="Q372" s="13">
        <v>1890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Cover</vt:lpstr>
      <vt:lpstr>Income</vt:lpstr>
      <vt:lpstr>Expenditure</vt:lpstr>
      <vt:lpstr>NEA Performance (Annual) </vt:lpstr>
      <vt:lpstr>Population All (2014)</vt:lpstr>
      <vt:lpstr>NEA Performance (Quarterly)</vt:lpstr>
      <vt:lpstr>DTOC Performance (Annual)</vt:lpstr>
      <vt:lpstr>DTOC Performance (Quarterly)</vt:lpstr>
      <vt:lpstr>DTOC Backsheet</vt:lpstr>
      <vt:lpstr>Population 18+ (2014)</vt:lpstr>
      <vt:lpstr>Reablement Performance</vt:lpstr>
      <vt:lpstr>Residential Admissions</vt:lpstr>
      <vt:lpstr>National Conditions</vt:lpstr>
      <vt:lpstr>National Conditions (Regional)</vt:lpstr>
      <vt:lpstr>Reablement backsheet</vt:lpstr>
      <vt:lpstr>Res Admissions backsheet</vt:lpstr>
      <vt:lpstr>'DTOC Performance (Annual)'!Print_Area</vt:lpstr>
      <vt:lpstr>Expenditure!Print_Area</vt:lpstr>
      <vt:lpstr>Income!Print_Area</vt:lpstr>
      <vt:lpstr>'National Conditions'!Print_Area</vt:lpstr>
      <vt:lpstr>'National Conditions (Regional)'!Print_Area</vt:lpstr>
      <vt:lpstr>'NEA Performance (Annual) '!Print_Area</vt:lpstr>
      <vt:lpstr>'DTOC Performance (Annual)'!Print_Titles</vt:lpstr>
      <vt:lpstr>Expenditure!Print_Titles</vt:lpstr>
      <vt:lpstr>Income!Print_Titles</vt:lpstr>
      <vt:lpstr>'National Conditions'!Print_Titles</vt:lpstr>
      <vt:lpstr>'National Conditions (Regional)'!Print_Titles</vt:lpstr>
      <vt:lpstr>'NEA Performance (Annual) '!Print_Titles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Ducker, Oliver</dc:creator>
  <cp:lastModifiedBy>Cheung, Chun-Ho</cp:lastModifiedBy>
  <cp:lastPrinted>2016-08-18T13:52:21Z</cp:lastPrinted>
  <dcterms:created xsi:type="dcterms:W3CDTF">2016-07-29T10:05:20Z</dcterms:created>
  <dcterms:modified xsi:type="dcterms:W3CDTF">2018-07-12T10:53:16Z</dcterms:modified>
</cp:coreProperties>
</file>